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OJT-BBCCC-2\"/>
    </mc:Choice>
  </mc:AlternateContent>
  <bookViews>
    <workbookView xWindow="0" yWindow="1140" windowWidth="12120" windowHeight="7050" firstSheet="2" activeTab="3"/>
  </bookViews>
  <sheets>
    <sheet name="12-31-11" sheetId="1" state="hidden" r:id="rId1"/>
    <sheet name="06-30-12" sheetId="2" state="hidden" r:id="rId2"/>
    <sheet name="INDEX" sheetId="4" r:id="rId3"/>
    <sheet name="N1113 " sheetId="15" r:id="rId4"/>
    <sheet name="INOUT" sheetId="6" r:id="rId5"/>
    <sheet name="n113'16" sheetId="20" state="hidden" r:id="rId6"/>
    <sheet name="N1113  (2)" sheetId="22" state="hidden" r:id="rId7"/>
    <sheet name="N1113  (4)" sheetId="24" state="hidden" r:id="rId8"/>
    <sheet name="COST" sheetId="7" r:id="rId9"/>
    <sheet name="GROCERY" sheetId="9" state="hidden" r:id="rId10"/>
    <sheet name="INV 2016" sheetId="17" state="hidden" r:id="rId11"/>
    <sheet name="N1113  (3)" sheetId="23" state="hidden" r:id="rId12"/>
    <sheet name="Sheet1" sheetId="16" state="hidden" r:id="rId13"/>
    <sheet name="Sheet2" sheetId="25" r:id="rId14"/>
  </sheets>
  <definedNames>
    <definedName name="_xlnm._FilterDatabase" localSheetId="4" hidden="1">INOUT!$A$6:$I$1197</definedName>
    <definedName name="_xlnm.Print_Area" localSheetId="2">INDEX!$A$1:$G$12</definedName>
    <definedName name="_xlnm.Print_Area" localSheetId="3">'N1113 '!$A$1:$I$269</definedName>
    <definedName name="_xlnm.Print_Area" localSheetId="6">'N1113  (2)'!$A$1:$I$355</definedName>
    <definedName name="_xlnm.Print_Area" localSheetId="11" xml:space="preserve">     'N1113  (3)'!$A$1:$I$400</definedName>
    <definedName name="_xlnm.Print_Area" localSheetId="7" xml:space="preserve">     'N1113  (4)'!$A$1:$I$400</definedName>
    <definedName name="_xlnm.Print_Titles" localSheetId="1">'06-30-12'!$47:$47</definedName>
    <definedName name="_xlnm.Print_Titles" localSheetId="3">'N1113 '!$4:$4</definedName>
    <definedName name="_xlnm.Print_Titles" localSheetId="6">'N1113  (2)'!$4:$4</definedName>
    <definedName name="_xlnm.Print_Titles" localSheetId="11">'N1113  (3)'!$4:$4</definedName>
    <definedName name="_xlnm.Print_Titles" localSheetId="7">'N1113  (4)'!$4:$4</definedName>
  </definedNames>
  <calcPr calcId="152511"/>
</workbook>
</file>

<file path=xl/calcChain.xml><?xml version="1.0" encoding="utf-8"?>
<calcChain xmlns="http://schemas.openxmlformats.org/spreadsheetml/2006/main">
  <c r="B122" i="15" l="1"/>
  <c r="E76" i="15" l="1"/>
  <c r="I76" i="15" s="1"/>
  <c r="G39" i="6"/>
  <c r="I39" i="6" s="1"/>
  <c r="B39" i="6"/>
  <c r="G900" i="6"/>
  <c r="I900" i="6" s="1"/>
  <c r="B900" i="6"/>
  <c r="E56" i="15"/>
  <c r="I56" i="15" s="1"/>
  <c r="G638" i="6"/>
  <c r="I638" i="6" s="1"/>
  <c r="B638" i="6"/>
  <c r="G162" i="6"/>
  <c r="I162" i="6" s="1"/>
  <c r="B162" i="6"/>
  <c r="G899" i="6"/>
  <c r="H899" i="6" s="1"/>
  <c r="B899" i="6"/>
  <c r="G902" i="6"/>
  <c r="I902" i="6" s="1"/>
  <c r="B902" i="6"/>
  <c r="G905" i="6"/>
  <c r="H905" i="6" s="1"/>
  <c r="B905" i="6"/>
  <c r="E72" i="15"/>
  <c r="I72" i="15" s="1"/>
  <c r="G762" i="6"/>
  <c r="H762" i="6" s="1"/>
  <c r="B762" i="6"/>
  <c r="G901" i="6"/>
  <c r="I901" i="6" s="1"/>
  <c r="B901" i="6"/>
  <c r="H76" i="15" l="1"/>
  <c r="H39" i="6"/>
  <c r="H900" i="6"/>
  <c r="H56" i="15"/>
  <c r="H638" i="6"/>
  <c r="H162" i="6"/>
  <c r="I899" i="6"/>
  <c r="H902" i="6"/>
  <c r="I905" i="6"/>
  <c r="H72" i="15"/>
  <c r="I762" i="6"/>
  <c r="H901" i="6"/>
  <c r="E140" i="15"/>
  <c r="I140" i="15" s="1"/>
  <c r="G904" i="6"/>
  <c r="I904" i="6" s="1"/>
  <c r="B904" i="6"/>
  <c r="G903" i="6"/>
  <c r="I903" i="6" s="1"/>
  <c r="B903" i="6"/>
  <c r="H140" i="15" l="1"/>
  <c r="H903" i="6"/>
  <c r="H904" i="6"/>
  <c r="G897" i="6"/>
  <c r="I897" i="6" s="1"/>
  <c r="B897" i="6"/>
  <c r="G898" i="6"/>
  <c r="I898" i="6" s="1"/>
  <c r="B898" i="6"/>
  <c r="G777" i="6"/>
  <c r="I777" i="6" s="1"/>
  <c r="B777" i="6"/>
  <c r="E58" i="15"/>
  <c r="I58" i="15" s="1"/>
  <c r="G896" i="6"/>
  <c r="I896" i="6" s="1"/>
  <c r="B896" i="6"/>
  <c r="G895" i="6"/>
  <c r="I895" i="6" s="1"/>
  <c r="B895" i="6"/>
  <c r="G894" i="6"/>
  <c r="I894" i="6" s="1"/>
  <c r="B894" i="6"/>
  <c r="H897" i="6" l="1"/>
  <c r="H898" i="6"/>
  <c r="H777" i="6"/>
  <c r="H58" i="15"/>
  <c r="H895" i="6"/>
  <c r="H896" i="6"/>
  <c r="H894" i="6"/>
  <c r="G893" i="6"/>
  <c r="I893" i="6" s="1"/>
  <c r="B893" i="6"/>
  <c r="H893" i="6" l="1"/>
  <c r="G884" i="6"/>
  <c r="H884" i="6" s="1"/>
  <c r="B884" i="6"/>
  <c r="G890" i="6"/>
  <c r="I890" i="6" s="1"/>
  <c r="B890" i="6"/>
  <c r="G886" i="6"/>
  <c r="I886" i="6" s="1"/>
  <c r="B886" i="6"/>
  <c r="G885" i="6"/>
  <c r="H885" i="6" s="1"/>
  <c r="B885" i="6"/>
  <c r="G887" i="6"/>
  <c r="H887" i="6" s="1"/>
  <c r="B887" i="6"/>
  <c r="G888" i="6"/>
  <c r="I888" i="6" s="1"/>
  <c r="B888" i="6"/>
  <c r="G889" i="6"/>
  <c r="H889" i="6" s="1"/>
  <c r="B889" i="6"/>
  <c r="G330" i="6"/>
  <c r="H330" i="6" s="1"/>
  <c r="B330" i="6"/>
  <c r="G892" i="6"/>
  <c r="H892" i="6" s="1"/>
  <c r="B892" i="6"/>
  <c r="G891" i="6"/>
  <c r="I891" i="6" s="1"/>
  <c r="B891" i="6"/>
  <c r="I884" i="6" l="1"/>
  <c r="H890" i="6"/>
  <c r="H886" i="6"/>
  <c r="I885" i="6"/>
  <c r="I887" i="6"/>
  <c r="H888" i="6"/>
  <c r="I889" i="6"/>
  <c r="I330" i="6"/>
  <c r="I892" i="6"/>
  <c r="H891" i="6"/>
  <c r="G879" i="6"/>
  <c r="I879" i="6" s="1"/>
  <c r="B879" i="6"/>
  <c r="E127" i="15"/>
  <c r="I127" i="15" s="1"/>
  <c r="G883" i="6"/>
  <c r="I883" i="6" s="1"/>
  <c r="B883" i="6"/>
  <c r="E126" i="15"/>
  <c r="I126" i="15" s="1"/>
  <c r="G882" i="6"/>
  <c r="H882" i="6" s="1"/>
  <c r="B882" i="6"/>
  <c r="G881" i="6"/>
  <c r="H881" i="6" s="1"/>
  <c r="B881" i="6"/>
  <c r="G880" i="6"/>
  <c r="I880" i="6" s="1"/>
  <c r="B880" i="6"/>
  <c r="H879" i="6" l="1"/>
  <c r="H127" i="15"/>
  <c r="H883" i="6"/>
  <c r="H126" i="15"/>
  <c r="I881" i="6"/>
  <c r="I882" i="6"/>
  <c r="H880" i="6"/>
  <c r="G878" i="6"/>
  <c r="I878" i="6" s="1"/>
  <c r="B878" i="6"/>
  <c r="H878" i="6" l="1"/>
  <c r="G877" i="6"/>
  <c r="H877" i="6" s="1"/>
  <c r="B877" i="6"/>
  <c r="G875" i="6"/>
  <c r="H875" i="6" s="1"/>
  <c r="B875" i="6"/>
  <c r="G876" i="6"/>
  <c r="I876" i="6" s="1"/>
  <c r="B876" i="6"/>
  <c r="G862" i="6"/>
  <c r="H862" i="6" s="1"/>
  <c r="B862" i="6"/>
  <c r="G867" i="6"/>
  <c r="H867" i="6" s="1"/>
  <c r="B867" i="6"/>
  <c r="G865" i="6"/>
  <c r="I865" i="6" s="1"/>
  <c r="B865" i="6"/>
  <c r="G853" i="6"/>
  <c r="I853" i="6" s="1"/>
  <c r="B853" i="6"/>
  <c r="G871" i="6"/>
  <c r="H871" i="6" s="1"/>
  <c r="B871" i="6"/>
  <c r="G869" i="6"/>
  <c r="H869" i="6" s="1"/>
  <c r="B869" i="6"/>
  <c r="G863" i="6"/>
  <c r="H863" i="6" s="1"/>
  <c r="B863" i="6"/>
  <c r="G771" i="6"/>
  <c r="H771" i="6" s="1"/>
  <c r="B771" i="6"/>
  <c r="G870" i="6"/>
  <c r="H870" i="6" s="1"/>
  <c r="B870" i="6"/>
  <c r="G864" i="6"/>
  <c r="H864" i="6" s="1"/>
  <c r="B864" i="6"/>
  <c r="G765" i="6"/>
  <c r="H765" i="6" s="1"/>
  <c r="B765" i="6"/>
  <c r="G873" i="6"/>
  <c r="I873" i="6" s="1"/>
  <c r="B873" i="6"/>
  <c r="G874" i="6"/>
  <c r="I874" i="6" s="1"/>
  <c r="B874" i="6"/>
  <c r="G872" i="6"/>
  <c r="H872" i="6" s="1"/>
  <c r="B872" i="6"/>
  <c r="G868" i="6"/>
  <c r="H868" i="6" s="1"/>
  <c r="B868" i="6"/>
  <c r="G861" i="6"/>
  <c r="I861" i="6" s="1"/>
  <c r="B861" i="6"/>
  <c r="I877" i="6" l="1"/>
  <c r="I875" i="6"/>
  <c r="H876" i="6"/>
  <c r="I862" i="6"/>
  <c r="I867" i="6"/>
  <c r="H865" i="6"/>
  <c r="H853" i="6"/>
  <c r="I871" i="6"/>
  <c r="I771" i="6"/>
  <c r="I863" i="6"/>
  <c r="I869" i="6"/>
  <c r="I870" i="6"/>
  <c r="I864" i="6"/>
  <c r="I765" i="6"/>
  <c r="H873" i="6"/>
  <c r="H874" i="6"/>
  <c r="I872" i="6"/>
  <c r="I868" i="6"/>
  <c r="H861" i="6"/>
  <c r="G852" i="6"/>
  <c r="I852" i="6" s="1"/>
  <c r="B852" i="6"/>
  <c r="G854" i="6"/>
  <c r="H854" i="6" s="1"/>
  <c r="B854" i="6"/>
  <c r="G855" i="6"/>
  <c r="I855" i="6" s="1"/>
  <c r="B855" i="6"/>
  <c r="G859" i="6"/>
  <c r="I859" i="6" s="1"/>
  <c r="B859" i="6"/>
  <c r="G858" i="6"/>
  <c r="I858" i="6" s="1"/>
  <c r="B858" i="6"/>
  <c r="G856" i="6"/>
  <c r="H856" i="6" s="1"/>
  <c r="B856" i="6"/>
  <c r="G750" i="6"/>
  <c r="I750" i="6" s="1"/>
  <c r="B750" i="6"/>
  <c r="G860" i="6"/>
  <c r="H860" i="6" s="1"/>
  <c r="B860" i="6"/>
  <c r="G851" i="6"/>
  <c r="I851" i="6" s="1"/>
  <c r="B851" i="6"/>
  <c r="G850" i="6"/>
  <c r="I850" i="6" s="1"/>
  <c r="B850" i="6"/>
  <c r="G857" i="6"/>
  <c r="I857" i="6" s="1"/>
  <c r="B857" i="6"/>
  <c r="G733" i="6"/>
  <c r="I733" i="6" s="1"/>
  <c r="B733" i="6"/>
  <c r="E227" i="15"/>
  <c r="I227" i="15" s="1"/>
  <c r="E226" i="15"/>
  <c r="I226" i="15" s="1"/>
  <c r="H852" i="6" l="1"/>
  <c r="I854" i="6"/>
  <c r="H855" i="6"/>
  <c r="H859" i="6"/>
  <c r="H858" i="6"/>
  <c r="I856" i="6"/>
  <c r="H750" i="6"/>
  <c r="I860" i="6"/>
  <c r="H851" i="6"/>
  <c r="H850" i="6"/>
  <c r="H857" i="6"/>
  <c r="H733" i="6"/>
  <c r="H227" i="15"/>
  <c r="H226" i="15"/>
  <c r="G849" i="6"/>
  <c r="I849" i="6" s="1"/>
  <c r="B849" i="6"/>
  <c r="G582" i="6"/>
  <c r="I582" i="6" s="1"/>
  <c r="B582" i="6"/>
  <c r="G837" i="6"/>
  <c r="I837" i="6" s="1"/>
  <c r="B837" i="6"/>
  <c r="G835" i="6"/>
  <c r="H835" i="6" s="1"/>
  <c r="G326" i="6"/>
  <c r="H326" i="6" s="1"/>
  <c r="G453" i="6"/>
  <c r="I453" i="6" s="1"/>
  <c r="B453" i="6"/>
  <c r="E117" i="15"/>
  <c r="I117" i="15" s="1"/>
  <c r="B326" i="6"/>
  <c r="B835" i="6"/>
  <c r="G842" i="6"/>
  <c r="I842" i="6" s="1"/>
  <c r="B842" i="6"/>
  <c r="G834" i="6"/>
  <c r="I834" i="6" s="1"/>
  <c r="B834" i="6"/>
  <c r="G836" i="6"/>
  <c r="I836" i="6" s="1"/>
  <c r="B836" i="6"/>
  <c r="G230" i="6"/>
  <c r="I230" i="6" s="1"/>
  <c r="B230" i="6"/>
  <c r="G847" i="6"/>
  <c r="I847" i="6" s="1"/>
  <c r="B847" i="6"/>
  <c r="E221" i="15"/>
  <c r="I221" i="15" s="1"/>
  <c r="E205" i="15"/>
  <c r="I205" i="15" s="1"/>
  <c r="G845" i="6"/>
  <c r="I845" i="6" s="1"/>
  <c r="B845" i="6"/>
  <c r="G843" i="6"/>
  <c r="H843" i="6" s="1"/>
  <c r="B843" i="6"/>
  <c r="E191" i="15"/>
  <c r="I191" i="15" s="1"/>
  <c r="G844" i="6"/>
  <c r="I844" i="6" s="1"/>
  <c r="B844" i="6"/>
  <c r="G848" i="6"/>
  <c r="I848" i="6" s="1"/>
  <c r="B848" i="6"/>
  <c r="H849" i="6" l="1"/>
  <c r="H582" i="6"/>
  <c r="H837" i="6"/>
  <c r="I835" i="6"/>
  <c r="I326" i="6"/>
  <c r="H453" i="6"/>
  <c r="H117" i="15"/>
  <c r="H842" i="6"/>
  <c r="H834" i="6"/>
  <c r="H836" i="6"/>
  <c r="H230" i="6"/>
  <c r="H847" i="6"/>
  <c r="H221" i="15"/>
  <c r="H205" i="15"/>
  <c r="H845" i="6"/>
  <c r="I843" i="6"/>
  <c r="H191" i="15"/>
  <c r="H844" i="6"/>
  <c r="H848" i="6"/>
  <c r="G838" i="6"/>
  <c r="H838" i="6" s="1"/>
  <c r="B838" i="6"/>
  <c r="B846" i="6"/>
  <c r="G846" i="6"/>
  <c r="H846" i="6" s="1"/>
  <c r="G841" i="6"/>
  <c r="H841" i="6" s="1"/>
  <c r="B841" i="6"/>
  <c r="G840" i="6"/>
  <c r="I840" i="6" s="1"/>
  <c r="B840" i="6"/>
  <c r="G839" i="6"/>
  <c r="I839" i="6" s="1"/>
  <c r="B839" i="6"/>
  <c r="I838" i="6" l="1"/>
  <c r="I846" i="6"/>
  <c r="H840" i="6"/>
  <c r="I841" i="6"/>
  <c r="H839" i="6"/>
  <c r="G825" i="6"/>
  <c r="I825" i="6" s="1"/>
  <c r="B825" i="6"/>
  <c r="G824" i="6"/>
  <c r="H824" i="6" s="1"/>
  <c r="B824" i="6"/>
  <c r="G823" i="6"/>
  <c r="I823" i="6" s="1"/>
  <c r="B823" i="6"/>
  <c r="G822" i="6"/>
  <c r="I822" i="6" s="1"/>
  <c r="B822" i="6"/>
  <c r="B33" i="6"/>
  <c r="G33" i="6"/>
  <c r="H33" i="6" s="1"/>
  <c r="H825" i="6" l="1"/>
  <c r="I824" i="6"/>
  <c r="H822" i="6"/>
  <c r="H823" i="6"/>
  <c r="I33" i="6"/>
  <c r="G30" i="6"/>
  <c r="H30" i="6" s="1"/>
  <c r="B30" i="6"/>
  <c r="G821" i="6"/>
  <c r="H821" i="6" s="1"/>
  <c r="B821" i="6"/>
  <c r="G832" i="6"/>
  <c r="H832" i="6" s="1"/>
  <c r="B832" i="6"/>
  <c r="G820" i="6"/>
  <c r="I820" i="6" s="1"/>
  <c r="B820" i="6"/>
  <c r="G828" i="6"/>
  <c r="H828" i="6" s="1"/>
  <c r="B828" i="6"/>
  <c r="G827" i="6"/>
  <c r="I827" i="6" s="1"/>
  <c r="B827" i="6"/>
  <c r="G831" i="6"/>
  <c r="I831" i="6" s="1"/>
  <c r="B831" i="6"/>
  <c r="G833" i="6"/>
  <c r="I833" i="6" s="1"/>
  <c r="B833" i="6"/>
  <c r="G826" i="6"/>
  <c r="H826" i="6" s="1"/>
  <c r="B826" i="6"/>
  <c r="G795" i="6"/>
  <c r="I795" i="6" s="1"/>
  <c r="B795" i="6"/>
  <c r="G639" i="6"/>
  <c r="I639" i="6" s="1"/>
  <c r="B639" i="6"/>
  <c r="G522" i="6"/>
  <c r="H522" i="6" s="1"/>
  <c r="B522" i="6"/>
  <c r="G321" i="6"/>
  <c r="H321" i="6" s="1"/>
  <c r="B321" i="6"/>
  <c r="G829" i="6"/>
  <c r="I829" i="6" s="1"/>
  <c r="B829" i="6"/>
  <c r="G452" i="6"/>
  <c r="H452" i="6" s="1"/>
  <c r="B452" i="6"/>
  <c r="G830" i="6"/>
  <c r="I830" i="6" s="1"/>
  <c r="B830" i="6"/>
  <c r="I30" i="6" l="1"/>
  <c r="I821" i="6"/>
  <c r="I832" i="6"/>
  <c r="H820" i="6"/>
  <c r="I828" i="6"/>
  <c r="H827" i="6"/>
  <c r="H831" i="6"/>
  <c r="H833" i="6"/>
  <c r="I826" i="6"/>
  <c r="H639" i="6"/>
  <c r="H795" i="6"/>
  <c r="I522" i="6"/>
  <c r="I321" i="6"/>
  <c r="H829" i="6"/>
  <c r="I452" i="6"/>
  <c r="H830" i="6"/>
  <c r="G809" i="6"/>
  <c r="H809" i="6" s="1"/>
  <c r="B809" i="6"/>
  <c r="G813" i="6"/>
  <c r="H813" i="6" s="1"/>
  <c r="B813" i="6"/>
  <c r="G814" i="6"/>
  <c r="H814" i="6" s="1"/>
  <c r="B814" i="6"/>
  <c r="G807" i="6"/>
  <c r="H807" i="6" s="1"/>
  <c r="B807" i="6"/>
  <c r="G808" i="6"/>
  <c r="I808" i="6" s="1"/>
  <c r="B808" i="6"/>
  <c r="G811" i="6"/>
  <c r="H811" i="6" s="1"/>
  <c r="B811" i="6"/>
  <c r="G812" i="6"/>
  <c r="I812" i="6" s="1"/>
  <c r="B812" i="6"/>
  <c r="G810" i="6"/>
  <c r="I810" i="6" s="1"/>
  <c r="B810" i="6"/>
  <c r="G819" i="6"/>
  <c r="I819" i="6" s="1"/>
  <c r="B819" i="6"/>
  <c r="G815" i="6"/>
  <c r="I815" i="6" s="1"/>
  <c r="B815" i="6"/>
  <c r="G817" i="6"/>
  <c r="I817" i="6" s="1"/>
  <c r="B817" i="6"/>
  <c r="G786" i="6"/>
  <c r="I786" i="6" s="1"/>
  <c r="B786" i="6"/>
  <c r="G383" i="6"/>
  <c r="I383" i="6" s="1"/>
  <c r="B383" i="6"/>
  <c r="G818" i="6"/>
  <c r="H818" i="6" s="1"/>
  <c r="B818" i="6"/>
  <c r="G816" i="6"/>
  <c r="I816" i="6" s="1"/>
  <c r="B816" i="6"/>
  <c r="I809" i="6" l="1"/>
  <c r="I813" i="6"/>
  <c r="I814" i="6"/>
  <c r="I807" i="6"/>
  <c r="H808" i="6"/>
  <c r="I811" i="6"/>
  <c r="H812" i="6"/>
  <c r="H810" i="6"/>
  <c r="H819" i="6"/>
  <c r="H815" i="6"/>
  <c r="H817" i="6"/>
  <c r="H786" i="6"/>
  <c r="H383" i="6"/>
  <c r="I818" i="6"/>
  <c r="H816" i="6"/>
  <c r="G806" i="6"/>
  <c r="I806" i="6" s="1"/>
  <c r="B806" i="6"/>
  <c r="G803" i="6"/>
  <c r="I803" i="6" s="1"/>
  <c r="B803" i="6"/>
  <c r="G517" i="6"/>
  <c r="I517" i="6" s="1"/>
  <c r="B517" i="6"/>
  <c r="G804" i="6"/>
  <c r="H804" i="6" s="1"/>
  <c r="B804" i="6"/>
  <c r="G802" i="6"/>
  <c r="I802" i="6" s="1"/>
  <c r="B802" i="6"/>
  <c r="H806" i="6" l="1"/>
  <c r="H803" i="6"/>
  <c r="H517" i="6"/>
  <c r="I804" i="6"/>
  <c r="H802" i="6"/>
  <c r="G756" i="6"/>
  <c r="I756" i="6" s="1"/>
  <c r="B756" i="6"/>
  <c r="G482" i="6"/>
  <c r="H482" i="6" s="1"/>
  <c r="B482" i="6"/>
  <c r="G758" i="6"/>
  <c r="I758" i="6" s="1"/>
  <c r="B758" i="6"/>
  <c r="G757" i="6"/>
  <c r="I757" i="6" s="1"/>
  <c r="B757" i="6"/>
  <c r="G744" i="6"/>
  <c r="I744" i="6" s="1"/>
  <c r="B744" i="6"/>
  <c r="G700" i="6"/>
  <c r="I700" i="6" s="1"/>
  <c r="B700" i="6"/>
  <c r="G677" i="6"/>
  <c r="I677" i="6" s="1"/>
  <c r="B677" i="6"/>
  <c r="G652" i="6"/>
  <c r="I652" i="6" s="1"/>
  <c r="B652" i="6"/>
  <c r="G649" i="6"/>
  <c r="I649" i="6" s="1"/>
  <c r="B649" i="6"/>
  <c r="G628" i="6"/>
  <c r="I628" i="6" s="1"/>
  <c r="B628" i="6"/>
  <c r="G593" i="6"/>
  <c r="I593" i="6" s="1"/>
  <c r="B593" i="6"/>
  <c r="G797" i="6"/>
  <c r="H797" i="6" s="1"/>
  <c r="B797" i="6"/>
  <c r="G798" i="6"/>
  <c r="I798" i="6" s="1"/>
  <c r="B798" i="6"/>
  <c r="G796" i="6"/>
  <c r="H796" i="6" s="1"/>
  <c r="B796" i="6"/>
  <c r="G805" i="6"/>
  <c r="I805" i="6" s="1"/>
  <c r="B805" i="6"/>
  <c r="G801" i="6"/>
  <c r="H801" i="6" s="1"/>
  <c r="B801" i="6"/>
  <c r="G800" i="6"/>
  <c r="I800" i="6" s="1"/>
  <c r="B800" i="6"/>
  <c r="E195" i="15"/>
  <c r="I195" i="15" s="1"/>
  <c r="E78" i="15"/>
  <c r="I78" i="15" s="1"/>
  <c r="G794" i="6"/>
  <c r="I794" i="6" s="1"/>
  <c r="B794" i="6"/>
  <c r="G799" i="6"/>
  <c r="I799" i="6" s="1"/>
  <c r="B799" i="6"/>
  <c r="H756" i="6" l="1"/>
  <c r="I482" i="6"/>
  <c r="H593" i="6"/>
  <c r="H628" i="6"/>
  <c r="H649" i="6"/>
  <c r="H652" i="6"/>
  <c r="H677" i="6"/>
  <c r="H700" i="6"/>
  <c r="H744" i="6"/>
  <c r="H757" i="6"/>
  <c r="H758" i="6"/>
  <c r="I797" i="6"/>
  <c r="H798" i="6"/>
  <c r="I796" i="6"/>
  <c r="H805" i="6"/>
  <c r="I801" i="6"/>
  <c r="H800" i="6"/>
  <c r="H195" i="15"/>
  <c r="H78" i="15"/>
  <c r="H794" i="6"/>
  <c r="H799" i="6"/>
  <c r="G791" i="6"/>
  <c r="I791" i="6" s="1"/>
  <c r="B791" i="6"/>
  <c r="G792" i="6"/>
  <c r="I792" i="6" s="1"/>
  <c r="B792" i="6"/>
  <c r="G790" i="6"/>
  <c r="H790" i="6" s="1"/>
  <c r="B790" i="6"/>
  <c r="G793" i="6"/>
  <c r="I793" i="6" s="1"/>
  <c r="B793" i="6"/>
  <c r="H791" i="6" l="1"/>
  <c r="H792" i="6"/>
  <c r="I790" i="6"/>
  <c r="H793" i="6"/>
  <c r="E144" i="15"/>
  <c r="I144" i="15" s="1"/>
  <c r="G787" i="6"/>
  <c r="H787" i="6" s="1"/>
  <c r="B787" i="6"/>
  <c r="G788" i="6"/>
  <c r="H788" i="6" s="1"/>
  <c r="B788" i="6"/>
  <c r="G789" i="6"/>
  <c r="I789" i="6" s="1"/>
  <c r="B789" i="6"/>
  <c r="H144" i="15" l="1"/>
  <c r="I787" i="6"/>
  <c r="I788" i="6"/>
  <c r="H789" i="6"/>
  <c r="G751" i="6"/>
  <c r="I751" i="6" s="1"/>
  <c r="B751" i="6"/>
  <c r="G866" i="6"/>
  <c r="I866" i="6" s="1"/>
  <c r="B866" i="6"/>
  <c r="G764" i="6"/>
  <c r="I764" i="6" s="1"/>
  <c r="B764" i="6"/>
  <c r="G775" i="6"/>
  <c r="I775" i="6" s="1"/>
  <c r="B775" i="6"/>
  <c r="G773" i="6"/>
  <c r="I773" i="6" s="1"/>
  <c r="B773" i="6"/>
  <c r="G768" i="6"/>
  <c r="I768" i="6" s="1"/>
  <c r="B768" i="6"/>
  <c r="G772" i="6"/>
  <c r="I772" i="6" s="1"/>
  <c r="B772" i="6"/>
  <c r="G704" i="6"/>
  <c r="I704" i="6" s="1"/>
  <c r="B704" i="6"/>
  <c r="G631" i="6"/>
  <c r="I631" i="6" s="1"/>
  <c r="B631" i="6"/>
  <c r="G508" i="6"/>
  <c r="I508" i="6" s="1"/>
  <c r="B508" i="6"/>
  <c r="G763" i="6"/>
  <c r="I763" i="6" s="1"/>
  <c r="B763" i="6"/>
  <c r="G753" i="6"/>
  <c r="I753" i="6" s="1"/>
  <c r="B753" i="6"/>
  <c r="G745" i="6"/>
  <c r="I745" i="6" s="1"/>
  <c r="B745" i="6"/>
  <c r="B693" i="6"/>
  <c r="G693" i="6"/>
  <c r="H693" i="6" s="1"/>
  <c r="G689" i="6"/>
  <c r="I689" i="6" s="1"/>
  <c r="B689" i="6"/>
  <c r="G641" i="6"/>
  <c r="I641" i="6" s="1"/>
  <c r="B641" i="6"/>
  <c r="G579" i="6"/>
  <c r="I579" i="6" s="1"/>
  <c r="B579" i="6"/>
  <c r="G779" i="6"/>
  <c r="I779" i="6" s="1"/>
  <c r="B779" i="6"/>
  <c r="G778" i="6"/>
  <c r="I778" i="6" s="1"/>
  <c r="B778" i="6"/>
  <c r="G784" i="6"/>
  <c r="I784" i="6" s="1"/>
  <c r="B784" i="6"/>
  <c r="G769" i="6"/>
  <c r="I769" i="6" s="1"/>
  <c r="B769" i="6"/>
  <c r="E133" i="15"/>
  <c r="I133" i="15" s="1"/>
  <c r="G754" i="6"/>
  <c r="H754" i="6" s="1"/>
  <c r="B754" i="6"/>
  <c r="G746" i="6"/>
  <c r="H746" i="6" s="1"/>
  <c r="B746" i="6"/>
  <c r="G761" i="6"/>
  <c r="H761" i="6" s="1"/>
  <c r="B761" i="6"/>
  <c r="G767" i="6"/>
  <c r="I767" i="6" s="1"/>
  <c r="B767" i="6"/>
  <c r="G752" i="6"/>
  <c r="H752" i="6" s="1"/>
  <c r="B752" i="6"/>
  <c r="G680" i="6"/>
  <c r="I680" i="6" s="1"/>
  <c r="B680" i="6"/>
  <c r="G760" i="6"/>
  <c r="I760" i="6" s="1"/>
  <c r="B760" i="6"/>
  <c r="G759" i="6"/>
  <c r="I759" i="6" s="1"/>
  <c r="B759" i="6"/>
  <c r="G679" i="6"/>
  <c r="I679" i="6" s="1"/>
  <c r="B679" i="6"/>
  <c r="G291" i="6"/>
  <c r="H291" i="6" s="1"/>
  <c r="B291" i="6"/>
  <c r="G785" i="6"/>
  <c r="I785" i="6" s="1"/>
  <c r="B785" i="6"/>
  <c r="G770" i="6"/>
  <c r="I770" i="6" s="1"/>
  <c r="B770" i="6"/>
  <c r="H751" i="6" l="1"/>
  <c r="H866" i="6"/>
  <c r="H764" i="6"/>
  <c r="H775" i="6"/>
  <c r="H773" i="6"/>
  <c r="H768" i="6"/>
  <c r="H772" i="6"/>
  <c r="H704" i="6"/>
  <c r="H631" i="6"/>
  <c r="H508" i="6"/>
  <c r="H753" i="6"/>
  <c r="H763" i="6"/>
  <c r="H745" i="6"/>
  <c r="I693" i="6"/>
  <c r="H689" i="6"/>
  <c r="H641" i="6"/>
  <c r="H579" i="6"/>
  <c r="H778" i="6"/>
  <c r="H779" i="6"/>
  <c r="H784" i="6"/>
  <c r="H769" i="6"/>
  <c r="H133" i="15"/>
  <c r="I754" i="6"/>
  <c r="I746" i="6"/>
  <c r="I761" i="6"/>
  <c r="H767" i="6"/>
  <c r="I752" i="6"/>
  <c r="H680" i="6"/>
  <c r="H760" i="6"/>
  <c r="H759" i="6"/>
  <c r="H679" i="6"/>
  <c r="I291" i="6"/>
  <c r="H770" i="6"/>
  <c r="H785" i="6"/>
  <c r="G783" i="6"/>
  <c r="I783" i="6" s="1"/>
  <c r="B783" i="6"/>
  <c r="G782" i="6"/>
  <c r="H782" i="6" s="1"/>
  <c r="B782" i="6"/>
  <c r="G781" i="6"/>
  <c r="I781" i="6" s="1"/>
  <c r="B781" i="6"/>
  <c r="G780" i="6"/>
  <c r="H780" i="6" s="1"/>
  <c r="B780" i="6"/>
  <c r="E211" i="15"/>
  <c r="I211" i="15" s="1"/>
  <c r="G776" i="6"/>
  <c r="I776" i="6" s="1"/>
  <c r="B776" i="6"/>
  <c r="H783" i="6" l="1"/>
  <c r="I782" i="6"/>
  <c r="H781" i="6"/>
  <c r="I780" i="6"/>
  <c r="H211" i="15"/>
  <c r="H776" i="6"/>
  <c r="G747" i="6"/>
  <c r="I747" i="6" s="1"/>
  <c r="B747" i="6"/>
  <c r="G749" i="6"/>
  <c r="H749" i="6" s="1"/>
  <c r="B749" i="6"/>
  <c r="G12" i="6"/>
  <c r="H12" i="6" s="1"/>
  <c r="B12" i="6"/>
  <c r="G774" i="6"/>
  <c r="H774" i="6" s="1"/>
  <c r="B774" i="6"/>
  <c r="G748" i="6"/>
  <c r="H748" i="6" s="1"/>
  <c r="B748" i="6"/>
  <c r="G766" i="6"/>
  <c r="H766" i="6" s="1"/>
  <c r="B766" i="6"/>
  <c r="G755" i="6"/>
  <c r="I755" i="6" s="1"/>
  <c r="B755" i="6"/>
  <c r="H747" i="6" l="1"/>
  <c r="I749" i="6"/>
  <c r="I12" i="6"/>
  <c r="I774" i="6"/>
  <c r="I748" i="6"/>
  <c r="I766" i="6"/>
  <c r="H755" i="6"/>
  <c r="G731" i="6"/>
  <c r="I731" i="6" s="1"/>
  <c r="B731" i="6"/>
  <c r="E204" i="15"/>
  <c r="I204" i="15" s="1"/>
  <c r="G730" i="6"/>
  <c r="I730" i="6" s="1"/>
  <c r="B730" i="6"/>
  <c r="G742" i="6"/>
  <c r="I742" i="6" s="1"/>
  <c r="B742" i="6"/>
  <c r="G729" i="6"/>
  <c r="I729" i="6" s="1"/>
  <c r="B729" i="6"/>
  <c r="E178" i="15"/>
  <c r="I178" i="15" s="1"/>
  <c r="G360" i="6"/>
  <c r="I360" i="6" s="1"/>
  <c r="B360" i="6"/>
  <c r="G362" i="6"/>
  <c r="I362" i="6" s="1"/>
  <c r="B362" i="6"/>
  <c r="G722" i="6"/>
  <c r="I722" i="6" s="1"/>
  <c r="B722" i="6"/>
  <c r="G721" i="6"/>
  <c r="I721" i="6" s="1"/>
  <c r="B721" i="6"/>
  <c r="E112" i="15"/>
  <c r="I112" i="15" s="1"/>
  <c r="E229" i="15"/>
  <c r="I229" i="15" s="1"/>
  <c r="G385" i="6"/>
  <c r="I385" i="6" s="1"/>
  <c r="B385" i="6"/>
  <c r="G153" i="6"/>
  <c r="I153" i="6" s="1"/>
  <c r="B153" i="6"/>
  <c r="G160" i="6"/>
  <c r="I160" i="6" s="1"/>
  <c r="B160" i="6"/>
  <c r="G139" i="6"/>
  <c r="I139" i="6" s="1"/>
  <c r="B139" i="6"/>
  <c r="G743" i="6"/>
  <c r="I743" i="6" s="1"/>
  <c r="B743" i="6"/>
  <c r="G741" i="6"/>
  <c r="I741" i="6" s="1"/>
  <c r="B741" i="6"/>
  <c r="E128" i="15"/>
  <c r="H128" i="15" s="1"/>
  <c r="G72" i="6"/>
  <c r="H72" i="6" s="1"/>
  <c r="B72" i="6"/>
  <c r="G73" i="6"/>
  <c r="H73" i="6" s="1"/>
  <c r="B73" i="6"/>
  <c r="G738" i="6"/>
  <c r="H738" i="6" s="1"/>
  <c r="B738" i="6"/>
  <c r="G686" i="6"/>
  <c r="H686" i="6" s="1"/>
  <c r="B686" i="6"/>
  <c r="G737" i="6"/>
  <c r="H737" i="6" s="1"/>
  <c r="B737" i="6"/>
  <c r="G736" i="6"/>
  <c r="I736" i="6" s="1"/>
  <c r="B736" i="6"/>
  <c r="G51" i="6"/>
  <c r="I51" i="6" s="1"/>
  <c r="B51" i="6"/>
  <c r="G740" i="6"/>
  <c r="I740" i="6" s="1"/>
  <c r="B740" i="6"/>
  <c r="G739" i="6"/>
  <c r="I739" i="6" s="1"/>
  <c r="B739" i="6"/>
  <c r="E213" i="15"/>
  <c r="I213" i="15" s="1"/>
  <c r="H731" i="6" l="1"/>
  <c r="H204" i="15"/>
  <c r="H730" i="6"/>
  <c r="H742" i="6"/>
  <c r="H729" i="6"/>
  <c r="H178" i="15"/>
  <c r="H360" i="6"/>
  <c r="H362" i="6"/>
  <c r="H722" i="6"/>
  <c r="H721" i="6"/>
  <c r="H112" i="15"/>
  <c r="H229" i="15"/>
  <c r="H153" i="6"/>
  <c r="H385" i="6"/>
  <c r="H160" i="6"/>
  <c r="H139" i="6"/>
  <c r="H743" i="6"/>
  <c r="H741" i="6"/>
  <c r="I128" i="15"/>
  <c r="I72" i="6"/>
  <c r="I73" i="6"/>
  <c r="I686" i="6"/>
  <c r="I738" i="6"/>
  <c r="I737" i="6"/>
  <c r="H736" i="6"/>
  <c r="H51" i="6"/>
  <c r="H740" i="6"/>
  <c r="H739" i="6"/>
  <c r="H213" i="15"/>
  <c r="B421" i="6" l="1"/>
  <c r="B566" i="6"/>
  <c r="B14" i="6"/>
  <c r="B267" i="6"/>
  <c r="B422" i="6"/>
  <c r="B567" i="6"/>
  <c r="B15" i="6"/>
  <c r="B271" i="6"/>
  <c r="B369" i="6"/>
  <c r="B546" i="6"/>
  <c r="B16" i="6"/>
  <c r="B188" i="6"/>
  <c r="B626" i="6"/>
  <c r="B169" i="6"/>
  <c r="B258" i="6"/>
  <c r="B480" i="6"/>
  <c r="B651" i="6"/>
  <c r="B17" i="6"/>
  <c r="B182" i="6"/>
  <c r="B237" i="6"/>
  <c r="B18" i="6"/>
  <c r="B238" i="6"/>
  <c r="B448" i="6"/>
  <c r="B627" i="6"/>
  <c r="B19" i="6"/>
  <c r="B189" i="6"/>
  <c r="B288" i="6"/>
  <c r="B289" i="6"/>
  <c r="B526" i="6"/>
  <c r="B559" i="6"/>
  <c r="B568" i="6"/>
  <c r="B569" i="6"/>
  <c r="B20" i="6"/>
  <c r="B311" i="6"/>
  <c r="B170" i="6"/>
  <c r="B190" i="6"/>
  <c r="B191" i="6"/>
  <c r="B192" i="6"/>
  <c r="B280" i="6"/>
  <c r="B290" i="6"/>
  <c r="B309" i="6"/>
  <c r="B312" i="6"/>
  <c r="B313" i="6"/>
  <c r="B314" i="6"/>
  <c r="B315" i="6"/>
  <c r="B430" i="6"/>
  <c r="B505" i="6"/>
  <c r="B527" i="6"/>
  <c r="B570" i="6"/>
  <c r="B571" i="6"/>
  <c r="B316" i="6"/>
  <c r="B317" i="6"/>
  <c r="B481" i="6"/>
  <c r="B572" i="6"/>
  <c r="B573" i="6"/>
  <c r="B21" i="6"/>
  <c r="B183" i="6"/>
  <c r="B22" i="6"/>
  <c r="B373" i="6"/>
  <c r="B23" i="6"/>
  <c r="B193" i="6"/>
  <c r="B24" i="6"/>
  <c r="B318" i="6"/>
  <c r="B25" i="6"/>
  <c r="B636" i="6"/>
  <c r="B637" i="6"/>
  <c r="B26" i="6"/>
  <c r="B239" i="6"/>
  <c r="B690" i="6"/>
  <c r="B27" i="6"/>
  <c r="B161" i="6"/>
  <c r="B240" i="6"/>
  <c r="B259" i="6"/>
  <c r="B408" i="6"/>
  <c r="B413" i="6"/>
  <c r="B468" i="6"/>
  <c r="B478" i="6"/>
  <c r="B518" i="6"/>
  <c r="B469" i="6"/>
  <c r="B520" i="6"/>
  <c r="B521" i="6"/>
  <c r="B154" i="6"/>
  <c r="B268" i="6"/>
  <c r="B171" i="6"/>
  <c r="B241" i="6"/>
  <c r="B414" i="6"/>
  <c r="B479" i="6"/>
  <c r="B691" i="6"/>
  <c r="B470" i="6"/>
  <c r="B678" i="6"/>
  <c r="B28" i="6"/>
  <c r="B594" i="6"/>
  <c r="B599" i="6"/>
  <c r="B29" i="6"/>
  <c r="B650" i="6"/>
  <c r="B232" i="6"/>
  <c r="B31" i="6"/>
  <c r="B250" i="6"/>
  <c r="B251" i="6"/>
  <c r="B32" i="6"/>
  <c r="B194" i="6"/>
  <c r="B195" i="6"/>
  <c r="B292" i="6"/>
  <c r="B293" i="6"/>
  <c r="B319" i="6"/>
  <c r="B11" i="6"/>
  <c r="B423" i="6"/>
  <c r="B431" i="6"/>
  <c r="B432" i="6"/>
  <c r="B554" i="6"/>
  <c r="B555" i="6"/>
  <c r="B560" i="6"/>
  <c r="B619" i="6"/>
  <c r="B659" i="6"/>
  <c r="B196" i="6"/>
  <c r="B197" i="6"/>
  <c r="B198" i="6"/>
  <c r="B294" i="6"/>
  <c r="B295" i="6"/>
  <c r="B296" i="6"/>
  <c r="B371" i="6"/>
  <c r="B372" i="6"/>
  <c r="B433" i="6"/>
  <c r="B483" i="6"/>
  <c r="B495" i="6"/>
  <c r="B528" i="6"/>
  <c r="B556" i="6"/>
  <c r="B557" i="6"/>
  <c r="B660" i="6"/>
  <c r="B34" i="6"/>
  <c r="B35" i="6"/>
  <c r="B173" i="6"/>
  <c r="B255" i="6"/>
  <c r="B297" i="6"/>
  <c r="B36" i="6"/>
  <c r="B242" i="6"/>
  <c r="B37" i="6"/>
  <c r="B38" i="6"/>
  <c r="B155" i="6"/>
  <c r="B256" i="6"/>
  <c r="B354" i="6"/>
  <c r="B484" i="6"/>
  <c r="B595" i="6"/>
  <c r="B40" i="6"/>
  <c r="B184" i="6"/>
  <c r="B272" i="6"/>
  <c r="B320" i="6"/>
  <c r="B380" i="6"/>
  <c r="B424" i="6"/>
  <c r="B485" i="6"/>
  <c r="B551" i="6"/>
  <c r="B613" i="6"/>
  <c r="B41" i="6"/>
  <c r="B633" i="6"/>
  <c r="B199" i="6"/>
  <c r="B629" i="6"/>
  <c r="B200" i="6"/>
  <c r="B260" i="6"/>
  <c r="B496" i="6"/>
  <c r="B574" i="6"/>
  <c r="B42" i="6"/>
  <c r="B393" i="6"/>
  <c r="B612" i="6"/>
  <c r="B43" i="6"/>
  <c r="B187" i="6"/>
  <c r="B498" i="6"/>
  <c r="B44" i="6"/>
  <c r="B477" i="6"/>
  <c r="B535" i="6"/>
  <c r="B536" i="6"/>
  <c r="B45" i="6"/>
  <c r="B46" i="6"/>
  <c r="B47" i="6"/>
  <c r="B692" i="6"/>
  <c r="B48" i="6"/>
  <c r="B662" i="6"/>
  <c r="B663" i="6"/>
  <c r="B604" i="6"/>
  <c r="B605" i="6"/>
  <c r="B49" i="6"/>
  <c r="B201" i="6"/>
  <c r="B298" i="6"/>
  <c r="B401" i="6"/>
  <c r="B409" i="6"/>
  <c r="B575" i="6"/>
  <c r="B156" i="6"/>
  <c r="B630" i="6"/>
  <c r="B299" i="6"/>
  <c r="B596" i="6"/>
  <c r="B664" i="6"/>
  <c r="B50" i="6"/>
  <c r="B163" i="6"/>
  <c r="B202" i="6"/>
  <c r="B203" i="6"/>
  <c r="B243" i="6"/>
  <c r="B300" i="6"/>
  <c r="B392" i="6"/>
  <c r="B398" i="6"/>
  <c r="B399" i="6"/>
  <c r="B425" i="6"/>
  <c r="B434" i="6"/>
  <c r="B486" i="6"/>
  <c r="B499" i="6"/>
  <c r="B506" i="6"/>
  <c r="B561" i="6"/>
  <c r="B576" i="6"/>
  <c r="B622" i="6"/>
  <c r="B640" i="6"/>
  <c r="B687" i="6"/>
  <c r="B577" i="6"/>
  <c r="B578" i="6"/>
  <c r="B688" i="6"/>
  <c r="B694" i="6"/>
  <c r="B52" i="6"/>
  <c r="B449" i="6"/>
  <c r="B450" i="6"/>
  <c r="B53" i="6"/>
  <c r="B54" i="6"/>
  <c r="B681" i="6"/>
  <c r="B55" i="6"/>
  <c r="B174" i="6"/>
  <c r="B252" i="6"/>
  <c r="B175" i="6"/>
  <c r="B278" i="6"/>
  <c r="B56" i="6"/>
  <c r="B253" i="6"/>
  <c r="B57" i="6"/>
  <c r="B711" i="6"/>
  <c r="B157" i="6"/>
  <c r="B394" i="6"/>
  <c r="B562" i="6"/>
  <c r="B712" i="6"/>
  <c r="B642" i="6"/>
  <c r="B665" i="6"/>
  <c r="B653" i="6"/>
  <c r="B58" i="6"/>
  <c r="B322" i="6"/>
  <c r="B204" i="6"/>
  <c r="B323" i="6"/>
  <c r="B701" i="6"/>
  <c r="B59" i="6"/>
  <c r="B306" i="6"/>
  <c r="B60" i="6"/>
  <c r="B324" i="6"/>
  <c r="B235" i="6"/>
  <c r="B500" i="6"/>
  <c r="B695" i="6"/>
  <c r="B61" i="6"/>
  <c r="B62" i="6"/>
  <c r="B713" i="6"/>
  <c r="B682" i="6"/>
  <c r="B63" i="6"/>
  <c r="B451" i="6"/>
  <c r="B205" i="6"/>
  <c r="B275" i="6"/>
  <c r="B325" i="6"/>
  <c r="B402" i="6"/>
  <c r="B435" i="6"/>
  <c r="B436" i="6"/>
  <c r="B487" i="6"/>
  <c r="B580" i="6"/>
  <c r="B666" i="6"/>
  <c r="B64" i="6"/>
  <c r="B206" i="6"/>
  <c r="B301" i="6"/>
  <c r="B437" i="6"/>
  <c r="B529" i="6"/>
  <c r="B667" i="6"/>
  <c r="B702" i="6"/>
  <c r="B643" i="6"/>
  <c r="B723" i="6"/>
  <c r="B724" i="6"/>
  <c r="B725" i="6"/>
  <c r="B726" i="6"/>
  <c r="B727" i="6"/>
  <c r="B65" i="6"/>
  <c r="B668" i="6"/>
  <c r="B66" i="6"/>
  <c r="B207" i="6"/>
  <c r="B208" i="6"/>
  <c r="B209" i="6"/>
  <c r="B261" i="6"/>
  <c r="B276" i="6"/>
  <c r="B349" i="6"/>
  <c r="B363" i="6"/>
  <c r="B367" i="6"/>
  <c r="B368" i="6"/>
  <c r="B381" i="6"/>
  <c r="B530" i="6"/>
  <c r="B547" i="6"/>
  <c r="B552" i="6"/>
  <c r="B581" i="6"/>
  <c r="B600" i="6"/>
  <c r="B623" i="6"/>
  <c r="B683" i="6"/>
  <c r="B703" i="6"/>
  <c r="B67" i="6"/>
  <c r="B388" i="6"/>
  <c r="B68" i="6"/>
  <c r="B176" i="6"/>
  <c r="B327" i="6"/>
  <c r="B177" i="6"/>
  <c r="B210" i="6"/>
  <c r="B211" i="6"/>
  <c r="B212" i="6"/>
  <c r="B328" i="6"/>
  <c r="B597" i="6"/>
  <c r="B598" i="6"/>
  <c r="B69" i="6"/>
  <c r="B329" i="6"/>
  <c r="B213" i="6"/>
  <c r="B244" i="6"/>
  <c r="B403" i="6"/>
  <c r="B548" i="6"/>
  <c r="B553" i="6"/>
  <c r="B70" i="6"/>
  <c r="B71" i="6"/>
  <c r="B669" i="6"/>
  <c r="B670" i="6"/>
  <c r="B671" i="6"/>
  <c r="B214" i="6"/>
  <c r="B262" i="6"/>
  <c r="B501" i="6"/>
  <c r="B331" i="6"/>
  <c r="B74" i="6"/>
  <c r="B215" i="6"/>
  <c r="B178" i="6"/>
  <c r="B216" i="6"/>
  <c r="B302" i="6"/>
  <c r="B350" i="6"/>
  <c r="B364" i="6"/>
  <c r="B488" i="6"/>
  <c r="B601" i="6"/>
  <c r="B75" i="6"/>
  <c r="B172" i="6"/>
  <c r="B355" i="6"/>
  <c r="B415" i="6"/>
  <c r="B494" i="6"/>
  <c r="B614" i="6"/>
  <c r="B332" i="6"/>
  <c r="B333" i="6"/>
  <c r="B454" i="6"/>
  <c r="B471" i="6"/>
  <c r="B455" i="6"/>
  <c r="B76" i="6"/>
  <c r="B77" i="6"/>
  <c r="B78" i="6"/>
  <c r="B395" i="6"/>
  <c r="B456" i="6"/>
  <c r="B457" i="6"/>
  <c r="B79" i="6"/>
  <c r="B263" i="6"/>
  <c r="B410" i="6"/>
  <c r="B618" i="6"/>
  <c r="B634" i="6"/>
  <c r="B635" i="6"/>
  <c r="B7" i="6"/>
  <c r="B8" i="6"/>
  <c r="B9" i="6"/>
  <c r="B10" i="6"/>
  <c r="B158" i="6"/>
  <c r="B179" i="6"/>
  <c r="B185" i="6"/>
  <c r="B334" i="6"/>
  <c r="B307" i="6"/>
  <c r="B335" i="6"/>
  <c r="B396" i="6"/>
  <c r="B475" i="6"/>
  <c r="B491" i="6"/>
  <c r="B497" i="6"/>
  <c r="B531" i="6"/>
  <c r="B532" i="6"/>
  <c r="B537" i="6"/>
  <c r="B549" i="6"/>
  <c r="B620" i="6"/>
  <c r="B714" i="6"/>
  <c r="B80" i="6"/>
  <c r="B621" i="6"/>
  <c r="B672" i="6"/>
  <c r="B81" i="6"/>
  <c r="B906" i="6"/>
  <c r="B507" i="6"/>
  <c r="B509" i="6"/>
  <c r="B82" i="6"/>
  <c r="B217" i="6"/>
  <c r="B632" i="6"/>
  <c r="B458" i="6"/>
  <c r="B159" i="6"/>
  <c r="B254" i="6"/>
  <c r="B728" i="6"/>
  <c r="B164" i="6"/>
  <c r="B165" i="6"/>
  <c r="B218" i="6"/>
  <c r="B219" i="6"/>
  <c r="B245" i="6"/>
  <c r="B264" i="6"/>
  <c r="B348" i="6"/>
  <c r="B374" i="6"/>
  <c r="B411" i="6"/>
  <c r="B426" i="6"/>
  <c r="B463" i="6"/>
  <c r="B459" i="6"/>
  <c r="B489" i="6"/>
  <c r="B502" i="6"/>
  <c r="B510" i="6"/>
  <c r="B673" i="6"/>
  <c r="B696" i="6"/>
  <c r="B705" i="6"/>
  <c r="B83" i="6"/>
  <c r="B351" i="6"/>
  <c r="B356" i="6"/>
  <c r="B684" i="6"/>
  <c r="B273" i="6"/>
  <c r="B375" i="6"/>
  <c r="B416" i="6"/>
  <c r="B511" i="6"/>
  <c r="B654" i="6"/>
  <c r="B84" i="6"/>
  <c r="B85" i="6"/>
  <c r="B269" i="6"/>
  <c r="B281" i="6"/>
  <c r="B404" i="6"/>
  <c r="B550" i="6"/>
  <c r="B86" i="6"/>
  <c r="B706" i="6"/>
  <c r="B87" i="6"/>
  <c r="B715" i="6"/>
  <c r="B246" i="6"/>
  <c r="B257" i="6"/>
  <c r="B270" i="6"/>
  <c r="B417" i="6"/>
  <c r="B512" i="6"/>
  <c r="B697" i="6"/>
  <c r="B88" i="6"/>
  <c r="B89" i="6"/>
  <c r="B90" i="6"/>
  <c r="B282" i="6"/>
  <c r="B389" i="6"/>
  <c r="B405" i="6"/>
  <c r="B583" i="6"/>
  <c r="B91" i="6"/>
  <c r="B233" i="6"/>
  <c r="B390" i="6"/>
  <c r="B438" i="6"/>
  <c r="B615" i="6"/>
  <c r="B92" i="6"/>
  <c r="B234" i="6"/>
  <c r="B277" i="6"/>
  <c r="B391" i="6"/>
  <c r="B439" i="6"/>
  <c r="B674" i="6"/>
  <c r="B698" i="6"/>
  <c r="B716" i="6"/>
  <c r="B376" i="6"/>
  <c r="B382" i="6"/>
  <c r="B717" i="6"/>
  <c r="B93" i="6"/>
  <c r="B94" i="6"/>
  <c r="B303" i="6"/>
  <c r="B503" i="6"/>
  <c r="B533" i="6"/>
  <c r="B563" i="6"/>
  <c r="B584" i="6"/>
  <c r="B718" i="6"/>
  <c r="B95" i="6"/>
  <c r="B265" i="6"/>
  <c r="B365" i="6"/>
  <c r="B585" i="6"/>
  <c r="B685" i="6"/>
  <c r="B336" i="6"/>
  <c r="B337" i="6"/>
  <c r="B96" i="6"/>
  <c r="B97" i="6"/>
  <c r="B98" i="6"/>
  <c r="B283" i="6"/>
  <c r="B655" i="6"/>
  <c r="B338" i="6"/>
  <c r="B339" i="6"/>
  <c r="B99" i="6"/>
  <c r="B100" i="6"/>
  <c r="B101" i="6"/>
  <c r="B340" i="6"/>
  <c r="B606" i="6"/>
  <c r="B341" i="6"/>
  <c r="B429" i="6"/>
  <c r="B464" i="6"/>
  <c r="B707" i="6"/>
  <c r="B102" i="6"/>
  <c r="B103" i="6"/>
  <c r="B472" i="6"/>
  <c r="B465" i="6"/>
  <c r="B104" i="6"/>
  <c r="B180" i="6"/>
  <c r="B412" i="6"/>
  <c r="B460" i="6"/>
  <c r="B586" i="6"/>
  <c r="B105" i="6"/>
  <c r="B106" i="6"/>
  <c r="B377" i="6"/>
  <c r="B427" i="6"/>
  <c r="B440" i="6"/>
  <c r="B441" i="6"/>
  <c r="B107" i="6"/>
  <c r="B108" i="6"/>
  <c r="B109" i="6"/>
  <c r="B110" i="6"/>
  <c r="B357" i="6"/>
  <c r="B358" i="6"/>
  <c r="B644" i="6"/>
  <c r="B645" i="6"/>
  <c r="B646" i="6"/>
  <c r="B359" i="6"/>
  <c r="B361" i="6"/>
  <c r="B342" i="6"/>
  <c r="B343" i="6"/>
  <c r="B461" i="6"/>
  <c r="B462" i="6"/>
  <c r="B111" i="6"/>
  <c r="B112" i="6"/>
  <c r="B719" i="6"/>
  <c r="B397" i="6"/>
  <c r="B513" i="6"/>
  <c r="B708" i="6"/>
  <c r="B113" i="6"/>
  <c r="B114" i="6"/>
  <c r="B151" i="6"/>
  <c r="B186" i="6"/>
  <c r="B220" i="6"/>
  <c r="B221" i="6"/>
  <c r="B418" i="6"/>
  <c r="B564" i="6"/>
  <c r="B115" i="6"/>
  <c r="B152" i="6"/>
  <c r="B222" i="6"/>
  <c r="B419" i="6"/>
  <c r="B116" i="6"/>
  <c r="B166" i="6"/>
  <c r="B602" i="6"/>
  <c r="B117" i="6"/>
  <c r="B274" i="6"/>
  <c r="B378" i="6"/>
  <c r="B420" i="6"/>
  <c r="B656" i="6"/>
  <c r="B118" i="6"/>
  <c r="B119" i="6"/>
  <c r="B120" i="6"/>
  <c r="B223" i="6"/>
  <c r="B224" i="6"/>
  <c r="B247" i="6"/>
  <c r="B466" i="6"/>
  <c r="B473" i="6"/>
  <c r="B514" i="6"/>
  <c r="B515" i="6"/>
  <c r="B519" i="6"/>
  <c r="B657" i="6"/>
  <c r="B523" i="6"/>
  <c r="B121" i="6"/>
  <c r="B524" i="6"/>
  <c r="B607" i="6"/>
  <c r="B538" i="6"/>
  <c r="B539" i="6"/>
  <c r="B603" i="6"/>
  <c r="B122" i="6"/>
  <c r="B225" i="6"/>
  <c r="B226" i="6"/>
  <c r="B227" i="6"/>
  <c r="B228" i="6"/>
  <c r="B229" i="6"/>
  <c r="B304" i="6"/>
  <c r="B305" i="6"/>
  <c r="B366" i="6"/>
  <c r="B386" i="6"/>
  <c r="B387" i="6"/>
  <c r="B400" i="6"/>
  <c r="B442" i="6"/>
  <c r="B443" i="6"/>
  <c r="B444" i="6"/>
  <c r="B467" i="6"/>
  <c r="B492" i="6"/>
  <c r="B504" i="6"/>
  <c r="B534" i="6"/>
  <c r="B540" i="6"/>
  <c r="B565" i="6"/>
  <c r="B587" i="6"/>
  <c r="B588" i="6"/>
  <c r="B648" i="6"/>
  <c r="B661" i="6"/>
  <c r="B675" i="6"/>
  <c r="B699" i="6"/>
  <c r="B123" i="6"/>
  <c r="B124" i="6"/>
  <c r="B541" i="6"/>
  <c r="B542" i="6"/>
  <c r="B125" i="6"/>
  <c r="B445" i="6"/>
  <c r="B126" i="6"/>
  <c r="B127" i="6"/>
  <c r="B543" i="6"/>
  <c r="B128" i="6"/>
  <c r="B608" i="6"/>
  <c r="B609" i="6"/>
  <c r="B129" i="6"/>
  <c r="B130" i="6"/>
  <c r="B490" i="6"/>
  <c r="B131" i="6"/>
  <c r="B589" i="6"/>
  <c r="B132" i="6"/>
  <c r="B167" i="6"/>
  <c r="B248" i="6"/>
  <c r="B284" i="6"/>
  <c r="B285" i="6"/>
  <c r="B516" i="6"/>
  <c r="B720" i="6"/>
  <c r="B133" i="6"/>
  <c r="B446" i="6"/>
  <c r="B624" i="6"/>
  <c r="B625" i="6"/>
  <c r="B344" i="6"/>
  <c r="B406" i="6"/>
  <c r="B134" i="6"/>
  <c r="B345" i="6"/>
  <c r="B135" i="6"/>
  <c r="B231" i="6"/>
  <c r="B136" i="6"/>
  <c r="B137" i="6"/>
  <c r="B732" i="6"/>
  <c r="B734" i="6"/>
  <c r="B138" i="6"/>
  <c r="B384" i="6"/>
  <c r="B476" i="6"/>
  <c r="B676" i="6"/>
  <c r="B140" i="6"/>
  <c r="B141" i="6"/>
  <c r="B249" i="6"/>
  <c r="B590" i="6"/>
  <c r="B308" i="6"/>
  <c r="B544" i="6"/>
  <c r="B545" i="6"/>
  <c r="B286" i="6"/>
  <c r="B287" i="6"/>
  <c r="B558" i="6"/>
  <c r="B647" i="6"/>
  <c r="B142" i="6"/>
  <c r="B474" i="6"/>
  <c r="B658" i="6"/>
  <c r="B143" i="6"/>
  <c r="B144" i="6"/>
  <c r="B145" i="6"/>
  <c r="B146" i="6"/>
  <c r="B147" i="6"/>
  <c r="B591" i="6"/>
  <c r="B610" i="6"/>
  <c r="B616" i="6"/>
  <c r="B346" i="6"/>
  <c r="B347" i="6"/>
  <c r="B148" i="6"/>
  <c r="B149" i="6"/>
  <c r="B428" i="6"/>
  <c r="B611" i="6"/>
  <c r="B709" i="6"/>
  <c r="B168" i="6"/>
  <c r="B181" i="6"/>
  <c r="B236" i="6"/>
  <c r="B266" i="6"/>
  <c r="B279" i="6"/>
  <c r="B310" i="6"/>
  <c r="B352" i="6"/>
  <c r="B379" i="6"/>
  <c r="B447" i="6"/>
  <c r="B493" i="6"/>
  <c r="B525" i="6"/>
  <c r="B592" i="6"/>
  <c r="B617" i="6"/>
  <c r="B710" i="6"/>
  <c r="B353" i="6"/>
  <c r="B407" i="6"/>
  <c r="B150" i="6"/>
  <c r="B370" i="6"/>
  <c r="B735" i="6"/>
  <c r="B13" i="6"/>
  <c r="G735" i="6"/>
  <c r="H735" i="6" s="1"/>
  <c r="G370" i="6"/>
  <c r="I370" i="6" s="1"/>
  <c r="G150" i="6"/>
  <c r="H150" i="6" s="1"/>
  <c r="B76" i="15" l="1"/>
  <c r="C76" i="15" s="1"/>
  <c r="D76" i="15" s="1"/>
  <c r="F76" i="15" s="1"/>
  <c r="B56" i="15"/>
  <c r="C56" i="15" s="1"/>
  <c r="D56" i="15" s="1"/>
  <c r="F56" i="15" s="1"/>
  <c r="B72" i="15"/>
  <c r="C72" i="15" s="1"/>
  <c r="D72" i="15" s="1"/>
  <c r="F72" i="15" s="1"/>
  <c r="B140" i="15"/>
  <c r="C140" i="15" s="1"/>
  <c r="D140" i="15" s="1"/>
  <c r="F140" i="15" s="1"/>
  <c r="B58" i="15"/>
  <c r="C58" i="15" s="1"/>
  <c r="D58" i="15" s="1"/>
  <c r="F58" i="15" s="1"/>
  <c r="B126" i="15"/>
  <c r="C126" i="15" s="1"/>
  <c r="D126" i="15" s="1"/>
  <c r="F126" i="15" s="1"/>
  <c r="B127" i="15"/>
  <c r="C127" i="15" s="1"/>
  <c r="D127" i="15" s="1"/>
  <c r="F127" i="15" s="1"/>
  <c r="B226" i="15"/>
  <c r="C226" i="15" s="1"/>
  <c r="D226" i="15" s="1"/>
  <c r="F226" i="15" s="1"/>
  <c r="B227" i="15"/>
  <c r="C227" i="15" s="1"/>
  <c r="D227" i="15" s="1"/>
  <c r="F227" i="15" s="1"/>
  <c r="B117" i="15"/>
  <c r="C117" i="15" s="1"/>
  <c r="D117" i="15" s="1"/>
  <c r="F117" i="15" s="1"/>
  <c r="B221" i="15"/>
  <c r="C221" i="15" s="1"/>
  <c r="D221" i="15" s="1"/>
  <c r="F221" i="15" s="1"/>
  <c r="B191" i="15"/>
  <c r="C191" i="15" s="1"/>
  <c r="D191" i="15" s="1"/>
  <c r="F191" i="15" s="1"/>
  <c r="B205" i="15"/>
  <c r="C205" i="15" s="1"/>
  <c r="D205" i="15" s="1"/>
  <c r="F205" i="15" s="1"/>
  <c r="B144" i="15"/>
  <c r="C144" i="15" s="1"/>
  <c r="D144" i="15" s="1"/>
  <c r="F144" i="15" s="1"/>
  <c r="B78" i="15"/>
  <c r="C78" i="15" s="1"/>
  <c r="D78" i="15" s="1"/>
  <c r="F78" i="15" s="1"/>
  <c r="B195" i="15"/>
  <c r="C195" i="15" s="1"/>
  <c r="D195" i="15" s="1"/>
  <c r="F195" i="15" s="1"/>
  <c r="B133" i="15"/>
  <c r="C133" i="15" s="1"/>
  <c r="D133" i="15" s="1"/>
  <c r="F133" i="15" s="1"/>
  <c r="B211" i="15"/>
  <c r="C211" i="15" s="1"/>
  <c r="D211" i="15" s="1"/>
  <c r="F211" i="15" s="1"/>
  <c r="B204" i="15"/>
  <c r="C204" i="15" s="1"/>
  <c r="D204" i="15" s="1"/>
  <c r="F204" i="15" s="1"/>
  <c r="B112" i="15"/>
  <c r="C112" i="15" s="1"/>
  <c r="D112" i="15" s="1"/>
  <c r="F112" i="15" s="1"/>
  <c r="B229" i="15"/>
  <c r="C229" i="15" s="1"/>
  <c r="D229" i="15" s="1"/>
  <c r="F229" i="15" s="1"/>
  <c r="B178" i="15"/>
  <c r="C178" i="15" s="1"/>
  <c r="D178" i="15" s="1"/>
  <c r="F178" i="15" s="1"/>
  <c r="B128" i="15"/>
  <c r="C128" i="15" s="1"/>
  <c r="D128" i="15" s="1"/>
  <c r="F128" i="15" s="1"/>
  <c r="B28" i="15"/>
  <c r="C28" i="15" s="1"/>
  <c r="B213" i="15"/>
  <c r="C213" i="15" s="1"/>
  <c r="D213" i="15" s="1"/>
  <c r="F213" i="15" s="1"/>
  <c r="B43" i="15"/>
  <c r="C43" i="15" s="1"/>
  <c r="B47" i="15"/>
  <c r="C47" i="15" s="1"/>
  <c r="B51" i="15"/>
  <c r="C51" i="15" s="1"/>
  <c r="B55" i="15"/>
  <c r="C55" i="15" s="1"/>
  <c r="B61" i="15"/>
  <c r="C61" i="15" s="1"/>
  <c r="B65" i="15"/>
  <c r="C65" i="15" s="1"/>
  <c r="B69" i="15"/>
  <c r="C69" i="15" s="1"/>
  <c r="B74" i="15"/>
  <c r="C74" i="15" s="1"/>
  <c r="B80" i="15"/>
  <c r="C80" i="15" s="1"/>
  <c r="B84" i="15"/>
  <c r="C84" i="15" s="1"/>
  <c r="B88" i="15"/>
  <c r="C88" i="15" s="1"/>
  <c r="B92" i="15"/>
  <c r="C92" i="15" s="1"/>
  <c r="B96" i="15"/>
  <c r="C96" i="15" s="1"/>
  <c r="B100" i="15"/>
  <c r="C100" i="15" s="1"/>
  <c r="B104" i="15"/>
  <c r="C104" i="15" s="1"/>
  <c r="B108" i="15"/>
  <c r="C108" i="15" s="1"/>
  <c r="B113" i="15"/>
  <c r="C113" i="15" s="1"/>
  <c r="B118" i="15"/>
  <c r="C118" i="15" s="1"/>
  <c r="C122" i="15"/>
  <c r="B129" i="15"/>
  <c r="C129" i="15" s="1"/>
  <c r="B134" i="15"/>
  <c r="C134" i="15" s="1"/>
  <c r="B138" i="15"/>
  <c r="C138" i="15" s="1"/>
  <c r="B143" i="15"/>
  <c r="C143" i="15" s="1"/>
  <c r="B148" i="15"/>
  <c r="C148" i="15" s="1"/>
  <c r="B152" i="15"/>
  <c r="C152" i="15" s="1"/>
  <c r="B156" i="15"/>
  <c r="C156" i="15" s="1"/>
  <c r="B161" i="15"/>
  <c r="C161" i="15" s="1"/>
  <c r="B165" i="15"/>
  <c r="C165" i="15" s="1"/>
  <c r="B169" i="15"/>
  <c r="C169" i="15" s="1"/>
  <c r="B173" i="15"/>
  <c r="C173" i="15" s="1"/>
  <c r="B177" i="15"/>
  <c r="C177" i="15" s="1"/>
  <c r="B182" i="15"/>
  <c r="C182" i="15" s="1"/>
  <c r="B186" i="15"/>
  <c r="C186" i="15" s="1"/>
  <c r="B190" i="15"/>
  <c r="C190" i="15" s="1"/>
  <c r="B196" i="15"/>
  <c r="C196" i="15" s="1"/>
  <c r="B200" i="15"/>
  <c r="C200" i="15" s="1"/>
  <c r="B206" i="15"/>
  <c r="C206" i="15" s="1"/>
  <c r="B210" i="15"/>
  <c r="C210" i="15" s="1"/>
  <c r="B216" i="15"/>
  <c r="C216" i="15" s="1"/>
  <c r="B220" i="15"/>
  <c r="C220" i="15" s="1"/>
  <c r="B225" i="15"/>
  <c r="C225" i="15" s="1"/>
  <c r="B232" i="15"/>
  <c r="C232" i="15" s="1"/>
  <c r="B236" i="15"/>
  <c r="C236" i="15" s="1"/>
  <c r="B240" i="15"/>
  <c r="C240" i="15" s="1"/>
  <c r="B247" i="15"/>
  <c r="C247" i="15" s="1"/>
  <c r="B35" i="15"/>
  <c r="C35" i="15" s="1"/>
  <c r="B9" i="15"/>
  <c r="C9" i="15" s="1"/>
  <c r="B13" i="15"/>
  <c r="C13" i="15" s="1"/>
  <c r="B17" i="15"/>
  <c r="C17" i="15" s="1"/>
  <c r="B21" i="15"/>
  <c r="C21" i="15" s="1"/>
  <c r="B25" i="15"/>
  <c r="C25" i="15" s="1"/>
  <c r="B44" i="15"/>
  <c r="C44" i="15" s="1"/>
  <c r="B48" i="15"/>
  <c r="C48" i="15" s="1"/>
  <c r="B52" i="15"/>
  <c r="C52" i="15" s="1"/>
  <c r="B57" i="15"/>
  <c r="C57" i="15" s="1"/>
  <c r="B62" i="15"/>
  <c r="C62" i="15" s="1"/>
  <c r="B66" i="15"/>
  <c r="C66" i="15" s="1"/>
  <c r="B70" i="15"/>
  <c r="C70" i="15" s="1"/>
  <c r="B75" i="15"/>
  <c r="C75" i="15" s="1"/>
  <c r="B81" i="15"/>
  <c r="C81" i="15" s="1"/>
  <c r="B85" i="15"/>
  <c r="C85" i="15" s="1"/>
  <c r="B89" i="15"/>
  <c r="C89" i="15" s="1"/>
  <c r="B93" i="15"/>
  <c r="C93" i="15" s="1"/>
  <c r="B97" i="15"/>
  <c r="C97" i="15" s="1"/>
  <c r="B101" i="15"/>
  <c r="C101" i="15" s="1"/>
  <c r="B105" i="15"/>
  <c r="C105" i="15" s="1"/>
  <c r="B109" i="15"/>
  <c r="C109" i="15" s="1"/>
  <c r="B114" i="15"/>
  <c r="C114" i="15" s="1"/>
  <c r="B119" i="15"/>
  <c r="C119" i="15" s="1"/>
  <c r="B123" i="15"/>
  <c r="C123" i="15" s="1"/>
  <c r="B130" i="15"/>
  <c r="C130" i="15" s="1"/>
  <c r="B135" i="15"/>
  <c r="C135" i="15" s="1"/>
  <c r="B139" i="15"/>
  <c r="C139" i="15" s="1"/>
  <c r="B145" i="15"/>
  <c r="C145" i="15" s="1"/>
  <c r="B149" i="15"/>
  <c r="C149" i="15" s="1"/>
  <c r="B153" i="15"/>
  <c r="C153" i="15" s="1"/>
  <c r="B157" i="15"/>
  <c r="C157" i="15" s="1"/>
  <c r="B162" i="15"/>
  <c r="C162" i="15" s="1"/>
  <c r="B166" i="15"/>
  <c r="C166" i="15" s="1"/>
  <c r="B170" i="15"/>
  <c r="C170" i="15" s="1"/>
  <c r="B174" i="15"/>
  <c r="C174" i="15" s="1"/>
  <c r="B179" i="15"/>
  <c r="C179" i="15" s="1"/>
  <c r="B183" i="15"/>
  <c r="C183" i="15" s="1"/>
  <c r="B187" i="15"/>
  <c r="C187" i="15" s="1"/>
  <c r="B192" i="15"/>
  <c r="C192" i="15" s="1"/>
  <c r="B197" i="15"/>
  <c r="C197" i="15" s="1"/>
  <c r="B201" i="15"/>
  <c r="C201" i="15" s="1"/>
  <c r="B207" i="15"/>
  <c r="C207" i="15" s="1"/>
  <c r="B212" i="15"/>
  <c r="C212" i="15" s="1"/>
  <c r="B217" i="15"/>
  <c r="C217" i="15" s="1"/>
  <c r="B222" i="15"/>
  <c r="C222" i="15" s="1"/>
  <c r="B228" i="15"/>
  <c r="C228" i="15" s="1"/>
  <c r="B233" i="15"/>
  <c r="C233" i="15" s="1"/>
  <c r="B237" i="15"/>
  <c r="C237" i="15" s="1"/>
  <c r="B241" i="15"/>
  <c r="C241" i="15" s="1"/>
  <c r="B248" i="15"/>
  <c r="C248" i="15" s="1"/>
  <c r="B36" i="15"/>
  <c r="C36" i="15" s="1"/>
  <c r="B10" i="15"/>
  <c r="C10" i="15" s="1"/>
  <c r="B14" i="15"/>
  <c r="C14" i="15" s="1"/>
  <c r="B18" i="15"/>
  <c r="C18" i="15" s="1"/>
  <c r="B22" i="15"/>
  <c r="C22" i="15" s="1"/>
  <c r="B26" i="15"/>
  <c r="C26" i="15" s="1"/>
  <c r="B41" i="15"/>
  <c r="C41" i="15" s="1"/>
  <c r="B45" i="15"/>
  <c r="C45" i="15" s="1"/>
  <c r="B49" i="15"/>
  <c r="C49" i="15" s="1"/>
  <c r="B53" i="15"/>
  <c r="C53" i="15" s="1"/>
  <c r="B59" i="15"/>
  <c r="C59" i="15" s="1"/>
  <c r="B63" i="15"/>
  <c r="C63" i="15" s="1"/>
  <c r="B67" i="15"/>
  <c r="C67" i="15" s="1"/>
  <c r="B71" i="15"/>
  <c r="C71" i="15" s="1"/>
  <c r="B77" i="15"/>
  <c r="C77" i="15" s="1"/>
  <c r="B82" i="15"/>
  <c r="C82" i="15" s="1"/>
  <c r="B86" i="15"/>
  <c r="C86" i="15" s="1"/>
  <c r="B90" i="15"/>
  <c r="C90" i="15" s="1"/>
  <c r="B94" i="15"/>
  <c r="C94" i="15" s="1"/>
  <c r="B98" i="15"/>
  <c r="C98" i="15" s="1"/>
  <c r="B102" i="15"/>
  <c r="C102" i="15" s="1"/>
  <c r="B106" i="15"/>
  <c r="C106" i="15" s="1"/>
  <c r="B110" i="15"/>
  <c r="C110" i="15" s="1"/>
  <c r="B115" i="15"/>
  <c r="C115" i="15" s="1"/>
  <c r="B120" i="15"/>
  <c r="C120" i="15" s="1"/>
  <c r="B124" i="15"/>
  <c r="C124" i="15" s="1"/>
  <c r="B131" i="15"/>
  <c r="C131" i="15" s="1"/>
  <c r="B136" i="15"/>
  <c r="C136" i="15" s="1"/>
  <c r="B141" i="15"/>
  <c r="C141" i="15" s="1"/>
  <c r="B146" i="15"/>
  <c r="C146" i="15" s="1"/>
  <c r="B150" i="15"/>
  <c r="C150" i="15" s="1"/>
  <c r="B154" i="15"/>
  <c r="C154" i="15" s="1"/>
  <c r="B158" i="15"/>
  <c r="C158" i="15" s="1"/>
  <c r="B163" i="15"/>
  <c r="C163" i="15" s="1"/>
  <c r="B167" i="15"/>
  <c r="C167" i="15" s="1"/>
  <c r="B171" i="15"/>
  <c r="C171" i="15" s="1"/>
  <c r="B175" i="15"/>
  <c r="C175" i="15" s="1"/>
  <c r="B180" i="15"/>
  <c r="C180" i="15" s="1"/>
  <c r="B184" i="15"/>
  <c r="C184" i="15" s="1"/>
  <c r="B188" i="15"/>
  <c r="C188" i="15" s="1"/>
  <c r="B193" i="15"/>
  <c r="C193" i="15" s="1"/>
  <c r="B198" i="15"/>
  <c r="C198" i="15" s="1"/>
  <c r="B202" i="15"/>
  <c r="C202" i="15" s="1"/>
  <c r="B208" i="15"/>
  <c r="C208" i="15" s="1"/>
  <c r="B214" i="15"/>
  <c r="C214" i="15" s="1"/>
  <c r="B218" i="15"/>
  <c r="C218" i="15" s="1"/>
  <c r="B223" i="15"/>
  <c r="C223" i="15" s="1"/>
  <c r="B230" i="15"/>
  <c r="C230" i="15" s="1"/>
  <c r="B234" i="15"/>
  <c r="C234" i="15" s="1"/>
  <c r="B238" i="15"/>
  <c r="C238" i="15" s="1"/>
  <c r="B242" i="15"/>
  <c r="C242" i="15" s="1"/>
  <c r="B33" i="15"/>
  <c r="C33" i="15" s="1"/>
  <c r="B37" i="15"/>
  <c r="C37" i="15" s="1"/>
  <c r="B11" i="15"/>
  <c r="C11" i="15" s="1"/>
  <c r="B15" i="15"/>
  <c r="C15" i="15" s="1"/>
  <c r="B19" i="15"/>
  <c r="C19" i="15" s="1"/>
  <c r="B23" i="15"/>
  <c r="C23" i="15" s="1"/>
  <c r="B27" i="15"/>
  <c r="C27" i="15" s="1"/>
  <c r="B42" i="15"/>
  <c r="C42" i="15" s="1"/>
  <c r="B46" i="15"/>
  <c r="C46" i="15" s="1"/>
  <c r="B50" i="15"/>
  <c r="C50" i="15" s="1"/>
  <c r="B54" i="15"/>
  <c r="C54" i="15" s="1"/>
  <c r="B60" i="15"/>
  <c r="C60" i="15" s="1"/>
  <c r="B64" i="15"/>
  <c r="C64" i="15" s="1"/>
  <c r="B68" i="15"/>
  <c r="C68" i="15" s="1"/>
  <c r="B73" i="15"/>
  <c r="C73" i="15" s="1"/>
  <c r="B79" i="15"/>
  <c r="C79" i="15" s="1"/>
  <c r="B83" i="15"/>
  <c r="C83" i="15" s="1"/>
  <c r="B87" i="15"/>
  <c r="C87" i="15" s="1"/>
  <c r="B91" i="15"/>
  <c r="C91" i="15" s="1"/>
  <c r="B95" i="15"/>
  <c r="C95" i="15" s="1"/>
  <c r="B99" i="15"/>
  <c r="C99" i="15" s="1"/>
  <c r="B103" i="15"/>
  <c r="C103" i="15" s="1"/>
  <c r="B107" i="15"/>
  <c r="C107" i="15" s="1"/>
  <c r="B111" i="15"/>
  <c r="C111" i="15" s="1"/>
  <c r="B116" i="15"/>
  <c r="C116" i="15" s="1"/>
  <c r="B121" i="15"/>
  <c r="C121" i="15" s="1"/>
  <c r="B125" i="15"/>
  <c r="C125" i="15" s="1"/>
  <c r="B132" i="15"/>
  <c r="C132" i="15" s="1"/>
  <c r="B137" i="15"/>
  <c r="C137" i="15" s="1"/>
  <c r="B142" i="15"/>
  <c r="C142" i="15" s="1"/>
  <c r="B147" i="15"/>
  <c r="C147" i="15" s="1"/>
  <c r="B151" i="15"/>
  <c r="C151" i="15" s="1"/>
  <c r="B155" i="15"/>
  <c r="C155" i="15" s="1"/>
  <c r="B159" i="15"/>
  <c r="C159" i="15" s="1"/>
  <c r="B164" i="15"/>
  <c r="C164" i="15" s="1"/>
  <c r="B168" i="15"/>
  <c r="C168" i="15" s="1"/>
  <c r="B172" i="15"/>
  <c r="C172" i="15" s="1"/>
  <c r="B176" i="15"/>
  <c r="C176" i="15" s="1"/>
  <c r="B181" i="15"/>
  <c r="C181" i="15" s="1"/>
  <c r="B185" i="15"/>
  <c r="C185" i="15" s="1"/>
  <c r="B189" i="15"/>
  <c r="C189" i="15" s="1"/>
  <c r="B194" i="15"/>
  <c r="C194" i="15" s="1"/>
  <c r="B199" i="15"/>
  <c r="C199" i="15" s="1"/>
  <c r="B203" i="15"/>
  <c r="C203" i="15" s="1"/>
  <c r="B209" i="15"/>
  <c r="C209" i="15" s="1"/>
  <c r="B215" i="15"/>
  <c r="C215" i="15" s="1"/>
  <c r="B219" i="15"/>
  <c r="C219" i="15" s="1"/>
  <c r="B224" i="15"/>
  <c r="C224" i="15" s="1"/>
  <c r="B231" i="15"/>
  <c r="C231" i="15" s="1"/>
  <c r="B235" i="15"/>
  <c r="C235" i="15" s="1"/>
  <c r="B239" i="15"/>
  <c r="C239" i="15" s="1"/>
  <c r="B246" i="15"/>
  <c r="C246" i="15" s="1"/>
  <c r="B34" i="15"/>
  <c r="C34" i="15" s="1"/>
  <c r="B8" i="15"/>
  <c r="C8" i="15" s="1"/>
  <c r="B12" i="15"/>
  <c r="C12" i="15" s="1"/>
  <c r="B16" i="15"/>
  <c r="C16" i="15" s="1"/>
  <c r="B20" i="15"/>
  <c r="C20" i="15" s="1"/>
  <c r="B24" i="15"/>
  <c r="C24" i="15" s="1"/>
  <c r="B160" i="15"/>
  <c r="C160" i="15" s="1"/>
  <c r="I735" i="6"/>
  <c r="H370" i="6"/>
  <c r="I150" i="6"/>
  <c r="G734" i="6"/>
  <c r="H734" i="6" s="1"/>
  <c r="I734" i="6" l="1"/>
  <c r="G732" i="6"/>
  <c r="I732" i="6" s="1"/>
  <c r="G727" i="6"/>
  <c r="I727" i="6" s="1"/>
  <c r="G726" i="6"/>
  <c r="I726" i="6" s="1"/>
  <c r="G725" i="6"/>
  <c r="I725" i="6" s="1"/>
  <c r="G724" i="6"/>
  <c r="I724" i="6" s="1"/>
  <c r="G723" i="6"/>
  <c r="I723" i="6" s="1"/>
  <c r="H732" i="6" l="1"/>
  <c r="H727" i="6"/>
  <c r="H726" i="6"/>
  <c r="H725" i="6"/>
  <c r="H724" i="6"/>
  <c r="H723" i="6"/>
  <c r="G728" i="6"/>
  <c r="I728" i="6" s="1"/>
  <c r="H728" i="6" l="1"/>
  <c r="G712" i="6"/>
  <c r="I712" i="6" s="1"/>
  <c r="H712" i="6" l="1"/>
  <c r="G719" i="6"/>
  <c r="H719" i="6" s="1"/>
  <c r="G682" i="6"/>
  <c r="I682" i="6" s="1"/>
  <c r="G713" i="6"/>
  <c r="I713" i="6" s="1"/>
  <c r="G715" i="6"/>
  <c r="I715" i="6" s="1"/>
  <c r="G711" i="6"/>
  <c r="I711" i="6" s="1"/>
  <c r="G718" i="6"/>
  <c r="I718" i="6" s="1"/>
  <c r="G94" i="6"/>
  <c r="H94" i="6" s="1"/>
  <c r="G720" i="6"/>
  <c r="I720" i="6" s="1"/>
  <c r="G714" i="6"/>
  <c r="I714" i="6" s="1"/>
  <c r="G716" i="6"/>
  <c r="I716" i="6" s="1"/>
  <c r="I719" i="6" l="1"/>
  <c r="H682" i="6"/>
  <c r="H713" i="6"/>
  <c r="H715" i="6"/>
  <c r="H711" i="6"/>
  <c r="I94" i="6"/>
  <c r="H718" i="6"/>
  <c r="H720" i="6"/>
  <c r="H714" i="6"/>
  <c r="H716" i="6"/>
  <c r="G710" i="6"/>
  <c r="I710" i="6" s="1"/>
  <c r="G709" i="6"/>
  <c r="I709" i="6" s="1"/>
  <c r="H710" i="6" l="1"/>
  <c r="H709" i="6"/>
  <c r="G703" i="6"/>
  <c r="I703" i="6" s="1"/>
  <c r="G701" i="6"/>
  <c r="I701" i="6" s="1"/>
  <c r="G706" i="6"/>
  <c r="H706" i="6" s="1"/>
  <c r="G707" i="6"/>
  <c r="I707" i="6" s="1"/>
  <c r="G708" i="6"/>
  <c r="H708" i="6" s="1"/>
  <c r="G702" i="6"/>
  <c r="I702" i="6" s="1"/>
  <c r="G705" i="6"/>
  <c r="I705" i="6" s="1"/>
  <c r="H703" i="6" l="1"/>
  <c r="H701" i="6"/>
  <c r="I706" i="6"/>
  <c r="H707" i="6"/>
  <c r="I708" i="6"/>
  <c r="H702" i="6"/>
  <c r="H705" i="6"/>
  <c r="G699" i="6"/>
  <c r="I699" i="6" s="1"/>
  <c r="G697" i="6"/>
  <c r="I697" i="6" s="1"/>
  <c r="G696" i="6"/>
  <c r="I696" i="6" s="1"/>
  <c r="G698" i="6"/>
  <c r="I698" i="6" s="1"/>
  <c r="G694" i="6"/>
  <c r="I694" i="6" s="1"/>
  <c r="G691" i="6"/>
  <c r="I691" i="6" s="1"/>
  <c r="G268" i="6"/>
  <c r="I268" i="6" s="1"/>
  <c r="G690" i="6"/>
  <c r="I690" i="6" s="1"/>
  <c r="G239" i="6"/>
  <c r="H239" i="6" s="1"/>
  <c r="G695" i="6"/>
  <c r="H695" i="6" s="1"/>
  <c r="G692" i="6"/>
  <c r="I692" i="6" s="1"/>
  <c r="H699" i="6" l="1"/>
  <c r="H697" i="6"/>
  <c r="H696" i="6"/>
  <c r="H698" i="6"/>
  <c r="H694" i="6"/>
  <c r="H691" i="6"/>
  <c r="H268" i="6"/>
  <c r="H690" i="6"/>
  <c r="I239" i="6"/>
  <c r="I695" i="6"/>
  <c r="H692" i="6"/>
  <c r="G655" i="6"/>
  <c r="I655" i="6" s="1"/>
  <c r="G658" i="6"/>
  <c r="I658" i="6" s="1"/>
  <c r="G657" i="6"/>
  <c r="I657" i="6" s="1"/>
  <c r="G83" i="6"/>
  <c r="I83" i="6" s="1"/>
  <c r="G684" i="6"/>
  <c r="I684" i="6" s="1"/>
  <c r="G356" i="6"/>
  <c r="I356" i="6" s="1"/>
  <c r="G654" i="6"/>
  <c r="I654" i="6" s="1"/>
  <c r="G656" i="6"/>
  <c r="I656" i="6" s="1"/>
  <c r="G651" i="6"/>
  <c r="I651" i="6" s="1"/>
  <c r="G650" i="6"/>
  <c r="I650" i="6" s="1"/>
  <c r="G633" i="6"/>
  <c r="I633" i="6" s="1"/>
  <c r="G41" i="6"/>
  <c r="I41" i="6" s="1"/>
  <c r="G635" i="6"/>
  <c r="I635" i="6" s="1"/>
  <c r="E35" i="15"/>
  <c r="I35" i="15" s="1"/>
  <c r="G634" i="6"/>
  <c r="I634" i="6" s="1"/>
  <c r="G663" i="6"/>
  <c r="I663" i="6" s="1"/>
  <c r="G671" i="6"/>
  <c r="I671" i="6" s="1"/>
  <c r="E125" i="15"/>
  <c r="I125" i="15" s="1"/>
  <c r="G670" i="6"/>
  <c r="I670" i="6" s="1"/>
  <c r="G669" i="6"/>
  <c r="I669" i="6" s="1"/>
  <c r="G664" i="6"/>
  <c r="I664" i="6" s="1"/>
  <c r="G676" i="6"/>
  <c r="I676" i="6" s="1"/>
  <c r="G476" i="6"/>
  <c r="H476" i="6" s="1"/>
  <c r="G674" i="6"/>
  <c r="I674" i="6" s="1"/>
  <c r="G667" i="6"/>
  <c r="I667" i="6" s="1"/>
  <c r="G675" i="6"/>
  <c r="I675" i="6" s="1"/>
  <c r="G661" i="6"/>
  <c r="H661" i="6" s="1"/>
  <c r="G648" i="6"/>
  <c r="H648" i="6" s="1"/>
  <c r="G666" i="6"/>
  <c r="I666" i="6" s="1"/>
  <c r="G619" i="6"/>
  <c r="I619" i="6" s="1"/>
  <c r="G463" i="6"/>
  <c r="I463" i="6" s="1"/>
  <c r="G683" i="6"/>
  <c r="I683" i="6" s="1"/>
  <c r="G681" i="6"/>
  <c r="I681" i="6" s="1"/>
  <c r="G685" i="6"/>
  <c r="I685" i="6" s="1"/>
  <c r="G688" i="6"/>
  <c r="I688" i="6" s="1"/>
  <c r="G687" i="6"/>
  <c r="H687" i="6" s="1"/>
  <c r="G640" i="6"/>
  <c r="I640" i="6" s="1"/>
  <c r="E119" i="15"/>
  <c r="I119" i="15" s="1"/>
  <c r="G668" i="6"/>
  <c r="I668" i="6" s="1"/>
  <c r="G662" i="6"/>
  <c r="I662" i="6" s="1"/>
  <c r="E85" i="15"/>
  <c r="I85" i="15" s="1"/>
  <c r="E147" i="15"/>
  <c r="I147" i="15" s="1"/>
  <c r="G672" i="6"/>
  <c r="I672" i="6" s="1"/>
  <c r="G621" i="6"/>
  <c r="I621" i="6" s="1"/>
  <c r="G646" i="6"/>
  <c r="I646" i="6" s="1"/>
  <c r="G645" i="6"/>
  <c r="I645" i="6" s="1"/>
  <c r="G644" i="6"/>
  <c r="I644" i="6" s="1"/>
  <c r="E176" i="15"/>
  <c r="I176" i="15" s="1"/>
  <c r="E175" i="15"/>
  <c r="H175" i="15" s="1"/>
  <c r="E174" i="15"/>
  <c r="I174" i="15" s="1"/>
  <c r="E235" i="15"/>
  <c r="I235" i="15" s="1"/>
  <c r="G647" i="6"/>
  <c r="I647" i="6" s="1"/>
  <c r="G643" i="6"/>
  <c r="I643" i="6" s="1"/>
  <c r="E113" i="15"/>
  <c r="I113" i="15" s="1"/>
  <c r="E57" i="15"/>
  <c r="I57" i="15" s="1"/>
  <c r="G678" i="6"/>
  <c r="I678" i="6" s="1"/>
  <c r="G637" i="6"/>
  <c r="I637" i="6" s="1"/>
  <c r="E62" i="15"/>
  <c r="I62" i="15" s="1"/>
  <c r="G636" i="6"/>
  <c r="I636" i="6" s="1"/>
  <c r="G665" i="6"/>
  <c r="I665" i="6" s="1"/>
  <c r="G653" i="6"/>
  <c r="I653" i="6" s="1"/>
  <c r="G642" i="6"/>
  <c r="I642" i="6" s="1"/>
  <c r="E102" i="15"/>
  <c r="I102" i="15" s="1"/>
  <c r="E92" i="15"/>
  <c r="I92" i="15" s="1"/>
  <c r="H655" i="6" l="1"/>
  <c r="H658" i="6"/>
  <c r="H657" i="6"/>
  <c r="H83" i="6"/>
  <c r="H684" i="6"/>
  <c r="H356" i="6"/>
  <c r="H654" i="6"/>
  <c r="H656" i="6"/>
  <c r="H651" i="6"/>
  <c r="H650" i="6"/>
  <c r="H633" i="6"/>
  <c r="H41" i="6"/>
  <c r="H635" i="6"/>
  <c r="D35" i="15"/>
  <c r="F35" i="15" s="1"/>
  <c r="H35" i="15"/>
  <c r="H634" i="6"/>
  <c r="H663" i="6"/>
  <c r="H671" i="6"/>
  <c r="D125" i="15"/>
  <c r="F125" i="15" s="1"/>
  <c r="H125" i="15"/>
  <c r="H670" i="6"/>
  <c r="H669" i="6"/>
  <c r="H664" i="6"/>
  <c r="I476" i="6"/>
  <c r="H676" i="6"/>
  <c r="H674" i="6"/>
  <c r="H667" i="6"/>
  <c r="I648" i="6"/>
  <c r="I661" i="6"/>
  <c r="H675" i="6"/>
  <c r="H666" i="6"/>
  <c r="H619" i="6"/>
  <c r="H463" i="6"/>
  <c r="H683" i="6"/>
  <c r="H681" i="6"/>
  <c r="H685" i="6"/>
  <c r="H640" i="6"/>
  <c r="I687" i="6"/>
  <c r="H688" i="6"/>
  <c r="D119" i="15"/>
  <c r="F119" i="15" s="1"/>
  <c r="H119" i="15"/>
  <c r="H668" i="6"/>
  <c r="H662" i="6"/>
  <c r="D85" i="15"/>
  <c r="F85" i="15" s="1"/>
  <c r="H85" i="15"/>
  <c r="D147" i="15"/>
  <c r="F147" i="15" s="1"/>
  <c r="H147" i="15"/>
  <c r="H672" i="6"/>
  <c r="H621" i="6"/>
  <c r="H646" i="6"/>
  <c r="H645" i="6"/>
  <c r="H644" i="6"/>
  <c r="D175" i="15"/>
  <c r="F175" i="15" s="1"/>
  <c r="D176" i="15"/>
  <c r="F176" i="15" s="1"/>
  <c r="I175" i="15"/>
  <c r="H176" i="15"/>
  <c r="D174" i="15"/>
  <c r="F174" i="15" s="1"/>
  <c r="H174" i="15"/>
  <c r="D235" i="15"/>
  <c r="F235" i="15" s="1"/>
  <c r="H235" i="15"/>
  <c r="H647" i="6"/>
  <c r="H643" i="6"/>
  <c r="D113" i="15"/>
  <c r="F113" i="15" s="1"/>
  <c r="H113" i="15"/>
  <c r="D57" i="15"/>
  <c r="F57" i="15" s="1"/>
  <c r="H57" i="15"/>
  <c r="H678" i="6"/>
  <c r="H637" i="6"/>
  <c r="D62" i="15"/>
  <c r="F62" i="15" s="1"/>
  <c r="H62" i="15"/>
  <c r="H636" i="6"/>
  <c r="H665" i="6"/>
  <c r="H653" i="6"/>
  <c r="H642" i="6"/>
  <c r="D102" i="15"/>
  <c r="F102" i="15" s="1"/>
  <c r="H102" i="15"/>
  <c r="D92" i="15"/>
  <c r="F92" i="15" s="1"/>
  <c r="H92" i="15"/>
  <c r="G630" i="6"/>
  <c r="I630" i="6" s="1"/>
  <c r="G629" i="6"/>
  <c r="I629" i="6" s="1"/>
  <c r="G626" i="6"/>
  <c r="I626" i="6" s="1"/>
  <c r="H630" i="6" l="1"/>
  <c r="H629" i="6"/>
  <c r="H626" i="6"/>
  <c r="G627" i="6"/>
  <c r="I627" i="6" s="1"/>
  <c r="G632" i="6"/>
  <c r="I632" i="6" s="1"/>
  <c r="G673" i="6"/>
  <c r="I673" i="6" s="1"/>
  <c r="H627" i="6" l="1"/>
  <c r="H632" i="6"/>
  <c r="H673" i="6"/>
  <c r="G625" i="6"/>
  <c r="I625" i="6" s="1"/>
  <c r="G623" i="6"/>
  <c r="I623" i="6" s="1"/>
  <c r="G622" i="6"/>
  <c r="I622" i="6" s="1"/>
  <c r="G18" i="6"/>
  <c r="H18" i="6" s="1"/>
  <c r="G357" i="6"/>
  <c r="H357" i="6" s="1"/>
  <c r="G80" i="6"/>
  <c r="I80" i="6" s="1"/>
  <c r="G329" i="6"/>
  <c r="I329" i="6" s="1"/>
  <c r="H625" i="6" l="1"/>
  <c r="H623" i="6"/>
  <c r="H622" i="6"/>
  <c r="I18" i="6"/>
  <c r="I357" i="6"/>
  <c r="H80" i="6"/>
  <c r="H329" i="6"/>
  <c r="G659" i="6"/>
  <c r="I659" i="6" s="1"/>
  <c r="G620" i="6"/>
  <c r="I620" i="6" s="1"/>
  <c r="G618" i="6"/>
  <c r="I618" i="6" s="1"/>
  <c r="G410" i="6"/>
  <c r="I410" i="6" s="1"/>
  <c r="H659" i="6" l="1"/>
  <c r="H620" i="6"/>
  <c r="H618" i="6"/>
  <c r="H410" i="6"/>
  <c r="G615" i="6" l="1"/>
  <c r="H615" i="6" s="1"/>
  <c r="G613" i="6"/>
  <c r="I613" i="6" s="1"/>
  <c r="G616" i="6"/>
  <c r="I616" i="6" s="1"/>
  <c r="G617" i="6"/>
  <c r="I617" i="6" s="1"/>
  <c r="G614" i="6"/>
  <c r="I614" i="6" s="1"/>
  <c r="G494" i="6"/>
  <c r="I494" i="6" s="1"/>
  <c r="I615" i="6" l="1"/>
  <c r="H613" i="6"/>
  <c r="H616" i="6"/>
  <c r="H617" i="6"/>
  <c r="H614" i="6"/>
  <c r="H494" i="6"/>
  <c r="G610" i="6"/>
  <c r="I610" i="6" s="1"/>
  <c r="G612" i="6"/>
  <c r="I612" i="6" s="1"/>
  <c r="H610" i="6" l="1"/>
  <c r="H612" i="6"/>
  <c r="G605" i="6"/>
  <c r="I605" i="6" s="1"/>
  <c r="E86" i="15"/>
  <c r="I86" i="15" s="1"/>
  <c r="G604" i="6"/>
  <c r="I604" i="6" s="1"/>
  <c r="G606" i="6"/>
  <c r="I606" i="6" s="1"/>
  <c r="E218" i="15"/>
  <c r="I218" i="15" s="1"/>
  <c r="G624" i="6"/>
  <c r="I624" i="6" s="1"/>
  <c r="G609" i="6"/>
  <c r="I609" i="6" s="1"/>
  <c r="G608" i="6"/>
  <c r="I608" i="6" s="1"/>
  <c r="E212" i="15"/>
  <c r="I212" i="15" s="1"/>
  <c r="E160" i="15"/>
  <c r="I160" i="15" s="1"/>
  <c r="G607" i="6"/>
  <c r="I607" i="6" s="1"/>
  <c r="G611" i="6"/>
  <c r="I611" i="6" s="1"/>
  <c r="G594" i="6"/>
  <c r="I594" i="6" s="1"/>
  <c r="G599" i="6"/>
  <c r="I599" i="6" s="1"/>
  <c r="H605" i="6" l="1"/>
  <c r="D86" i="15"/>
  <c r="F86" i="15" s="1"/>
  <c r="H86" i="15"/>
  <c r="H604" i="6"/>
  <c r="H606" i="6"/>
  <c r="F218" i="15"/>
  <c r="H218" i="15"/>
  <c r="H624" i="6"/>
  <c r="H609" i="6"/>
  <c r="H608" i="6"/>
  <c r="D212" i="15"/>
  <c r="F212" i="15" s="1"/>
  <c r="H212" i="15"/>
  <c r="D160" i="15"/>
  <c r="F160" i="15" s="1"/>
  <c r="H160" i="15"/>
  <c r="H607" i="6"/>
  <c r="H611" i="6"/>
  <c r="H594" i="6"/>
  <c r="H599" i="6"/>
  <c r="G445" i="6" l="1"/>
  <c r="I445" i="6" s="1"/>
  <c r="G595" i="6"/>
  <c r="I595" i="6" s="1"/>
  <c r="G571" i="6"/>
  <c r="I571" i="6" s="1"/>
  <c r="G570" i="6"/>
  <c r="H570" i="6" s="1"/>
  <c r="G596" i="6"/>
  <c r="I596" i="6" s="1"/>
  <c r="G602" i="6"/>
  <c r="H602" i="6" s="1"/>
  <c r="G166" i="6"/>
  <c r="I166" i="6" s="1"/>
  <c r="G603" i="6"/>
  <c r="H603" i="6" s="1"/>
  <c r="G600" i="6"/>
  <c r="I600" i="6" s="1"/>
  <c r="G601" i="6"/>
  <c r="I601" i="6" s="1"/>
  <c r="H445" i="6" l="1"/>
  <c r="I570" i="6"/>
  <c r="H595" i="6"/>
  <c r="H571" i="6"/>
  <c r="H596" i="6"/>
  <c r="H166" i="6"/>
  <c r="I602" i="6"/>
  <c r="I603" i="6"/>
  <c r="H600" i="6"/>
  <c r="H601" i="6"/>
  <c r="G592" i="6"/>
  <c r="I592" i="6" s="1"/>
  <c r="G598" i="6"/>
  <c r="I598" i="6" s="1"/>
  <c r="G597" i="6"/>
  <c r="I597" i="6" s="1"/>
  <c r="E123" i="15"/>
  <c r="I123" i="15" s="1"/>
  <c r="H592" i="6" l="1"/>
  <c r="H598" i="6"/>
  <c r="H597" i="6"/>
  <c r="D123" i="15"/>
  <c r="F123" i="15" s="1"/>
  <c r="H123" i="15"/>
  <c r="G591" i="6"/>
  <c r="I591" i="6" s="1"/>
  <c r="G589" i="6"/>
  <c r="I589" i="6" s="1"/>
  <c r="G588" i="6"/>
  <c r="I588" i="6" s="1"/>
  <c r="G569" i="6"/>
  <c r="I569" i="6" s="1"/>
  <c r="G576" i="6"/>
  <c r="I576" i="6" s="1"/>
  <c r="G577" i="6"/>
  <c r="I577" i="6" s="1"/>
  <c r="G574" i="6"/>
  <c r="I574" i="6" s="1"/>
  <c r="G585" i="6"/>
  <c r="I585" i="6" s="1"/>
  <c r="G587" i="6"/>
  <c r="I587" i="6" s="1"/>
  <c r="G575" i="6"/>
  <c r="I575" i="6" s="1"/>
  <c r="G409" i="6"/>
  <c r="I409" i="6" s="1"/>
  <c r="G401" i="6"/>
  <c r="H401" i="6" s="1"/>
  <c r="G586" i="6"/>
  <c r="I586" i="6" s="1"/>
  <c r="G567" i="6"/>
  <c r="I567" i="6" s="1"/>
  <c r="G566" i="6"/>
  <c r="I566" i="6" s="1"/>
  <c r="G568" i="6"/>
  <c r="I568" i="6" s="1"/>
  <c r="G578" i="6"/>
  <c r="I578" i="6" s="1"/>
  <c r="G583" i="6"/>
  <c r="I583" i="6" s="1"/>
  <c r="G584" i="6"/>
  <c r="I584" i="6" s="1"/>
  <c r="G573" i="6"/>
  <c r="H573" i="6" s="1"/>
  <c r="G580" i="6"/>
  <c r="I580" i="6" s="1"/>
  <c r="G581" i="6"/>
  <c r="I581" i="6" s="1"/>
  <c r="G590" i="6"/>
  <c r="I590" i="6" s="1"/>
  <c r="G572" i="6"/>
  <c r="I572" i="6" s="1"/>
  <c r="E43" i="15"/>
  <c r="I43" i="15" s="1"/>
  <c r="G481" i="6"/>
  <c r="I481" i="6" s="1"/>
  <c r="H591" i="6" l="1"/>
  <c r="H589" i="6"/>
  <c r="H588" i="6"/>
  <c r="H569" i="6"/>
  <c r="H576" i="6"/>
  <c r="H577" i="6"/>
  <c r="H574" i="6"/>
  <c r="H585" i="6"/>
  <c r="H587" i="6"/>
  <c r="H575" i="6"/>
  <c r="I401" i="6"/>
  <c r="H409" i="6"/>
  <c r="H586" i="6"/>
  <c r="H567" i="6"/>
  <c r="H566" i="6"/>
  <c r="H568" i="6"/>
  <c r="H578" i="6"/>
  <c r="H583" i="6"/>
  <c r="H584" i="6"/>
  <c r="I573" i="6"/>
  <c r="H580" i="6"/>
  <c r="H581" i="6"/>
  <c r="H590" i="6"/>
  <c r="H572" i="6"/>
  <c r="D43" i="15"/>
  <c r="F43" i="15" s="1"/>
  <c r="H43" i="15"/>
  <c r="H481" i="6"/>
  <c r="G549" i="6" l="1"/>
  <c r="I549" i="6" s="1"/>
  <c r="G537" i="6"/>
  <c r="H537" i="6" s="1"/>
  <c r="G546" i="6"/>
  <c r="I546" i="6" s="1"/>
  <c r="G558" i="6"/>
  <c r="I558" i="6" s="1"/>
  <c r="G560" i="6"/>
  <c r="I560" i="6" s="1"/>
  <c r="G660" i="6"/>
  <c r="I660" i="6" s="1"/>
  <c r="G557" i="6"/>
  <c r="I557" i="6" s="1"/>
  <c r="G554" i="6"/>
  <c r="I554" i="6" s="1"/>
  <c r="G495" i="6"/>
  <c r="I495" i="6" s="1"/>
  <c r="G556" i="6"/>
  <c r="H556" i="6" s="1"/>
  <c r="G555" i="6"/>
  <c r="I555" i="6" s="1"/>
  <c r="G432" i="6"/>
  <c r="I432" i="6" s="1"/>
  <c r="G562" i="6"/>
  <c r="I562" i="6" s="1"/>
  <c r="G561" i="6"/>
  <c r="I561" i="6" s="1"/>
  <c r="G563" i="6"/>
  <c r="I563" i="6" s="1"/>
  <c r="G559" i="6"/>
  <c r="H559" i="6" s="1"/>
  <c r="G526" i="6"/>
  <c r="H526" i="6" s="1"/>
  <c r="G565" i="6"/>
  <c r="I565" i="6" s="1"/>
  <c r="G564" i="6"/>
  <c r="I564" i="6" s="1"/>
  <c r="H549" i="6" l="1"/>
  <c r="I537" i="6"/>
  <c r="H546" i="6"/>
  <c r="H558" i="6"/>
  <c r="H560" i="6"/>
  <c r="H660" i="6"/>
  <c r="H557" i="6"/>
  <c r="H554" i="6"/>
  <c r="H495" i="6"/>
  <c r="I556" i="6"/>
  <c r="H555" i="6"/>
  <c r="H432" i="6"/>
  <c r="H562" i="6"/>
  <c r="H561" i="6"/>
  <c r="H563" i="6"/>
  <c r="I559" i="6"/>
  <c r="I526" i="6"/>
  <c r="H565" i="6"/>
  <c r="H564" i="6"/>
  <c r="G550" i="6"/>
  <c r="I550" i="6" s="1"/>
  <c r="G404" i="6"/>
  <c r="I404" i="6" s="1"/>
  <c r="G436" i="6"/>
  <c r="I436" i="6" s="1"/>
  <c r="G553" i="6"/>
  <c r="I553" i="6" s="1"/>
  <c r="G548" i="6"/>
  <c r="I548" i="6" s="1"/>
  <c r="G403" i="6"/>
  <c r="H403" i="6" s="1"/>
  <c r="G552" i="6"/>
  <c r="I552" i="6" s="1"/>
  <c r="G547" i="6"/>
  <c r="I547" i="6" s="1"/>
  <c r="G551" i="6"/>
  <c r="H551" i="6" s="1"/>
  <c r="H550" i="6" l="1"/>
  <c r="H404" i="6"/>
  <c r="I403" i="6"/>
  <c r="H436" i="6"/>
  <c r="H553" i="6"/>
  <c r="H548" i="6"/>
  <c r="H552" i="6"/>
  <c r="H547" i="6"/>
  <c r="I551" i="6"/>
  <c r="G540" i="6" l="1"/>
  <c r="I540" i="6" s="1"/>
  <c r="G536" i="6"/>
  <c r="I536" i="6" s="1"/>
  <c r="E79" i="15"/>
  <c r="I79" i="15" s="1"/>
  <c r="G535" i="6"/>
  <c r="I535" i="6" s="1"/>
  <c r="G542" i="6"/>
  <c r="I542" i="6" s="1"/>
  <c r="E206" i="15"/>
  <c r="I206" i="15" s="1"/>
  <c r="G541" i="6"/>
  <c r="I541" i="6" s="1"/>
  <c r="G545" i="6"/>
  <c r="I545" i="6" s="1"/>
  <c r="E234" i="15"/>
  <c r="I234" i="15" s="1"/>
  <c r="G544" i="6"/>
  <c r="I544" i="6" s="1"/>
  <c r="G538" i="6"/>
  <c r="I538" i="6" s="1"/>
  <c r="E200" i="15"/>
  <c r="I200" i="15" s="1"/>
  <c r="G539" i="6"/>
  <c r="I539" i="6" s="1"/>
  <c r="G543" i="6"/>
  <c r="I543" i="6" s="1"/>
  <c r="G532" i="6"/>
  <c r="I532" i="6" s="1"/>
  <c r="H540" i="6" l="1"/>
  <c r="H536" i="6"/>
  <c r="D79" i="15"/>
  <c r="F79" i="15" s="1"/>
  <c r="H79" i="15"/>
  <c r="H535" i="6"/>
  <c r="H542" i="6"/>
  <c r="D206" i="15"/>
  <c r="F206" i="15" s="1"/>
  <c r="H206" i="15"/>
  <c r="H541" i="6"/>
  <c r="H545" i="6"/>
  <c r="D234" i="15"/>
  <c r="F234" i="15" s="1"/>
  <c r="H234" i="15"/>
  <c r="H544" i="6"/>
  <c r="H538" i="6"/>
  <c r="D200" i="15"/>
  <c r="F200" i="15" s="1"/>
  <c r="H200" i="15"/>
  <c r="H539" i="6"/>
  <c r="H543" i="6"/>
  <c r="H532" i="6"/>
  <c r="G531" i="6" l="1"/>
  <c r="I531" i="6" s="1"/>
  <c r="G527" i="6"/>
  <c r="I527" i="6" s="1"/>
  <c r="G529" i="6"/>
  <c r="I529" i="6" s="1"/>
  <c r="G530" i="6"/>
  <c r="I530" i="6" s="1"/>
  <c r="G528" i="6"/>
  <c r="I528" i="6" s="1"/>
  <c r="G533" i="6"/>
  <c r="I533" i="6" s="1"/>
  <c r="G534" i="6"/>
  <c r="I534" i="6" s="1"/>
  <c r="G525" i="6"/>
  <c r="I525" i="6" s="1"/>
  <c r="G479" i="6"/>
  <c r="I479" i="6" s="1"/>
  <c r="G518" i="6"/>
  <c r="I518" i="6" s="1"/>
  <c r="G523" i="6"/>
  <c r="I523" i="6" s="1"/>
  <c r="E196" i="15"/>
  <c r="I196" i="15" s="1"/>
  <c r="E199" i="15"/>
  <c r="I199" i="15" s="1"/>
  <c r="G524" i="6"/>
  <c r="I524" i="6" s="1"/>
  <c r="G434" i="6"/>
  <c r="I434" i="6" s="1"/>
  <c r="E91" i="15"/>
  <c r="I91" i="15" s="1"/>
  <c r="H531" i="6" l="1"/>
  <c r="H527" i="6"/>
  <c r="H529" i="6"/>
  <c r="H530" i="6"/>
  <c r="H528" i="6"/>
  <c r="H533" i="6"/>
  <c r="H534" i="6"/>
  <c r="H525" i="6"/>
  <c r="H479" i="6"/>
  <c r="H518" i="6"/>
  <c r="H523" i="6"/>
  <c r="D196" i="15"/>
  <c r="F196" i="15" s="1"/>
  <c r="H196" i="15"/>
  <c r="D199" i="15"/>
  <c r="F199" i="15" s="1"/>
  <c r="H199" i="15"/>
  <c r="H524" i="6"/>
  <c r="H434" i="6"/>
  <c r="D91" i="15"/>
  <c r="F91" i="15" s="1"/>
  <c r="H91" i="15"/>
  <c r="E59" i="15" l="1"/>
  <c r="I59" i="15" s="1"/>
  <c r="G521" i="6"/>
  <c r="I521" i="6" s="1"/>
  <c r="G520" i="6"/>
  <c r="I520" i="6" s="1"/>
  <c r="D59" i="15" l="1"/>
  <c r="F59" i="15" s="1"/>
  <c r="H59" i="15"/>
  <c r="H521" i="6"/>
  <c r="H520" i="6"/>
  <c r="G478" i="6" l="1"/>
  <c r="I478" i="6" s="1"/>
  <c r="G519" i="6"/>
  <c r="I519" i="6" s="1"/>
  <c r="H478" i="6" l="1"/>
  <c r="H519" i="6"/>
  <c r="E149" i="15"/>
  <c r="I149" i="15" s="1"/>
  <c r="G509" i="6"/>
  <c r="I509" i="6" s="1"/>
  <c r="G507" i="6"/>
  <c r="H507" i="6" s="1"/>
  <c r="G513" i="6"/>
  <c r="I513" i="6" s="1"/>
  <c r="G397" i="6"/>
  <c r="I397" i="6" s="1"/>
  <c r="G516" i="6"/>
  <c r="H516" i="6" s="1"/>
  <c r="G506" i="6"/>
  <c r="I506" i="6" s="1"/>
  <c r="G505" i="6"/>
  <c r="I505" i="6" s="1"/>
  <c r="G510" i="6"/>
  <c r="I510" i="6" s="1"/>
  <c r="G512" i="6"/>
  <c r="H512" i="6" s="1"/>
  <c r="G511" i="6"/>
  <c r="I511" i="6" s="1"/>
  <c r="G515" i="6"/>
  <c r="I515" i="6" s="1"/>
  <c r="G514" i="6"/>
  <c r="I514" i="6" s="1"/>
  <c r="D149" i="15" l="1"/>
  <c r="F149" i="15" s="1"/>
  <c r="H149" i="15"/>
  <c r="H509" i="6"/>
  <c r="I507" i="6"/>
  <c r="H513" i="6"/>
  <c r="H397" i="6"/>
  <c r="I516" i="6"/>
  <c r="H506" i="6"/>
  <c r="H505" i="6"/>
  <c r="H510" i="6"/>
  <c r="I512" i="6"/>
  <c r="H511" i="6"/>
  <c r="H515" i="6"/>
  <c r="H514" i="6"/>
  <c r="G503" i="6"/>
  <c r="I503" i="6" s="1"/>
  <c r="G499" i="6"/>
  <c r="I499" i="6" s="1"/>
  <c r="G504" i="6"/>
  <c r="I504" i="6" s="1"/>
  <c r="G502" i="6"/>
  <c r="H502" i="6" s="1"/>
  <c r="G501" i="6"/>
  <c r="I501" i="6" s="1"/>
  <c r="G498" i="6"/>
  <c r="I498" i="6" s="1"/>
  <c r="G187" i="6"/>
  <c r="I187" i="6" s="1"/>
  <c r="G500" i="6"/>
  <c r="H500" i="6" s="1"/>
  <c r="H503" i="6" l="1"/>
  <c r="H499" i="6"/>
  <c r="H504" i="6"/>
  <c r="I502" i="6"/>
  <c r="H501" i="6"/>
  <c r="H498" i="6"/>
  <c r="H187" i="6"/>
  <c r="I500" i="6"/>
  <c r="G496" i="6"/>
  <c r="I496" i="6" s="1"/>
  <c r="G260" i="6"/>
  <c r="I260" i="6" s="1"/>
  <c r="G200" i="6"/>
  <c r="H200" i="6" s="1"/>
  <c r="G497" i="6"/>
  <c r="I497" i="6" s="1"/>
  <c r="I200" i="6" l="1"/>
  <c r="H496" i="6"/>
  <c r="H260" i="6"/>
  <c r="H497" i="6"/>
  <c r="G492" i="6"/>
  <c r="I492" i="6" s="1"/>
  <c r="G491" i="6"/>
  <c r="I491" i="6" s="1"/>
  <c r="G493" i="6"/>
  <c r="I493" i="6" s="1"/>
  <c r="H492" i="6" l="1"/>
  <c r="H491" i="6"/>
  <c r="H493" i="6"/>
  <c r="G483" i="6" l="1"/>
  <c r="I483" i="6" s="1"/>
  <c r="G490" i="6"/>
  <c r="I490" i="6" s="1"/>
  <c r="G489" i="6"/>
  <c r="H489" i="6" s="1"/>
  <c r="G486" i="6"/>
  <c r="I486" i="6" s="1"/>
  <c r="G487" i="6"/>
  <c r="I487" i="6" s="1"/>
  <c r="G488" i="6"/>
  <c r="I488" i="6" s="1"/>
  <c r="G480" i="6"/>
  <c r="I480" i="6" s="1"/>
  <c r="G188" i="6"/>
  <c r="I188" i="6" s="1"/>
  <c r="G21" i="6"/>
  <c r="H21" i="6" s="1"/>
  <c r="G485" i="6"/>
  <c r="I485" i="6" s="1"/>
  <c r="G484" i="6"/>
  <c r="I484" i="6" s="1"/>
  <c r="H483" i="6" l="1"/>
  <c r="H490" i="6"/>
  <c r="I489" i="6"/>
  <c r="H486" i="6"/>
  <c r="H487" i="6"/>
  <c r="H488" i="6"/>
  <c r="H480" i="6"/>
  <c r="H188" i="6"/>
  <c r="I21" i="6"/>
  <c r="H485" i="6"/>
  <c r="H484" i="6"/>
  <c r="G477" i="6" l="1"/>
  <c r="I477" i="6" s="1"/>
  <c r="H477" i="6" l="1"/>
  <c r="G475" i="6"/>
  <c r="I475" i="6" s="1"/>
  <c r="H475" i="6" l="1"/>
  <c r="G455" i="6"/>
  <c r="I455" i="6" s="1"/>
  <c r="G471" i="6"/>
  <c r="I471" i="6" s="1"/>
  <c r="E136" i="15"/>
  <c r="I136" i="15" s="1"/>
  <c r="E53" i="15"/>
  <c r="I53" i="15" s="1"/>
  <c r="G470" i="6"/>
  <c r="I470" i="6" s="1"/>
  <c r="G474" i="6"/>
  <c r="I474" i="6" s="1"/>
  <c r="G468" i="6"/>
  <c r="I468" i="6" s="1"/>
  <c r="E55" i="15"/>
  <c r="I55" i="15" s="1"/>
  <c r="G469" i="6"/>
  <c r="I469" i="6" s="1"/>
  <c r="G472" i="6"/>
  <c r="I472" i="6" s="1"/>
  <c r="G473" i="6"/>
  <c r="I473" i="6" s="1"/>
  <c r="H455" i="6" l="1"/>
  <c r="H471" i="6"/>
  <c r="D136" i="15"/>
  <c r="F136" i="15" s="1"/>
  <c r="H136" i="15"/>
  <c r="D53" i="15"/>
  <c r="F53" i="15" s="1"/>
  <c r="H53" i="15"/>
  <c r="H470" i="6"/>
  <c r="H474" i="6"/>
  <c r="H468" i="6"/>
  <c r="D55" i="15"/>
  <c r="F55" i="15" s="1"/>
  <c r="H55" i="15"/>
  <c r="H469" i="6"/>
  <c r="H472" i="6"/>
  <c r="H473" i="6"/>
  <c r="G464" i="6"/>
  <c r="I464" i="6" s="1"/>
  <c r="G429" i="6"/>
  <c r="I429" i="6" s="1"/>
  <c r="H464" i="6" l="1"/>
  <c r="H429" i="6"/>
  <c r="G467" i="6"/>
  <c r="I467" i="6" s="1"/>
  <c r="G466" i="6"/>
  <c r="I466" i="6" s="1"/>
  <c r="E183" i="15"/>
  <c r="I183" i="15" s="1"/>
  <c r="E111" i="15"/>
  <c r="I111" i="15" s="1"/>
  <c r="G451" i="6"/>
  <c r="I451" i="6" s="1"/>
  <c r="E151" i="15"/>
  <c r="I151" i="15" s="1"/>
  <c r="G458" i="6"/>
  <c r="I458" i="6" s="1"/>
  <c r="E185" i="15"/>
  <c r="I185" i="15" s="1"/>
  <c r="E153" i="15"/>
  <c r="I153" i="15" s="1"/>
  <c r="G459" i="6"/>
  <c r="H459" i="6" s="1"/>
  <c r="G412" i="6"/>
  <c r="I412" i="6" s="1"/>
  <c r="G460" i="6"/>
  <c r="I460" i="6" s="1"/>
  <c r="G465" i="6"/>
  <c r="I465" i="6" s="1"/>
  <c r="H467" i="6" l="1"/>
  <c r="H466" i="6"/>
  <c r="D183" i="15"/>
  <c r="F183" i="15" s="1"/>
  <c r="H183" i="15"/>
  <c r="D111" i="15"/>
  <c r="F111" i="15" s="1"/>
  <c r="H111" i="15"/>
  <c r="H451" i="6"/>
  <c r="D151" i="15"/>
  <c r="F151" i="15" s="1"/>
  <c r="H151" i="15"/>
  <c r="H458" i="6"/>
  <c r="D185" i="15"/>
  <c r="F185" i="15" s="1"/>
  <c r="H185" i="15"/>
  <c r="D153" i="15"/>
  <c r="F153" i="15" s="1"/>
  <c r="H153" i="15"/>
  <c r="I459" i="6"/>
  <c r="H412" i="6"/>
  <c r="H460" i="6"/>
  <c r="H465" i="6"/>
  <c r="G448" i="6"/>
  <c r="H448" i="6" s="1"/>
  <c r="G454" i="6"/>
  <c r="I454" i="6" s="1"/>
  <c r="E94" i="15"/>
  <c r="I94" i="15" s="1"/>
  <c r="G450" i="6"/>
  <c r="I450" i="6" s="1"/>
  <c r="G449" i="6"/>
  <c r="I449" i="6" s="1"/>
  <c r="E139" i="15"/>
  <c r="I139" i="15" s="1"/>
  <c r="G457" i="6"/>
  <c r="I457" i="6" s="1"/>
  <c r="G456" i="6"/>
  <c r="H456" i="6" s="1"/>
  <c r="G461" i="6"/>
  <c r="I461" i="6" s="1"/>
  <c r="G462" i="6"/>
  <c r="I462" i="6" s="1"/>
  <c r="I448" i="6" l="1"/>
  <c r="H454" i="6"/>
  <c r="D94" i="15"/>
  <c r="F94" i="15" s="1"/>
  <c r="H94" i="15"/>
  <c r="H450" i="6"/>
  <c r="H449" i="6"/>
  <c r="D139" i="15"/>
  <c r="F139" i="15" s="1"/>
  <c r="H139" i="15"/>
  <c r="H457" i="6"/>
  <c r="I456" i="6"/>
  <c r="H461" i="6"/>
  <c r="H462" i="6"/>
  <c r="G431" i="6"/>
  <c r="I431" i="6" s="1"/>
  <c r="G433" i="6"/>
  <c r="I433" i="6" s="1"/>
  <c r="G447" i="6"/>
  <c r="H447" i="6" s="1"/>
  <c r="H431" i="6" l="1"/>
  <c r="H433" i="6"/>
  <c r="I447" i="6"/>
  <c r="G438" i="6"/>
  <c r="I438" i="6" s="1"/>
  <c r="G439" i="6"/>
  <c r="I439" i="6" s="1"/>
  <c r="G437" i="6"/>
  <c r="I437" i="6" s="1"/>
  <c r="G435" i="6"/>
  <c r="I435" i="6" s="1"/>
  <c r="G430" i="6"/>
  <c r="I430" i="6" s="1"/>
  <c r="G446" i="6"/>
  <c r="I446" i="6" s="1"/>
  <c r="G444" i="6"/>
  <c r="H444" i="6" s="1"/>
  <c r="G443" i="6"/>
  <c r="I443" i="6" s="1"/>
  <c r="G442" i="6"/>
  <c r="H442" i="6" s="1"/>
  <c r="G441" i="6"/>
  <c r="I441" i="6" s="1"/>
  <c r="G440" i="6"/>
  <c r="I440" i="6" s="1"/>
  <c r="H438" i="6" l="1"/>
  <c r="H439" i="6"/>
  <c r="H437" i="6"/>
  <c r="H435" i="6"/>
  <c r="H430" i="6"/>
  <c r="H446" i="6"/>
  <c r="I442" i="6"/>
  <c r="H443" i="6"/>
  <c r="I444" i="6"/>
  <c r="H441" i="6"/>
  <c r="H440" i="6"/>
  <c r="G427" i="6"/>
  <c r="I427" i="6" s="1"/>
  <c r="G411" i="6"/>
  <c r="I411" i="6" s="1"/>
  <c r="G426" i="6"/>
  <c r="H426" i="6" s="1"/>
  <c r="G423" i="6"/>
  <c r="I423" i="6" s="1"/>
  <c r="G425" i="6"/>
  <c r="I425" i="6" s="1"/>
  <c r="G424" i="6"/>
  <c r="I424" i="6" s="1"/>
  <c r="G421" i="6"/>
  <c r="I421" i="6" s="1"/>
  <c r="G422" i="6"/>
  <c r="I422" i="6" s="1"/>
  <c r="H427" i="6" l="1"/>
  <c r="H411" i="6"/>
  <c r="I426" i="6"/>
  <c r="H423" i="6"/>
  <c r="H425" i="6"/>
  <c r="H424" i="6"/>
  <c r="H421" i="6"/>
  <c r="H422" i="6"/>
  <c r="G428" i="6"/>
  <c r="I428" i="6" s="1"/>
  <c r="H428" i="6" l="1"/>
  <c r="G415" i="6"/>
  <c r="I415" i="6" s="1"/>
  <c r="G413" i="6"/>
  <c r="I413" i="6" s="1"/>
  <c r="G417" i="6"/>
  <c r="I417" i="6" s="1"/>
  <c r="G414" i="6"/>
  <c r="I414" i="6" s="1"/>
  <c r="G418" i="6"/>
  <c r="I418" i="6" s="1"/>
  <c r="G420" i="6"/>
  <c r="I420" i="6" s="1"/>
  <c r="G416" i="6"/>
  <c r="I416" i="6" s="1"/>
  <c r="H415" i="6" l="1"/>
  <c r="H413" i="6"/>
  <c r="H417" i="6"/>
  <c r="H414" i="6"/>
  <c r="H418" i="6"/>
  <c r="H420" i="6"/>
  <c r="H416" i="6"/>
  <c r="G408" i="6"/>
  <c r="I408" i="6" s="1"/>
  <c r="H408" i="6" l="1"/>
  <c r="G407" i="6" l="1"/>
  <c r="I407" i="6" s="1"/>
  <c r="H407" i="6" l="1"/>
  <c r="G402" i="6"/>
  <c r="I402" i="6" s="1"/>
  <c r="G405" i="6"/>
  <c r="I405" i="6" s="1"/>
  <c r="G406" i="6"/>
  <c r="I406" i="6" s="1"/>
  <c r="G400" i="6"/>
  <c r="I400" i="6" s="1"/>
  <c r="G399" i="6"/>
  <c r="I399" i="6" s="1"/>
  <c r="G398" i="6"/>
  <c r="I398" i="6" s="1"/>
  <c r="H402" i="6" l="1"/>
  <c r="H405" i="6"/>
  <c r="H406" i="6"/>
  <c r="H400" i="6"/>
  <c r="H399" i="6"/>
  <c r="H398" i="6"/>
  <c r="G396" i="6" l="1"/>
  <c r="I396" i="6" s="1"/>
  <c r="E138" i="15"/>
  <c r="H138" i="15" s="1"/>
  <c r="G395" i="6"/>
  <c r="H395" i="6" s="1"/>
  <c r="G393" i="6"/>
  <c r="I393" i="6" s="1"/>
  <c r="G394" i="6"/>
  <c r="I394" i="6" s="1"/>
  <c r="G157" i="6"/>
  <c r="I157" i="6" s="1"/>
  <c r="G78" i="6"/>
  <c r="I78" i="6" s="1"/>
  <c r="I138" i="15" l="1"/>
  <c r="H396" i="6"/>
  <c r="D138" i="15"/>
  <c r="F138" i="15" s="1"/>
  <c r="I395" i="6"/>
  <c r="H393" i="6"/>
  <c r="H394" i="6"/>
  <c r="H157" i="6"/>
  <c r="H78" i="6"/>
  <c r="G392" i="6" l="1"/>
  <c r="I392" i="6" s="1"/>
  <c r="G372" i="6"/>
  <c r="I372" i="6" s="1"/>
  <c r="H392" i="6" l="1"/>
  <c r="H372" i="6"/>
  <c r="G365" i="6"/>
  <c r="H365" i="6" s="1"/>
  <c r="G364" i="6"/>
  <c r="I364" i="6" s="1"/>
  <c r="G350" i="6"/>
  <c r="I350" i="6" s="1"/>
  <c r="I365" i="6" l="1"/>
  <c r="H364" i="6"/>
  <c r="H350" i="6"/>
  <c r="E173" i="15" l="1"/>
  <c r="G358" i="6"/>
  <c r="I358" i="6" s="1"/>
  <c r="G369" i="6"/>
  <c r="H369" i="6" s="1"/>
  <c r="G271" i="6"/>
  <c r="H271" i="6" s="1"/>
  <c r="G388" i="6"/>
  <c r="I388" i="6" s="1"/>
  <c r="G391" i="6"/>
  <c r="I391" i="6" s="1"/>
  <c r="G390" i="6"/>
  <c r="I390" i="6" s="1"/>
  <c r="G92" i="6"/>
  <c r="I92" i="6" s="1"/>
  <c r="G389" i="6"/>
  <c r="I389" i="6" s="1"/>
  <c r="H173" i="15" l="1"/>
  <c r="I173" i="15"/>
  <c r="D173" i="15"/>
  <c r="F173" i="15" s="1"/>
  <c r="H358" i="6"/>
  <c r="I369" i="6"/>
  <c r="I271" i="6"/>
  <c r="H388" i="6"/>
  <c r="H391" i="6"/>
  <c r="H390" i="6"/>
  <c r="H92" i="6"/>
  <c r="H389" i="6"/>
  <c r="G371" i="6"/>
  <c r="I371" i="6" s="1"/>
  <c r="G296" i="6"/>
  <c r="H296" i="6" s="1"/>
  <c r="G11" i="6"/>
  <c r="I11" i="6" s="1"/>
  <c r="G419" i="6"/>
  <c r="I419" i="6" s="1"/>
  <c r="G116" i="6"/>
  <c r="I116" i="6" s="1"/>
  <c r="G222" i="6"/>
  <c r="I222" i="6" s="1"/>
  <c r="G152" i="6"/>
  <c r="H152" i="6" s="1"/>
  <c r="G373" i="6"/>
  <c r="I373" i="6" s="1"/>
  <c r="G315" i="6"/>
  <c r="I315" i="6" s="1"/>
  <c r="G314" i="6"/>
  <c r="H314" i="6" s="1"/>
  <c r="G377" i="6"/>
  <c r="I377" i="6" s="1"/>
  <c r="G374" i="6"/>
  <c r="I374" i="6" s="1"/>
  <c r="G378" i="6"/>
  <c r="I378" i="6" s="1"/>
  <c r="G375" i="6"/>
  <c r="H375" i="6" s="1"/>
  <c r="G381" i="6"/>
  <c r="I381" i="6" s="1"/>
  <c r="G368" i="6"/>
  <c r="H368" i="6" s="1"/>
  <c r="G367" i="6"/>
  <c r="I367" i="6" s="1"/>
  <c r="G382" i="6"/>
  <c r="I382" i="6" s="1"/>
  <c r="E21" i="15"/>
  <c r="G380" i="6"/>
  <c r="I380" i="6" s="1"/>
  <c r="G320" i="6"/>
  <c r="H320" i="6" s="1"/>
  <c r="G272" i="6"/>
  <c r="H272" i="6" s="1"/>
  <c r="G184" i="6"/>
  <c r="I184" i="6" s="1"/>
  <c r="G384" i="6"/>
  <c r="H384" i="6" s="1"/>
  <c r="G379" i="6"/>
  <c r="I379" i="6" s="1"/>
  <c r="G387" i="6"/>
  <c r="I387" i="6" s="1"/>
  <c r="G386" i="6"/>
  <c r="I386" i="6" s="1"/>
  <c r="H21" i="15" l="1"/>
  <c r="I21" i="15"/>
  <c r="I296" i="6"/>
  <c r="H371" i="6"/>
  <c r="H11" i="6"/>
  <c r="H116" i="6"/>
  <c r="H419" i="6"/>
  <c r="I152" i="6"/>
  <c r="H222" i="6"/>
  <c r="H373" i="6"/>
  <c r="I314" i="6"/>
  <c r="H315" i="6"/>
  <c r="H377" i="6"/>
  <c r="H374" i="6"/>
  <c r="H378" i="6"/>
  <c r="I375" i="6"/>
  <c r="I368" i="6"/>
  <c r="H367" i="6"/>
  <c r="H381" i="6"/>
  <c r="H382" i="6"/>
  <c r="D21" i="15"/>
  <c r="F21" i="15" s="1"/>
  <c r="I272" i="6"/>
  <c r="H184" i="6"/>
  <c r="I320" i="6"/>
  <c r="H380" i="6"/>
  <c r="I384" i="6"/>
  <c r="H379" i="6"/>
  <c r="H387" i="6"/>
  <c r="H386" i="6"/>
  <c r="G363" i="6"/>
  <c r="I363" i="6" s="1"/>
  <c r="G245" i="6"/>
  <c r="I245" i="6" s="1"/>
  <c r="G264" i="6"/>
  <c r="H264" i="6" s="1"/>
  <c r="G348" i="6"/>
  <c r="I348" i="6" s="1"/>
  <c r="G219" i="6"/>
  <c r="H219" i="6" s="1"/>
  <c r="G218" i="6"/>
  <c r="H218" i="6" s="1"/>
  <c r="G165" i="6"/>
  <c r="H165" i="6" s="1"/>
  <c r="G164" i="6"/>
  <c r="I164" i="6" s="1"/>
  <c r="G352" i="6"/>
  <c r="I352" i="6" s="1"/>
  <c r="G355" i="6"/>
  <c r="I355" i="6" s="1"/>
  <c r="G354" i="6"/>
  <c r="I354" i="6" s="1"/>
  <c r="G256" i="6"/>
  <c r="I256" i="6" s="1"/>
  <c r="G155" i="6"/>
  <c r="H155" i="6" s="1"/>
  <c r="G366" i="6"/>
  <c r="I366" i="6" s="1"/>
  <c r="H363" i="6" l="1"/>
  <c r="I264" i="6"/>
  <c r="I219" i="6"/>
  <c r="H245" i="6"/>
  <c r="I218" i="6"/>
  <c r="H348" i="6"/>
  <c r="H164" i="6"/>
  <c r="I165" i="6"/>
  <c r="H352" i="6"/>
  <c r="I155" i="6"/>
  <c r="H355" i="6"/>
  <c r="H354" i="6"/>
  <c r="H256" i="6"/>
  <c r="H366" i="6"/>
  <c r="G361" i="6"/>
  <c r="I361" i="6" s="1"/>
  <c r="G359" i="6"/>
  <c r="H359" i="6" s="1"/>
  <c r="E177" i="15"/>
  <c r="H177" i="15" l="1"/>
  <c r="I177" i="15"/>
  <c r="I359" i="6"/>
  <c r="H361" i="6"/>
  <c r="D177" i="15"/>
  <c r="F177" i="15" s="1"/>
  <c r="E242" i="15" l="1"/>
  <c r="G353" i="6"/>
  <c r="I353" i="6" s="1"/>
  <c r="G254" i="6"/>
  <c r="I254" i="6" s="1"/>
  <c r="G351" i="6"/>
  <c r="I351" i="6" s="1"/>
  <c r="G349" i="6"/>
  <c r="I349" i="6" s="1"/>
  <c r="G339" i="6"/>
  <c r="H339" i="6" s="1"/>
  <c r="G323" i="6"/>
  <c r="I323" i="6" s="1"/>
  <c r="G345" i="6"/>
  <c r="I345" i="6" s="1"/>
  <c r="G319" i="6"/>
  <c r="H319" i="6" s="1"/>
  <c r="G325" i="6"/>
  <c r="I325" i="6" s="1"/>
  <c r="G334" i="6"/>
  <c r="I334" i="6" s="1"/>
  <c r="H242" i="15" l="1"/>
  <c r="I242" i="15"/>
  <c r="D242" i="15"/>
  <c r="F242" i="15" s="1"/>
  <c r="H353" i="6"/>
  <c r="H254" i="6"/>
  <c r="H351" i="6"/>
  <c r="H349" i="6"/>
  <c r="I339" i="6"/>
  <c r="H323" i="6"/>
  <c r="H345" i="6"/>
  <c r="I319" i="6"/>
  <c r="H325" i="6"/>
  <c r="H334" i="6"/>
  <c r="E222" i="15"/>
  <c r="G344" i="6"/>
  <c r="I344" i="6" s="1"/>
  <c r="E141" i="15"/>
  <c r="G8" i="6"/>
  <c r="I8" i="6" s="1"/>
  <c r="G7" i="6"/>
  <c r="H7" i="6" s="1"/>
  <c r="E135" i="15"/>
  <c r="G333" i="6"/>
  <c r="I333" i="6" s="1"/>
  <c r="G332" i="6"/>
  <c r="H332" i="6" s="1"/>
  <c r="E166" i="15"/>
  <c r="G338" i="6"/>
  <c r="I338" i="6" s="1"/>
  <c r="G335" i="6"/>
  <c r="I335" i="6" s="1"/>
  <c r="E142" i="15"/>
  <c r="G10" i="6"/>
  <c r="I10" i="6" s="1"/>
  <c r="G9" i="6"/>
  <c r="I9" i="6" s="1"/>
  <c r="G322" i="6"/>
  <c r="I322" i="6" s="1"/>
  <c r="E162" i="15"/>
  <c r="G337" i="6"/>
  <c r="I337" i="6" s="1"/>
  <c r="G336" i="6"/>
  <c r="H336" i="6" s="1"/>
  <c r="G324" i="6"/>
  <c r="I324" i="6" s="1"/>
  <c r="E130" i="15"/>
  <c r="G331" i="6"/>
  <c r="I331" i="6" s="1"/>
  <c r="E116" i="15"/>
  <c r="E90" i="15"/>
  <c r="D90" i="15"/>
  <c r="G148" i="6"/>
  <c r="G346" i="6"/>
  <c r="I346" i="6" s="1"/>
  <c r="G347" i="6"/>
  <c r="I347" i="6" s="1"/>
  <c r="E239" i="15"/>
  <c r="G313" i="6"/>
  <c r="H313" i="6" s="1"/>
  <c r="G317" i="6"/>
  <c r="I317" i="6" s="1"/>
  <c r="G312" i="6"/>
  <c r="H312" i="6" s="1"/>
  <c r="E45" i="15"/>
  <c r="G316" i="6"/>
  <c r="I316" i="6" s="1"/>
  <c r="G311" i="6"/>
  <c r="I311" i="6" s="1"/>
  <c r="G318" i="6"/>
  <c r="H318" i="6" s="1"/>
  <c r="G24" i="6"/>
  <c r="I24" i="6" s="1"/>
  <c r="E50" i="15"/>
  <c r="G328" i="6"/>
  <c r="I328" i="6" s="1"/>
  <c r="G327" i="6"/>
  <c r="I327" i="6" s="1"/>
  <c r="H45" i="15" l="1"/>
  <c r="I45" i="15"/>
  <c r="H90" i="15"/>
  <c r="I90" i="15"/>
  <c r="H162" i="15"/>
  <c r="I162" i="15"/>
  <c r="H135" i="15"/>
  <c r="I135" i="15"/>
  <c r="H50" i="15"/>
  <c r="I50" i="15"/>
  <c r="H141" i="15"/>
  <c r="I141" i="15"/>
  <c r="H222" i="15"/>
  <c r="I222" i="15"/>
  <c r="H239" i="15"/>
  <c r="I239" i="15"/>
  <c r="H130" i="15"/>
  <c r="I130" i="15"/>
  <c r="H142" i="15"/>
  <c r="I142" i="15"/>
  <c r="H116" i="15"/>
  <c r="I116" i="15"/>
  <c r="H166" i="15"/>
  <c r="I166" i="15"/>
  <c r="D222" i="15"/>
  <c r="F222" i="15" s="1"/>
  <c r="H344" i="6"/>
  <c r="D141" i="15"/>
  <c r="F141" i="15" s="1"/>
  <c r="I7" i="6"/>
  <c r="H8" i="6"/>
  <c r="D135" i="15"/>
  <c r="F135" i="15" s="1"/>
  <c r="I332" i="6"/>
  <c r="H333" i="6"/>
  <c r="D166" i="15"/>
  <c r="F166" i="15" s="1"/>
  <c r="H338" i="6"/>
  <c r="H335" i="6"/>
  <c r="D142" i="15"/>
  <c r="F142" i="15" s="1"/>
  <c r="H10" i="6"/>
  <c r="H9" i="6"/>
  <c r="H322" i="6"/>
  <c r="D162" i="15"/>
  <c r="F162" i="15" s="1"/>
  <c r="I336" i="6"/>
  <c r="H337" i="6"/>
  <c r="H324" i="6"/>
  <c r="D130" i="15"/>
  <c r="F130" i="15" s="1"/>
  <c r="H331" i="6"/>
  <c r="D116" i="15"/>
  <c r="F116" i="15" s="1"/>
  <c r="F90" i="15"/>
  <c r="H346" i="6"/>
  <c r="H347" i="6"/>
  <c r="D239" i="15"/>
  <c r="F239" i="15" s="1"/>
  <c r="I313" i="6"/>
  <c r="I312" i="6"/>
  <c r="H317" i="6"/>
  <c r="D45" i="15"/>
  <c r="F45" i="15" s="1"/>
  <c r="H316" i="6"/>
  <c r="H311" i="6"/>
  <c r="I318" i="6"/>
  <c r="H24" i="6"/>
  <c r="D50" i="15"/>
  <c r="F50" i="15" s="1"/>
  <c r="H328" i="6"/>
  <c r="H327" i="6"/>
  <c r="G341" i="6"/>
  <c r="I341" i="6" s="1"/>
  <c r="E187" i="15"/>
  <c r="G343" i="6"/>
  <c r="I343" i="6" s="1"/>
  <c r="G342" i="6"/>
  <c r="I342" i="6" s="1"/>
  <c r="E28" i="15"/>
  <c r="I28" i="15" s="1"/>
  <c r="E27" i="15"/>
  <c r="I27" i="15" s="1"/>
  <c r="E26" i="15"/>
  <c r="I26" i="15" s="1"/>
  <c r="E25" i="15"/>
  <c r="I25" i="15" s="1"/>
  <c r="E24" i="15"/>
  <c r="I24" i="15" s="1"/>
  <c r="E23" i="15"/>
  <c r="I23" i="15" s="1"/>
  <c r="E22" i="15"/>
  <c r="I22" i="15" s="1"/>
  <c r="E20" i="15"/>
  <c r="I20" i="15" s="1"/>
  <c r="E19" i="15"/>
  <c r="I19" i="15" s="1"/>
  <c r="E18" i="15"/>
  <c r="I18" i="15" s="1"/>
  <c r="E17" i="15"/>
  <c r="I17" i="15" s="1"/>
  <c r="E16" i="15"/>
  <c r="I16" i="15" s="1"/>
  <c r="E15" i="15"/>
  <c r="I15" i="15" s="1"/>
  <c r="E14" i="15"/>
  <c r="I14" i="15" s="1"/>
  <c r="E13" i="15"/>
  <c r="I13" i="15" s="1"/>
  <c r="E12" i="15"/>
  <c r="I12" i="15" s="1"/>
  <c r="E11" i="15"/>
  <c r="I11" i="15" s="1"/>
  <c r="E10" i="15"/>
  <c r="I10" i="15" s="1"/>
  <c r="E9" i="15"/>
  <c r="I9" i="15" s="1"/>
  <c r="E8" i="15"/>
  <c r="I8" i="15" s="1"/>
  <c r="E37" i="15"/>
  <c r="I37" i="15" s="1"/>
  <c r="E36" i="15"/>
  <c r="I36" i="15" s="1"/>
  <c r="E34" i="15"/>
  <c r="I34" i="15" s="1"/>
  <c r="E33" i="15"/>
  <c r="I33" i="15" s="1"/>
  <c r="E64" i="15"/>
  <c r="I64" i="15" s="1"/>
  <c r="E63" i="15"/>
  <c r="I63" i="15" s="1"/>
  <c r="E61" i="15"/>
  <c r="I61" i="15" s="1"/>
  <c r="E60" i="15"/>
  <c r="I60" i="15" s="1"/>
  <c r="E54" i="15"/>
  <c r="I54" i="15" s="1"/>
  <c r="E52" i="15"/>
  <c r="I52" i="15" s="1"/>
  <c r="E51" i="15"/>
  <c r="I51" i="15" s="1"/>
  <c r="E49" i="15"/>
  <c r="I49" i="15" s="1"/>
  <c r="E48" i="15"/>
  <c r="I48" i="15" s="1"/>
  <c r="E47" i="15"/>
  <c r="I47" i="15" s="1"/>
  <c r="E46" i="15"/>
  <c r="I46" i="15" s="1"/>
  <c r="E44" i="15"/>
  <c r="I44" i="15" s="1"/>
  <c r="E42" i="15"/>
  <c r="I42" i="15" s="1"/>
  <c r="E41" i="15"/>
  <c r="I41" i="15" s="1"/>
  <c r="E96" i="15"/>
  <c r="I96" i="15" s="1"/>
  <c r="E95" i="15"/>
  <c r="I95" i="15" s="1"/>
  <c r="E93" i="15"/>
  <c r="I93" i="15" s="1"/>
  <c r="E89" i="15"/>
  <c r="I89" i="15" s="1"/>
  <c r="E88" i="15"/>
  <c r="I88" i="15" s="1"/>
  <c r="E87" i="15"/>
  <c r="I87" i="15" s="1"/>
  <c r="E84" i="15"/>
  <c r="I84" i="15" s="1"/>
  <c r="E83" i="15"/>
  <c r="I83" i="15" s="1"/>
  <c r="E82" i="15"/>
  <c r="I82" i="15" s="1"/>
  <c r="E81" i="15"/>
  <c r="I81" i="15" s="1"/>
  <c r="E80" i="15"/>
  <c r="I80" i="15" s="1"/>
  <c r="E77" i="15"/>
  <c r="I77" i="15" s="1"/>
  <c r="E75" i="15"/>
  <c r="I75" i="15" s="1"/>
  <c r="E74" i="15"/>
  <c r="I74" i="15" s="1"/>
  <c r="E73" i="15"/>
  <c r="I73" i="15" s="1"/>
  <c r="E71" i="15"/>
  <c r="I71" i="15" s="1"/>
  <c r="E70" i="15"/>
  <c r="I70" i="15" s="1"/>
  <c r="E69" i="15"/>
  <c r="I69" i="15" s="1"/>
  <c r="E68" i="15"/>
  <c r="I68" i="15" s="1"/>
  <c r="E67" i="15"/>
  <c r="I67" i="15" s="1"/>
  <c r="E66" i="15"/>
  <c r="I66" i="15" s="1"/>
  <c r="E65" i="15"/>
  <c r="I65" i="15" s="1"/>
  <c r="E121" i="15"/>
  <c r="I121" i="15" s="1"/>
  <c r="E120" i="15"/>
  <c r="I120" i="15" s="1"/>
  <c r="E118" i="15"/>
  <c r="I118" i="15" s="1"/>
  <c r="E115" i="15"/>
  <c r="I115" i="15" s="1"/>
  <c r="E114" i="15"/>
  <c r="I114" i="15" s="1"/>
  <c r="E110" i="15"/>
  <c r="I110" i="15" s="1"/>
  <c r="E109" i="15"/>
  <c r="I109" i="15" s="1"/>
  <c r="E108" i="15"/>
  <c r="I108" i="15" s="1"/>
  <c r="E107" i="15"/>
  <c r="I107" i="15" s="1"/>
  <c r="E106" i="15"/>
  <c r="I106" i="15" s="1"/>
  <c r="E105" i="15"/>
  <c r="I105" i="15" s="1"/>
  <c r="E104" i="15"/>
  <c r="I104" i="15" s="1"/>
  <c r="E103" i="15"/>
  <c r="I103" i="15" s="1"/>
  <c r="E101" i="15"/>
  <c r="I101" i="15" s="1"/>
  <c r="E100" i="15"/>
  <c r="I100" i="15" s="1"/>
  <c r="E99" i="15"/>
  <c r="I99" i="15" s="1"/>
  <c r="E98" i="15"/>
  <c r="I98" i="15" s="1"/>
  <c r="E97" i="15"/>
  <c r="I97" i="15" s="1"/>
  <c r="E158" i="15"/>
  <c r="I158" i="15" s="1"/>
  <c r="E157" i="15"/>
  <c r="I157" i="15" s="1"/>
  <c r="E156" i="15"/>
  <c r="I156" i="15" s="1"/>
  <c r="E155" i="15"/>
  <c r="I155" i="15" s="1"/>
  <c r="E154" i="15"/>
  <c r="I154" i="15" s="1"/>
  <c r="E152" i="15"/>
  <c r="I152" i="15" s="1"/>
  <c r="E150" i="15"/>
  <c r="I150" i="15" s="1"/>
  <c r="E148" i="15"/>
  <c r="I148" i="15" s="1"/>
  <c r="E146" i="15"/>
  <c r="I146" i="15" s="1"/>
  <c r="E145" i="15"/>
  <c r="I145" i="15" s="1"/>
  <c r="E143" i="15"/>
  <c r="I143" i="15" s="1"/>
  <c r="E137" i="15"/>
  <c r="I137" i="15" s="1"/>
  <c r="E134" i="15"/>
  <c r="I134" i="15" s="1"/>
  <c r="E132" i="15"/>
  <c r="I132" i="15" s="1"/>
  <c r="E131" i="15"/>
  <c r="I131" i="15" s="1"/>
  <c r="E129" i="15"/>
  <c r="I129" i="15" s="1"/>
  <c r="E124" i="15"/>
  <c r="I124" i="15" s="1"/>
  <c r="E122" i="15"/>
  <c r="I122" i="15" s="1"/>
  <c r="E179" i="15"/>
  <c r="I179" i="15" s="1"/>
  <c r="E172" i="15"/>
  <c r="I172" i="15" s="1"/>
  <c r="E171" i="15"/>
  <c r="I171" i="15" s="1"/>
  <c r="E170" i="15"/>
  <c r="I170" i="15" s="1"/>
  <c r="E169" i="15"/>
  <c r="I169" i="15" s="1"/>
  <c r="E168" i="15"/>
  <c r="I168" i="15" s="1"/>
  <c r="E167" i="15"/>
  <c r="I167" i="15" s="1"/>
  <c r="E165" i="15"/>
  <c r="I165" i="15" s="1"/>
  <c r="E164" i="15"/>
  <c r="I164" i="15" s="1"/>
  <c r="E163" i="15"/>
  <c r="I163" i="15" s="1"/>
  <c r="E161" i="15"/>
  <c r="I161" i="15" s="1"/>
  <c r="E159" i="15"/>
  <c r="I159" i="15" s="1"/>
  <c r="E193" i="15"/>
  <c r="I193" i="15" s="1"/>
  <c r="E192" i="15"/>
  <c r="I192" i="15" s="1"/>
  <c r="E190" i="15"/>
  <c r="I190" i="15" s="1"/>
  <c r="E189" i="15"/>
  <c r="I189" i="15" s="1"/>
  <c r="E188" i="15"/>
  <c r="I188" i="15" s="1"/>
  <c r="E186" i="15"/>
  <c r="I186" i="15" s="1"/>
  <c r="E184" i="15"/>
  <c r="I184" i="15" s="1"/>
  <c r="E182" i="15"/>
  <c r="I182" i="15" s="1"/>
  <c r="E181" i="15"/>
  <c r="I181" i="15" s="1"/>
  <c r="E180" i="15"/>
  <c r="I180" i="15" s="1"/>
  <c r="E214" i="15"/>
  <c r="I214" i="15" s="1"/>
  <c r="E210" i="15"/>
  <c r="I210" i="15" s="1"/>
  <c r="E209" i="15"/>
  <c r="I209" i="15" s="1"/>
  <c r="E208" i="15"/>
  <c r="I208" i="15" s="1"/>
  <c r="E207" i="15"/>
  <c r="I207" i="15" s="1"/>
  <c r="E203" i="15"/>
  <c r="I203" i="15" s="1"/>
  <c r="E202" i="15"/>
  <c r="I202" i="15" s="1"/>
  <c r="E201" i="15"/>
  <c r="I201" i="15" s="1"/>
  <c r="E198" i="15"/>
  <c r="I198" i="15" s="1"/>
  <c r="E197" i="15"/>
  <c r="I197" i="15" s="1"/>
  <c r="E194" i="15"/>
  <c r="I194" i="15" s="1"/>
  <c r="E228" i="15"/>
  <c r="I228" i="15" s="1"/>
  <c r="E225" i="15"/>
  <c r="I225" i="15" s="1"/>
  <c r="E224" i="15"/>
  <c r="I224" i="15" s="1"/>
  <c r="E223" i="15"/>
  <c r="I223" i="15" s="1"/>
  <c r="E220" i="15"/>
  <c r="I220" i="15" s="1"/>
  <c r="E219" i="15"/>
  <c r="I219" i="15" s="1"/>
  <c r="E217" i="15"/>
  <c r="I217" i="15" s="1"/>
  <c r="E216" i="15"/>
  <c r="I216" i="15" s="1"/>
  <c r="E215" i="15"/>
  <c r="I215" i="15" s="1"/>
  <c r="E238" i="15"/>
  <c r="I238" i="15" s="1"/>
  <c r="E237" i="15"/>
  <c r="I237" i="15" s="1"/>
  <c r="E236" i="15"/>
  <c r="I236" i="15" s="1"/>
  <c r="E233" i="15"/>
  <c r="I233" i="15" s="1"/>
  <c r="E232" i="15"/>
  <c r="I232" i="15" s="1"/>
  <c r="E231" i="15"/>
  <c r="I231" i="15" s="1"/>
  <c r="E230" i="15"/>
  <c r="I230" i="15" s="1"/>
  <c r="E241" i="15"/>
  <c r="I241" i="15" s="1"/>
  <c r="H187" i="15" l="1"/>
  <c r="I187" i="15"/>
  <c r="H341" i="6"/>
  <c r="D187" i="15"/>
  <c r="F187" i="15" s="1"/>
  <c r="H343" i="6"/>
  <c r="H342" i="6"/>
  <c r="H152" i="15" l="1"/>
  <c r="G310" i="6"/>
  <c r="I310" i="6" s="1"/>
  <c r="G309" i="6"/>
  <c r="I309" i="6" s="1"/>
  <c r="D152" i="15" l="1"/>
  <c r="F152" i="15" s="1"/>
  <c r="H310" i="6"/>
  <c r="H309" i="6"/>
  <c r="G306" i="6"/>
  <c r="I306" i="6" s="1"/>
  <c r="H306" i="6" l="1"/>
  <c r="H77" i="15"/>
  <c r="D77" i="15" l="1"/>
  <c r="G285" i="6"/>
  <c r="I285" i="6" s="1"/>
  <c r="G167" i="6"/>
  <c r="I167" i="6" s="1"/>
  <c r="H219" i="15"/>
  <c r="H220" i="15"/>
  <c r="H285" i="6" l="1"/>
  <c r="H167" i="6"/>
  <c r="D220" i="15"/>
  <c r="F220" i="15" s="1"/>
  <c r="D219" i="15"/>
  <c r="F219" i="15" s="1"/>
  <c r="H236" i="15"/>
  <c r="H237" i="15"/>
  <c r="G279" i="6"/>
  <c r="I279" i="6" s="1"/>
  <c r="G236" i="6"/>
  <c r="I236" i="6" s="1"/>
  <c r="G235" i="6"/>
  <c r="I235" i="6" s="1"/>
  <c r="G145" i="6"/>
  <c r="I145" i="6" s="1"/>
  <c r="G84" i="6"/>
  <c r="I84" i="6" s="1"/>
  <c r="D8" i="15" l="1"/>
  <c r="D236" i="15"/>
  <c r="F236" i="15" s="1"/>
  <c r="D237" i="15"/>
  <c r="F237" i="15" s="1"/>
  <c r="H279" i="6"/>
  <c r="H236" i="6"/>
  <c r="H235" i="6"/>
  <c r="H145" i="6"/>
  <c r="H84" i="6"/>
  <c r="D145" i="15" l="1"/>
  <c r="H145" i="15"/>
  <c r="G307" i="6"/>
  <c r="I307" i="6" s="1"/>
  <c r="H231" i="15"/>
  <c r="D231" i="15"/>
  <c r="G308" i="6"/>
  <c r="I308" i="6" s="1"/>
  <c r="F145" i="15" l="1"/>
  <c r="H307" i="6"/>
  <c r="H308" i="6"/>
  <c r="H67" i="15"/>
  <c r="D67" i="15"/>
  <c r="G22" i="6"/>
  <c r="I22" i="6" s="1"/>
  <c r="G183" i="6"/>
  <c r="I183" i="6" s="1"/>
  <c r="F67" i="15" l="1"/>
  <c r="H22" i="6"/>
  <c r="H183" i="6"/>
  <c r="G266" i="6"/>
  <c r="I266" i="6" s="1"/>
  <c r="G181" i="6"/>
  <c r="H181" i="6" s="1"/>
  <c r="G168" i="6"/>
  <c r="H168" i="6" s="1"/>
  <c r="G249" i="6"/>
  <c r="I249" i="6" s="1"/>
  <c r="G231" i="6"/>
  <c r="I231" i="6" s="1"/>
  <c r="G284" i="6"/>
  <c r="I284" i="6" s="1"/>
  <c r="G248" i="6"/>
  <c r="H248" i="6" s="1"/>
  <c r="G305" i="6"/>
  <c r="I305" i="6" s="1"/>
  <c r="G304" i="6"/>
  <c r="H304" i="6" s="1"/>
  <c r="G283" i="6"/>
  <c r="I283" i="6" s="1"/>
  <c r="G303" i="6"/>
  <c r="I303" i="6" s="1"/>
  <c r="G282" i="6"/>
  <c r="I282" i="6" s="1"/>
  <c r="G281" i="6"/>
  <c r="I281" i="6" s="1"/>
  <c r="G302" i="6"/>
  <c r="I302" i="6" s="1"/>
  <c r="G301" i="6"/>
  <c r="I301" i="6" s="1"/>
  <c r="G206" i="6"/>
  <c r="H206" i="6" s="1"/>
  <c r="H101" i="15"/>
  <c r="D101" i="15"/>
  <c r="G175" i="6"/>
  <c r="I175" i="6" s="1"/>
  <c r="H89" i="15"/>
  <c r="D89" i="15"/>
  <c r="G300" i="6"/>
  <c r="I300" i="6" s="1"/>
  <c r="G243" i="6"/>
  <c r="I243" i="6" s="1"/>
  <c r="G203" i="6"/>
  <c r="H203" i="6" s="1"/>
  <c r="G202" i="6"/>
  <c r="I202" i="6" s="1"/>
  <c r="G298" i="6"/>
  <c r="I298" i="6" s="1"/>
  <c r="G201" i="6"/>
  <c r="H201" i="6" s="1"/>
  <c r="H87" i="15"/>
  <c r="G299" i="6"/>
  <c r="I299" i="6" s="1"/>
  <c r="G297" i="6"/>
  <c r="I297" i="6" s="1"/>
  <c r="G295" i="6"/>
  <c r="I295" i="6" s="1"/>
  <c r="G294" i="6"/>
  <c r="H294" i="6" s="1"/>
  <c r="G198" i="6"/>
  <c r="H198" i="6" s="1"/>
  <c r="G197" i="6"/>
  <c r="I197" i="6" s="1"/>
  <c r="G290" i="6"/>
  <c r="H290" i="6" s="1"/>
  <c r="G280" i="6"/>
  <c r="I280" i="6" s="1"/>
  <c r="G289" i="6"/>
  <c r="I289" i="6" s="1"/>
  <c r="G288" i="6"/>
  <c r="I288" i="6" s="1"/>
  <c r="I168" i="6" l="1"/>
  <c r="I181" i="6"/>
  <c r="H266" i="6"/>
  <c r="H249" i="6"/>
  <c r="H231" i="6"/>
  <c r="I248" i="6"/>
  <c r="H284" i="6"/>
  <c r="I304" i="6"/>
  <c r="H305" i="6"/>
  <c r="H283" i="6"/>
  <c r="H303" i="6"/>
  <c r="H282" i="6"/>
  <c r="H281" i="6"/>
  <c r="H302" i="6"/>
  <c r="F101" i="15"/>
  <c r="I206" i="6"/>
  <c r="H301" i="6"/>
  <c r="F89" i="15"/>
  <c r="H175" i="6"/>
  <c r="I203" i="6"/>
  <c r="H243" i="6"/>
  <c r="H300" i="6"/>
  <c r="H202" i="6"/>
  <c r="I201" i="6"/>
  <c r="H298" i="6"/>
  <c r="D87" i="15"/>
  <c r="F87" i="15" s="1"/>
  <c r="H299" i="6"/>
  <c r="H297" i="6"/>
  <c r="I198" i="6"/>
  <c r="H197" i="6"/>
  <c r="I294" i="6"/>
  <c r="H295" i="6"/>
  <c r="I290" i="6"/>
  <c r="H280" i="6"/>
  <c r="H289" i="6"/>
  <c r="H288" i="6"/>
  <c r="H232" i="15" l="1"/>
  <c r="D232" i="15"/>
  <c r="G287" i="6"/>
  <c r="I287" i="6" s="1"/>
  <c r="F232" i="15" l="1"/>
  <c r="H287" i="6"/>
  <c r="H99" i="15"/>
  <c r="D99" i="15"/>
  <c r="G278" i="6"/>
  <c r="I278" i="6" s="1"/>
  <c r="G253" i="6"/>
  <c r="I253" i="6" s="1"/>
  <c r="F99" i="15" l="1"/>
  <c r="H278" i="6"/>
  <c r="H253" i="6"/>
  <c r="G229" i="6"/>
  <c r="I229" i="6" s="1"/>
  <c r="G228" i="6"/>
  <c r="H228" i="6" s="1"/>
  <c r="G227" i="6"/>
  <c r="I227" i="6" s="1"/>
  <c r="G226" i="6"/>
  <c r="H226" i="6" s="1"/>
  <c r="G225" i="6"/>
  <c r="H225" i="6" s="1"/>
  <c r="G247" i="6"/>
  <c r="I247" i="6" s="1"/>
  <c r="G224" i="6"/>
  <c r="H224" i="6" s="1"/>
  <c r="G223" i="6"/>
  <c r="I223" i="6" s="1"/>
  <c r="G221" i="6"/>
  <c r="I221" i="6" s="1"/>
  <c r="G151" i="6"/>
  <c r="H151" i="6" s="1"/>
  <c r="G220" i="6"/>
  <c r="I220" i="6" s="1"/>
  <c r="G186" i="6"/>
  <c r="H186" i="6" s="1"/>
  <c r="G180" i="6"/>
  <c r="I180" i="6" s="1"/>
  <c r="G265" i="6"/>
  <c r="I265" i="6" s="1"/>
  <c r="G277" i="6"/>
  <c r="I277" i="6" s="1"/>
  <c r="G234" i="6"/>
  <c r="H234" i="6" s="1"/>
  <c r="G233" i="6"/>
  <c r="I233" i="6" s="1"/>
  <c r="G270" i="6"/>
  <c r="I270" i="6" s="1"/>
  <c r="G257" i="6"/>
  <c r="I257" i="6" s="1"/>
  <c r="G246" i="6"/>
  <c r="H246" i="6" s="1"/>
  <c r="G269" i="6"/>
  <c r="I269" i="6" s="1"/>
  <c r="G906" i="6"/>
  <c r="I906" i="6" s="1"/>
  <c r="G185" i="6"/>
  <c r="I185" i="6" s="1"/>
  <c r="G179" i="6"/>
  <c r="H179" i="6" s="1"/>
  <c r="I228" i="6" l="1"/>
  <c r="H229" i="6"/>
  <c r="I225" i="6"/>
  <c r="I226" i="6"/>
  <c r="H227" i="6"/>
  <c r="I224" i="6"/>
  <c r="H223" i="6"/>
  <c r="H247" i="6"/>
  <c r="H221" i="6"/>
  <c r="I151" i="6"/>
  <c r="I186" i="6"/>
  <c r="H220" i="6"/>
  <c r="H180" i="6"/>
  <c r="H265" i="6"/>
  <c r="I234" i="6"/>
  <c r="H277" i="6"/>
  <c r="I246" i="6"/>
  <c r="H233" i="6"/>
  <c r="H270" i="6"/>
  <c r="H257" i="6"/>
  <c r="H269" i="6"/>
  <c r="H906" i="6"/>
  <c r="I179" i="6"/>
  <c r="H185" i="6"/>
  <c r="H143" i="15"/>
  <c r="D143" i="15"/>
  <c r="G263" i="6"/>
  <c r="I263" i="6" s="1"/>
  <c r="F143" i="15" l="1"/>
  <c r="H263" i="6"/>
  <c r="G172" i="6"/>
  <c r="I172" i="6" s="1"/>
  <c r="G216" i="6"/>
  <c r="I216" i="6" s="1"/>
  <c r="G215" i="6"/>
  <c r="I215" i="6" s="1"/>
  <c r="H131" i="15"/>
  <c r="D131" i="15"/>
  <c r="G178" i="6"/>
  <c r="I178" i="6" s="1"/>
  <c r="G262" i="6"/>
  <c r="I262" i="6" s="1"/>
  <c r="G214" i="6"/>
  <c r="H214" i="6" s="1"/>
  <c r="G244" i="6"/>
  <c r="I244" i="6" s="1"/>
  <c r="G213" i="6"/>
  <c r="I213" i="6" s="1"/>
  <c r="G275" i="6"/>
  <c r="I275" i="6" s="1"/>
  <c r="G205" i="6"/>
  <c r="H205" i="6" s="1"/>
  <c r="G207" i="6"/>
  <c r="I207" i="6" s="1"/>
  <c r="G261" i="6"/>
  <c r="I261" i="6" s="1"/>
  <c r="G276" i="6"/>
  <c r="I276" i="6" s="1"/>
  <c r="G209" i="6"/>
  <c r="I209" i="6" s="1"/>
  <c r="G208" i="6"/>
  <c r="I208" i="6" s="1"/>
  <c r="G176" i="6"/>
  <c r="I176" i="6" s="1"/>
  <c r="G212" i="6"/>
  <c r="H212" i="6" s="1"/>
  <c r="G211" i="6"/>
  <c r="H211" i="6" s="1"/>
  <c r="G210" i="6"/>
  <c r="H210" i="6" s="1"/>
  <c r="G177" i="6"/>
  <c r="I177" i="6" s="1"/>
  <c r="G204" i="6"/>
  <c r="I204" i="6" s="1"/>
  <c r="G274" i="6"/>
  <c r="I274" i="6" s="1"/>
  <c r="G273" i="6"/>
  <c r="I273" i="6" s="1"/>
  <c r="H172" i="6" l="1"/>
  <c r="F131" i="15"/>
  <c r="H216" i="6"/>
  <c r="H215" i="6"/>
  <c r="H178" i="6"/>
  <c r="I214" i="6"/>
  <c r="H262" i="6"/>
  <c r="H244" i="6"/>
  <c r="H213" i="6"/>
  <c r="I205" i="6"/>
  <c r="H275" i="6"/>
  <c r="H207" i="6"/>
  <c r="H261" i="6"/>
  <c r="H209" i="6"/>
  <c r="H208" i="6"/>
  <c r="H276" i="6"/>
  <c r="H176" i="6"/>
  <c r="I210" i="6"/>
  <c r="H177" i="6"/>
  <c r="I211" i="6"/>
  <c r="I212" i="6"/>
  <c r="H204" i="6"/>
  <c r="H274" i="6"/>
  <c r="H273" i="6"/>
  <c r="D52" i="15"/>
  <c r="D54" i="15"/>
  <c r="D71" i="15"/>
  <c r="H71" i="15"/>
  <c r="H54" i="15"/>
  <c r="D66" i="15"/>
  <c r="H66" i="15"/>
  <c r="G161" i="6"/>
  <c r="I161" i="6" s="1"/>
  <c r="G259" i="6"/>
  <c r="I259" i="6" s="1"/>
  <c r="H52" i="15"/>
  <c r="G242" i="6"/>
  <c r="I242" i="6" s="1"/>
  <c r="G255" i="6"/>
  <c r="I255" i="6" s="1"/>
  <c r="G196" i="6"/>
  <c r="I196" i="6" s="1"/>
  <c r="G292" i="6"/>
  <c r="H292" i="6" s="1"/>
  <c r="G293" i="6"/>
  <c r="H293" i="6" s="1"/>
  <c r="G195" i="6"/>
  <c r="I195" i="6" s="1"/>
  <c r="G194" i="6"/>
  <c r="H194" i="6" s="1"/>
  <c r="G232" i="6"/>
  <c r="I232" i="6" s="1"/>
  <c r="G267" i="6"/>
  <c r="I267" i="6" s="1"/>
  <c r="G193" i="6"/>
  <c r="I193" i="6" s="1"/>
  <c r="G189" i="6"/>
  <c r="I189" i="6" s="1"/>
  <c r="G192" i="6"/>
  <c r="I192" i="6" s="1"/>
  <c r="G191" i="6"/>
  <c r="H191" i="6" s="1"/>
  <c r="G190" i="6"/>
  <c r="I190" i="6" s="1"/>
  <c r="G170" i="6"/>
  <c r="H170" i="6" s="1"/>
  <c r="G237" i="6"/>
  <c r="I237" i="6" s="1"/>
  <c r="G182" i="6"/>
  <c r="I182" i="6" s="1"/>
  <c r="G238" i="6"/>
  <c r="I238" i="6" s="1"/>
  <c r="G252" i="6"/>
  <c r="I252" i="6" s="1"/>
  <c r="G250" i="6"/>
  <c r="I250" i="6" s="1"/>
  <c r="G251" i="6"/>
  <c r="H251" i="6" s="1"/>
  <c r="G241" i="6"/>
  <c r="H241" i="6" s="1"/>
  <c r="G171" i="6"/>
  <c r="I171" i="6" s="1"/>
  <c r="G240" i="6"/>
  <c r="I240" i="6" s="1"/>
  <c r="G258" i="6"/>
  <c r="I258" i="6" s="1"/>
  <c r="G169" i="6"/>
  <c r="H169" i="6" s="1"/>
  <c r="F54" i="15" l="1"/>
  <c r="F66" i="15"/>
  <c r="H161" i="6"/>
  <c r="H259" i="6"/>
  <c r="F71" i="15"/>
  <c r="H242" i="6"/>
  <c r="H255" i="6"/>
  <c r="H196" i="6"/>
  <c r="I293" i="6"/>
  <c r="I292" i="6"/>
  <c r="I194" i="6"/>
  <c r="H195" i="6"/>
  <c r="H232" i="6"/>
  <c r="H267" i="6"/>
  <c r="H193" i="6"/>
  <c r="H189" i="6"/>
  <c r="I191" i="6"/>
  <c r="H192" i="6"/>
  <c r="I170" i="6"/>
  <c r="H190" i="6"/>
  <c r="H237" i="6"/>
  <c r="H182" i="6"/>
  <c r="H238" i="6"/>
  <c r="F52" i="15"/>
  <c r="H252" i="6"/>
  <c r="H250" i="6"/>
  <c r="I251" i="6"/>
  <c r="H171" i="6"/>
  <c r="I241" i="6"/>
  <c r="H240" i="6"/>
  <c r="H258" i="6"/>
  <c r="I169" i="6"/>
  <c r="E17" i="7" s="1"/>
  <c r="H26" i="15"/>
  <c r="H25" i="15"/>
  <c r="H19" i="15"/>
  <c r="H13" i="15"/>
  <c r="H8" i="15"/>
  <c r="D65" i="15"/>
  <c r="D64" i="15"/>
  <c r="F64" i="15" s="1"/>
  <c r="D63" i="15"/>
  <c r="F63" i="15" s="1"/>
  <c r="D61" i="15"/>
  <c r="D60" i="15"/>
  <c r="F60" i="15" s="1"/>
  <c r="D51" i="15"/>
  <c r="F51" i="15" s="1"/>
  <c r="D49" i="15"/>
  <c r="D48" i="15"/>
  <c r="D47" i="15"/>
  <c r="F47" i="15" s="1"/>
  <c r="D46" i="15"/>
  <c r="F46" i="15" s="1"/>
  <c r="D44" i="15"/>
  <c r="D42" i="15"/>
  <c r="D41" i="15"/>
  <c r="F41" i="15" s="1"/>
  <c r="D34" i="15"/>
  <c r="F34" i="15" s="1"/>
  <c r="D33" i="15"/>
  <c r="F33" i="15" s="1"/>
  <c r="D28" i="15"/>
  <c r="G109" i="6"/>
  <c r="I109" i="6" s="1"/>
  <c r="D83" i="15"/>
  <c r="E246" i="15"/>
  <c r="I246" i="15" s="1"/>
  <c r="D246" i="15"/>
  <c r="H148" i="6"/>
  <c r="I148" i="6"/>
  <c r="H66" i="6"/>
  <c r="I66" i="6"/>
  <c r="D20" i="15"/>
  <c r="D19" i="15"/>
  <c r="H7" i="7"/>
  <c r="H15" i="7"/>
  <c r="H11" i="7"/>
  <c r="G136" i="6"/>
  <c r="E21" i="7"/>
  <c r="E15" i="7"/>
  <c r="G100" i="6"/>
  <c r="H100" i="6" s="1"/>
  <c r="G99" i="6"/>
  <c r="I99" i="6" s="1"/>
  <c r="G96" i="6"/>
  <c r="G93" i="6"/>
  <c r="G88" i="6"/>
  <c r="I88" i="6" s="1"/>
  <c r="G77" i="6"/>
  <c r="H77" i="6" s="1"/>
  <c r="G62" i="6"/>
  <c r="G61" i="6"/>
  <c r="G52" i="6"/>
  <c r="H52" i="6" s="1"/>
  <c r="G50" i="6"/>
  <c r="H50" i="6" s="1"/>
  <c r="G48" i="6"/>
  <c r="G47" i="6"/>
  <c r="G46" i="6"/>
  <c r="I46" i="6" s="1"/>
  <c r="G45" i="6"/>
  <c r="I45" i="6" s="1"/>
  <c r="G38" i="6"/>
  <c r="G37" i="6"/>
  <c r="G113" i="6"/>
  <c r="I113" i="6" s="1"/>
  <c r="G89" i="6"/>
  <c r="G76" i="6"/>
  <c r="H76" i="6" s="1"/>
  <c r="G43" i="6"/>
  <c r="G42" i="6"/>
  <c r="H42" i="6" s="1"/>
  <c r="G110" i="6"/>
  <c r="G108" i="6"/>
  <c r="H108" i="6" s="1"/>
  <c r="G142" i="6"/>
  <c r="H142" i="6" s="1"/>
  <c r="G137" i="6"/>
  <c r="D240" i="15"/>
  <c r="G124" i="6"/>
  <c r="H124" i="6" s="1"/>
  <c r="G123" i="6"/>
  <c r="G118" i="6"/>
  <c r="I118" i="6" s="1"/>
  <c r="D95" i="15"/>
  <c r="G217" i="6"/>
  <c r="G15" i="6"/>
  <c r="I15" i="6" s="1"/>
  <c r="G57" i="6"/>
  <c r="G149" i="6"/>
  <c r="G112" i="6"/>
  <c r="H112" i="6" s="1"/>
  <c r="G40" i="6"/>
  <c r="H40" i="6" s="1"/>
  <c r="G131" i="6"/>
  <c r="G53" i="6"/>
  <c r="H53" i="6" s="1"/>
  <c r="H372" i="24"/>
  <c r="H371" i="24"/>
  <c r="I346" i="24"/>
  <c r="I345" i="24"/>
  <c r="D325" i="24"/>
  <c r="D303" i="24"/>
  <c r="D302" i="24"/>
  <c r="I292" i="24"/>
  <c r="D269" i="24"/>
  <c r="D262" i="24"/>
  <c r="D261" i="24"/>
  <c r="H250" i="24"/>
  <c r="D227" i="24"/>
  <c r="H224" i="24"/>
  <c r="F224" i="24"/>
  <c r="I224" i="24" s="1"/>
  <c r="H222" i="24"/>
  <c r="D200" i="24"/>
  <c r="H198" i="24"/>
  <c r="H197" i="24"/>
  <c r="D164" i="24"/>
  <c r="D158" i="24"/>
  <c r="D157" i="24"/>
  <c r="D146" i="24"/>
  <c r="I138" i="24"/>
  <c r="I137" i="24"/>
  <c r="I136" i="24"/>
  <c r="H132" i="24"/>
  <c r="H123" i="24"/>
  <c r="H120" i="24"/>
  <c r="H99" i="24"/>
  <c r="D65" i="24"/>
  <c r="I34" i="24"/>
  <c r="I35" i="24"/>
  <c r="H34" i="24"/>
  <c r="H35" i="24" s="1"/>
  <c r="H372" i="23"/>
  <c r="H371" i="23"/>
  <c r="I346" i="23"/>
  <c r="I345" i="23"/>
  <c r="D325" i="23"/>
  <c r="D303" i="23"/>
  <c r="D302" i="23"/>
  <c r="I292" i="23"/>
  <c r="D269" i="23"/>
  <c r="D262" i="23"/>
  <c r="D261" i="23"/>
  <c r="H250" i="23"/>
  <c r="D227" i="23"/>
  <c r="H224" i="23"/>
  <c r="F224" i="23"/>
  <c r="I224" i="23" s="1"/>
  <c r="H222" i="23"/>
  <c r="D200" i="23"/>
  <c r="H198" i="23"/>
  <c r="H197" i="23"/>
  <c r="D164" i="23"/>
  <c r="D158" i="23"/>
  <c r="D157" i="23"/>
  <c r="D146" i="23"/>
  <c r="I138" i="23"/>
  <c r="I137" i="23"/>
  <c r="I136" i="23"/>
  <c r="H132" i="23"/>
  <c r="H123" i="23"/>
  <c r="H120" i="23"/>
  <c r="H99" i="23"/>
  <c r="D65" i="23"/>
  <c r="I34" i="23"/>
  <c r="I35" i="23" s="1"/>
  <c r="H34" i="23"/>
  <c r="H35" i="23" s="1"/>
  <c r="G29" i="6"/>
  <c r="H29" i="6" s="1"/>
  <c r="G71" i="6"/>
  <c r="G82" i="6"/>
  <c r="H82" i="6" s="1"/>
  <c r="G159" i="6"/>
  <c r="I159" i="6" s="1"/>
  <c r="G32" i="6"/>
  <c r="H32" i="6" s="1"/>
  <c r="G63" i="6"/>
  <c r="G25" i="6"/>
  <c r="G154" i="6"/>
  <c r="H154" i="6" s="1"/>
  <c r="G81" i="6"/>
  <c r="I81" i="6" s="1"/>
  <c r="G117" i="6"/>
  <c r="G27" i="6"/>
  <c r="G174" i="6"/>
  <c r="H174" i="6" s="1"/>
  <c r="G20" i="6"/>
  <c r="I20" i="6" s="1"/>
  <c r="G101" i="6"/>
  <c r="G115" i="6"/>
  <c r="G31" i="6"/>
  <c r="H31" i="6" s="1"/>
  <c r="G87" i="6"/>
  <c r="H87" i="6" s="1"/>
  <c r="G156" i="6"/>
  <c r="H156" i="6" s="1"/>
  <c r="G98" i="6"/>
  <c r="H98" i="6" s="1"/>
  <c r="D63" i="22"/>
  <c r="D132" i="22"/>
  <c r="D143" i="22"/>
  <c r="D144" i="22"/>
  <c r="D149" i="22"/>
  <c r="D180" i="22"/>
  <c r="D205" i="22"/>
  <c r="D236" i="22"/>
  <c r="D237" i="22"/>
  <c r="D243" i="22"/>
  <c r="D271" i="22"/>
  <c r="D272" i="22"/>
  <c r="D293" i="22"/>
  <c r="H33" i="22"/>
  <c r="H34" i="22" s="1"/>
  <c r="I33" i="22"/>
  <c r="I34" i="22" s="1"/>
  <c r="H89" i="22"/>
  <c r="H109" i="22"/>
  <c r="H112" i="22"/>
  <c r="H119" i="22"/>
  <c r="I123" i="22"/>
  <c r="I124" i="22"/>
  <c r="H178" i="22"/>
  <c r="H200" i="22"/>
  <c r="F202" i="22"/>
  <c r="I202" i="22" s="1"/>
  <c r="H202" i="22"/>
  <c r="H225" i="22"/>
  <c r="I263" i="22"/>
  <c r="I310" i="22"/>
  <c r="I311" i="22"/>
  <c r="H328" i="22"/>
  <c r="G144" i="6"/>
  <c r="G90" i="6"/>
  <c r="I90" i="6" s="1"/>
  <c r="G60" i="6"/>
  <c r="G163" i="6"/>
  <c r="H163" i="6" s="1"/>
  <c r="G132" i="6"/>
  <c r="H132" i="6" s="1"/>
  <c r="G114" i="6"/>
  <c r="H114" i="6" s="1"/>
  <c r="G120" i="6"/>
  <c r="G106" i="6"/>
  <c r="H106" i="6" s="1"/>
  <c r="B20" i="7" s="1"/>
  <c r="G286" i="6"/>
  <c r="D193" i="15"/>
  <c r="F193" i="15" s="1"/>
  <c r="G119" i="6"/>
  <c r="G19" i="6"/>
  <c r="H19" i="6" s="1"/>
  <c r="B29" i="7" s="1"/>
  <c r="G376" i="6"/>
  <c r="G111" i="6"/>
  <c r="H111" i="6" s="1"/>
  <c r="G13" i="6"/>
  <c r="G14" i="6"/>
  <c r="H14" i="6" s="1"/>
  <c r="G340" i="6"/>
  <c r="G91" i="6"/>
  <c r="I91" i="6" s="1"/>
  <c r="G79" i="6"/>
  <c r="G65" i="6"/>
  <c r="H65" i="6" s="1"/>
  <c r="G143" i="6"/>
  <c r="H143" i="6" s="1"/>
  <c r="G26" i="6"/>
  <c r="H26" i="6" s="1"/>
  <c r="G104" i="6"/>
  <c r="G133" i="6"/>
  <c r="G95" i="6"/>
  <c r="H95" i="6" s="1"/>
  <c r="G97" i="6"/>
  <c r="H97" i="6" s="1"/>
  <c r="G74" i="6"/>
  <c r="G147" i="6"/>
  <c r="I147" i="6" s="1"/>
  <c r="G86" i="6"/>
  <c r="H86" i="6" s="1"/>
  <c r="G36" i="6"/>
  <c r="I36" i="6" s="1"/>
  <c r="G158" i="6"/>
  <c r="G16" i="6"/>
  <c r="I16" i="6" s="1"/>
  <c r="G199" i="6"/>
  <c r="I199" i="6" s="1"/>
  <c r="G69" i="6"/>
  <c r="G140" i="6"/>
  <c r="H140" i="6" s="1"/>
  <c r="G49" i="6"/>
  <c r="H49" i="6" s="1"/>
  <c r="G173" i="6"/>
  <c r="H173" i="6" s="1"/>
  <c r="G105" i="6"/>
  <c r="H204" i="20"/>
  <c r="G56" i="6"/>
  <c r="I56" i="6" s="1"/>
  <c r="G23" i="6"/>
  <c r="G44" i="6"/>
  <c r="D254" i="20"/>
  <c r="G141" i="6"/>
  <c r="I141" i="6" s="1"/>
  <c r="D176" i="20"/>
  <c r="G58" i="6"/>
  <c r="D150" i="15"/>
  <c r="G135" i="6"/>
  <c r="H135" i="6" s="1"/>
  <c r="D159" i="15"/>
  <c r="F159" i="15" s="1"/>
  <c r="G75" i="6"/>
  <c r="I280" i="20"/>
  <c r="I279" i="20"/>
  <c r="I269" i="20"/>
  <c r="D242" i="20"/>
  <c r="I235" i="20"/>
  <c r="D215" i="20"/>
  <c r="D209" i="20"/>
  <c r="H200" i="20"/>
  <c r="D182" i="20"/>
  <c r="H179" i="20"/>
  <c r="D163" i="20"/>
  <c r="D161" i="20"/>
  <c r="D139" i="20"/>
  <c r="D136" i="20"/>
  <c r="D135" i="20"/>
  <c r="D134" i="20"/>
  <c r="I115" i="20"/>
  <c r="H111" i="20"/>
  <c r="H106" i="20"/>
  <c r="H103" i="20"/>
  <c r="H87" i="20"/>
  <c r="D85" i="20"/>
  <c r="D62" i="20"/>
  <c r="D61" i="20"/>
  <c r="D118" i="15"/>
  <c r="F118" i="15" s="1"/>
  <c r="D121" i="15"/>
  <c r="F121" i="15" s="1"/>
  <c r="D124" i="15"/>
  <c r="F124" i="15" s="1"/>
  <c r="D137" i="15"/>
  <c r="D146" i="15"/>
  <c r="D156" i="15"/>
  <c r="D158" i="15"/>
  <c r="F158" i="15" s="1"/>
  <c r="D171" i="15"/>
  <c r="D172" i="15"/>
  <c r="D181" i="15"/>
  <c r="D182" i="15"/>
  <c r="F182" i="15" s="1"/>
  <c r="D190" i="15"/>
  <c r="D201" i="15"/>
  <c r="F201" i="15" s="1"/>
  <c r="D202" i="15"/>
  <c r="F202" i="15" s="1"/>
  <c r="D203" i="15"/>
  <c r="F203" i="15" s="1"/>
  <c r="D207" i="15"/>
  <c r="D105" i="15"/>
  <c r="F105" i="15" s="1"/>
  <c r="D107" i="15"/>
  <c r="D108" i="15"/>
  <c r="F108" i="15" s="1"/>
  <c r="D109" i="15"/>
  <c r="D98" i="15"/>
  <c r="D88" i="15"/>
  <c r="F88" i="15" s="1"/>
  <c r="D97" i="15"/>
  <c r="D81" i="15"/>
  <c r="D82" i="15"/>
  <c r="D74" i="15"/>
  <c r="D68" i="15"/>
  <c r="F68" i="15" s="1"/>
  <c r="D69" i="15"/>
  <c r="D70" i="15"/>
  <c r="D26" i="15"/>
  <c r="F26" i="15" s="1"/>
  <c r="D27" i="15"/>
  <c r="F27" i="15" s="1"/>
  <c r="D12" i="15"/>
  <c r="D10" i="15"/>
  <c r="D15" i="15"/>
  <c r="F15" i="15" s="1"/>
  <c r="D17" i="15"/>
  <c r="D18" i="15"/>
  <c r="D22" i="15"/>
  <c r="D228" i="15"/>
  <c r="F228" i="15" s="1"/>
  <c r="D209" i="15"/>
  <c r="F209" i="15" s="1"/>
  <c r="D215" i="15"/>
  <c r="G68" i="6"/>
  <c r="G17" i="6"/>
  <c r="H17" i="6" s="1"/>
  <c r="D208" i="15"/>
  <c r="F208" i="15" s="1"/>
  <c r="G28" i="6"/>
  <c r="G146" i="6"/>
  <c r="H146" i="6" s="1"/>
  <c r="B23" i="7" s="1"/>
  <c r="I32" i="20"/>
  <c r="I33" i="20" s="1"/>
  <c r="H32" i="20"/>
  <c r="H33" i="20"/>
  <c r="G121" i="6"/>
  <c r="I121" i="6" s="1"/>
  <c r="G107" i="6"/>
  <c r="H107" i="6" s="1"/>
  <c r="D191" i="17"/>
  <c r="G134" i="6"/>
  <c r="I134" i="6" s="1"/>
  <c r="G34" i="6"/>
  <c r="I34" i="6" s="1"/>
  <c r="D213" i="17"/>
  <c r="F213" i="17" s="1"/>
  <c r="I213" i="17" s="1"/>
  <c r="H171" i="17"/>
  <c r="D138" i="17"/>
  <c r="F138" i="17" s="1"/>
  <c r="I138" i="17" s="1"/>
  <c r="H138" i="17"/>
  <c r="H130" i="17"/>
  <c r="F126" i="17"/>
  <c r="H126" i="17"/>
  <c r="D214" i="17"/>
  <c r="F214" i="17" s="1"/>
  <c r="I214" i="17" s="1"/>
  <c r="D215" i="17"/>
  <c r="F215" i="17" s="1"/>
  <c r="I215" i="17" s="1"/>
  <c r="I216" i="17"/>
  <c r="D217" i="17"/>
  <c r="F217" i="17" s="1"/>
  <c r="I217" i="17" s="1"/>
  <c r="D219" i="17"/>
  <c r="F219" i="17"/>
  <c r="I219" i="17" s="1"/>
  <c r="D220" i="17"/>
  <c r="F220" i="17" s="1"/>
  <c r="I220" i="17" s="1"/>
  <c r="H213" i="17"/>
  <c r="H214" i="17"/>
  <c r="H215" i="17"/>
  <c r="H216" i="17"/>
  <c r="H217" i="17"/>
  <c r="H218" i="17"/>
  <c r="H219" i="17"/>
  <c r="H220" i="17"/>
  <c r="H221" i="17"/>
  <c r="D222" i="17"/>
  <c r="F222" i="17"/>
  <c r="I222" i="17" s="1"/>
  <c r="H222" i="17"/>
  <c r="D221" i="17"/>
  <c r="F221" i="17" s="1"/>
  <c r="D216" i="17"/>
  <c r="D58" i="17"/>
  <c r="F58" i="17" s="1"/>
  <c r="I58" i="17" s="1"/>
  <c r="F59" i="17"/>
  <c r="I59" i="17" s="1"/>
  <c r="D62" i="17"/>
  <c r="F62" i="17"/>
  <c r="I62" i="17" s="1"/>
  <c r="D63" i="17"/>
  <c r="F63" i="17" s="1"/>
  <c r="I63" i="17" s="1"/>
  <c r="D64" i="17"/>
  <c r="F64" i="17"/>
  <c r="I64" i="17" s="1"/>
  <c r="D65" i="17"/>
  <c r="F65" i="17" s="1"/>
  <c r="I65" i="17" s="1"/>
  <c r="D67" i="17"/>
  <c r="F67" i="17" s="1"/>
  <c r="I67" i="17" s="1"/>
  <c r="D69" i="17"/>
  <c r="F69" i="17" s="1"/>
  <c r="I69" i="17" s="1"/>
  <c r="D71" i="17"/>
  <c r="F71" i="17" s="1"/>
  <c r="I71" i="17" s="1"/>
  <c r="D74" i="17"/>
  <c r="F74" i="17" s="1"/>
  <c r="I74" i="17" s="1"/>
  <c r="D75" i="17"/>
  <c r="F75" i="17"/>
  <c r="I75" i="17" s="1"/>
  <c r="D76" i="17"/>
  <c r="F76" i="17" s="1"/>
  <c r="I76" i="17" s="1"/>
  <c r="D77" i="17"/>
  <c r="F77" i="17" s="1"/>
  <c r="I77" i="17" s="1"/>
  <c r="F78" i="17"/>
  <c r="I78" i="17" s="1"/>
  <c r="D79" i="17"/>
  <c r="F79" i="17" s="1"/>
  <c r="I79" i="17" s="1"/>
  <c r="D80" i="17"/>
  <c r="F80" i="17" s="1"/>
  <c r="I80" i="17" s="1"/>
  <c r="D81" i="17"/>
  <c r="F81" i="17" s="1"/>
  <c r="I81" i="17" s="1"/>
  <c r="D82" i="17"/>
  <c r="D84" i="17"/>
  <c r="F85" i="17"/>
  <c r="I85" i="17"/>
  <c r="D86" i="17"/>
  <c r="F86" i="17" s="1"/>
  <c r="I86" i="17" s="1"/>
  <c r="D91" i="17"/>
  <c r="D97" i="17"/>
  <c r="F97" i="17"/>
  <c r="I97" i="17" s="1"/>
  <c r="F98" i="17"/>
  <c r="I98" i="17" s="1"/>
  <c r="D99" i="17"/>
  <c r="F99" i="17" s="1"/>
  <c r="I99" i="17" s="1"/>
  <c r="D104" i="17"/>
  <c r="F104" i="17"/>
  <c r="I104" i="17" s="1"/>
  <c r="D105" i="17"/>
  <c r="I106" i="17"/>
  <c r="D108" i="17"/>
  <c r="F108" i="17" s="1"/>
  <c r="I108" i="17" s="1"/>
  <c r="D109" i="17"/>
  <c r="F109" i="17" s="1"/>
  <c r="I109" i="17" s="1"/>
  <c r="D110" i="17"/>
  <c r="F110" i="17" s="1"/>
  <c r="I110" i="17" s="1"/>
  <c r="D111" i="17"/>
  <c r="F111" i="17"/>
  <c r="I111" i="17" s="1"/>
  <c r="D112" i="17"/>
  <c r="F112" i="17" s="1"/>
  <c r="I112" i="17" s="1"/>
  <c r="D115" i="17"/>
  <c r="F115" i="17"/>
  <c r="I115" i="17" s="1"/>
  <c r="D116" i="17"/>
  <c r="F116" i="17" s="1"/>
  <c r="I116" i="17" s="1"/>
  <c r="D117" i="17"/>
  <c r="F117" i="17" s="1"/>
  <c r="I117" i="17" s="1"/>
  <c r="D118" i="17"/>
  <c r="F118" i="17" s="1"/>
  <c r="I118" i="17" s="1"/>
  <c r="D119" i="17"/>
  <c r="F119" i="17" s="1"/>
  <c r="I119" i="17" s="1"/>
  <c r="D120" i="17"/>
  <c r="F120" i="17" s="1"/>
  <c r="I120" i="17" s="1"/>
  <c r="D121" i="17"/>
  <c r="F121" i="17"/>
  <c r="I121" i="17" s="1"/>
  <c r="D122" i="17"/>
  <c r="F122" i="17" s="1"/>
  <c r="I122" i="17" s="1"/>
  <c r="D123" i="17"/>
  <c r="F123" i="17"/>
  <c r="I123" i="17" s="1"/>
  <c r="D128" i="17"/>
  <c r="F128" i="17" s="1"/>
  <c r="I128" i="17" s="1"/>
  <c r="D132" i="17"/>
  <c r="F132" i="17" s="1"/>
  <c r="I132" i="17" s="1"/>
  <c r="D133" i="17"/>
  <c r="F133" i="17" s="1"/>
  <c r="I133" i="17" s="1"/>
  <c r="D134" i="17"/>
  <c r="F134" i="17" s="1"/>
  <c r="I134" i="17" s="1"/>
  <c r="D136" i="17"/>
  <c r="F136" i="17" s="1"/>
  <c r="I136" i="17" s="1"/>
  <c r="D137" i="17"/>
  <c r="F137" i="17"/>
  <c r="I137" i="17" s="1"/>
  <c r="D139" i="17"/>
  <c r="F139" i="17" s="1"/>
  <c r="I139" i="17" s="1"/>
  <c r="D140" i="17"/>
  <c r="F140" i="17"/>
  <c r="I140" i="17" s="1"/>
  <c r="D144" i="17"/>
  <c r="F144" i="17" s="1"/>
  <c r="I144" i="17" s="1"/>
  <c r="D145" i="17"/>
  <c r="F145" i="17" s="1"/>
  <c r="I145" i="17" s="1"/>
  <c r="F147" i="17"/>
  <c r="I147" i="17" s="1"/>
  <c r="D151" i="17"/>
  <c r="F151" i="17" s="1"/>
  <c r="I151" i="17" s="1"/>
  <c r="D153" i="17"/>
  <c r="F153" i="17" s="1"/>
  <c r="I153" i="17" s="1"/>
  <c r="D154" i="17"/>
  <c r="F154" i="17" s="1"/>
  <c r="I154" i="17" s="1"/>
  <c r="D155" i="17"/>
  <c r="F155" i="17"/>
  <c r="I155" i="17" s="1"/>
  <c r="D156" i="17"/>
  <c r="F156" i="17" s="1"/>
  <c r="I156" i="17" s="1"/>
  <c r="F165" i="17"/>
  <c r="I165" i="17" s="1"/>
  <c r="D172" i="17"/>
  <c r="F172" i="17" s="1"/>
  <c r="I172" i="17" s="1"/>
  <c r="D173" i="17"/>
  <c r="F173" i="17" s="1"/>
  <c r="I173" i="17" s="1"/>
  <c r="D174" i="17"/>
  <c r="F174" i="17" s="1"/>
  <c r="I174" i="17" s="1"/>
  <c r="D177" i="17"/>
  <c r="F177" i="17" s="1"/>
  <c r="I177" i="17" s="1"/>
  <c r="D180" i="17"/>
  <c r="F180" i="17" s="1"/>
  <c r="I180" i="17" s="1"/>
  <c r="D183" i="17"/>
  <c r="F183" i="17" s="1"/>
  <c r="I183" i="17" s="1"/>
  <c r="D186" i="17"/>
  <c r="F186" i="17" s="1"/>
  <c r="I186" i="17" s="1"/>
  <c r="D187" i="17"/>
  <c r="F187" i="17" s="1"/>
  <c r="I187" i="17" s="1"/>
  <c r="F189" i="17"/>
  <c r="I189" i="17" s="1"/>
  <c r="D190" i="17"/>
  <c r="F190" i="17"/>
  <c r="I190" i="17" s="1"/>
  <c r="D192" i="17"/>
  <c r="F192" i="17" s="1"/>
  <c r="I192" i="17" s="1"/>
  <c r="D193" i="17"/>
  <c r="F193" i="17" s="1"/>
  <c r="I193" i="17" s="1"/>
  <c r="D195" i="17"/>
  <c r="F195" i="17" s="1"/>
  <c r="I195" i="17" s="1"/>
  <c r="D198" i="17"/>
  <c r="F198" i="17" s="1"/>
  <c r="I198" i="17" s="1"/>
  <c r="D199" i="17"/>
  <c r="F199" i="17" s="1"/>
  <c r="I199" i="17" s="1"/>
  <c r="D201" i="17"/>
  <c r="F201" i="17"/>
  <c r="I201" i="17" s="1"/>
  <c r="F202" i="17"/>
  <c r="I202" i="17" s="1"/>
  <c r="D203" i="17"/>
  <c r="F203" i="17" s="1"/>
  <c r="I203" i="17" s="1"/>
  <c r="D204" i="17"/>
  <c r="F204" i="17"/>
  <c r="I204" i="17" s="1"/>
  <c r="D206" i="17"/>
  <c r="F206" i="17" s="1"/>
  <c r="I206" i="17" s="1"/>
  <c r="D209" i="17"/>
  <c r="F209" i="17" s="1"/>
  <c r="I209" i="17" s="1"/>
  <c r="H58" i="17"/>
  <c r="H59" i="17"/>
  <c r="H60" i="17"/>
  <c r="H61" i="17"/>
  <c r="H62" i="17"/>
  <c r="H63" i="17"/>
  <c r="H64" i="17"/>
  <c r="H65" i="17"/>
  <c r="H66" i="17"/>
  <c r="H67" i="17"/>
  <c r="H68" i="17"/>
  <c r="H69" i="17"/>
  <c r="H71" i="17"/>
  <c r="H72" i="17"/>
  <c r="H73" i="17"/>
  <c r="H74" i="17"/>
  <c r="H75" i="17"/>
  <c r="H76" i="17"/>
  <c r="H77" i="17"/>
  <c r="H78" i="17"/>
  <c r="H79" i="17"/>
  <c r="H80" i="17"/>
  <c r="H81" i="17"/>
  <c r="H83" i="17"/>
  <c r="H85" i="17"/>
  <c r="H86" i="17"/>
  <c r="H87" i="17"/>
  <c r="H89" i="17"/>
  <c r="H90" i="17"/>
  <c r="H93" i="17"/>
  <c r="H94" i="17"/>
  <c r="H97" i="17"/>
  <c r="H98" i="17"/>
  <c r="H99" i="17"/>
  <c r="H100" i="17"/>
  <c r="H101" i="17"/>
  <c r="H103" i="17"/>
  <c r="H104" i="17"/>
  <c r="H106" i="17"/>
  <c r="H107" i="17"/>
  <c r="H108" i="17"/>
  <c r="H109" i="17"/>
  <c r="H110" i="17"/>
  <c r="H111" i="17"/>
  <c r="H112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8" i="17"/>
  <c r="H131" i="17"/>
  <c r="H132" i="17"/>
  <c r="H133" i="17"/>
  <c r="H134" i="17"/>
  <c r="H135" i="17"/>
  <c r="H136" i="17"/>
  <c r="H137" i="17"/>
  <c r="H139" i="17"/>
  <c r="H140" i="17"/>
  <c r="H141" i="17"/>
  <c r="H143" i="17"/>
  <c r="H144" i="17"/>
  <c r="H145" i="17"/>
  <c r="H147" i="17"/>
  <c r="H148" i="17"/>
  <c r="H151" i="17"/>
  <c r="H153" i="17"/>
  <c r="H154" i="17"/>
  <c r="H155" i="17"/>
  <c r="H156" i="17"/>
  <c r="H160" i="17"/>
  <c r="H161" i="17"/>
  <c r="H162" i="17"/>
  <c r="H163" i="17"/>
  <c r="H165" i="17"/>
  <c r="H167" i="17"/>
  <c r="H168" i="17"/>
  <c r="H170" i="17"/>
  <c r="H172" i="17"/>
  <c r="H173" i="17"/>
  <c r="H174" i="17"/>
  <c r="H177" i="17"/>
  <c r="H179" i="17"/>
  <c r="H180" i="17"/>
  <c r="H182" i="17"/>
  <c r="H183" i="17"/>
  <c r="H184" i="17"/>
  <c r="H185" i="17"/>
  <c r="H186" i="17"/>
  <c r="H187" i="17"/>
  <c r="H188" i="17"/>
  <c r="H189" i="17"/>
  <c r="H190" i="17"/>
  <c r="H192" i="17"/>
  <c r="H193" i="17"/>
  <c r="H194" i="17"/>
  <c r="H195" i="17"/>
  <c r="H196" i="17"/>
  <c r="H198" i="17"/>
  <c r="H199" i="17"/>
  <c r="H200" i="17"/>
  <c r="H201" i="17"/>
  <c r="H202" i="17"/>
  <c r="H203" i="17"/>
  <c r="H204" i="17"/>
  <c r="H205" i="17"/>
  <c r="H206" i="17"/>
  <c r="H208" i="17"/>
  <c r="H209" i="17"/>
  <c r="D184" i="17"/>
  <c r="F184" i="17" s="1"/>
  <c r="D127" i="17"/>
  <c r="D125" i="17"/>
  <c r="F125" i="17" s="1"/>
  <c r="D124" i="17"/>
  <c r="F124" i="17" s="1"/>
  <c r="D107" i="17"/>
  <c r="F107" i="17" s="1"/>
  <c r="D106" i="17"/>
  <c r="D83" i="17"/>
  <c r="F83" i="17"/>
  <c r="D57" i="17"/>
  <c r="F57" i="17" s="1"/>
  <c r="I57" i="17" s="1"/>
  <c r="H57" i="17"/>
  <c r="D36" i="17"/>
  <c r="F36" i="17" s="1"/>
  <c r="I36" i="17" s="1"/>
  <c r="D37" i="17"/>
  <c r="F37" i="17" s="1"/>
  <c r="I37" i="17" s="1"/>
  <c r="D39" i="17"/>
  <c r="F39" i="17" s="1"/>
  <c r="I39" i="17" s="1"/>
  <c r="D40" i="17"/>
  <c r="F40" i="17" s="1"/>
  <c r="I40" i="17" s="1"/>
  <c r="H36" i="17"/>
  <c r="H37" i="17"/>
  <c r="H39" i="17"/>
  <c r="H40" i="17"/>
  <c r="I32" i="17"/>
  <c r="I33" i="17" s="1"/>
  <c r="H32" i="17"/>
  <c r="H33" i="17"/>
  <c r="D10" i="17"/>
  <c r="F10" i="17" s="1"/>
  <c r="I10" i="17" s="1"/>
  <c r="D15" i="17"/>
  <c r="F15" i="17" s="1"/>
  <c r="I15" i="17" s="1"/>
  <c r="D16" i="17"/>
  <c r="F16" i="17" s="1"/>
  <c r="I16" i="17" s="1"/>
  <c r="D20" i="17"/>
  <c r="F20" i="17" s="1"/>
  <c r="I20" i="17" s="1"/>
  <c r="D23" i="17"/>
  <c r="F23" i="17" s="1"/>
  <c r="I23" i="17" s="1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8" i="17"/>
  <c r="G64" i="6"/>
  <c r="H64" i="6" s="1"/>
  <c r="G127" i="6"/>
  <c r="I127" i="6" s="1"/>
  <c r="H196" i="16"/>
  <c r="J196" i="16" s="1"/>
  <c r="H6" i="16"/>
  <c r="H7" i="16"/>
  <c r="I7" i="16" s="1"/>
  <c r="H8" i="16"/>
  <c r="H9" i="16"/>
  <c r="I9" i="16" s="1"/>
  <c r="H10" i="16"/>
  <c r="I10" i="16" s="1"/>
  <c r="H11" i="16"/>
  <c r="J11" i="16" s="1"/>
  <c r="H12" i="16"/>
  <c r="J12" i="16" s="1"/>
  <c r="H13" i="16"/>
  <c r="J13" i="16" s="1"/>
  <c r="H14" i="16"/>
  <c r="H15" i="16"/>
  <c r="J15" i="16" s="1"/>
  <c r="H16" i="16"/>
  <c r="I16" i="16" s="1"/>
  <c r="H17" i="16"/>
  <c r="J17" i="16" s="1"/>
  <c r="H18" i="16"/>
  <c r="J18" i="16" s="1"/>
  <c r="H19" i="16"/>
  <c r="I19" i="16" s="1"/>
  <c r="H20" i="16"/>
  <c r="J20" i="16" s="1"/>
  <c r="H21" i="16"/>
  <c r="J21" i="16" s="1"/>
  <c r="H22" i="16"/>
  <c r="J22" i="16" s="1"/>
  <c r="H23" i="16"/>
  <c r="I23" i="16" s="1"/>
  <c r="H24" i="16"/>
  <c r="H25" i="16"/>
  <c r="J25" i="16" s="1"/>
  <c r="H26" i="16"/>
  <c r="J26" i="16" s="1"/>
  <c r="H27" i="16"/>
  <c r="I27" i="16" s="1"/>
  <c r="H28" i="16"/>
  <c r="H29" i="16"/>
  <c r="J29" i="16" s="1"/>
  <c r="H30" i="16"/>
  <c r="J30" i="16" s="1"/>
  <c r="H31" i="16"/>
  <c r="I31" i="16" s="1"/>
  <c r="H32" i="16"/>
  <c r="I32" i="16" s="1"/>
  <c r="H33" i="16"/>
  <c r="I33" i="16" s="1"/>
  <c r="H34" i="16"/>
  <c r="I34" i="16" s="1"/>
  <c r="H35" i="16"/>
  <c r="I35" i="16" s="1"/>
  <c r="H36" i="16"/>
  <c r="H37" i="16"/>
  <c r="I37" i="16" s="1"/>
  <c r="H38" i="16"/>
  <c r="I38" i="16" s="1"/>
  <c r="H39" i="16"/>
  <c r="J39" i="16" s="1"/>
  <c r="H40" i="16"/>
  <c r="J40" i="16" s="1"/>
  <c r="H41" i="16"/>
  <c r="I41" i="16" s="1"/>
  <c r="H42" i="16"/>
  <c r="H43" i="16"/>
  <c r="J43" i="16" s="1"/>
  <c r="H44" i="16"/>
  <c r="I44" i="16" s="1"/>
  <c r="H45" i="16"/>
  <c r="J45" i="16" s="1"/>
  <c r="H46" i="16"/>
  <c r="J46" i="16" s="1"/>
  <c r="H47" i="16"/>
  <c r="I47" i="16" s="1"/>
  <c r="H48" i="16"/>
  <c r="J48" i="16" s="1"/>
  <c r="H49" i="16"/>
  <c r="J49" i="16" s="1"/>
  <c r="H50" i="16"/>
  <c r="H51" i="16"/>
  <c r="J51" i="16" s="1"/>
  <c r="H52" i="16"/>
  <c r="H53" i="16"/>
  <c r="I53" i="16" s="1"/>
  <c r="H54" i="16"/>
  <c r="J54" i="16" s="1"/>
  <c r="H55" i="16"/>
  <c r="J55" i="16" s="1"/>
  <c r="H56" i="16"/>
  <c r="J56" i="16" s="1"/>
  <c r="H57" i="16"/>
  <c r="J57" i="16" s="1"/>
  <c r="H58" i="16"/>
  <c r="I58" i="16" s="1"/>
  <c r="H59" i="16"/>
  <c r="I59" i="16" s="1"/>
  <c r="H60" i="16"/>
  <c r="I60" i="16" s="1"/>
  <c r="H61" i="16"/>
  <c r="I61" i="16" s="1"/>
  <c r="H62" i="16"/>
  <c r="H63" i="16"/>
  <c r="I63" i="16" s="1"/>
  <c r="H64" i="16"/>
  <c r="H65" i="16"/>
  <c r="J65" i="16" s="1"/>
  <c r="H66" i="16"/>
  <c r="H67" i="16"/>
  <c r="I67" i="16" s="1"/>
  <c r="H68" i="16"/>
  <c r="H69" i="16"/>
  <c r="J69" i="16" s="1"/>
  <c r="H70" i="16"/>
  <c r="J70" i="16" s="1"/>
  <c r="H71" i="16"/>
  <c r="J71" i="16" s="1"/>
  <c r="H72" i="16"/>
  <c r="H73" i="16"/>
  <c r="J73" i="16" s="1"/>
  <c r="H74" i="16"/>
  <c r="H75" i="16"/>
  <c r="I75" i="16" s="1"/>
  <c r="H76" i="16"/>
  <c r="H77" i="16"/>
  <c r="I77" i="16" s="1"/>
  <c r="H78" i="16"/>
  <c r="I78" i="16" s="1"/>
  <c r="H79" i="16"/>
  <c r="I79" i="16" s="1"/>
  <c r="H80" i="16"/>
  <c r="H81" i="16"/>
  <c r="J81" i="16" s="1"/>
  <c r="H82" i="16"/>
  <c r="I82" i="16" s="1"/>
  <c r="H83" i="16"/>
  <c r="J83" i="16" s="1"/>
  <c r="H84" i="16"/>
  <c r="H85" i="16"/>
  <c r="J85" i="16" s="1"/>
  <c r="H86" i="16"/>
  <c r="H87" i="16"/>
  <c r="J87" i="16" s="1"/>
  <c r="H88" i="16"/>
  <c r="H89" i="16"/>
  <c r="I89" i="16" s="1"/>
  <c r="H90" i="16"/>
  <c r="J90" i="16" s="1"/>
  <c r="H91" i="16"/>
  <c r="I91" i="16" s="1"/>
  <c r="H92" i="16"/>
  <c r="H93" i="16"/>
  <c r="I93" i="16" s="1"/>
  <c r="H94" i="16"/>
  <c r="J94" i="16" s="1"/>
  <c r="H95" i="16"/>
  <c r="I95" i="16" s="1"/>
  <c r="H96" i="16"/>
  <c r="H97" i="16"/>
  <c r="J97" i="16" s="1"/>
  <c r="H98" i="16"/>
  <c r="J98" i="16" s="1"/>
  <c r="H99" i="16"/>
  <c r="I99" i="16" s="1"/>
  <c r="H100" i="16"/>
  <c r="H101" i="16"/>
  <c r="J101" i="16" s="1"/>
  <c r="H102" i="16"/>
  <c r="H103" i="16"/>
  <c r="I103" i="16" s="1"/>
  <c r="H104" i="16"/>
  <c r="J104" i="16" s="1"/>
  <c r="H105" i="16"/>
  <c r="I105" i="16" s="1"/>
  <c r="H106" i="16"/>
  <c r="J106" i="16" s="1"/>
  <c r="H107" i="16"/>
  <c r="I107" i="16" s="1"/>
  <c r="H108" i="16"/>
  <c r="H109" i="16"/>
  <c r="J109" i="16" s="1"/>
  <c r="H110" i="16"/>
  <c r="J110" i="16" s="1"/>
  <c r="H111" i="16"/>
  <c r="I111" i="16" s="1"/>
  <c r="H112" i="16"/>
  <c r="H113" i="16"/>
  <c r="J113" i="16" s="1"/>
  <c r="H114" i="16"/>
  <c r="I114" i="16" s="1"/>
  <c r="H115" i="16"/>
  <c r="J115" i="16" s="1"/>
  <c r="H116" i="16"/>
  <c r="J116" i="16" s="1"/>
  <c r="H117" i="16"/>
  <c r="J117" i="16" s="1"/>
  <c r="H118" i="16"/>
  <c r="H119" i="16"/>
  <c r="J119" i="16" s="1"/>
  <c r="H120" i="16"/>
  <c r="H121" i="16"/>
  <c r="J121" i="16" s="1"/>
  <c r="H122" i="16"/>
  <c r="I122" i="16" s="1"/>
  <c r="H123" i="16"/>
  <c r="J123" i="16" s="1"/>
  <c r="H124" i="16"/>
  <c r="H125" i="16"/>
  <c r="J125" i="16" s="1"/>
  <c r="H126" i="16"/>
  <c r="H127" i="16"/>
  <c r="J127" i="16" s="1"/>
  <c r="H128" i="16"/>
  <c r="H129" i="16"/>
  <c r="J129" i="16" s="1"/>
  <c r="H130" i="16"/>
  <c r="H131" i="16"/>
  <c r="I131" i="16" s="1"/>
  <c r="H132" i="16"/>
  <c r="H133" i="16"/>
  <c r="J133" i="16" s="1"/>
  <c r="H134" i="16"/>
  <c r="H135" i="16"/>
  <c r="J135" i="16" s="1"/>
  <c r="H136" i="16"/>
  <c r="H137" i="16"/>
  <c r="J137" i="16" s="1"/>
  <c r="H138" i="16"/>
  <c r="I138" i="16" s="1"/>
  <c r="H139" i="16"/>
  <c r="I139" i="16" s="1"/>
  <c r="H140" i="16"/>
  <c r="J140" i="16" s="1"/>
  <c r="H141" i="16"/>
  <c r="I141" i="16" s="1"/>
  <c r="H142" i="16"/>
  <c r="J142" i="16" s="1"/>
  <c r="H143" i="16"/>
  <c r="J143" i="16" s="1"/>
  <c r="H144" i="16"/>
  <c r="I144" i="16" s="1"/>
  <c r="H145" i="16"/>
  <c r="J145" i="16" s="1"/>
  <c r="H146" i="16"/>
  <c r="H147" i="16"/>
  <c r="J147" i="16" s="1"/>
  <c r="H148" i="16"/>
  <c r="H149" i="16"/>
  <c r="I149" i="16" s="1"/>
  <c r="H150" i="16"/>
  <c r="J150" i="16" s="1"/>
  <c r="H151" i="16"/>
  <c r="I151" i="16" s="1"/>
  <c r="H152" i="16"/>
  <c r="I152" i="16" s="1"/>
  <c r="H153" i="16"/>
  <c r="J153" i="16" s="1"/>
  <c r="H154" i="16"/>
  <c r="H155" i="16"/>
  <c r="I155" i="16" s="1"/>
  <c r="H156" i="16"/>
  <c r="H157" i="16"/>
  <c r="I157" i="16" s="1"/>
  <c r="H158" i="16"/>
  <c r="J158" i="16" s="1"/>
  <c r="H159" i="16"/>
  <c r="J159" i="16" s="1"/>
  <c r="H160" i="16"/>
  <c r="H161" i="16"/>
  <c r="J161" i="16" s="1"/>
  <c r="H162" i="16"/>
  <c r="J162" i="16" s="1"/>
  <c r="H163" i="16"/>
  <c r="I163" i="16" s="1"/>
  <c r="H164" i="16"/>
  <c r="H165" i="16"/>
  <c r="I165" i="16" s="1"/>
  <c r="H166" i="16"/>
  <c r="H167" i="16"/>
  <c r="J167" i="16" s="1"/>
  <c r="H168" i="16"/>
  <c r="H169" i="16"/>
  <c r="I169" i="16" s="1"/>
  <c r="H170" i="16"/>
  <c r="H171" i="16"/>
  <c r="I171" i="16" s="1"/>
  <c r="H172" i="16"/>
  <c r="H173" i="16"/>
  <c r="I173" i="16" s="1"/>
  <c r="H174" i="16"/>
  <c r="I174" i="16" s="1"/>
  <c r="H175" i="16"/>
  <c r="I175" i="16" s="1"/>
  <c r="H176" i="16"/>
  <c r="I176" i="16" s="1"/>
  <c r="H177" i="16"/>
  <c r="I177" i="16" s="1"/>
  <c r="H178" i="16"/>
  <c r="I178" i="16" s="1"/>
  <c r="H179" i="16"/>
  <c r="J179" i="16" s="1"/>
  <c r="H180" i="16"/>
  <c r="H181" i="16"/>
  <c r="I181" i="16" s="1"/>
  <c r="H182" i="16"/>
  <c r="J182" i="16" s="1"/>
  <c r="H183" i="16"/>
  <c r="I183" i="16" s="1"/>
  <c r="H184" i="16"/>
  <c r="J184" i="16" s="1"/>
  <c r="H185" i="16"/>
  <c r="J185" i="16" s="1"/>
  <c r="H186" i="16"/>
  <c r="I186" i="16" s="1"/>
  <c r="H187" i="16"/>
  <c r="I187" i="16" s="1"/>
  <c r="H188" i="16"/>
  <c r="J188" i="16" s="1"/>
  <c r="H189" i="16"/>
  <c r="I189" i="16" s="1"/>
  <c r="H190" i="16"/>
  <c r="H191" i="16"/>
  <c r="J191" i="16" s="1"/>
  <c r="H192" i="16"/>
  <c r="J192" i="16" s="1"/>
  <c r="H193" i="16"/>
  <c r="I193" i="16" s="1"/>
  <c r="H194" i="16"/>
  <c r="J194" i="16" s="1"/>
  <c r="H195" i="16"/>
  <c r="I195" i="16" s="1"/>
  <c r="J1266" i="16"/>
  <c r="I1266" i="16"/>
  <c r="J1429" i="16"/>
  <c r="I1429" i="16"/>
  <c r="K1847" i="16"/>
  <c r="M1847" i="16" s="1"/>
  <c r="K1845" i="16"/>
  <c r="M1845" i="16" s="1"/>
  <c r="H980" i="16"/>
  <c r="H979" i="16"/>
  <c r="I979" i="16" s="1"/>
  <c r="H978" i="16"/>
  <c r="I978" i="16" s="1"/>
  <c r="H977" i="16"/>
  <c r="I977" i="16" s="1"/>
  <c r="H976" i="16"/>
  <c r="I976" i="16" s="1"/>
  <c r="H975" i="16"/>
  <c r="J975" i="16" s="1"/>
  <c r="H974" i="16"/>
  <c r="J974" i="16" s="1"/>
  <c r="H973" i="16"/>
  <c r="I973" i="16" s="1"/>
  <c r="H373" i="16"/>
  <c r="I373" i="16" s="1"/>
  <c r="H896" i="16"/>
  <c r="J896" i="16" s="1"/>
  <c r="H895" i="16"/>
  <c r="J895" i="16" s="1"/>
  <c r="H894" i="16"/>
  <c r="J894" i="16" s="1"/>
  <c r="H893" i="16"/>
  <c r="H892" i="16"/>
  <c r="I892" i="16" s="1"/>
  <c r="H1326" i="16"/>
  <c r="H891" i="16"/>
  <c r="I891" i="16" s="1"/>
  <c r="H890" i="16"/>
  <c r="J890" i="16" s="1"/>
  <c r="H889" i="16"/>
  <c r="I889" i="16" s="1"/>
  <c r="H888" i="16"/>
  <c r="H887" i="16"/>
  <c r="I887" i="16" s="1"/>
  <c r="H886" i="16"/>
  <c r="J886" i="16" s="1"/>
  <c r="H885" i="16"/>
  <c r="J885" i="16" s="1"/>
  <c r="H884" i="16"/>
  <c r="J884" i="16" s="1"/>
  <c r="H883" i="16"/>
  <c r="J883" i="16" s="1"/>
  <c r="H882" i="16"/>
  <c r="J882" i="16" s="1"/>
  <c r="H881" i="16"/>
  <c r="I881" i="16" s="1"/>
  <c r="H880" i="16"/>
  <c r="H879" i="16"/>
  <c r="J879" i="16" s="1"/>
  <c r="H878" i="16"/>
  <c r="J878" i="16" s="1"/>
  <c r="H1393" i="16"/>
  <c r="J1393" i="16" s="1"/>
  <c r="H372" i="16"/>
  <c r="H371" i="16"/>
  <c r="I371" i="16" s="1"/>
  <c r="H370" i="16"/>
  <c r="I370" i="16" s="1"/>
  <c r="H369" i="16"/>
  <c r="J369" i="16" s="1"/>
  <c r="H368" i="16"/>
  <c r="H367" i="16"/>
  <c r="J367" i="16" s="1"/>
  <c r="H1325" i="16"/>
  <c r="I1325" i="16" s="1"/>
  <c r="H657" i="16"/>
  <c r="I657" i="16" s="1"/>
  <c r="H1008" i="16"/>
  <c r="J1008" i="16" s="1"/>
  <c r="H1392" i="16"/>
  <c r="I1392" i="16" s="1"/>
  <c r="H877" i="16"/>
  <c r="H876" i="16"/>
  <c r="I876" i="16" s="1"/>
  <c r="H1324" i="16"/>
  <c r="I1324" i="16" s="1"/>
  <c r="H366" i="16"/>
  <c r="J366" i="16" s="1"/>
  <c r="H365" i="16"/>
  <c r="H364" i="16"/>
  <c r="J364" i="16" s="1"/>
  <c r="H1323" i="16"/>
  <c r="J1323" i="16" s="1"/>
  <c r="H417" i="16"/>
  <c r="J417" i="16" s="1"/>
  <c r="H416" i="16"/>
  <c r="J416" i="16" s="1"/>
  <c r="H1322" i="16"/>
  <c r="I1322" i="16" s="1"/>
  <c r="H1391" i="16"/>
  <c r="H1390" i="16"/>
  <c r="J1390" i="16" s="1"/>
  <c r="H1389" i="16"/>
  <c r="H1321" i="16"/>
  <c r="I1321" i="16" s="1"/>
  <c r="H363" i="16"/>
  <c r="I363" i="16" s="1"/>
  <c r="H362" i="16"/>
  <c r="J362" i="16" s="1"/>
  <c r="H415" i="16"/>
  <c r="H1007" i="16"/>
  <c r="I1007" i="16" s="1"/>
  <c r="H414" i="16"/>
  <c r="I414" i="16" s="1"/>
  <c r="H413" i="16"/>
  <c r="I413" i="16" s="1"/>
  <c r="H1320" i="16"/>
  <c r="H1388" i="16"/>
  <c r="I1388" i="16" s="1"/>
  <c r="H1387" i="16"/>
  <c r="H1386" i="16"/>
  <c r="I1386" i="16" s="1"/>
  <c r="H1319" i="16"/>
  <c r="I1319" i="16" s="1"/>
  <c r="H361" i="16"/>
  <c r="J361" i="16" s="1"/>
  <c r="H360" i="16"/>
  <c r="H412" i="16"/>
  <c r="J412" i="16" s="1"/>
  <c r="H411" i="16"/>
  <c r="I411" i="16" s="1"/>
  <c r="H410" i="16"/>
  <c r="I410" i="16" s="1"/>
  <c r="H409" i="16"/>
  <c r="H1318" i="16"/>
  <c r="I1318" i="16" s="1"/>
  <c r="H1317" i="16"/>
  <c r="J1317" i="16" s="1"/>
  <c r="H359" i="16"/>
  <c r="J359" i="16" s="1"/>
  <c r="H358" i="16"/>
  <c r="H408" i="16"/>
  <c r="I408" i="16" s="1"/>
  <c r="H407" i="16"/>
  <c r="I407" i="16" s="1"/>
  <c r="H1316" i="16"/>
  <c r="I1316" i="16" s="1"/>
  <c r="H875" i="16"/>
  <c r="J875" i="16" s="1"/>
  <c r="H874" i="16"/>
  <c r="I874" i="16" s="1"/>
  <c r="H873" i="16"/>
  <c r="H872" i="16"/>
  <c r="I872" i="16" s="1"/>
  <c r="H871" i="16"/>
  <c r="H870" i="16"/>
  <c r="J870" i="16" s="1"/>
  <c r="H869" i="16"/>
  <c r="I869" i="16" s="1"/>
  <c r="H868" i="16"/>
  <c r="I868" i="16" s="1"/>
  <c r="H867" i="16"/>
  <c r="H866" i="16"/>
  <c r="J866" i="16" s="1"/>
  <c r="H865" i="16"/>
  <c r="H1315" i="16"/>
  <c r="I1315" i="16" s="1"/>
  <c r="H864" i="16"/>
  <c r="H863" i="16"/>
  <c r="J863" i="16" s="1"/>
  <c r="H862" i="16"/>
  <c r="J862" i="16" s="1"/>
  <c r="H861" i="16"/>
  <c r="I861" i="16" s="1"/>
  <c r="H860" i="16"/>
  <c r="I860" i="16" s="1"/>
  <c r="H859" i="16"/>
  <c r="I859" i="16" s="1"/>
  <c r="H858" i="16"/>
  <c r="H857" i="16"/>
  <c r="J857" i="16" s="1"/>
  <c r="H856" i="16"/>
  <c r="H855" i="16"/>
  <c r="I855" i="16" s="1"/>
  <c r="H854" i="16"/>
  <c r="J854" i="16" s="1"/>
  <c r="H853" i="16"/>
  <c r="J853" i="16" s="1"/>
  <c r="H852" i="16"/>
  <c r="H851" i="16"/>
  <c r="J851" i="16" s="1"/>
  <c r="H850" i="16"/>
  <c r="H849" i="16"/>
  <c r="I849" i="16" s="1"/>
  <c r="H848" i="16"/>
  <c r="I848" i="16" s="1"/>
  <c r="H847" i="16"/>
  <c r="J847" i="16" s="1"/>
  <c r="H846" i="16"/>
  <c r="H845" i="16"/>
  <c r="J845" i="16" s="1"/>
  <c r="H844" i="16"/>
  <c r="H843" i="16"/>
  <c r="I843" i="16" s="1"/>
  <c r="H842" i="16"/>
  <c r="J842" i="16" s="1"/>
  <c r="H841" i="16"/>
  <c r="J841" i="16" s="1"/>
  <c r="H840" i="16"/>
  <c r="H839" i="16"/>
  <c r="J839" i="16" s="1"/>
  <c r="H838" i="16"/>
  <c r="H837" i="16"/>
  <c r="J837" i="16" s="1"/>
  <c r="H836" i="16"/>
  <c r="I836" i="16" s="1"/>
  <c r="H835" i="16"/>
  <c r="I835" i="16" s="1"/>
  <c r="H834" i="16"/>
  <c r="J834" i="16" s="1"/>
  <c r="H833" i="16"/>
  <c r="J833" i="16" s="1"/>
  <c r="H832" i="16"/>
  <c r="I832" i="16" s="1"/>
  <c r="H831" i="16"/>
  <c r="J831" i="16" s="1"/>
  <c r="H1385" i="16"/>
  <c r="J1385" i="16" s="1"/>
  <c r="H656" i="16"/>
  <c r="I656" i="16" s="1"/>
  <c r="H1314" i="16"/>
  <c r="H655" i="16"/>
  <c r="I655" i="16" s="1"/>
  <c r="H830" i="16"/>
  <c r="I830" i="16" s="1"/>
  <c r="H829" i="16"/>
  <c r="I829" i="16" s="1"/>
  <c r="H828" i="16"/>
  <c r="I828" i="16" s="1"/>
  <c r="H827" i="16"/>
  <c r="I827" i="16" s="1"/>
  <c r="H826" i="16"/>
  <c r="J826" i="16" s="1"/>
  <c r="H1384" i="16"/>
  <c r="I1384" i="16" s="1"/>
  <c r="H654" i="16"/>
  <c r="J654" i="16" s="1"/>
  <c r="H1313" i="16"/>
  <c r="J1313" i="16" s="1"/>
  <c r="H653" i="16"/>
  <c r="J653" i="16" s="1"/>
  <c r="H1312" i="16"/>
  <c r="I1312" i="16" s="1"/>
  <c r="H1311" i="16"/>
  <c r="I1311" i="16" s="1"/>
  <c r="H652" i="16"/>
  <c r="J652" i="16" s="1"/>
  <c r="H651" i="16"/>
  <c r="H650" i="16"/>
  <c r="I650" i="16" s="1"/>
  <c r="H649" i="16"/>
  <c r="I649" i="16" s="1"/>
  <c r="H648" i="16"/>
  <c r="J648" i="16" s="1"/>
  <c r="H647" i="16"/>
  <c r="J647" i="16" s="1"/>
  <c r="H646" i="16"/>
  <c r="J646" i="16" s="1"/>
  <c r="H645" i="16"/>
  <c r="H1310" i="16"/>
  <c r="J1310" i="16" s="1"/>
  <c r="H644" i="16"/>
  <c r="I644" i="16" s="1"/>
  <c r="H643" i="16"/>
  <c r="I643" i="16" s="1"/>
  <c r="H642" i="16"/>
  <c r="J642" i="16" s="1"/>
  <c r="H357" i="16"/>
  <c r="I357" i="16" s="1"/>
  <c r="H1265" i="16"/>
  <c r="H825" i="16"/>
  <c r="I825" i="16" s="1"/>
  <c r="H1264" i="16"/>
  <c r="J1264" i="16" s="1"/>
  <c r="H1263" i="16"/>
  <c r="I1263" i="16" s="1"/>
  <c r="H1079" i="16"/>
  <c r="H356" i="16"/>
  <c r="I356" i="16" s="1"/>
  <c r="H661" i="16"/>
  <c r="J661" i="16" s="1"/>
  <c r="H1363" i="16"/>
  <c r="I1363" i="16" s="1"/>
  <c r="H1078" i="16"/>
  <c r="H1262" i="16"/>
  <c r="J1262" i="16" s="1"/>
  <c r="H1261" i="16"/>
  <c r="H641" i="16"/>
  <c r="I641" i="16" s="1"/>
  <c r="H1451" i="16"/>
  <c r="H972" i="16"/>
  <c r="I972" i="16" s="1"/>
  <c r="H640" i="16"/>
  <c r="H1031" i="16"/>
  <c r="I1031" i="16" s="1"/>
  <c r="H406" i="16"/>
  <c r="H639" i="16"/>
  <c r="I639" i="16" s="1"/>
  <c r="H355" i="16"/>
  <c r="J355" i="16" s="1"/>
  <c r="H1260" i="16"/>
  <c r="J1260" i="16" s="1"/>
  <c r="H1259" i="16"/>
  <c r="J1259" i="16" s="1"/>
  <c r="H1258" i="16"/>
  <c r="J1258" i="16" s="1"/>
  <c r="H1257" i="16"/>
  <c r="I1257" i="16" s="1"/>
  <c r="H354" i="16"/>
  <c r="J354" i="16" s="1"/>
  <c r="H1256" i="16"/>
  <c r="J1256" i="16" s="1"/>
  <c r="H1309" i="16"/>
  <c r="J1309" i="16" s="1"/>
  <c r="H463" i="16"/>
  <c r="J463" i="16" s="1"/>
  <c r="H1255" i="16"/>
  <c r="J1255" i="16" s="1"/>
  <c r="H1254" i="16"/>
  <c r="H1006" i="16"/>
  <c r="J1006" i="16" s="1"/>
  <c r="H1005" i="16"/>
  <c r="J1005" i="16" s="1"/>
  <c r="H824" i="16"/>
  <c r="I824" i="16" s="1"/>
  <c r="H1253" i="16"/>
  <c r="J1253" i="16" s="1"/>
  <c r="H1077" i="16"/>
  <c r="J1077" i="16" s="1"/>
  <c r="H1362" i="16"/>
  <c r="J1362" i="16" s="1"/>
  <c r="H823" i="16"/>
  <c r="J823" i="16" s="1"/>
  <c r="H1308" i="16"/>
  <c r="H462" i="16"/>
  <c r="J462" i="16" s="1"/>
  <c r="H1252" i="16"/>
  <c r="H1251" i="16"/>
  <c r="J1251" i="16" s="1"/>
  <c r="H638" i="16"/>
  <c r="J638" i="16" s="1"/>
  <c r="H1428" i="16"/>
  <c r="J1428" i="16" s="1"/>
  <c r="H822" i="16"/>
  <c r="H1250" i="16"/>
  <c r="I1250" i="16" s="1"/>
  <c r="H353" i="16"/>
  <c r="H1450" i="16"/>
  <c r="I1450" i="16" s="1"/>
  <c r="H352" i="16"/>
  <c r="J352" i="16" s="1"/>
  <c r="H351" i="16"/>
  <c r="J351" i="16" s="1"/>
  <c r="H1329" i="16"/>
  <c r="J1329" i="16" s="1"/>
  <c r="H1249" i="16"/>
  <c r="I1249" i="16" s="1"/>
  <c r="H1248" i="16"/>
  <c r="H405" i="16"/>
  <c r="I405" i="16" s="1"/>
  <c r="H404" i="16"/>
  <c r="H403" i="16"/>
  <c r="J403" i="16" s="1"/>
  <c r="H402" i="16"/>
  <c r="H401" i="16"/>
  <c r="I401" i="16" s="1"/>
  <c r="H400" i="16"/>
  <c r="H399" i="16"/>
  <c r="I399" i="16" s="1"/>
  <c r="H398" i="16"/>
  <c r="H397" i="16"/>
  <c r="J397" i="16" s="1"/>
  <c r="H1247" i="16"/>
  <c r="I1247" i="16" s="1"/>
  <c r="H726" i="16"/>
  <c r="I726" i="16" s="1"/>
  <c r="H1038" i="16"/>
  <c r="H1037" i="16"/>
  <c r="I1037" i="16" s="1"/>
  <c r="H1445" i="16"/>
  <c r="I1445" i="16" s="1"/>
  <c r="H466" i="16"/>
  <c r="J466" i="16" s="1"/>
  <c r="H350" i="16"/>
  <c r="H678" i="16"/>
  <c r="I678" i="16" s="1"/>
  <c r="H677" i="16"/>
  <c r="I677" i="16" s="1"/>
  <c r="H725" i="16"/>
  <c r="J725" i="16" s="1"/>
  <c r="H349" i="16"/>
  <c r="H1036" i="16"/>
  <c r="J1036" i="16" s="1"/>
  <c r="H676" i="16"/>
  <c r="I676" i="16" s="1"/>
  <c r="H1444" i="16"/>
  <c r="I1444" i="16" s="1"/>
  <c r="H1246" i="16"/>
  <c r="J1246" i="16" s="1"/>
  <c r="H1245" i="16"/>
  <c r="J1245" i="16" s="1"/>
  <c r="H1244" i="16"/>
  <c r="H465" i="16"/>
  <c r="J465" i="16" s="1"/>
  <c r="H724" i="16"/>
  <c r="I724" i="16" s="1"/>
  <c r="H723" i="16"/>
  <c r="I723" i="16" s="1"/>
  <c r="H722" i="16"/>
  <c r="I722" i="16" s="1"/>
  <c r="H721" i="16"/>
  <c r="I721" i="16" s="1"/>
  <c r="H739" i="16"/>
  <c r="H1243" i="16"/>
  <c r="J1243" i="16" s="1"/>
  <c r="H348" i="16"/>
  <c r="I348" i="16" s="1"/>
  <c r="H347" i="16"/>
  <c r="J347" i="16" s="1"/>
  <c r="H346" i="16"/>
  <c r="I346" i="16" s="1"/>
  <c r="H681" i="16"/>
  <c r="J681" i="16" s="1"/>
  <c r="H345" i="16"/>
  <c r="J345" i="16" s="1"/>
  <c r="H344" i="16"/>
  <c r="J344" i="16" s="1"/>
  <c r="H343" i="16"/>
  <c r="J343" i="16" s="1"/>
  <c r="H342" i="16"/>
  <c r="I342" i="16" s="1"/>
  <c r="H1242" i="16"/>
  <c r="H1443" i="16"/>
  <c r="I1443" i="16" s="1"/>
  <c r="H1241" i="16"/>
  <c r="H341" i="16"/>
  <c r="J341" i="16" s="1"/>
  <c r="H340" i="16"/>
  <c r="H1361" i="16"/>
  <c r="J1361" i="16" s="1"/>
  <c r="H1307" i="16"/>
  <c r="H1240" i="16"/>
  <c r="I1240" i="16" s="1"/>
  <c r="H1239" i="16"/>
  <c r="H339" i="16"/>
  <c r="I339" i="16" s="1"/>
  <c r="H461" i="16"/>
  <c r="J461" i="16" s="1"/>
  <c r="H637" i="16"/>
  <c r="J637" i="16" s="1"/>
  <c r="H1238" i="16"/>
  <c r="J1238" i="16" s="1"/>
  <c r="H636" i="16"/>
  <c r="I636" i="16" s="1"/>
  <c r="H1076" i="16"/>
  <c r="I1076" i="16" s="1"/>
  <c r="H1237" i="16"/>
  <c r="J1237" i="16" s="1"/>
  <c r="H460" i="16"/>
  <c r="J460" i="16" s="1"/>
  <c r="H459" i="16"/>
  <c r="I459" i="16" s="1"/>
  <c r="H1306" i="16"/>
  <c r="H1236" i="16"/>
  <c r="I1236" i="16" s="1"/>
  <c r="H635" i="16"/>
  <c r="H1404" i="16"/>
  <c r="I1404" i="16" s="1"/>
  <c r="H396" i="16"/>
  <c r="I396" i="16" s="1"/>
  <c r="H395" i="16"/>
  <c r="J395" i="16" s="1"/>
  <c r="H394" i="16"/>
  <c r="J394" i="16" s="1"/>
  <c r="H634" i="16"/>
  <c r="J634" i="16" s="1"/>
  <c r="H720" i="16"/>
  <c r="I720" i="16" s="1"/>
  <c r="H393" i="16"/>
  <c r="I393" i="16" s="1"/>
  <c r="H719" i="16"/>
  <c r="I719" i="16" s="1"/>
  <c r="H916" i="16"/>
  <c r="J916" i="16" s="1"/>
  <c r="H915" i="16"/>
  <c r="H1235" i="16"/>
  <c r="J1235" i="16" s="1"/>
  <c r="H914" i="16"/>
  <c r="I914" i="16" s="1"/>
  <c r="H738" i="16"/>
  <c r="I738" i="16" s="1"/>
  <c r="H737" i="16"/>
  <c r="J737" i="16" s="1"/>
  <c r="H736" i="16"/>
  <c r="J736" i="16" s="1"/>
  <c r="H718" i="16"/>
  <c r="H735" i="16"/>
  <c r="J735" i="16" s="1"/>
  <c r="H1449" i="16"/>
  <c r="J1449" i="16" s="1"/>
  <c r="H1234" i="16"/>
  <c r="J1234" i="16" s="1"/>
  <c r="H971" i="16"/>
  <c r="J971" i="16" s="1"/>
  <c r="H633" i="16"/>
  <c r="I633" i="16" s="1"/>
  <c r="H821" i="16"/>
  <c r="H632" i="16"/>
  <c r="I632" i="16" s="1"/>
  <c r="H1004" i="16"/>
  <c r="J1004" i="16" s="1"/>
  <c r="H631" i="16"/>
  <c r="J631" i="16" s="1"/>
  <c r="H630" i="16"/>
  <c r="J630" i="16" s="1"/>
  <c r="H820" i="16"/>
  <c r="I820" i="16" s="1"/>
  <c r="H1032" i="16"/>
  <c r="I1032" i="16" s="1"/>
  <c r="H717" i="16"/>
  <c r="I717" i="16" s="1"/>
  <c r="H970" i="16"/>
  <c r="J970" i="16" s="1"/>
  <c r="H629" i="16"/>
  <c r="J629" i="16" s="1"/>
  <c r="H628" i="16"/>
  <c r="J628" i="16" s="1"/>
  <c r="H1233" i="16"/>
  <c r="J1233" i="16" s="1"/>
  <c r="H675" i="16"/>
  <c r="H338" i="16"/>
  <c r="I338" i="16" s="1"/>
  <c r="H1232" i="16"/>
  <c r="H1231" i="16"/>
  <c r="J1231" i="16" s="1"/>
  <c r="H819" i="16"/>
  <c r="J819" i="16" s="1"/>
  <c r="H627" i="16"/>
  <c r="I627" i="16" s="1"/>
  <c r="H626" i="16"/>
  <c r="J626" i="16" s="1"/>
  <c r="H625" i="16"/>
  <c r="I625" i="16" s="1"/>
  <c r="H1230" i="16"/>
  <c r="I1230" i="16" s="1"/>
  <c r="H624" i="16"/>
  <c r="J624" i="16" s="1"/>
  <c r="H623" i="16"/>
  <c r="J623" i="16" s="1"/>
  <c r="H622" i="16"/>
  <c r="J622" i="16" s="1"/>
  <c r="H1229" i="16"/>
  <c r="H337" i="16"/>
  <c r="J337" i="16" s="1"/>
  <c r="H1088" i="16"/>
  <c r="J1088" i="16" s="1"/>
  <c r="H818" i="16"/>
  <c r="J818" i="16" s="1"/>
  <c r="H1328" i="16"/>
  <c r="H1277" i="16"/>
  <c r="I1277" i="16" s="1"/>
  <c r="H621" i="16"/>
  <c r="I621" i="16" s="1"/>
  <c r="H620" i="16"/>
  <c r="I620" i="16" s="1"/>
  <c r="H1377" i="16"/>
  <c r="H1415" i="16"/>
  <c r="I1415" i="16" s="1"/>
  <c r="H336" i="16"/>
  <c r="I336" i="16" s="1"/>
  <c r="H1360" i="16"/>
  <c r="I1360" i="16" s="1"/>
  <c r="H1228" i="16"/>
  <c r="I1228" i="16" s="1"/>
  <c r="H1227" i="16"/>
  <c r="I1227" i="16" s="1"/>
  <c r="H1087" i="16"/>
  <c r="J1087" i="16" s="1"/>
  <c r="H1030" i="16"/>
  <c r="I1030" i="16" s="1"/>
  <c r="H1359" i="16"/>
  <c r="H1305" i="16"/>
  <c r="J1305" i="16" s="1"/>
  <c r="H1029" i="16"/>
  <c r="H1075" i="16"/>
  <c r="J1075" i="16" s="1"/>
  <c r="H1028" i="16"/>
  <c r="I1028" i="16" s="1"/>
  <c r="H1358" i="16"/>
  <c r="I1358" i="16" s="1"/>
  <c r="H1027" i="16"/>
  <c r="J1027" i="16" s="1"/>
  <c r="H1026" i="16"/>
  <c r="J1026" i="16" s="1"/>
  <c r="H1226" i="16"/>
  <c r="H734" i="16"/>
  <c r="J734" i="16" s="1"/>
  <c r="H458" i="16"/>
  <c r="H619" i="16"/>
  <c r="I619" i="16" s="1"/>
  <c r="H674" i="16"/>
  <c r="H733" i="16"/>
  <c r="I733" i="16" s="1"/>
  <c r="H732" i="16"/>
  <c r="J732" i="16" s="1"/>
  <c r="H1074" i="16"/>
  <c r="I1074" i="16" s="1"/>
  <c r="H618" i="16"/>
  <c r="J618" i="16" s="1"/>
  <c r="H673" i="16"/>
  <c r="J673" i="16" s="1"/>
  <c r="H731" i="16"/>
  <c r="J731" i="16" s="1"/>
  <c r="H1357" i="16"/>
  <c r="I1357" i="16" s="1"/>
  <c r="H1276" i="16"/>
  <c r="J1276" i="16" s="1"/>
  <c r="H335" i="16"/>
  <c r="I335" i="16" s="1"/>
  <c r="H617" i="16"/>
  <c r="H334" i="16"/>
  <c r="I334" i="16" s="1"/>
  <c r="H333" i="16"/>
  <c r="H457" i="16"/>
  <c r="I457" i="16" s="1"/>
  <c r="H1356" i="16"/>
  <c r="J1356" i="16" s="1"/>
  <c r="H332" i="16"/>
  <c r="I332" i="16" s="1"/>
  <c r="H331" i="16"/>
  <c r="H616" i="16"/>
  <c r="I616" i="16" s="1"/>
  <c r="H456" i="16"/>
  <c r="H1025" i="16"/>
  <c r="J1025" i="16" s="1"/>
  <c r="H1024" i="16"/>
  <c r="H455" i="16"/>
  <c r="J455" i="16" s="1"/>
  <c r="H672" i="16"/>
  <c r="I672" i="16" s="1"/>
  <c r="H1225" i="16"/>
  <c r="I1225" i="16" s="1"/>
  <c r="H1224" i="16"/>
  <c r="H817" i="16"/>
  <c r="I817" i="16" s="1"/>
  <c r="H330" i="16"/>
  <c r="H969" i="16"/>
  <c r="I969" i="16" s="1"/>
  <c r="H1442" i="16"/>
  <c r="J1442" i="16" s="1"/>
  <c r="H1073" i="16"/>
  <c r="J1073" i="16" s="1"/>
  <c r="H454" i="16"/>
  <c r="I454" i="16" s="1"/>
  <c r="H968" i="16"/>
  <c r="I968" i="16" s="1"/>
  <c r="H329" i="16"/>
  <c r="H967" i="16"/>
  <c r="J967" i="16" s="1"/>
  <c r="H615" i="16"/>
  <c r="H328" i="16"/>
  <c r="I328" i="16" s="1"/>
  <c r="H966" i="16"/>
  <c r="H965" i="16"/>
  <c r="J965" i="16" s="1"/>
  <c r="H816" i="16"/>
  <c r="J816" i="16" s="1"/>
  <c r="H327" i="16"/>
  <c r="I327" i="16" s="1"/>
  <c r="H964" i="16"/>
  <c r="H963" i="16"/>
  <c r="I963" i="16" s="1"/>
  <c r="H1072" i="16"/>
  <c r="H962" i="16"/>
  <c r="J962" i="16" s="1"/>
  <c r="H614" i="16"/>
  <c r="H326" i="16"/>
  <c r="J326" i="16" s="1"/>
  <c r="H913" i="16"/>
  <c r="H613" i="16"/>
  <c r="J613" i="16" s="1"/>
  <c r="H453" i="16"/>
  <c r="I453" i="16" s="1"/>
  <c r="H961" i="16"/>
  <c r="I961" i="16" s="1"/>
  <c r="H1275" i="16"/>
  <c r="I1275" i="16" s="1"/>
  <c r="H960" i="16"/>
  <c r="J960" i="16" s="1"/>
  <c r="H912" i="16"/>
  <c r="H325" i="16"/>
  <c r="I325" i="16" s="1"/>
  <c r="H959" i="16"/>
  <c r="J959" i="16" s="1"/>
  <c r="H612" i="16"/>
  <c r="I612" i="16" s="1"/>
  <c r="H716" i="16"/>
  <c r="J716" i="16" s="1"/>
  <c r="H611" i="16"/>
  <c r="J611" i="16" s="1"/>
  <c r="H958" i="16"/>
  <c r="I958" i="16" s="1"/>
  <c r="H324" i="16"/>
  <c r="I324" i="16" s="1"/>
  <c r="H1223" i="16"/>
  <c r="H1222" i="16"/>
  <c r="J1222" i="16" s="1"/>
  <c r="H610" i="16"/>
  <c r="H323" i="16"/>
  <c r="J323" i="16" s="1"/>
  <c r="H1221" i="16"/>
  <c r="H1220" i="16"/>
  <c r="J1220" i="16" s="1"/>
  <c r="H322" i="16"/>
  <c r="H1219" i="16"/>
  <c r="J1219" i="16" s="1"/>
  <c r="H1441" i="16"/>
  <c r="J1441" i="16" s="1"/>
  <c r="H957" i="16"/>
  <c r="I957" i="16" s="1"/>
  <c r="H815" i="16"/>
  <c r="H1304" i="16"/>
  <c r="I1304" i="16" s="1"/>
  <c r="H814" i="16"/>
  <c r="H813" i="16"/>
  <c r="I813" i="16" s="1"/>
  <c r="H956" i="16"/>
  <c r="H812" i="16"/>
  <c r="I812" i="16" s="1"/>
  <c r="H609" i="16"/>
  <c r="H392" i="16"/>
  <c r="J392" i="16" s="1"/>
  <c r="H811" i="16"/>
  <c r="J811" i="16" s="1"/>
  <c r="H810" i="16"/>
  <c r="I810" i="16" s="1"/>
  <c r="H1071" i="16"/>
  <c r="H1218" i="16"/>
  <c r="J1218" i="16" s="1"/>
  <c r="H1217" i="16"/>
  <c r="H321" i="16"/>
  <c r="I321" i="16" s="1"/>
  <c r="H320" i="16"/>
  <c r="H319" i="16"/>
  <c r="J319" i="16" s="1"/>
  <c r="H680" i="16"/>
  <c r="J680" i="16" s="1"/>
  <c r="H379" i="16"/>
  <c r="J379" i="16" s="1"/>
  <c r="H318" i="16"/>
  <c r="H1419" i="16"/>
  <c r="J1419" i="16" s="1"/>
  <c r="H1070" i="16"/>
  <c r="J1070" i="16" s="1"/>
  <c r="H608" i="16"/>
  <c r="I608" i="16" s="1"/>
  <c r="H607" i="16"/>
  <c r="H1069" i="16"/>
  <c r="J1069" i="16" s="1"/>
  <c r="H1418" i="16"/>
  <c r="I1418" i="16" s="1"/>
  <c r="H1035" i="16"/>
  <c r="J1035" i="16" s="1"/>
  <c r="H1216" i="16"/>
  <c r="H1215" i="16"/>
  <c r="I1215" i="16" s="1"/>
  <c r="H317" i="16"/>
  <c r="I317" i="16" s="1"/>
  <c r="H1303" i="16"/>
  <c r="I1303" i="16" s="1"/>
  <c r="H1068" i="16"/>
  <c r="J1068" i="16" s="1"/>
  <c r="H464" i="16"/>
  <c r="J464" i="16" s="1"/>
  <c r="H316" i="16"/>
  <c r="H671" i="16"/>
  <c r="J671" i="16" s="1"/>
  <c r="H1003" i="16"/>
  <c r="H315" i="16"/>
  <c r="J315" i="16" s="1"/>
  <c r="H606" i="16"/>
  <c r="H1067" i="16"/>
  <c r="J1067" i="16" s="1"/>
  <c r="H1417" i="16"/>
  <c r="H605" i="16"/>
  <c r="J605" i="16" s="1"/>
  <c r="H1214" i="16"/>
  <c r="J1214" i="16" s="1"/>
  <c r="H1213" i="16"/>
  <c r="I1213" i="16" s="1"/>
  <c r="H1212" i="16"/>
  <c r="I1212" i="16" s="1"/>
  <c r="H1002" i="16"/>
  <c r="J1002" i="16" s="1"/>
  <c r="H1001" i="16"/>
  <c r="H314" i="16"/>
  <c r="I314" i="16" s="1"/>
  <c r="H313" i="16"/>
  <c r="H1427" i="16"/>
  <c r="J1427" i="16" s="1"/>
  <c r="H604" i="16"/>
  <c r="I604" i="16" s="1"/>
  <c r="H670" i="16"/>
  <c r="J670" i="16" s="1"/>
  <c r="H911" i="16"/>
  <c r="I911" i="16" s="1"/>
  <c r="H730" i="16"/>
  <c r="J730" i="16" s="1"/>
  <c r="H1211" i="16"/>
  <c r="J1211" i="16" s="1"/>
  <c r="H1448" i="16"/>
  <c r="J1448" i="16" s="1"/>
  <c r="H1302" i="16"/>
  <c r="H1210" i="16"/>
  <c r="J1210" i="16" s="1"/>
  <c r="H1376" i="16"/>
  <c r="H603" i="16"/>
  <c r="I603" i="16" s="1"/>
  <c r="H1000" i="16"/>
  <c r="I1000" i="16" s="1"/>
  <c r="H602" i="16"/>
  <c r="I602" i="16" s="1"/>
  <c r="H955" i="16"/>
  <c r="I955" i="16" s="1"/>
  <c r="H601" i="16"/>
  <c r="J601" i="16" s="1"/>
  <c r="H600" i="16"/>
  <c r="J600" i="16" s="1"/>
  <c r="H599" i="16"/>
  <c r="I599" i="16" s="1"/>
  <c r="H598" i="16"/>
  <c r="I598" i="16" s="1"/>
  <c r="H954" i="16"/>
  <c r="I954" i="16" s="1"/>
  <c r="H1209" i="16"/>
  <c r="H999" i="16"/>
  <c r="I999" i="16" s="1"/>
  <c r="H998" i="16"/>
  <c r="I998" i="16" s="1"/>
  <c r="H997" i="16"/>
  <c r="J997" i="16" s="1"/>
  <c r="H597" i="16"/>
  <c r="H596" i="16"/>
  <c r="J596" i="16" s="1"/>
  <c r="H595" i="16"/>
  <c r="I595" i="16" s="1"/>
  <c r="H594" i="16"/>
  <c r="J594" i="16" s="1"/>
  <c r="H1397" i="16"/>
  <c r="J1397" i="16" s="1"/>
  <c r="H1208" i="16"/>
  <c r="I1208" i="16" s="1"/>
  <c r="H1207" i="16"/>
  <c r="H391" i="16"/>
  <c r="I391" i="16" s="1"/>
  <c r="H593" i="16"/>
  <c r="H592" i="16"/>
  <c r="J592" i="16" s="1"/>
  <c r="H1274" i="16"/>
  <c r="I1274" i="16" s="1"/>
  <c r="H1273" i="16"/>
  <c r="J1273" i="16" s="1"/>
  <c r="H1206" i="16"/>
  <c r="J1206" i="16" s="1"/>
  <c r="H1205" i="16"/>
  <c r="I1205" i="16" s="1"/>
  <c r="H591" i="16"/>
  <c r="H312" i="16"/>
  <c r="J312" i="16" s="1"/>
  <c r="H590" i="16"/>
  <c r="H809" i="16"/>
  <c r="J809" i="16" s="1"/>
  <c r="H1086" i="16"/>
  <c r="J1086" i="16" s="1"/>
  <c r="H589" i="16"/>
  <c r="J589" i="16" s="1"/>
  <c r="H311" i="16"/>
  <c r="H953" i="16"/>
  <c r="J953" i="16" s="1"/>
  <c r="H808" i="16"/>
  <c r="H1414" i="16"/>
  <c r="I1414" i="16" s="1"/>
  <c r="H588" i="16"/>
  <c r="H587" i="16"/>
  <c r="J587" i="16" s="1"/>
  <c r="H952" i="16"/>
  <c r="H586" i="16"/>
  <c r="J586" i="16" s="1"/>
  <c r="H951" i="16"/>
  <c r="H310" i="16"/>
  <c r="I310" i="16" s="1"/>
  <c r="H585" i="16"/>
  <c r="J585" i="16" s="1"/>
  <c r="H1204" i="16"/>
  <c r="J1204" i="16" s="1"/>
  <c r="H1203" i="16"/>
  <c r="H1202" i="16"/>
  <c r="J1202" i="16" s="1"/>
  <c r="H996" i="16"/>
  <c r="J996" i="16" s="1"/>
  <c r="H309" i="16"/>
  <c r="I309" i="16" s="1"/>
  <c r="H1396" i="16"/>
  <c r="I1396" i="16" s="1"/>
  <c r="H1413" i="16"/>
  <c r="I1413" i="16" s="1"/>
  <c r="H584" i="16"/>
  <c r="I584" i="16" s="1"/>
  <c r="H1412" i="16"/>
  <c r="J1412" i="16" s="1"/>
  <c r="H995" i="16"/>
  <c r="H807" i="16"/>
  <c r="I807" i="16" s="1"/>
  <c r="H950" i="16"/>
  <c r="I950" i="16" s="1"/>
  <c r="H1411" i="16"/>
  <c r="I1411" i="16" s="1"/>
  <c r="H1085" i="16"/>
  <c r="H583" i="16"/>
  <c r="J583" i="16" s="1"/>
  <c r="H1355" i="16"/>
  <c r="I1355" i="16" s="1"/>
  <c r="H1301" i="16"/>
  <c r="J1301" i="16" s="1"/>
  <c r="H949" i="16"/>
  <c r="H806" i="16"/>
  <c r="J806" i="16" s="1"/>
  <c r="H948" i="16"/>
  <c r="J948" i="16" s="1"/>
  <c r="H1410" i="16"/>
  <c r="I1410" i="16" s="1"/>
  <c r="H582" i="16"/>
  <c r="I582" i="16" s="1"/>
  <c r="H581" i="16"/>
  <c r="I581" i="16" s="1"/>
  <c r="H580" i="16"/>
  <c r="H947" i="16"/>
  <c r="I947" i="16" s="1"/>
  <c r="H579" i="16"/>
  <c r="H805" i="16"/>
  <c r="I805" i="16" s="1"/>
  <c r="H1023" i="16"/>
  <c r="I1023" i="16" s="1"/>
  <c r="H946" i="16"/>
  <c r="J946" i="16" s="1"/>
  <c r="H578" i="16"/>
  <c r="H452" i="16"/>
  <c r="J452" i="16" s="1"/>
  <c r="H308" i="16"/>
  <c r="H307" i="16"/>
  <c r="I307" i="16" s="1"/>
  <c r="H1201" i="16"/>
  <c r="H1200" i="16"/>
  <c r="J1200" i="16" s="1"/>
  <c r="H1199" i="16"/>
  <c r="I1199" i="16" s="1"/>
  <c r="H1198" i="16"/>
  <c r="J1198" i="16" s="1"/>
  <c r="H1197" i="16"/>
  <c r="H1066" i="16"/>
  <c r="J1066" i="16" s="1"/>
  <c r="H390" i="16"/>
  <c r="H389" i="16"/>
  <c r="I389" i="16" s="1"/>
  <c r="H577" i="16"/>
  <c r="I577" i="16" s="1"/>
  <c r="H451" i="16"/>
  <c r="I451" i="16" s="1"/>
  <c r="H1065" i="16"/>
  <c r="I1065" i="16" s="1"/>
  <c r="H306" i="16"/>
  <c r="J306" i="16" s="1"/>
  <c r="H305" i="16"/>
  <c r="H1440" i="16"/>
  <c r="J1440" i="16" s="1"/>
  <c r="H304" i="16"/>
  <c r="H303" i="16"/>
  <c r="J303" i="16" s="1"/>
  <c r="H450" i="16"/>
  <c r="I450" i="16" s="1"/>
  <c r="H1196" i="16"/>
  <c r="I1196" i="16" s="1"/>
  <c r="H1195" i="16"/>
  <c r="H1194" i="16"/>
  <c r="J1194" i="16" s="1"/>
  <c r="H1193" i="16"/>
  <c r="H1064" i="16"/>
  <c r="I1064" i="16" s="1"/>
  <c r="H449" i="16"/>
  <c r="H448" i="16"/>
  <c r="I448" i="16" s="1"/>
  <c r="H302" i="16"/>
  <c r="H388" i="16"/>
  <c r="I388" i="16" s="1"/>
  <c r="H447" i="16"/>
  <c r="I447" i="16" s="1"/>
  <c r="H1063" i="16"/>
  <c r="J1063" i="16" s="1"/>
  <c r="H446" i="16"/>
  <c r="J446" i="16" s="1"/>
  <c r="H445" i="16"/>
  <c r="I445" i="16" s="1"/>
  <c r="H1439" i="16"/>
  <c r="I1439" i="16" s="1"/>
  <c r="H301" i="16"/>
  <c r="J301" i="16" s="1"/>
  <c r="H1062" i="16"/>
  <c r="H444" i="16"/>
  <c r="I444" i="16" s="1"/>
  <c r="H1192" i="16"/>
  <c r="I1192" i="16" s="1"/>
  <c r="H1191" i="16"/>
  <c r="I1191" i="16" s="1"/>
  <c r="H1190" i="16"/>
  <c r="H715" i="16"/>
  <c r="J715" i="16" s="1"/>
  <c r="H714" i="16"/>
  <c r="H713" i="16"/>
  <c r="J713" i="16" s="1"/>
  <c r="H712" i="16"/>
  <c r="H711" i="16"/>
  <c r="I711" i="16" s="1"/>
  <c r="H1189" i="16"/>
  <c r="I1189" i="16" s="1"/>
  <c r="H945" i="16"/>
  <c r="I945" i="16" s="1"/>
  <c r="H576" i="16"/>
  <c r="I576" i="16" s="1"/>
  <c r="H804" i="16"/>
  <c r="J804" i="16" s="1"/>
  <c r="H1300" i="16"/>
  <c r="I1300" i="16" s="1"/>
  <c r="H803" i="16"/>
  <c r="J803" i="16" s="1"/>
  <c r="H802" i="16"/>
  <c r="H575" i="16"/>
  <c r="J575" i="16" s="1"/>
  <c r="H574" i="16"/>
  <c r="H801" i="16"/>
  <c r="J801" i="16" s="1"/>
  <c r="H573" i="16"/>
  <c r="H572" i="16"/>
  <c r="J572" i="16" s="1"/>
  <c r="H800" i="16"/>
  <c r="I800" i="16" s="1"/>
  <c r="H682" i="16"/>
  <c r="J682" i="16" s="1"/>
  <c r="H387" i="16"/>
  <c r="J387" i="16" s="1"/>
  <c r="H710" i="16"/>
  <c r="I710" i="16" s="1"/>
  <c r="H1188" i="16"/>
  <c r="J1188" i="16" s="1"/>
  <c r="H994" i="16"/>
  <c r="I994" i="16" s="1"/>
  <c r="H993" i="16"/>
  <c r="H1354" i="16"/>
  <c r="J1354" i="16" s="1"/>
  <c r="H443" i="16"/>
  <c r="H1187" i="16"/>
  <c r="I1187" i="16" s="1"/>
  <c r="H1061" i="16"/>
  <c r="H1330" i="16"/>
  <c r="J1330" i="16" s="1"/>
  <c r="H910" i="16"/>
  <c r="H1186" i="16"/>
  <c r="I1186" i="16" s="1"/>
  <c r="H992" i="16"/>
  <c r="H1011" i="16"/>
  <c r="J1011" i="16" s="1"/>
  <c r="H571" i="16"/>
  <c r="H799" i="16"/>
  <c r="I799" i="16" s="1"/>
  <c r="H1426" i="16"/>
  <c r="H1010" i="16"/>
  <c r="J1010" i="16" s="1"/>
  <c r="H991" i="16"/>
  <c r="I991" i="16" s="1"/>
  <c r="H570" i="16"/>
  <c r="J570" i="16" s="1"/>
  <c r="H909" i="16"/>
  <c r="H740" i="16"/>
  <c r="I740" i="16" s="1"/>
  <c r="H1299" i="16"/>
  <c r="J1299" i="16" s="1"/>
  <c r="H1185" i="16"/>
  <c r="I1185" i="16" s="1"/>
  <c r="H569" i="16"/>
  <c r="H1060" i="16"/>
  <c r="I1060" i="16" s="1"/>
  <c r="H1298" i="16"/>
  <c r="H1184" i="16"/>
  <c r="J1184" i="16" s="1"/>
  <c r="H1438" i="16"/>
  <c r="H798" i="16"/>
  <c r="J798" i="16" s="1"/>
  <c r="H1059" i="16"/>
  <c r="H442" i="16"/>
  <c r="J442" i="16" s="1"/>
  <c r="H441" i="16"/>
  <c r="I441" i="16" s="1"/>
  <c r="H1022" i="16"/>
  <c r="J1022" i="16" s="1"/>
  <c r="H568" i="16"/>
  <c r="I568" i="16" s="1"/>
  <c r="H709" i="16"/>
  <c r="I709" i="16" s="1"/>
  <c r="H1437" i="16"/>
  <c r="H1297" i="16"/>
  <c r="J1297" i="16" s="1"/>
  <c r="H797" i="16"/>
  <c r="H669" i="16"/>
  <c r="I669" i="16" s="1"/>
  <c r="H1296" i="16"/>
  <c r="H796" i="16"/>
  <c r="I796" i="16" s="1"/>
  <c r="H1295" i="16"/>
  <c r="H1183" i="16"/>
  <c r="I1183" i="16" s="1"/>
  <c r="H1182" i="16"/>
  <c r="H795" i="16"/>
  <c r="J795" i="16" s="1"/>
  <c r="H1425" i="16"/>
  <c r="I1425" i="16" s="1"/>
  <c r="H794" i="16"/>
  <c r="J794" i="16" s="1"/>
  <c r="H793" i="16"/>
  <c r="I793" i="16" s="1"/>
  <c r="H792" i="16"/>
  <c r="J792" i="16" s="1"/>
  <c r="H1181" i="16"/>
  <c r="I1181" i="16" s="1"/>
  <c r="H791" i="16"/>
  <c r="J791" i="16" s="1"/>
  <c r="H1420" i="16"/>
  <c r="H300" i="16"/>
  <c r="J300" i="16" s="1"/>
  <c r="H299" i="16"/>
  <c r="H298" i="16"/>
  <c r="I298" i="16" s="1"/>
  <c r="H990" i="16"/>
  <c r="J990" i="16" s="1"/>
  <c r="H989" i="16"/>
  <c r="I989" i="16" s="1"/>
  <c r="H988" i="16"/>
  <c r="I988" i="16" s="1"/>
  <c r="H297" i="16"/>
  <c r="I297" i="16" s="1"/>
  <c r="H1180" i="16"/>
  <c r="I1180" i="16" s="1"/>
  <c r="H1058" i="16"/>
  <c r="I1058" i="16" s="1"/>
  <c r="H1179" i="16"/>
  <c r="J1179" i="16" s="1"/>
  <c r="H467" i="16"/>
  <c r="J467" i="16" s="1"/>
  <c r="H1057" i="16"/>
  <c r="J1057" i="16" s="1"/>
  <c r="H440" i="16"/>
  <c r="I440" i="16" s="1"/>
  <c r="H439" i="16"/>
  <c r="J439" i="16" s="1"/>
  <c r="H1383" i="16"/>
  <c r="J1383" i="16" s="1"/>
  <c r="H1382" i="16"/>
  <c r="H1403" i="16"/>
  <c r="J1403" i="16" s="1"/>
  <c r="H1461" i="16"/>
  <c r="I1461" i="16" s="1"/>
  <c r="H987" i="16"/>
  <c r="J987" i="16" s="1"/>
  <c r="H790" i="16"/>
  <c r="H789" i="16"/>
  <c r="J789" i="16" s="1"/>
  <c r="H944" i="16"/>
  <c r="I944" i="16" s="1"/>
  <c r="H1294" i="16"/>
  <c r="I1294" i="16" s="1"/>
  <c r="H567" i="16"/>
  <c r="I567" i="16" s="1"/>
  <c r="H788" i="16"/>
  <c r="I788" i="16" s="1"/>
  <c r="H1293" i="16"/>
  <c r="J1293" i="16" s="1"/>
  <c r="H1292" i="16"/>
  <c r="I1292" i="16" s="1"/>
  <c r="H787" i="16"/>
  <c r="H943" i="16"/>
  <c r="I943" i="16" s="1"/>
  <c r="H1291" i="16"/>
  <c r="I1291" i="16" s="1"/>
  <c r="H942" i="16"/>
  <c r="J942" i="16" s="1"/>
  <c r="H1178" i="16"/>
  <c r="H1177" i="16"/>
  <c r="J1177" i="16" s="1"/>
  <c r="H1176" i="16"/>
  <c r="H296" i="16"/>
  <c r="I296" i="16" s="1"/>
  <c r="H295" i="16"/>
  <c r="H1327" i="16"/>
  <c r="J1327" i="16" s="1"/>
  <c r="H1375" i="16"/>
  <c r="H786" i="16"/>
  <c r="J786" i="16" s="1"/>
  <c r="H785" i="16"/>
  <c r="I785" i="16" s="1"/>
  <c r="H294" i="16"/>
  <c r="I294" i="16" s="1"/>
  <c r="H1175" i="16"/>
  <c r="H1056" i="16"/>
  <c r="J1056" i="16" s="1"/>
  <c r="H784" i="16"/>
  <c r="J784" i="16" s="1"/>
  <c r="H293" i="16"/>
  <c r="I293" i="16" s="1"/>
  <c r="H292" i="16"/>
  <c r="J292" i="16" s="1"/>
  <c r="H291" i="16"/>
  <c r="J291" i="16" s="1"/>
  <c r="H290" i="16"/>
  <c r="H783" i="16"/>
  <c r="J783" i="16" s="1"/>
  <c r="H289" i="16"/>
  <c r="J289" i="16" s="1"/>
  <c r="H782" i="16"/>
  <c r="J782" i="16" s="1"/>
  <c r="H941" i="16"/>
  <c r="J941" i="16" s="1"/>
  <c r="H908" i="16"/>
  <c r="I908" i="16" s="1"/>
  <c r="H781" i="16"/>
  <c r="I781" i="16" s="1"/>
  <c r="H907" i="16"/>
  <c r="J907" i="16" s="1"/>
  <c r="H438" i="16"/>
  <c r="H288" i="16"/>
  <c r="J288" i="16" s="1"/>
  <c r="H1174" i="16"/>
  <c r="H729" i="16"/>
  <c r="J729" i="16" s="1"/>
  <c r="H659" i="16"/>
  <c r="H287" i="16"/>
  <c r="I287" i="16" s="1"/>
  <c r="H906" i="16"/>
  <c r="H1173" i="16"/>
  <c r="J1173" i="16" s="1"/>
  <c r="H1172" i="16"/>
  <c r="J1172" i="16" s="1"/>
  <c r="H728" i="16"/>
  <c r="I728" i="16" s="1"/>
  <c r="H658" i="16"/>
  <c r="J658" i="16" s="1"/>
  <c r="H286" i="16"/>
  <c r="J286" i="16" s="1"/>
  <c r="H1171" i="16"/>
  <c r="H285" i="16"/>
  <c r="J285" i="16" s="1"/>
  <c r="H905" i="16"/>
  <c r="I905" i="16" s="1"/>
  <c r="H386" i="16"/>
  <c r="I386" i="16" s="1"/>
  <c r="H1402" i="16"/>
  <c r="H1401" i="16"/>
  <c r="I1401" i="16" s="1"/>
  <c r="H1170" i="16"/>
  <c r="H385" i="16"/>
  <c r="J385" i="16" s="1"/>
  <c r="H384" i="16"/>
  <c r="H383" i="16"/>
  <c r="I383" i="16" s="1"/>
  <c r="H679" i="16"/>
  <c r="H566" i="16"/>
  <c r="I566" i="16" s="1"/>
  <c r="H565" i="16"/>
  <c r="I565" i="16" s="1"/>
  <c r="H564" i="16"/>
  <c r="J564" i="16" s="1"/>
  <c r="H284" i="16"/>
  <c r="I284" i="16" s="1"/>
  <c r="H708" i="16"/>
  <c r="J708" i="16" s="1"/>
  <c r="H283" i="16"/>
  <c r="I283" i="16" s="1"/>
  <c r="H282" i="16"/>
  <c r="I282" i="16" s="1"/>
  <c r="H563" i="16"/>
  <c r="I563" i="16" s="1"/>
  <c r="H562" i="16"/>
  <c r="I562" i="16" s="1"/>
  <c r="H561" i="16"/>
  <c r="H437" i="16"/>
  <c r="I437" i="16" s="1"/>
  <c r="H1290" i="16"/>
  <c r="J1290" i="16" s="1"/>
  <c r="H560" i="16"/>
  <c r="J560" i="16" s="1"/>
  <c r="H559" i="16"/>
  <c r="H558" i="16"/>
  <c r="J558" i="16" s="1"/>
  <c r="H557" i="16"/>
  <c r="J557" i="16" s="1"/>
  <c r="H1021" i="16"/>
  <c r="J1021" i="16" s="1"/>
  <c r="H1272" i="16"/>
  <c r="H556" i="16"/>
  <c r="J556" i="16" s="1"/>
  <c r="H555" i="16"/>
  <c r="J555" i="16" s="1"/>
  <c r="H554" i="16"/>
  <c r="J554" i="16" s="1"/>
  <c r="H553" i="16"/>
  <c r="J553" i="16" s="1"/>
  <c r="H1169" i="16"/>
  <c r="I1169" i="16" s="1"/>
  <c r="H1168" i="16"/>
  <c r="J1168" i="16" s="1"/>
  <c r="H1167" i="16"/>
  <c r="I1167" i="16" s="1"/>
  <c r="H1166" i="16"/>
  <c r="H1165" i="16"/>
  <c r="I1165" i="16" s="1"/>
  <c r="H1164" i="16"/>
  <c r="J1164" i="16" s="1"/>
  <c r="H281" i="16"/>
  <c r="J281" i="16" s="1"/>
  <c r="H552" i="16"/>
  <c r="H707" i="16"/>
  <c r="I707" i="16" s="1"/>
  <c r="H1055" i="16"/>
  <c r="H1163" i="16"/>
  <c r="J1163" i="16" s="1"/>
  <c r="H280" i="16"/>
  <c r="I280" i="16" s="1"/>
  <c r="H940" i="16"/>
  <c r="J940" i="16" s="1"/>
  <c r="H1054" i="16"/>
  <c r="I1054" i="16" s="1"/>
  <c r="H279" i="16"/>
  <c r="J279" i="16" s="1"/>
  <c r="H1381" i="16"/>
  <c r="H1380" i="16"/>
  <c r="J1380" i="16" s="1"/>
  <c r="H904" i="16"/>
  <c r="J904" i="16" s="1"/>
  <c r="H1400" i="16"/>
  <c r="J1400" i="16" s="1"/>
  <c r="H278" i="16"/>
  <c r="H1162" i="16"/>
  <c r="J1162" i="16" s="1"/>
  <c r="H1399" i="16"/>
  <c r="J1399" i="16" s="1"/>
  <c r="H1161" i="16"/>
  <c r="J1161" i="16" s="1"/>
  <c r="H1160" i="16"/>
  <c r="H551" i="16"/>
  <c r="I551" i="16" s="1"/>
  <c r="H903" i="16"/>
  <c r="J903" i="16" s="1"/>
  <c r="H902" i="16"/>
  <c r="I902" i="16" s="1"/>
  <c r="H382" i="16"/>
  <c r="I382" i="16" s="1"/>
  <c r="H550" i="16"/>
  <c r="I550" i="16" s="1"/>
  <c r="H1398" i="16"/>
  <c r="J1398" i="16" s="1"/>
  <c r="H1159" i="16"/>
  <c r="J1159" i="16" s="1"/>
  <c r="H1158" i="16"/>
  <c r="H1353" i="16"/>
  <c r="J1353" i="16" s="1"/>
  <c r="H668" i="16"/>
  <c r="I668" i="16" s="1"/>
  <c r="H1157" i="16"/>
  <c r="I1157" i="16" s="1"/>
  <c r="H1374" i="16"/>
  <c r="H277" i="16"/>
  <c r="I277" i="16" s="1"/>
  <c r="H1156" i="16"/>
  <c r="I1156" i="16" s="1"/>
  <c r="H1436" i="16"/>
  <c r="I1436" i="16" s="1"/>
  <c r="H1352" i="16"/>
  <c r="I1352" i="16" s="1"/>
  <c r="H436" i="16"/>
  <c r="I436" i="16" s="1"/>
  <c r="H1409" i="16"/>
  <c r="J1409" i="16" s="1"/>
  <c r="H276" i="16"/>
  <c r="I276" i="16" s="1"/>
  <c r="H1053" i="16"/>
  <c r="I1053" i="16" s="1"/>
  <c r="H1424" i="16"/>
  <c r="J1424" i="16" s="1"/>
  <c r="H660" i="16"/>
  <c r="I660" i="16" s="1"/>
  <c r="H549" i="16"/>
  <c r="J549" i="16" s="1"/>
  <c r="H275" i="16"/>
  <c r="H1351" i="16"/>
  <c r="I1351" i="16" s="1"/>
  <c r="H1052" i="16"/>
  <c r="J1052" i="16" s="1"/>
  <c r="H435" i="16"/>
  <c r="J435" i="16" s="1"/>
  <c r="H274" i="16"/>
  <c r="H1289" i="16"/>
  <c r="J1289" i="16" s="1"/>
  <c r="H1155" i="16"/>
  <c r="I1155" i="16" s="1"/>
  <c r="H273" i="16"/>
  <c r="J273" i="16" s="1"/>
  <c r="H706" i="16"/>
  <c r="H1350" i="16"/>
  <c r="J1350" i="16" s="1"/>
  <c r="H1435" i="16"/>
  <c r="I1435" i="16" s="1"/>
  <c r="H1349" i="16"/>
  <c r="I1349" i="16" s="1"/>
  <c r="H1348" i="16"/>
  <c r="H434" i="16"/>
  <c r="I434" i="16" s="1"/>
  <c r="H468" i="16"/>
  <c r="I468" i="16" s="1"/>
  <c r="H1347" i="16"/>
  <c r="I1347" i="16" s="1"/>
  <c r="H1346" i="16"/>
  <c r="H433" i="16"/>
  <c r="J433" i="16" s="1"/>
  <c r="H1051" i="16"/>
  <c r="H705" i="16"/>
  <c r="J705" i="16" s="1"/>
  <c r="H1447" i="16"/>
  <c r="I1447" i="16" s="1"/>
  <c r="H1084" i="16"/>
  <c r="J1084" i="16" s="1"/>
  <c r="H704" i="16"/>
  <c r="J704" i="16" s="1"/>
  <c r="H1423" i="16"/>
  <c r="I1423" i="16" s="1"/>
  <c r="H432" i="16"/>
  <c r="H1050" i="16"/>
  <c r="J1050" i="16" s="1"/>
  <c r="H431" i="16"/>
  <c r="H703" i="16"/>
  <c r="J703" i="16" s="1"/>
  <c r="H1049" i="16"/>
  <c r="H780" i="16"/>
  <c r="J780" i="16" s="1"/>
  <c r="H1048" i="16"/>
  <c r="I1048" i="16" s="1"/>
  <c r="H430" i="16"/>
  <c r="I430" i="16" s="1"/>
  <c r="H1408" i="16"/>
  <c r="H1020" i="16"/>
  <c r="I1020" i="16" s="1"/>
  <c r="H1019" i="16"/>
  <c r="J1019" i="16" s="1"/>
  <c r="H667" i="16"/>
  <c r="J667" i="16" s="1"/>
  <c r="H702" i="16"/>
  <c r="H666" i="16"/>
  <c r="J666" i="16" s="1"/>
  <c r="H779" i="16"/>
  <c r="H1047" i="16"/>
  <c r="J1047" i="16" s="1"/>
  <c r="H429" i="16"/>
  <c r="H272" i="16"/>
  <c r="I272" i="16" s="1"/>
  <c r="H1288" i="16"/>
  <c r="I1288" i="16" s="1"/>
  <c r="H1154" i="16"/>
  <c r="I1154" i="16" s="1"/>
  <c r="H1153" i="16"/>
  <c r="H1152" i="16"/>
  <c r="I1152" i="16" s="1"/>
  <c r="H1345" i="16"/>
  <c r="J1345" i="16" s="1"/>
  <c r="H1151" i="16"/>
  <c r="J1151" i="16" s="1"/>
  <c r="H778" i="16"/>
  <c r="H1373" i="16"/>
  <c r="I1373" i="16" s="1"/>
  <c r="H1344" i="16"/>
  <c r="J1344" i="16" s="1"/>
  <c r="H1434" i="16"/>
  <c r="I1434" i="16" s="1"/>
  <c r="H1331" i="16"/>
  <c r="H271" i="16"/>
  <c r="J271" i="16" s="1"/>
  <c r="H1150" i="16"/>
  <c r="I1150" i="16" s="1"/>
  <c r="H1149" i="16"/>
  <c r="I1149" i="16" s="1"/>
  <c r="H1148" i="16"/>
  <c r="J1148" i="16" s="1"/>
  <c r="H1147" i="16"/>
  <c r="I1147" i="16" s="1"/>
  <c r="H270" i="16"/>
  <c r="H1146" i="16"/>
  <c r="J1146" i="16" s="1"/>
  <c r="H1343" i="16"/>
  <c r="J1343" i="16" s="1"/>
  <c r="H1372" i="16"/>
  <c r="J1372" i="16" s="1"/>
  <c r="H777" i="16"/>
  <c r="I777" i="16" s="1"/>
  <c r="H1145" i="16"/>
  <c r="I1145" i="16" s="1"/>
  <c r="H1371" i="16"/>
  <c r="H701" i="16"/>
  <c r="I701" i="16" s="1"/>
  <c r="H700" i="16"/>
  <c r="I700" i="16" s="1"/>
  <c r="H269" i="16"/>
  <c r="I269" i="16" s="1"/>
  <c r="H699" i="16"/>
  <c r="H665" i="16"/>
  <c r="I665" i="16" s="1"/>
  <c r="H698" i="16"/>
  <c r="I698" i="16" s="1"/>
  <c r="H939" i="16"/>
  <c r="J939" i="16" s="1"/>
  <c r="H428" i="16"/>
  <c r="H697" i="16"/>
  <c r="I697" i="16" s="1"/>
  <c r="H664" i="16"/>
  <c r="I664" i="16" s="1"/>
  <c r="H696" i="16"/>
  <c r="I696" i="16" s="1"/>
  <c r="H695" i="16"/>
  <c r="H1018" i="16"/>
  <c r="I1018" i="16" s="1"/>
  <c r="H938" i="16"/>
  <c r="J938" i="16" s="1"/>
  <c r="H694" i="16"/>
  <c r="J694" i="16" s="1"/>
  <c r="H1144" i="16"/>
  <c r="H1143" i="16"/>
  <c r="J1143" i="16" s="1"/>
  <c r="H548" i="16"/>
  <c r="J548" i="16" s="1"/>
  <c r="H547" i="16"/>
  <c r="J547" i="16" s="1"/>
  <c r="H546" i="16"/>
  <c r="H545" i="16"/>
  <c r="I545" i="16" s="1"/>
  <c r="H1142" i="16"/>
  <c r="H268" i="16"/>
  <c r="J268" i="16" s="1"/>
  <c r="H267" i="16"/>
  <c r="J267" i="16" s="1"/>
  <c r="H1046" i="16"/>
  <c r="I1046" i="16" s="1"/>
  <c r="H266" i="16"/>
  <c r="J266" i="16" s="1"/>
  <c r="H265" i="16"/>
  <c r="J265" i="16" s="1"/>
  <c r="H427" i="16"/>
  <c r="H1017" i="16"/>
  <c r="J1017" i="16" s="1"/>
  <c r="H544" i="16"/>
  <c r="J544" i="16" s="1"/>
  <c r="H901" i="16"/>
  <c r="J901" i="16" s="1"/>
  <c r="H1045" i="16"/>
  <c r="H1141" i="16"/>
  <c r="J1141" i="16" s="1"/>
  <c r="H1342" i="16"/>
  <c r="H264" i="16"/>
  <c r="J264" i="16" s="1"/>
  <c r="H263" i="16"/>
  <c r="I263" i="16" s="1"/>
  <c r="H900" i="16"/>
  <c r="I900" i="16" s="1"/>
  <c r="H1140" i="16"/>
  <c r="I1140" i="16" s="1"/>
  <c r="H1139" i="16"/>
  <c r="J1139" i="16" s="1"/>
  <c r="H1138" i="16"/>
  <c r="H1137" i="16"/>
  <c r="J1137" i="16" s="1"/>
  <c r="H1136" i="16"/>
  <c r="H1135" i="16"/>
  <c r="I1135" i="16" s="1"/>
  <c r="H776" i="16"/>
  <c r="H775" i="16"/>
  <c r="J775" i="16" s="1"/>
  <c r="H774" i="16"/>
  <c r="J774" i="16" s="1"/>
  <c r="H1134" i="16"/>
  <c r="I1134" i="16" s="1"/>
  <c r="H262" i="16"/>
  <c r="H261" i="16"/>
  <c r="I261" i="16" s="1"/>
  <c r="H260" i="16"/>
  <c r="I260" i="16" s="1"/>
  <c r="H1133" i="16"/>
  <c r="I1133" i="16" s="1"/>
  <c r="H259" i="16"/>
  <c r="H1132" i="16"/>
  <c r="J1132" i="16" s="1"/>
  <c r="H1131" i="16"/>
  <c r="I1131" i="16" s="1"/>
  <c r="H1341" i="16"/>
  <c r="I1341" i="16" s="1"/>
  <c r="H543" i="16"/>
  <c r="I543" i="16" s="1"/>
  <c r="H1287" i="16"/>
  <c r="J1287" i="16" s="1"/>
  <c r="H1370" i="16"/>
  <c r="H1369" i="16"/>
  <c r="I1369" i="16" s="1"/>
  <c r="H258" i="16"/>
  <c r="I258" i="16" s="1"/>
  <c r="H1130" i="16"/>
  <c r="J1130" i="16" s="1"/>
  <c r="H1379" i="16"/>
  <c r="I1379" i="16" s="1"/>
  <c r="H1286" i="16"/>
  <c r="I1286" i="16" s="1"/>
  <c r="H1368" i="16"/>
  <c r="H1044" i="16"/>
  <c r="J1044" i="16" s="1"/>
  <c r="H257" i="16"/>
  <c r="I257" i="16" s="1"/>
  <c r="H256" i="16"/>
  <c r="I256" i="16" s="1"/>
  <c r="H542" i="16"/>
  <c r="H541" i="16"/>
  <c r="J541" i="16" s="1"/>
  <c r="H540" i="16"/>
  <c r="J540" i="16" s="1"/>
  <c r="H693" i="16"/>
  <c r="I693" i="16" s="1"/>
  <c r="H663" i="16"/>
  <c r="H539" i="16"/>
  <c r="J539" i="16" s="1"/>
  <c r="H1285" i="16"/>
  <c r="J1285" i="16" s="1"/>
  <c r="H255" i="16"/>
  <c r="J255" i="16" s="1"/>
  <c r="H773" i="16"/>
  <c r="I773" i="16" s="1"/>
  <c r="H538" i="16"/>
  <c r="J538" i="16" s="1"/>
  <c r="H254" i="16"/>
  <c r="H537" i="16"/>
  <c r="J537" i="16" s="1"/>
  <c r="H937" i="16"/>
  <c r="I937" i="16" s="1"/>
  <c r="H381" i="16"/>
  <c r="I381" i="16" s="1"/>
  <c r="H772" i="16"/>
  <c r="I772" i="16" s="1"/>
  <c r="H253" i="16"/>
  <c r="J253" i="16" s="1"/>
  <c r="H536" i="16"/>
  <c r="H535" i="16"/>
  <c r="J535" i="16" s="1"/>
  <c r="H534" i="16"/>
  <c r="J534" i="16" s="1"/>
  <c r="H1284" i="16"/>
  <c r="J1284" i="16" s="1"/>
  <c r="H533" i="16"/>
  <c r="I533" i="16" s="1"/>
  <c r="H532" i="16"/>
  <c r="I532" i="16" s="1"/>
  <c r="H692" i="16"/>
  <c r="I692" i="16" s="1"/>
  <c r="H1271" i="16"/>
  <c r="I1271" i="16" s="1"/>
  <c r="H252" i="16"/>
  <c r="J252" i="16" s="1"/>
  <c r="H936" i="16"/>
  <c r="J936" i="16" s="1"/>
  <c r="H531" i="16"/>
  <c r="H530" i="16"/>
  <c r="J530" i="16" s="1"/>
  <c r="H529" i="16"/>
  <c r="J529" i="16" s="1"/>
  <c r="H1129" i="16"/>
  <c r="J1129" i="16" s="1"/>
  <c r="H1128" i="16"/>
  <c r="H1127" i="16"/>
  <c r="I1127" i="16" s="1"/>
  <c r="H1126" i="16"/>
  <c r="I1126" i="16" s="1"/>
  <c r="H1125" i="16"/>
  <c r="J1125" i="16" s="1"/>
  <c r="H1124" i="16"/>
  <c r="H935" i="16"/>
  <c r="I935" i="16" s="1"/>
  <c r="H1460" i="16"/>
  <c r="H1422" i="16"/>
  <c r="J1422" i="16" s="1"/>
  <c r="H1421" i="16"/>
  <c r="I1421" i="16" s="1"/>
  <c r="H1123" i="16"/>
  <c r="I1123" i="16" s="1"/>
  <c r="H528" i="16"/>
  <c r="H986" i="16"/>
  <c r="I986" i="16" s="1"/>
  <c r="H527" i="16"/>
  <c r="J527" i="16" s="1"/>
  <c r="H934" i="16"/>
  <c r="I934" i="16" s="1"/>
  <c r="H933" i="16"/>
  <c r="I933" i="16" s="1"/>
  <c r="H932" i="16"/>
  <c r="J932" i="16" s="1"/>
  <c r="H526" i="16"/>
  <c r="I526" i="16" s="1"/>
  <c r="H525" i="16"/>
  <c r="I525" i="16" s="1"/>
  <c r="H931" i="16"/>
  <c r="J931" i="16" s="1"/>
  <c r="H524" i="16"/>
  <c r="I524" i="16" s="1"/>
  <c r="H1459" i="16"/>
  <c r="J1459" i="16" s="1"/>
  <c r="H1458" i="16"/>
  <c r="J1458" i="16" s="1"/>
  <c r="H1457" i="16"/>
  <c r="H1456" i="16"/>
  <c r="I1456" i="16" s="1"/>
  <c r="H251" i="16"/>
  <c r="J251" i="16" s="1"/>
  <c r="H1122" i="16"/>
  <c r="I1122" i="16" s="1"/>
  <c r="H985" i="16"/>
  <c r="I985" i="16" s="1"/>
  <c r="H984" i="16"/>
  <c r="I984" i="16" s="1"/>
  <c r="H691" i="16"/>
  <c r="H250" i="16"/>
  <c r="J250" i="16" s="1"/>
  <c r="H1043" i="16"/>
  <c r="I1043" i="16" s="1"/>
  <c r="H1042" i="16"/>
  <c r="J1042" i="16" s="1"/>
  <c r="H1041" i="16"/>
  <c r="I1041" i="16" s="1"/>
  <c r="H249" i="16"/>
  <c r="J249" i="16" s="1"/>
  <c r="H1040" i="16"/>
  <c r="J1040" i="16" s="1"/>
  <c r="H1121" i="16"/>
  <c r="J1121" i="16" s="1"/>
  <c r="H1120" i="16"/>
  <c r="J1120" i="16" s="1"/>
  <c r="H1119" i="16"/>
  <c r="I1119" i="16" s="1"/>
  <c r="H1118" i="16"/>
  <c r="J1118" i="16" s="1"/>
  <c r="H1117" i="16"/>
  <c r="I1117" i="16" s="1"/>
  <c r="H930" i="16"/>
  <c r="J930" i="16" s="1"/>
  <c r="H929" i="16"/>
  <c r="I929" i="16" s="1"/>
  <c r="H928" i="16"/>
  <c r="I928" i="16" s="1"/>
  <c r="H927" i="16"/>
  <c r="J927" i="16" s="1"/>
  <c r="H926" i="16"/>
  <c r="H1116" i="16"/>
  <c r="J1116" i="16" s="1"/>
  <c r="H1115" i="16"/>
  <c r="H523" i="16"/>
  <c r="J523" i="16" s="1"/>
  <c r="H1114" i="16"/>
  <c r="J1114" i="16" s="1"/>
  <c r="H727" i="16"/>
  <c r="I727" i="16" s="1"/>
  <c r="H1446" i="16"/>
  <c r="J1446" i="16" s="1"/>
  <c r="H1113" i="16"/>
  <c r="I1113" i="16" s="1"/>
  <c r="H771" i="16"/>
  <c r="I771" i="16" s="1"/>
  <c r="H1283" i="16"/>
  <c r="I1283" i="16" s="1"/>
  <c r="H770" i="16"/>
  <c r="J770" i="16" s="1"/>
  <c r="H769" i="16"/>
  <c r="I769" i="16" s="1"/>
  <c r="H768" i="16"/>
  <c r="J768" i="16" s="1"/>
  <c r="H925" i="16"/>
  <c r="I925" i="16" s="1"/>
  <c r="H924" i="16"/>
  <c r="H1112" i="16"/>
  <c r="I1112" i="16" s="1"/>
  <c r="H1111" i="16"/>
  <c r="I1111" i="16" s="1"/>
  <c r="H767" i="16"/>
  <c r="J767" i="16" s="1"/>
  <c r="H1110" i="16"/>
  <c r="I1110" i="16" s="1"/>
  <c r="H426" i="16"/>
  <c r="J426" i="16" s="1"/>
  <c r="H1109" i="16"/>
  <c r="H1108" i="16"/>
  <c r="J1108" i="16" s="1"/>
  <c r="H248" i="16"/>
  <c r="J248" i="16" s="1"/>
  <c r="H1107" i="16"/>
  <c r="I1107" i="16" s="1"/>
  <c r="H247" i="16"/>
  <c r="I247" i="16" s="1"/>
  <c r="H1106" i="16"/>
  <c r="I1106" i="16" s="1"/>
  <c r="H1105" i="16"/>
  <c r="I1105" i="16" s="1"/>
  <c r="H1039" i="16"/>
  <c r="I1039" i="16" s="1"/>
  <c r="H246" i="16"/>
  <c r="H1367" i="16"/>
  <c r="J1367" i="16" s="1"/>
  <c r="H690" i="16"/>
  <c r="H689" i="16"/>
  <c r="I689" i="16" s="1"/>
  <c r="H245" i="16"/>
  <c r="I245" i="16" s="1"/>
  <c r="H244" i="16"/>
  <c r="J244" i="16" s="1"/>
  <c r="H243" i="16"/>
  <c r="I243" i="16" s="1"/>
  <c r="H522" i="16"/>
  <c r="I522" i="16" s="1"/>
  <c r="H242" i="16"/>
  <c r="J242" i="16" s="1"/>
  <c r="H241" i="16"/>
  <c r="I241" i="16" s="1"/>
  <c r="H240" i="16"/>
  <c r="H239" i="16"/>
  <c r="J239" i="16" s="1"/>
  <c r="H1270" i="16"/>
  <c r="J1270" i="16" s="1"/>
  <c r="H238" i="16"/>
  <c r="J238" i="16" s="1"/>
  <c r="H521" i="16"/>
  <c r="J521" i="16" s="1"/>
  <c r="H237" i="16"/>
  <c r="I237" i="16" s="1"/>
  <c r="H520" i="16"/>
  <c r="I520" i="16" s="1"/>
  <c r="H1407" i="16"/>
  <c r="I1407" i="16" s="1"/>
  <c r="H236" i="16"/>
  <c r="J236" i="16" s="1"/>
  <c r="H235" i="16"/>
  <c r="I235" i="16" s="1"/>
  <c r="H234" i="16"/>
  <c r="H1016" i="16"/>
  <c r="I1016" i="16" s="1"/>
  <c r="H1015" i="16"/>
  <c r="J1015" i="16" s="1"/>
  <c r="H1433" i="16"/>
  <c r="J1433" i="16" s="1"/>
  <c r="H1340" i="16"/>
  <c r="H233" i="16"/>
  <c r="I233" i="16" s="1"/>
  <c r="H1014" i="16"/>
  <c r="I1014" i="16" s="1"/>
  <c r="H519" i="16"/>
  <c r="J519" i="16" s="1"/>
  <c r="H1395" i="16"/>
  <c r="J1395" i="16" s="1"/>
  <c r="H1282" i="16"/>
  <c r="I1282" i="16" s="1"/>
  <c r="H232" i="16"/>
  <c r="H518" i="16"/>
  <c r="J518" i="16" s="1"/>
  <c r="H425" i="16"/>
  <c r="J425" i="16" s="1"/>
  <c r="H1455" i="16"/>
  <c r="J1455" i="16" s="1"/>
  <c r="H1454" i="16"/>
  <c r="H688" i="16"/>
  <c r="I688" i="16" s="1"/>
  <c r="H1034" i="16"/>
  <c r="I1034" i="16" s="1"/>
  <c r="H231" i="16"/>
  <c r="I231" i="16" s="1"/>
  <c r="H983" i="16"/>
  <c r="I983" i="16" s="1"/>
  <c r="H230" i="16"/>
  <c r="I230" i="16" s="1"/>
  <c r="H229" i="16"/>
  <c r="H228" i="16"/>
  <c r="J228" i="16" s="1"/>
  <c r="H517" i="16"/>
  <c r="I517" i="16" s="1"/>
  <c r="H227" i="16"/>
  <c r="I227" i="16" s="1"/>
  <c r="H766" i="16"/>
  <c r="J766" i="16" s="1"/>
  <c r="H226" i="16"/>
  <c r="J226" i="16" s="1"/>
  <c r="H225" i="16"/>
  <c r="H224" i="16"/>
  <c r="I224" i="16" s="1"/>
  <c r="H1269" i="16"/>
  <c r="H223" i="16"/>
  <c r="J223" i="16" s="1"/>
  <c r="H222" i="16"/>
  <c r="I222" i="16" s="1"/>
  <c r="H516" i="16"/>
  <c r="I516" i="16" s="1"/>
  <c r="H515" i="16"/>
  <c r="J515" i="16" s="1"/>
  <c r="H923" i="16"/>
  <c r="I923" i="16" s="1"/>
  <c r="H221" i="16"/>
  <c r="H1268" i="16"/>
  <c r="I1268" i="16" s="1"/>
  <c r="H220" i="16"/>
  <c r="I220" i="16" s="1"/>
  <c r="H1013" i="16"/>
  <c r="J1013" i="16" s="1"/>
  <c r="H1432" i="16"/>
  <c r="I1432" i="16" s="1"/>
  <c r="H219" i="16"/>
  <c r="I219" i="16" s="1"/>
  <c r="H1405" i="16"/>
  <c r="J1405" i="16" s="1"/>
  <c r="H1394" i="16"/>
  <c r="I1394" i="16" s="1"/>
  <c r="H514" i="16"/>
  <c r="I514" i="16" s="1"/>
  <c r="H1267" i="16"/>
  <c r="I1267" i="16" s="1"/>
  <c r="H218" i="16"/>
  <c r="J218" i="16" s="1"/>
  <c r="H513" i="16"/>
  <c r="I513" i="16" s="1"/>
  <c r="H512" i="16"/>
  <c r="H424" i="16"/>
  <c r="I424" i="16" s="1"/>
  <c r="H922" i="16"/>
  <c r="I922" i="16" s="1"/>
  <c r="H217" i="16"/>
  <c r="I217" i="16" s="1"/>
  <c r="H511" i="16"/>
  <c r="J511" i="16" s="1"/>
  <c r="H1453" i="16"/>
  <c r="J1453" i="16" s="1"/>
  <c r="H1452" i="16"/>
  <c r="J1452" i="16" s="1"/>
  <c r="H1339" i="16"/>
  <c r="I1339" i="16" s="1"/>
  <c r="H1104" i="16"/>
  <c r="J1104" i="16" s="1"/>
  <c r="H216" i="16"/>
  <c r="J216" i="16" s="1"/>
  <c r="H1406" i="16"/>
  <c r="I1406" i="16" s="1"/>
  <c r="H1338" i="16"/>
  <c r="J1338" i="16" s="1"/>
  <c r="H1337" i="16"/>
  <c r="I1337" i="16" s="1"/>
  <c r="H1336" i="16"/>
  <c r="I1336" i="16" s="1"/>
  <c r="H215" i="16"/>
  <c r="J215" i="16" s="1"/>
  <c r="H1366" i="16"/>
  <c r="I1366" i="16" s="1"/>
  <c r="H1365" i="16"/>
  <c r="I1365" i="16" s="1"/>
  <c r="H1364" i="16"/>
  <c r="I1364" i="16" s="1"/>
  <c r="H1103" i="16"/>
  <c r="I1103" i="16" s="1"/>
  <c r="H1102" i="16"/>
  <c r="J1102" i="16" s="1"/>
  <c r="H510" i="16"/>
  <c r="I510" i="16" s="1"/>
  <c r="H380" i="16"/>
  <c r="J380" i="16" s="1"/>
  <c r="H765" i="16"/>
  <c r="J765" i="16" s="1"/>
  <c r="H1335" i="16"/>
  <c r="I1335" i="16" s="1"/>
  <c r="H764" i="16"/>
  <c r="H509" i="16"/>
  <c r="I509" i="16" s="1"/>
  <c r="H214" i="16"/>
  <c r="I214" i="16" s="1"/>
  <c r="H1101" i="16"/>
  <c r="J1101" i="16" s="1"/>
  <c r="H213" i="16"/>
  <c r="I213" i="16" s="1"/>
  <c r="H212" i="16"/>
  <c r="J212" i="16" s="1"/>
  <c r="H763" i="16"/>
  <c r="I763" i="16" s="1"/>
  <c r="H762" i="16"/>
  <c r="J762" i="16" s="1"/>
  <c r="H1100" i="16"/>
  <c r="H1083" i="16"/>
  <c r="J1083" i="16" s="1"/>
  <c r="H1334" i="16"/>
  <c r="J1334" i="16" s="1"/>
  <c r="H508" i="16"/>
  <c r="I508" i="16" s="1"/>
  <c r="H211" i="16"/>
  <c r="H1333" i="16"/>
  <c r="J1333" i="16" s="1"/>
  <c r="H1099" i="16"/>
  <c r="I1099" i="16" s="1"/>
  <c r="H921" i="16"/>
  <c r="I921" i="16" s="1"/>
  <c r="H378" i="16"/>
  <c r="I378" i="16" s="1"/>
  <c r="H1082" i="16"/>
  <c r="J1082" i="16" s="1"/>
  <c r="H920" i="16"/>
  <c r="H423" i="16"/>
  <c r="I423" i="16" s="1"/>
  <c r="H1080" i="16"/>
  <c r="I1080" i="16" s="1"/>
  <c r="H377" i="16"/>
  <c r="J377" i="16" s="1"/>
  <c r="H210" i="16"/>
  <c r="J210" i="16" s="1"/>
  <c r="H1431" i="16"/>
  <c r="J1431" i="16" s="1"/>
  <c r="H982" i="16"/>
  <c r="J982" i="16" s="1"/>
  <c r="H1281" i="16"/>
  <c r="I1281" i="16" s="1"/>
  <c r="H1378" i="16"/>
  <c r="I1378" i="16" s="1"/>
  <c r="H507" i="16"/>
  <c r="J507" i="16" s="1"/>
  <c r="H506" i="16"/>
  <c r="J506" i="16" s="1"/>
  <c r="H687" i="16"/>
  <c r="J687" i="16" s="1"/>
  <c r="H376" i="16"/>
  <c r="H375" i="16"/>
  <c r="J375" i="16" s="1"/>
  <c r="H1081" i="16"/>
  <c r="H505" i="16"/>
  <c r="J505" i="16" s="1"/>
  <c r="H209" i="16"/>
  <c r="J209" i="16" s="1"/>
  <c r="H1098" i="16"/>
  <c r="I1098" i="16" s="1"/>
  <c r="H504" i="16"/>
  <c r="I504" i="16" s="1"/>
  <c r="H503" i="16"/>
  <c r="I503" i="16" s="1"/>
  <c r="H502" i="16"/>
  <c r="I502" i="16" s="1"/>
  <c r="H761" i="16"/>
  <c r="I761" i="16" s="1"/>
  <c r="H501" i="16"/>
  <c r="H500" i="16"/>
  <c r="J500" i="16" s="1"/>
  <c r="H1097" i="16"/>
  <c r="H499" i="16"/>
  <c r="I499" i="16" s="1"/>
  <c r="H422" i="16"/>
  <c r="J422" i="16" s="1"/>
  <c r="H498" i="16"/>
  <c r="I498" i="16" s="1"/>
  <c r="H497" i="16"/>
  <c r="J497" i="16" s="1"/>
  <c r="H496" i="16"/>
  <c r="I496" i="16" s="1"/>
  <c r="H495" i="16"/>
  <c r="I495" i="16" s="1"/>
  <c r="H494" i="16"/>
  <c r="J494" i="16" s="1"/>
  <c r="H493" i="16"/>
  <c r="H208" i="16"/>
  <c r="J208" i="16" s="1"/>
  <c r="H421" i="16"/>
  <c r="J421" i="16" s="1"/>
  <c r="H492" i="16"/>
  <c r="J492" i="16" s="1"/>
  <c r="H1033" i="16"/>
  <c r="I1033" i="16" s="1"/>
  <c r="H491" i="16"/>
  <c r="J491" i="16" s="1"/>
  <c r="H420" i="16"/>
  <c r="I420" i="16" s="1"/>
  <c r="H490" i="16"/>
  <c r="J490" i="16" s="1"/>
  <c r="H1430" i="16"/>
  <c r="H1096" i="16"/>
  <c r="I1096" i="16" s="1"/>
  <c r="H760" i="16"/>
  <c r="H686" i="16"/>
  <c r="J686" i="16" s="1"/>
  <c r="H374" i="16"/>
  <c r="J374" i="16" s="1"/>
  <c r="H1009" i="16"/>
  <c r="I1009" i="16" s="1"/>
  <c r="H981" i="16"/>
  <c r="H759" i="16"/>
  <c r="I759" i="16" s="1"/>
  <c r="H1332" i="16"/>
  <c r="I1332" i="16" s="1"/>
  <c r="H919" i="16"/>
  <c r="I919" i="16" s="1"/>
  <c r="H758" i="16"/>
  <c r="J758" i="16" s="1"/>
  <c r="H489" i="16"/>
  <c r="I489" i="16" s="1"/>
  <c r="H488" i="16"/>
  <c r="J488" i="16" s="1"/>
  <c r="H918" i="16"/>
  <c r="I918" i="16" s="1"/>
  <c r="H487" i="16"/>
  <c r="H486" i="16"/>
  <c r="J486" i="16" s="1"/>
  <c r="H207" i="16"/>
  <c r="I207" i="16" s="1"/>
  <c r="H757" i="16"/>
  <c r="I757" i="16" s="1"/>
  <c r="H485" i="16"/>
  <c r="J485" i="16" s="1"/>
  <c r="H484" i="16"/>
  <c r="J484" i="16" s="1"/>
  <c r="H756" i="16"/>
  <c r="H483" i="16"/>
  <c r="J483" i="16" s="1"/>
  <c r="H482" i="16"/>
  <c r="H481" i="16"/>
  <c r="I481" i="16" s="1"/>
  <c r="H755" i="16"/>
  <c r="H419" i="16"/>
  <c r="I419" i="16" s="1"/>
  <c r="H206" i="16"/>
  <c r="J206" i="16" s="1"/>
  <c r="H1416" i="16"/>
  <c r="J1416" i="16" s="1"/>
  <c r="H205" i="16"/>
  <c r="J205" i="16" s="1"/>
  <c r="H754" i="16"/>
  <c r="I754" i="16" s="1"/>
  <c r="H685" i="16"/>
  <c r="I685" i="16" s="1"/>
  <c r="H753" i="16"/>
  <c r="J753" i="16" s="1"/>
  <c r="H204" i="16"/>
  <c r="H480" i="16"/>
  <c r="J480" i="16" s="1"/>
  <c r="H479" i="16"/>
  <c r="J479" i="16" s="1"/>
  <c r="H662" i="16"/>
  <c r="J662" i="16" s="1"/>
  <c r="H478" i="16"/>
  <c r="J478" i="16" s="1"/>
  <c r="H684" i="16"/>
  <c r="I684" i="16" s="1"/>
  <c r="H899" i="16"/>
  <c r="H477" i="16"/>
  <c r="J477" i="16" s="1"/>
  <c r="H476" i="16"/>
  <c r="J476" i="16" s="1"/>
  <c r="H898" i="16"/>
  <c r="I898" i="16" s="1"/>
  <c r="H1012" i="16"/>
  <c r="H1280" i="16"/>
  <c r="J1280" i="16" s="1"/>
  <c r="H683" i="16"/>
  <c r="I683" i="16" s="1"/>
  <c r="H752" i="16"/>
  <c r="J752" i="16" s="1"/>
  <c r="H475" i="16"/>
  <c r="J475" i="16" s="1"/>
  <c r="H474" i="16"/>
  <c r="J474" i="16" s="1"/>
  <c r="H418" i="16"/>
  <c r="J418" i="16" s="1"/>
  <c r="H917" i="16"/>
  <c r="J917" i="16" s="1"/>
  <c r="H473" i="16"/>
  <c r="I473" i="16" s="1"/>
  <c r="H1095" i="16"/>
  <c r="I1095" i="16" s="1"/>
  <c r="H1094" i="16"/>
  <c r="I1094" i="16" s="1"/>
  <c r="H751" i="16"/>
  <c r="I751" i="16" s="1"/>
  <c r="H203" i="16"/>
  <c r="I203" i="16" s="1"/>
  <c r="H1093" i="16"/>
  <c r="I1093" i="16" s="1"/>
  <c r="H750" i="16"/>
  <c r="H749" i="16"/>
  <c r="J749" i="16" s="1"/>
  <c r="H1279" i="16"/>
  <c r="J1279" i="16" s="1"/>
  <c r="H472" i="16"/>
  <c r="J472" i="16" s="1"/>
  <c r="H748" i="16"/>
  <c r="H747" i="16"/>
  <c r="I747" i="16" s="1"/>
  <c r="H746" i="16"/>
  <c r="J746" i="16" s="1"/>
  <c r="H745" i="16"/>
  <c r="J745" i="16" s="1"/>
  <c r="H1278" i="16"/>
  <c r="I1278" i="16" s="1"/>
  <c r="H744" i="16"/>
  <c r="J744" i="16" s="1"/>
  <c r="H743" i="16"/>
  <c r="I743" i="16" s="1"/>
  <c r="H742" i="16"/>
  <c r="J742" i="16" s="1"/>
  <c r="H471" i="16"/>
  <c r="H741" i="16"/>
  <c r="J741" i="16" s="1"/>
  <c r="H1092" i="16"/>
  <c r="J1092" i="16" s="1"/>
  <c r="H1091" i="16"/>
  <c r="I1091" i="16" s="1"/>
  <c r="H202" i="16"/>
  <c r="J202" i="16" s="1"/>
  <c r="H201" i="16"/>
  <c r="I201" i="16" s="1"/>
  <c r="H200" i="16"/>
  <c r="I200" i="16" s="1"/>
  <c r="H199" i="16"/>
  <c r="I199" i="16" s="1"/>
  <c r="H897" i="16"/>
  <c r="H470" i="16"/>
  <c r="I470" i="16" s="1"/>
  <c r="H469" i="16"/>
  <c r="I469" i="16" s="1"/>
  <c r="H198" i="16"/>
  <c r="I198" i="16" s="1"/>
  <c r="H1090" i="16"/>
  <c r="J1090" i="16" s="1"/>
  <c r="H1089" i="16"/>
  <c r="I1089" i="16" s="1"/>
  <c r="G122" i="6"/>
  <c r="H122" i="6" s="1"/>
  <c r="G130" i="6"/>
  <c r="I130" i="6" s="1"/>
  <c r="G70" i="6"/>
  <c r="H70" i="6" s="1"/>
  <c r="G67" i="6"/>
  <c r="H67" i="6" s="1"/>
  <c r="G59" i="6"/>
  <c r="I59" i="6" s="1"/>
  <c r="G129" i="6"/>
  <c r="G138" i="6"/>
  <c r="I138" i="6" s="1"/>
  <c r="D155" i="15"/>
  <c r="F155" i="15" s="1"/>
  <c r="G103" i="6"/>
  <c r="H103" i="6" s="1"/>
  <c r="G128" i="6"/>
  <c r="I128" i="6" s="1"/>
  <c r="D154" i="15"/>
  <c r="F154" i="15" s="1"/>
  <c r="G85" i="6"/>
  <c r="H85" i="6" s="1"/>
  <c r="G55" i="6"/>
  <c r="H55" i="6" s="1"/>
  <c r="G126" i="6"/>
  <c r="G125" i="6"/>
  <c r="H125" i="6" s="1"/>
  <c r="G35" i="6"/>
  <c r="I35" i="6" s="1"/>
  <c r="G54" i="6"/>
  <c r="I54" i="6" s="1"/>
  <c r="D73" i="15"/>
  <c r="F73" i="15" s="1"/>
  <c r="D80" i="15"/>
  <c r="H88" i="15"/>
  <c r="D106" i="15"/>
  <c r="D120" i="15"/>
  <c r="F120" i="15" s="1"/>
  <c r="D157" i="15"/>
  <c r="D164" i="15"/>
  <c r="F164" i="15" s="1"/>
  <c r="D167" i="15"/>
  <c r="F167" i="15" s="1"/>
  <c r="D168" i="15"/>
  <c r="F168" i="15" s="1"/>
  <c r="D170" i="15"/>
  <c r="D179" i="15"/>
  <c r="D192" i="15"/>
  <c r="F192" i="15" s="1"/>
  <c r="E23" i="7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0" i="2"/>
  <c r="D31" i="2"/>
  <c r="D32" i="2"/>
  <c r="D33" i="2"/>
  <c r="D35" i="2"/>
  <c r="D3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6" i="2"/>
  <c r="D77" i="2"/>
  <c r="D78" i="2"/>
  <c r="D80" i="2"/>
  <c r="D81" i="2"/>
  <c r="D82" i="2"/>
  <c r="D83" i="2"/>
  <c r="D84" i="2"/>
  <c r="D85" i="2"/>
  <c r="D86" i="2"/>
  <c r="D87" i="2"/>
  <c r="D88" i="2"/>
  <c r="D89" i="2"/>
  <c r="D93" i="2"/>
  <c r="D94" i="2"/>
  <c r="D95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4" i="2"/>
  <c r="D135" i="2"/>
  <c r="D136" i="2"/>
  <c r="D137" i="2"/>
  <c r="D138" i="2"/>
  <c r="D139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4" i="2"/>
  <c r="D166" i="2"/>
  <c r="D167" i="2"/>
  <c r="D169" i="2"/>
  <c r="D171" i="2"/>
  <c r="D174" i="2"/>
  <c r="D175" i="2"/>
  <c r="D176" i="2"/>
  <c r="D177" i="2"/>
  <c r="D178" i="2"/>
  <c r="D179" i="2"/>
  <c r="D180" i="2"/>
  <c r="D181" i="2"/>
  <c r="D185" i="2"/>
  <c r="D186" i="2"/>
  <c r="D187" i="2"/>
  <c r="D188" i="2"/>
  <c r="D189" i="2"/>
  <c r="D191" i="2"/>
  <c r="D193" i="2"/>
  <c r="D194" i="2"/>
  <c r="D195" i="2"/>
  <c r="D197" i="2"/>
  <c r="D198" i="2"/>
  <c r="D199" i="2"/>
  <c r="D200" i="2"/>
  <c r="D26" i="1"/>
  <c r="D37" i="1"/>
  <c r="D186" i="1"/>
  <c r="E20" i="7"/>
  <c r="E22" i="7"/>
  <c r="E24" i="7"/>
  <c r="E25" i="7"/>
  <c r="C7" i="9"/>
  <c r="D7" i="9" s="1"/>
  <c r="E7" i="9"/>
  <c r="H7" i="9" s="1"/>
  <c r="H10" i="9" s="1"/>
  <c r="C8" i="9"/>
  <c r="D8" i="9" s="1"/>
  <c r="E8" i="9"/>
  <c r="H8" i="9" s="1"/>
  <c r="C9" i="9"/>
  <c r="D9" i="9" s="1"/>
  <c r="E9" i="9"/>
  <c r="H9" i="9" s="1"/>
  <c r="L1847" i="16"/>
  <c r="L1845" i="16"/>
  <c r="H17" i="7"/>
  <c r="J91" i="16"/>
  <c r="E240" i="15"/>
  <c r="I240" i="15" s="1"/>
  <c r="D194" i="15"/>
  <c r="F194" i="15" s="1"/>
  <c r="H48" i="15"/>
  <c r="D132" i="15"/>
  <c r="H103" i="15"/>
  <c r="D96" i="15"/>
  <c r="H169" i="15"/>
  <c r="C378" i="24"/>
  <c r="D378" i="24" s="1"/>
  <c r="C377" i="24"/>
  <c r="D377" i="24" s="1"/>
  <c r="C376" i="24"/>
  <c r="D376" i="24" s="1"/>
  <c r="C375" i="24"/>
  <c r="D375" i="24" s="1"/>
  <c r="C374" i="24"/>
  <c r="D374" i="24" s="1"/>
  <c r="C373" i="24"/>
  <c r="D373" i="24" s="1"/>
  <c r="C372" i="24"/>
  <c r="D372" i="24" s="1"/>
  <c r="F372" i="24" s="1"/>
  <c r="I372" i="24" s="1"/>
  <c r="C371" i="24"/>
  <c r="D371" i="24" s="1"/>
  <c r="F371" i="24" s="1"/>
  <c r="I371" i="24" s="1"/>
  <c r="C370" i="24"/>
  <c r="D370" i="24" s="1"/>
  <c r="C369" i="24"/>
  <c r="D369" i="24" s="1"/>
  <c r="C368" i="24"/>
  <c r="D368" i="24" s="1"/>
  <c r="C367" i="24"/>
  <c r="D367" i="24" s="1"/>
  <c r="C366" i="24"/>
  <c r="D366" i="24" s="1"/>
  <c r="C365" i="24"/>
  <c r="D365" i="24" s="1"/>
  <c r="C364" i="24"/>
  <c r="D364" i="24" s="1"/>
  <c r="C363" i="24"/>
  <c r="D363" i="24" s="1"/>
  <c r="C362" i="24"/>
  <c r="D362" i="24" s="1"/>
  <c r="C361" i="24"/>
  <c r="D361" i="24" s="1"/>
  <c r="C360" i="24"/>
  <c r="D360" i="24" s="1"/>
  <c r="C359" i="24"/>
  <c r="D359" i="24" s="1"/>
  <c r="C358" i="24"/>
  <c r="D358" i="24" s="1"/>
  <c r="C357" i="24"/>
  <c r="D357" i="24" s="1"/>
  <c r="C356" i="24"/>
  <c r="D356" i="24" s="1"/>
  <c r="C355" i="24"/>
  <c r="D355" i="24" s="1"/>
  <c r="C354" i="24"/>
  <c r="D354" i="24" s="1"/>
  <c r="C353" i="24"/>
  <c r="D353" i="24" s="1"/>
  <c r="C352" i="24"/>
  <c r="D352" i="24" s="1"/>
  <c r="C351" i="24"/>
  <c r="D351" i="24" s="1"/>
  <c r="C350" i="24"/>
  <c r="D350" i="24" s="1"/>
  <c r="C349" i="24"/>
  <c r="D349" i="24" s="1"/>
  <c r="C348" i="24"/>
  <c r="D348" i="24" s="1"/>
  <c r="C347" i="24"/>
  <c r="D347" i="24" s="1"/>
  <c r="E346" i="24"/>
  <c r="H346" i="24" s="1"/>
  <c r="C345" i="24"/>
  <c r="D345" i="24" s="1"/>
  <c r="C344" i="24"/>
  <c r="D344" i="24" s="1"/>
  <c r="C343" i="24"/>
  <c r="D343" i="24" s="1"/>
  <c r="C342" i="24"/>
  <c r="D342" i="24" s="1"/>
  <c r="C341" i="24"/>
  <c r="D341" i="24" s="1"/>
  <c r="C340" i="24"/>
  <c r="D340" i="24" s="1"/>
  <c r="C339" i="24"/>
  <c r="D339" i="24" s="1"/>
  <c r="C338" i="24"/>
  <c r="D338" i="24" s="1"/>
  <c r="C337" i="24"/>
  <c r="D337" i="24" s="1"/>
  <c r="C336" i="24"/>
  <c r="D336" i="24" s="1"/>
  <c r="C335" i="24"/>
  <c r="D335" i="24" s="1"/>
  <c r="C334" i="24"/>
  <c r="D334" i="24" s="1"/>
  <c r="C333" i="24"/>
  <c r="D333" i="24" s="1"/>
  <c r="C332" i="24"/>
  <c r="D332" i="24" s="1"/>
  <c r="C328" i="24"/>
  <c r="D328" i="24" s="1"/>
  <c r="C327" i="24"/>
  <c r="D327" i="24" s="1"/>
  <c r="C326" i="24"/>
  <c r="D326" i="24" s="1"/>
  <c r="C324" i="24"/>
  <c r="D324" i="24" s="1"/>
  <c r="C323" i="24"/>
  <c r="D323" i="24" s="1"/>
  <c r="C322" i="24"/>
  <c r="D322" i="24" s="1"/>
  <c r="C321" i="24"/>
  <c r="D321" i="24" s="1"/>
  <c r="C320" i="24"/>
  <c r="D320" i="24" s="1"/>
  <c r="C319" i="24"/>
  <c r="D319" i="24" s="1"/>
  <c r="C318" i="24"/>
  <c r="D318" i="24" s="1"/>
  <c r="C317" i="24"/>
  <c r="D317" i="24" s="1"/>
  <c r="C316" i="24"/>
  <c r="D316" i="24" s="1"/>
  <c r="C315" i="24"/>
  <c r="D315" i="24" s="1"/>
  <c r="H194" i="15"/>
  <c r="H132" i="15"/>
  <c r="H41" i="15"/>
  <c r="D103" i="15"/>
  <c r="D169" i="15"/>
  <c r="F169" i="15" s="1"/>
  <c r="E378" i="24"/>
  <c r="H378" i="24" s="1"/>
  <c r="E377" i="24"/>
  <c r="H377" i="24" s="1"/>
  <c r="E376" i="24"/>
  <c r="E375" i="24"/>
  <c r="H375" i="24" s="1"/>
  <c r="E374" i="24"/>
  <c r="H374" i="24" s="1"/>
  <c r="E373" i="24"/>
  <c r="H373" i="24" s="1"/>
  <c r="E370" i="24"/>
  <c r="H370" i="24" s="1"/>
  <c r="E369" i="24"/>
  <c r="H369" i="24" s="1"/>
  <c r="E368" i="24"/>
  <c r="E367" i="24"/>
  <c r="H367" i="24" s="1"/>
  <c r="E366" i="24"/>
  <c r="H366" i="24" s="1"/>
  <c r="E365" i="24"/>
  <c r="H365" i="24" s="1"/>
  <c r="E364" i="24"/>
  <c r="E363" i="24"/>
  <c r="H363" i="24" s="1"/>
  <c r="E362" i="24"/>
  <c r="H362" i="24" s="1"/>
  <c r="E361" i="24"/>
  <c r="H361" i="24" s="1"/>
  <c r="E360" i="24"/>
  <c r="E359" i="24"/>
  <c r="H359" i="24" s="1"/>
  <c r="E358" i="24"/>
  <c r="H358" i="24" s="1"/>
  <c r="E357" i="24"/>
  <c r="H357" i="24" s="1"/>
  <c r="E356" i="24"/>
  <c r="H356" i="24" s="1"/>
  <c r="E355" i="24"/>
  <c r="H355" i="24" s="1"/>
  <c r="E354" i="24"/>
  <c r="H354" i="24" s="1"/>
  <c r="E353" i="24"/>
  <c r="H353" i="24" s="1"/>
  <c r="E352" i="24"/>
  <c r="E351" i="24"/>
  <c r="H351" i="24" s="1"/>
  <c r="E350" i="24"/>
  <c r="H350" i="24" s="1"/>
  <c r="E349" i="24"/>
  <c r="H349" i="24" s="1"/>
  <c r="E348" i="24"/>
  <c r="E347" i="24"/>
  <c r="H347" i="24" s="1"/>
  <c r="C346" i="24"/>
  <c r="D346" i="24" s="1"/>
  <c r="E345" i="24"/>
  <c r="H345" i="24" s="1"/>
  <c r="E344" i="24"/>
  <c r="E343" i="24"/>
  <c r="H343" i="24" s="1"/>
  <c r="E342" i="24"/>
  <c r="H342" i="24" s="1"/>
  <c r="E341" i="24"/>
  <c r="H341" i="24" s="1"/>
  <c r="E340" i="24"/>
  <c r="E339" i="24"/>
  <c r="H339" i="24" s="1"/>
  <c r="E338" i="24"/>
  <c r="H338" i="24" s="1"/>
  <c r="E337" i="24"/>
  <c r="H337" i="24" s="1"/>
  <c r="E336" i="24"/>
  <c r="E335" i="24"/>
  <c r="H335" i="24" s="1"/>
  <c r="E334" i="24"/>
  <c r="H334" i="24" s="1"/>
  <c r="E333" i="24"/>
  <c r="H333" i="24" s="1"/>
  <c r="E332" i="24"/>
  <c r="E328" i="24"/>
  <c r="H328" i="24" s="1"/>
  <c r="E327" i="24"/>
  <c r="H327" i="24" s="1"/>
  <c r="E326" i="24"/>
  <c r="H326" i="24" s="1"/>
  <c r="E325" i="24"/>
  <c r="E324" i="24"/>
  <c r="H324" i="24" s="1"/>
  <c r="E323" i="24"/>
  <c r="E322" i="24"/>
  <c r="H322" i="24" s="1"/>
  <c r="E321" i="24"/>
  <c r="H321" i="24" s="1"/>
  <c r="E320" i="24"/>
  <c r="H320" i="24" s="1"/>
  <c r="E319" i="24"/>
  <c r="E318" i="24"/>
  <c r="H318" i="24" s="1"/>
  <c r="E317" i="24"/>
  <c r="H317" i="24" s="1"/>
  <c r="E316" i="24"/>
  <c r="H316" i="24" s="1"/>
  <c r="E315" i="24"/>
  <c r="E314" i="24"/>
  <c r="F314" i="24" s="1"/>
  <c r="I314" i="24" s="1"/>
  <c r="C313" i="24"/>
  <c r="D313" i="24" s="1"/>
  <c r="C312" i="24"/>
  <c r="D312" i="24" s="1"/>
  <c r="C311" i="24"/>
  <c r="D311" i="24" s="1"/>
  <c r="C310" i="24"/>
  <c r="D310" i="24" s="1"/>
  <c r="E313" i="24"/>
  <c r="H313" i="24" s="1"/>
  <c r="E311" i="24"/>
  <c r="H311" i="24" s="1"/>
  <c r="E309" i="24"/>
  <c r="E308" i="24"/>
  <c r="H308" i="24" s="1"/>
  <c r="E307" i="24"/>
  <c r="E306" i="24"/>
  <c r="H306" i="24" s="1"/>
  <c r="E305" i="24"/>
  <c r="E304" i="24"/>
  <c r="H304" i="24" s="1"/>
  <c r="E303" i="24"/>
  <c r="H303" i="24" s="1"/>
  <c r="E302" i="24"/>
  <c r="E301" i="24"/>
  <c r="E300" i="24"/>
  <c r="H300" i="24" s="1"/>
  <c r="E299" i="24"/>
  <c r="E298" i="24"/>
  <c r="H298" i="24" s="1"/>
  <c r="E297" i="24"/>
  <c r="E295" i="24"/>
  <c r="H295" i="24" s="1"/>
  <c r="C294" i="24"/>
  <c r="D294" i="24" s="1"/>
  <c r="C293" i="24"/>
  <c r="D293" i="24" s="1"/>
  <c r="E292" i="24"/>
  <c r="H292" i="24" s="1"/>
  <c r="E291" i="24"/>
  <c r="H291" i="24" s="1"/>
  <c r="E290" i="24"/>
  <c r="E289" i="24"/>
  <c r="H289" i="24" s="1"/>
  <c r="E288" i="24"/>
  <c r="E287" i="24"/>
  <c r="H287" i="24" s="1"/>
  <c r="E286" i="24"/>
  <c r="H286" i="24" s="1"/>
  <c r="E285" i="24"/>
  <c r="H285" i="24" s="1"/>
  <c r="E284" i="24"/>
  <c r="H284" i="24" s="1"/>
  <c r="E283" i="24"/>
  <c r="H283" i="24" s="1"/>
  <c r="E282" i="24"/>
  <c r="H282" i="24" s="1"/>
  <c r="E281" i="24"/>
  <c r="H281" i="24" s="1"/>
  <c r="E280" i="24"/>
  <c r="E279" i="24"/>
  <c r="H279" i="24" s="1"/>
  <c r="E278" i="24"/>
  <c r="H278" i="24" s="1"/>
  <c r="E277" i="24"/>
  <c r="H277" i="24" s="1"/>
  <c r="E276" i="24"/>
  <c r="H276" i="24" s="1"/>
  <c r="E275" i="24"/>
  <c r="H275" i="24" s="1"/>
  <c r="E274" i="24"/>
  <c r="H274" i="24" s="1"/>
  <c r="E273" i="24"/>
  <c r="H273" i="24" s="1"/>
  <c r="E272" i="24"/>
  <c r="H272" i="24" s="1"/>
  <c r="E271" i="24"/>
  <c r="H271" i="24" s="1"/>
  <c r="E270" i="24"/>
  <c r="H270" i="24" s="1"/>
  <c r="E269" i="24"/>
  <c r="E268" i="24"/>
  <c r="E267" i="24"/>
  <c r="H267" i="24" s="1"/>
  <c r="E266" i="24"/>
  <c r="E265" i="24"/>
  <c r="H265" i="24" s="1"/>
  <c r="E264" i="24"/>
  <c r="E263" i="24"/>
  <c r="H263" i="24" s="1"/>
  <c r="E262" i="24"/>
  <c r="E261" i="24"/>
  <c r="E260" i="24"/>
  <c r="E259" i="24"/>
  <c r="H259" i="24" s="1"/>
  <c r="E258" i="24"/>
  <c r="E257" i="24"/>
  <c r="H257" i="24" s="1"/>
  <c r="E256" i="24"/>
  <c r="E255" i="24"/>
  <c r="H255" i="24" s="1"/>
  <c r="E254" i="24"/>
  <c r="E253" i="24"/>
  <c r="H253" i="24" s="1"/>
  <c r="E252" i="24"/>
  <c r="E251" i="24"/>
  <c r="H251" i="24" s="1"/>
  <c r="E249" i="24"/>
  <c r="H249" i="24" s="1"/>
  <c r="E248" i="24"/>
  <c r="E247" i="24"/>
  <c r="E246" i="24"/>
  <c r="H246" i="24" s="1"/>
  <c r="E245" i="24"/>
  <c r="H245" i="24" s="1"/>
  <c r="E244" i="24"/>
  <c r="H244" i="24" s="1"/>
  <c r="E243" i="24"/>
  <c r="E242" i="24"/>
  <c r="H242" i="24" s="1"/>
  <c r="E241" i="24"/>
  <c r="H241" i="24" s="1"/>
  <c r="E240" i="24"/>
  <c r="H240" i="24" s="1"/>
  <c r="E239" i="24"/>
  <c r="E238" i="24"/>
  <c r="H238" i="24" s="1"/>
  <c r="E237" i="24"/>
  <c r="H237" i="24" s="1"/>
  <c r="E236" i="24"/>
  <c r="H236" i="24" s="1"/>
  <c r="E235" i="24"/>
  <c r="E234" i="24"/>
  <c r="H234" i="24" s="1"/>
  <c r="E233" i="24"/>
  <c r="H233" i="24" s="1"/>
  <c r="E232" i="24"/>
  <c r="H232" i="24" s="1"/>
  <c r="E231" i="24"/>
  <c r="E230" i="24"/>
  <c r="H230" i="24" s="1"/>
  <c r="E229" i="24"/>
  <c r="H229" i="24" s="1"/>
  <c r="E228" i="24"/>
  <c r="H228" i="24" s="1"/>
  <c r="E227" i="24"/>
  <c r="E226" i="24"/>
  <c r="H226" i="24" s="1"/>
  <c r="E225" i="24"/>
  <c r="E312" i="24"/>
  <c r="H312" i="24" s="1"/>
  <c r="E310" i="24"/>
  <c r="H310" i="24" s="1"/>
  <c r="C309" i="24"/>
  <c r="D309" i="24" s="1"/>
  <c r="C308" i="24"/>
  <c r="D308" i="24" s="1"/>
  <c r="C307" i="24"/>
  <c r="D307" i="24" s="1"/>
  <c r="C306" i="24"/>
  <c r="D306" i="24" s="1"/>
  <c r="C305" i="24"/>
  <c r="D305" i="24" s="1"/>
  <c r="C304" i="24"/>
  <c r="D304" i="24" s="1"/>
  <c r="C301" i="24"/>
  <c r="D301" i="24" s="1"/>
  <c r="C300" i="24"/>
  <c r="D300" i="24" s="1"/>
  <c r="C299" i="24"/>
  <c r="D299" i="24" s="1"/>
  <c r="C298" i="24"/>
  <c r="D298" i="24" s="1"/>
  <c r="E296" i="24"/>
  <c r="E294" i="24"/>
  <c r="E293" i="24"/>
  <c r="H293" i="24" s="1"/>
  <c r="C292" i="24"/>
  <c r="D292" i="24" s="1"/>
  <c r="C291" i="24"/>
  <c r="D291" i="24" s="1"/>
  <c r="C290" i="24"/>
  <c r="D290" i="24" s="1"/>
  <c r="C289" i="24"/>
  <c r="D289" i="24" s="1"/>
  <c r="C288" i="24"/>
  <c r="D288" i="24" s="1"/>
  <c r="C287" i="24"/>
  <c r="D287" i="24" s="1"/>
  <c r="C286" i="24"/>
  <c r="D286" i="24" s="1"/>
  <c r="C285" i="24"/>
  <c r="D285" i="24" s="1"/>
  <c r="C284" i="24"/>
  <c r="D284" i="24" s="1"/>
  <c r="C283" i="24"/>
  <c r="D283" i="24" s="1"/>
  <c r="C282" i="24"/>
  <c r="D282" i="24" s="1"/>
  <c r="C281" i="24"/>
  <c r="D281" i="24" s="1"/>
  <c r="C280" i="24"/>
  <c r="D280" i="24" s="1"/>
  <c r="C279" i="24"/>
  <c r="D279" i="24" s="1"/>
  <c r="C278" i="24"/>
  <c r="D278" i="24" s="1"/>
  <c r="C277" i="24"/>
  <c r="D277" i="24" s="1"/>
  <c r="C276" i="24"/>
  <c r="D276" i="24" s="1"/>
  <c r="C275" i="24"/>
  <c r="D275" i="24" s="1"/>
  <c r="C274" i="24"/>
  <c r="D274" i="24" s="1"/>
  <c r="C273" i="24"/>
  <c r="D273" i="24" s="1"/>
  <c r="C272" i="24"/>
  <c r="D272" i="24" s="1"/>
  <c r="C271" i="24"/>
  <c r="D271" i="24" s="1"/>
  <c r="C270" i="24"/>
  <c r="D270" i="24" s="1"/>
  <c r="C268" i="24"/>
  <c r="D268" i="24" s="1"/>
  <c r="C267" i="24"/>
  <c r="D267" i="24" s="1"/>
  <c r="C266" i="24"/>
  <c r="D266" i="24" s="1"/>
  <c r="C265" i="24"/>
  <c r="D265" i="24" s="1"/>
  <c r="C264" i="24"/>
  <c r="D264" i="24" s="1"/>
  <c r="C263" i="24"/>
  <c r="D263" i="24" s="1"/>
  <c r="C260" i="24"/>
  <c r="D260" i="24" s="1"/>
  <c r="C259" i="24"/>
  <c r="D259" i="24" s="1"/>
  <c r="C258" i="24"/>
  <c r="D258" i="24" s="1"/>
  <c r="C257" i="24"/>
  <c r="D257" i="24" s="1"/>
  <c r="C256" i="24"/>
  <c r="D256" i="24" s="1"/>
  <c r="C255" i="24"/>
  <c r="D255" i="24" s="1"/>
  <c r="C254" i="24"/>
  <c r="D254" i="24" s="1"/>
  <c r="C253" i="24"/>
  <c r="D253" i="24" s="1"/>
  <c r="C252" i="24"/>
  <c r="D252" i="24" s="1"/>
  <c r="C251" i="24"/>
  <c r="D251" i="24" s="1"/>
  <c r="C250" i="24"/>
  <c r="D250" i="24" s="1"/>
  <c r="F250" i="24" s="1"/>
  <c r="I250" i="24" s="1"/>
  <c r="C249" i="24"/>
  <c r="D249" i="24" s="1"/>
  <c r="F249" i="24" s="1"/>
  <c r="I249" i="24" s="1"/>
  <c r="C247" i="24"/>
  <c r="D247" i="24" s="1"/>
  <c r="C245" i="24"/>
  <c r="D245" i="24" s="1"/>
  <c r="C243" i="24"/>
  <c r="D243" i="24" s="1"/>
  <c r="C241" i="24"/>
  <c r="D241" i="24" s="1"/>
  <c r="F241" i="24" s="1"/>
  <c r="I241" i="24" s="1"/>
  <c r="C239" i="24"/>
  <c r="D239" i="24" s="1"/>
  <c r="C237" i="24"/>
  <c r="D237" i="24" s="1"/>
  <c r="C235" i="24"/>
  <c r="D235" i="24" s="1"/>
  <c r="C233" i="24"/>
  <c r="D233" i="24" s="1"/>
  <c r="F233" i="24" s="1"/>
  <c r="I233" i="24" s="1"/>
  <c r="C231" i="24"/>
  <c r="D231" i="24" s="1"/>
  <c r="C229" i="24"/>
  <c r="D229" i="24" s="1"/>
  <c r="C225" i="24"/>
  <c r="E223" i="24"/>
  <c r="H223" i="24" s="1"/>
  <c r="E221" i="24"/>
  <c r="H221" i="24" s="1"/>
  <c r="E220" i="24"/>
  <c r="E219" i="24"/>
  <c r="H219" i="24" s="1"/>
  <c r="E218" i="24"/>
  <c r="E217" i="24"/>
  <c r="H217" i="24" s="1"/>
  <c r="E216" i="24"/>
  <c r="E215" i="24"/>
  <c r="H215" i="24" s="1"/>
  <c r="E214" i="24"/>
  <c r="E213" i="24"/>
  <c r="H213" i="24" s="1"/>
  <c r="E212" i="24"/>
  <c r="E211" i="24"/>
  <c r="H211" i="24" s="1"/>
  <c r="E210" i="24"/>
  <c r="E209" i="24"/>
  <c r="H209" i="24" s="1"/>
  <c r="E208" i="24"/>
  <c r="H208" i="24" s="1"/>
  <c r="E207" i="24"/>
  <c r="H207" i="24" s="1"/>
  <c r="E206" i="24"/>
  <c r="E205" i="24"/>
  <c r="H205" i="24" s="1"/>
  <c r="E204" i="24"/>
  <c r="E203" i="24"/>
  <c r="H203" i="24" s="1"/>
  <c r="E202" i="24"/>
  <c r="E201" i="24"/>
  <c r="H201" i="24" s="1"/>
  <c r="E200" i="24"/>
  <c r="H200" i="24" s="1"/>
  <c r="E199" i="24"/>
  <c r="H199" i="24" s="1"/>
  <c r="E196" i="24"/>
  <c r="H196" i="24" s="1"/>
  <c r="E195" i="24"/>
  <c r="H195" i="24" s="1"/>
  <c r="E194" i="24"/>
  <c r="E193" i="24"/>
  <c r="H193" i="24" s="1"/>
  <c r="E192" i="24"/>
  <c r="H192" i="24" s="1"/>
  <c r="E191" i="24"/>
  <c r="H191" i="24" s="1"/>
  <c r="E190" i="24"/>
  <c r="E189" i="24"/>
  <c r="H189" i="24" s="1"/>
  <c r="E188" i="24"/>
  <c r="H188" i="24" s="1"/>
  <c r="E187" i="24"/>
  <c r="H187" i="24" s="1"/>
  <c r="E186" i="24"/>
  <c r="E185" i="24"/>
  <c r="H185" i="24" s="1"/>
  <c r="E184" i="24"/>
  <c r="H184" i="24" s="1"/>
  <c r="E183" i="24"/>
  <c r="H183" i="24" s="1"/>
  <c r="E182" i="24"/>
  <c r="E181" i="24"/>
  <c r="H181" i="24" s="1"/>
  <c r="E180" i="24"/>
  <c r="H180" i="24" s="1"/>
  <c r="E179" i="24"/>
  <c r="H179" i="24" s="1"/>
  <c r="E178" i="24"/>
  <c r="H178" i="24" s="1"/>
  <c r="E177" i="24"/>
  <c r="H177" i="24" s="1"/>
  <c r="E176" i="24"/>
  <c r="H176" i="24" s="1"/>
  <c r="E175" i="24"/>
  <c r="H175" i="24" s="1"/>
  <c r="E174" i="24"/>
  <c r="E173" i="24"/>
  <c r="H173" i="24" s="1"/>
  <c r="E172" i="24"/>
  <c r="H172" i="24" s="1"/>
  <c r="E171" i="24"/>
  <c r="H171" i="24" s="1"/>
  <c r="E170" i="24"/>
  <c r="H170" i="24" s="1"/>
  <c r="E169" i="24"/>
  <c r="H169" i="24" s="1"/>
  <c r="E168" i="24"/>
  <c r="H168" i="24" s="1"/>
  <c r="E167" i="24"/>
  <c r="H167" i="24" s="1"/>
  <c r="E166" i="24"/>
  <c r="E165" i="24"/>
  <c r="H165" i="24" s="1"/>
  <c r="E164" i="24"/>
  <c r="E163" i="24"/>
  <c r="H163" i="24" s="1"/>
  <c r="E162" i="24"/>
  <c r="E161" i="24"/>
  <c r="H161" i="24" s="1"/>
  <c r="E160" i="24"/>
  <c r="E159" i="24"/>
  <c r="H159" i="24" s="1"/>
  <c r="E158" i="24"/>
  <c r="E157" i="24"/>
  <c r="F157" i="24" s="1"/>
  <c r="I157" i="24" s="1"/>
  <c r="E156" i="24"/>
  <c r="E155" i="24"/>
  <c r="H155" i="24" s="1"/>
  <c r="E154" i="24"/>
  <c r="E153" i="24"/>
  <c r="H153" i="24" s="1"/>
  <c r="E152" i="24"/>
  <c r="E151" i="24"/>
  <c r="H151" i="24" s="1"/>
  <c r="E150" i="24"/>
  <c r="E149" i="24"/>
  <c r="H149" i="24" s="1"/>
  <c r="E148" i="24"/>
  <c r="E147" i="24"/>
  <c r="H147" i="24" s="1"/>
  <c r="E146" i="24"/>
  <c r="F146" i="24" s="1"/>
  <c r="I146" i="24" s="1"/>
  <c r="E145" i="24"/>
  <c r="H145" i="24" s="1"/>
  <c r="E144" i="24"/>
  <c r="H144" i="24" s="1"/>
  <c r="E143" i="24"/>
  <c r="H143" i="24" s="1"/>
  <c r="E142" i="24"/>
  <c r="E141" i="24"/>
  <c r="H141" i="24" s="1"/>
  <c r="E140" i="24"/>
  <c r="H140" i="24" s="1"/>
  <c r="E139" i="24"/>
  <c r="H139" i="24" s="1"/>
  <c r="C138" i="24"/>
  <c r="D138" i="24" s="1"/>
  <c r="E137" i="24"/>
  <c r="H137" i="24" s="1"/>
  <c r="C136" i="24"/>
  <c r="D136" i="24" s="1"/>
  <c r="C135" i="24"/>
  <c r="D135" i="24" s="1"/>
  <c r="C134" i="24"/>
  <c r="D134" i="24" s="1"/>
  <c r="C133" i="24"/>
  <c r="D133" i="24" s="1"/>
  <c r="C132" i="24"/>
  <c r="D132" i="24" s="1"/>
  <c r="F132" i="24" s="1"/>
  <c r="C131" i="24"/>
  <c r="D131" i="24" s="1"/>
  <c r="C130" i="24"/>
  <c r="D130" i="24" s="1"/>
  <c r="C129" i="24"/>
  <c r="D129" i="24" s="1"/>
  <c r="C128" i="24"/>
  <c r="D128" i="24" s="1"/>
  <c r="C127" i="24"/>
  <c r="D127" i="24" s="1"/>
  <c r="C126" i="24"/>
  <c r="D126" i="24" s="1"/>
  <c r="C125" i="24"/>
  <c r="D125" i="24" s="1"/>
  <c r="C124" i="24"/>
  <c r="D124" i="24" s="1"/>
  <c r="C123" i="24"/>
  <c r="D123" i="24" s="1"/>
  <c r="F123" i="24" s="1"/>
  <c r="I123" i="24" s="1"/>
  <c r="C122" i="24"/>
  <c r="D122" i="24" s="1"/>
  <c r="C121" i="24"/>
  <c r="D121" i="24" s="1"/>
  <c r="C120" i="24"/>
  <c r="D120" i="24" s="1"/>
  <c r="F120" i="24" s="1"/>
  <c r="I120" i="24" s="1"/>
  <c r="C119" i="24"/>
  <c r="D119" i="24" s="1"/>
  <c r="C118" i="24"/>
  <c r="D118" i="24" s="1"/>
  <c r="C117" i="24"/>
  <c r="D117" i="24" s="1"/>
  <c r="C116" i="24"/>
  <c r="D116" i="24" s="1"/>
  <c r="C115" i="24"/>
  <c r="D115" i="24" s="1"/>
  <c r="C114" i="24"/>
  <c r="D114" i="24" s="1"/>
  <c r="C113" i="24"/>
  <c r="D113" i="24" s="1"/>
  <c r="C112" i="24"/>
  <c r="D112" i="24" s="1"/>
  <c r="C111" i="24"/>
  <c r="D111" i="24" s="1"/>
  <c r="C110" i="24"/>
  <c r="D110" i="24" s="1"/>
  <c r="C109" i="24"/>
  <c r="D109" i="24" s="1"/>
  <c r="C108" i="24"/>
  <c r="D108" i="24" s="1"/>
  <c r="C107" i="24"/>
  <c r="D107" i="24" s="1"/>
  <c r="C106" i="24"/>
  <c r="D106" i="24" s="1"/>
  <c r="C105" i="24"/>
  <c r="D105" i="24" s="1"/>
  <c r="C104" i="24"/>
  <c r="D104" i="24" s="1"/>
  <c r="C103" i="24"/>
  <c r="D103" i="24" s="1"/>
  <c r="C102" i="24"/>
  <c r="D102" i="24" s="1"/>
  <c r="C101" i="24"/>
  <c r="D101" i="24" s="1"/>
  <c r="C100" i="24"/>
  <c r="D100" i="24" s="1"/>
  <c r="C99" i="24"/>
  <c r="D99" i="24" s="1"/>
  <c r="F99" i="24" s="1"/>
  <c r="C98" i="24"/>
  <c r="D98" i="24" s="1"/>
  <c r="C97" i="24"/>
  <c r="D97" i="24" s="1"/>
  <c r="C96" i="24"/>
  <c r="D96" i="24" s="1"/>
  <c r="C95" i="24"/>
  <c r="D95" i="24" s="1"/>
  <c r="C94" i="24"/>
  <c r="D94" i="24" s="1"/>
  <c r="C93" i="24"/>
  <c r="D93" i="24" s="1"/>
  <c r="C92" i="24"/>
  <c r="D92" i="24" s="1"/>
  <c r="C91" i="24"/>
  <c r="D91" i="24" s="1"/>
  <c r="C90" i="24"/>
  <c r="D90" i="24" s="1"/>
  <c r="C89" i="24"/>
  <c r="D89" i="24" s="1"/>
  <c r="C88" i="24"/>
  <c r="D88" i="24" s="1"/>
  <c r="C87" i="24"/>
  <c r="D87" i="24" s="1"/>
  <c r="C86" i="24"/>
  <c r="D86" i="24" s="1"/>
  <c r="C85" i="24"/>
  <c r="D85" i="24" s="1"/>
  <c r="C84" i="24"/>
  <c r="D84" i="24" s="1"/>
  <c r="C83" i="24"/>
  <c r="D83" i="24" s="1"/>
  <c r="C82" i="24"/>
  <c r="D82" i="24" s="1"/>
  <c r="C81" i="24"/>
  <c r="D81" i="24" s="1"/>
  <c r="C80" i="24"/>
  <c r="D80" i="24" s="1"/>
  <c r="C79" i="24"/>
  <c r="D79" i="24" s="1"/>
  <c r="C78" i="24"/>
  <c r="D78" i="24" s="1"/>
  <c r="C77" i="24"/>
  <c r="D77" i="24" s="1"/>
  <c r="C76" i="24"/>
  <c r="D76" i="24" s="1"/>
  <c r="C75" i="24"/>
  <c r="D75" i="24" s="1"/>
  <c r="C74" i="24"/>
  <c r="D74" i="24" s="1"/>
  <c r="C73" i="24"/>
  <c r="D73" i="24" s="1"/>
  <c r="C72" i="24"/>
  <c r="D72" i="24" s="1"/>
  <c r="C71" i="24"/>
  <c r="D71" i="24" s="1"/>
  <c r="C70" i="24"/>
  <c r="D70" i="24" s="1"/>
  <c r="C69" i="24"/>
  <c r="D69" i="24" s="1"/>
  <c r="C68" i="24"/>
  <c r="D68" i="24" s="1"/>
  <c r="C67" i="24"/>
  <c r="D67" i="24" s="1"/>
  <c r="C66" i="24"/>
  <c r="D66" i="24" s="1"/>
  <c r="C64" i="24"/>
  <c r="D64" i="24" s="1"/>
  <c r="C63" i="24"/>
  <c r="D63" i="24" s="1"/>
  <c r="C62" i="24"/>
  <c r="D62" i="24" s="1"/>
  <c r="C61" i="24"/>
  <c r="D61" i="24" s="1"/>
  <c r="C248" i="24"/>
  <c r="C246" i="24"/>
  <c r="D246" i="24" s="1"/>
  <c r="C244" i="24"/>
  <c r="D244" i="24" s="1"/>
  <c r="C242" i="24"/>
  <c r="D242" i="24" s="1"/>
  <c r="C240" i="24"/>
  <c r="D240" i="24" s="1"/>
  <c r="C238" i="24"/>
  <c r="D238" i="24" s="1"/>
  <c r="C236" i="24"/>
  <c r="D236" i="24" s="1"/>
  <c r="C234" i="24"/>
  <c r="D234" i="24" s="1"/>
  <c r="C232" i="24"/>
  <c r="D232" i="24" s="1"/>
  <c r="C230" i="24"/>
  <c r="D230" i="24" s="1"/>
  <c r="C228" i="24"/>
  <c r="D228" i="24" s="1"/>
  <c r="C226" i="24"/>
  <c r="D226" i="24" s="1"/>
  <c r="C224" i="24"/>
  <c r="C223" i="24"/>
  <c r="D223" i="24" s="1"/>
  <c r="F223" i="24" s="1"/>
  <c r="I223" i="24" s="1"/>
  <c r="C222" i="24"/>
  <c r="D222" i="24" s="1"/>
  <c r="F222" i="24" s="1"/>
  <c r="I222" i="24" s="1"/>
  <c r="C221" i="24"/>
  <c r="D221" i="24" s="1"/>
  <c r="C220" i="24"/>
  <c r="D220" i="24" s="1"/>
  <c r="C219" i="24"/>
  <c r="D219" i="24" s="1"/>
  <c r="C218" i="24"/>
  <c r="D218" i="24" s="1"/>
  <c r="C217" i="24"/>
  <c r="D217" i="24" s="1"/>
  <c r="C216" i="24"/>
  <c r="D216" i="24" s="1"/>
  <c r="C215" i="24"/>
  <c r="D215" i="24" s="1"/>
  <c r="C214" i="24"/>
  <c r="D214" i="24" s="1"/>
  <c r="C213" i="24"/>
  <c r="D213" i="24" s="1"/>
  <c r="C212" i="24"/>
  <c r="D212" i="24" s="1"/>
  <c r="C211" i="24"/>
  <c r="D211" i="24" s="1"/>
  <c r="C210" i="24"/>
  <c r="D210" i="24" s="1"/>
  <c r="C209" i="24"/>
  <c r="D209" i="24" s="1"/>
  <c r="C208" i="24"/>
  <c r="D208" i="24" s="1"/>
  <c r="C207" i="24"/>
  <c r="D207" i="24" s="1"/>
  <c r="C206" i="24"/>
  <c r="D206" i="24" s="1"/>
  <c r="C205" i="24"/>
  <c r="D205" i="24" s="1"/>
  <c r="C204" i="24"/>
  <c r="D204" i="24" s="1"/>
  <c r="C203" i="24"/>
  <c r="D203" i="24" s="1"/>
  <c r="C202" i="24"/>
  <c r="D202" i="24" s="1"/>
  <c r="C201" i="24"/>
  <c r="D201" i="24" s="1"/>
  <c r="C199" i="24"/>
  <c r="D199" i="24" s="1"/>
  <c r="F199" i="24" s="1"/>
  <c r="I199" i="24" s="1"/>
  <c r="C198" i="24"/>
  <c r="D198" i="24" s="1"/>
  <c r="F198" i="24" s="1"/>
  <c r="I198" i="24" s="1"/>
  <c r="C197" i="24"/>
  <c r="D197" i="24" s="1"/>
  <c r="F197" i="24" s="1"/>
  <c r="I197" i="24" s="1"/>
  <c r="C196" i="24"/>
  <c r="D196" i="24" s="1"/>
  <c r="C195" i="24"/>
  <c r="D195" i="24" s="1"/>
  <c r="C194" i="24"/>
  <c r="D194" i="24" s="1"/>
  <c r="C193" i="24"/>
  <c r="D193" i="24" s="1"/>
  <c r="C192" i="24"/>
  <c r="D192" i="24" s="1"/>
  <c r="C191" i="24"/>
  <c r="D191" i="24" s="1"/>
  <c r="C190" i="24"/>
  <c r="D190" i="24" s="1"/>
  <c r="C189" i="24"/>
  <c r="D189" i="24" s="1"/>
  <c r="C188" i="24"/>
  <c r="D188" i="24" s="1"/>
  <c r="C187" i="24"/>
  <c r="D187" i="24" s="1"/>
  <c r="C186" i="24"/>
  <c r="D186" i="24" s="1"/>
  <c r="C185" i="24"/>
  <c r="D185" i="24" s="1"/>
  <c r="C184" i="24"/>
  <c r="D184" i="24" s="1"/>
  <c r="C183" i="24"/>
  <c r="D183" i="24" s="1"/>
  <c r="C182" i="24"/>
  <c r="D182" i="24" s="1"/>
  <c r="C181" i="24"/>
  <c r="D181" i="24" s="1"/>
  <c r="C180" i="24"/>
  <c r="D180" i="24" s="1"/>
  <c r="C179" i="24"/>
  <c r="D179" i="24" s="1"/>
  <c r="C178" i="24"/>
  <c r="D178" i="24" s="1"/>
  <c r="C177" i="24"/>
  <c r="D177" i="24" s="1"/>
  <c r="C176" i="24"/>
  <c r="D176" i="24" s="1"/>
  <c r="C175" i="24"/>
  <c r="D175" i="24" s="1"/>
  <c r="C174" i="24"/>
  <c r="D174" i="24" s="1"/>
  <c r="C173" i="24"/>
  <c r="D173" i="24" s="1"/>
  <c r="C172" i="24"/>
  <c r="D172" i="24" s="1"/>
  <c r="C171" i="24"/>
  <c r="D171" i="24" s="1"/>
  <c r="C170" i="24"/>
  <c r="D170" i="24" s="1"/>
  <c r="C169" i="24"/>
  <c r="D169" i="24" s="1"/>
  <c r="C168" i="24"/>
  <c r="D168" i="24" s="1"/>
  <c r="C167" i="24"/>
  <c r="D167" i="24" s="1"/>
  <c r="C166" i="24"/>
  <c r="D166" i="24" s="1"/>
  <c r="C165" i="24"/>
  <c r="D165" i="24" s="1"/>
  <c r="C163" i="24"/>
  <c r="D163" i="24" s="1"/>
  <c r="C162" i="24"/>
  <c r="D162" i="24" s="1"/>
  <c r="C161" i="24"/>
  <c r="D161" i="24" s="1"/>
  <c r="C160" i="24"/>
  <c r="D160" i="24" s="1"/>
  <c r="C159" i="24"/>
  <c r="D159" i="24" s="1"/>
  <c r="C156" i="24"/>
  <c r="D156" i="24" s="1"/>
  <c r="C155" i="24"/>
  <c r="D155" i="24" s="1"/>
  <c r="C154" i="24"/>
  <c r="D154" i="24" s="1"/>
  <c r="C153" i="24"/>
  <c r="D153" i="24" s="1"/>
  <c r="C152" i="24"/>
  <c r="D152" i="24" s="1"/>
  <c r="C151" i="24"/>
  <c r="D151" i="24" s="1"/>
  <c r="C150" i="24"/>
  <c r="D150" i="24" s="1"/>
  <c r="C149" i="24"/>
  <c r="D149" i="24" s="1"/>
  <c r="C148" i="24"/>
  <c r="D148" i="24" s="1"/>
  <c r="C147" i="24"/>
  <c r="D147" i="24" s="1"/>
  <c r="C145" i="24"/>
  <c r="D145" i="24" s="1"/>
  <c r="C144" i="24"/>
  <c r="D144" i="24" s="1"/>
  <c r="C143" i="24"/>
  <c r="D143" i="24" s="1"/>
  <c r="C142" i="24"/>
  <c r="D142" i="24" s="1"/>
  <c r="C141" i="24"/>
  <c r="D141" i="24" s="1"/>
  <c r="C140" i="24"/>
  <c r="D140" i="24" s="1"/>
  <c r="C139" i="24"/>
  <c r="D139" i="24" s="1"/>
  <c r="E138" i="24"/>
  <c r="H138" i="24" s="1"/>
  <c r="C137" i="24"/>
  <c r="D137" i="24" s="1"/>
  <c r="E136" i="24"/>
  <c r="H136" i="24" s="1"/>
  <c r="E135" i="24"/>
  <c r="H135" i="24" s="1"/>
  <c r="E134" i="24"/>
  <c r="H134" i="24" s="1"/>
  <c r="E133" i="24"/>
  <c r="H133" i="24" s="1"/>
  <c r="E131" i="24"/>
  <c r="E130" i="24"/>
  <c r="H130" i="24" s="1"/>
  <c r="E129" i="24"/>
  <c r="E128" i="24"/>
  <c r="H128" i="24" s="1"/>
  <c r="E127" i="24"/>
  <c r="E126" i="24"/>
  <c r="H126" i="24" s="1"/>
  <c r="E125" i="24"/>
  <c r="E124" i="24"/>
  <c r="H124" i="24" s="1"/>
  <c r="E122" i="24"/>
  <c r="H122" i="24" s="1"/>
  <c r="E121" i="24"/>
  <c r="H121" i="24" s="1"/>
  <c r="E119" i="24"/>
  <c r="E118" i="24"/>
  <c r="H118" i="24" s="1"/>
  <c r="E117" i="24"/>
  <c r="H117" i="24" s="1"/>
  <c r="E116" i="24"/>
  <c r="H116" i="24" s="1"/>
  <c r="E115" i="24"/>
  <c r="E114" i="24"/>
  <c r="H114" i="24" s="1"/>
  <c r="E113" i="24"/>
  <c r="H113" i="24" s="1"/>
  <c r="E112" i="24"/>
  <c r="H112" i="24" s="1"/>
  <c r="E111" i="24"/>
  <c r="E110" i="24"/>
  <c r="H110" i="24" s="1"/>
  <c r="E109" i="24"/>
  <c r="E108" i="24"/>
  <c r="H108" i="24" s="1"/>
  <c r="E107" i="24"/>
  <c r="E106" i="24"/>
  <c r="H106" i="24" s="1"/>
  <c r="E105" i="24"/>
  <c r="E104" i="24"/>
  <c r="H104" i="24" s="1"/>
  <c r="E103" i="24"/>
  <c r="H103" i="24" s="1"/>
  <c r="E102" i="24"/>
  <c r="H102" i="24" s="1"/>
  <c r="E101" i="24"/>
  <c r="E100" i="24"/>
  <c r="H100" i="24" s="1"/>
  <c r="E98" i="24"/>
  <c r="H98" i="24" s="1"/>
  <c r="E97" i="24"/>
  <c r="H97" i="24" s="1"/>
  <c r="E96" i="24"/>
  <c r="H96" i="24" s="1"/>
  <c r="E95" i="24"/>
  <c r="H95" i="24" s="1"/>
  <c r="E94" i="24"/>
  <c r="H94" i="24" s="1"/>
  <c r="E93" i="24"/>
  <c r="H93" i="24" s="1"/>
  <c r="E92" i="24"/>
  <c r="E91" i="24"/>
  <c r="H91" i="24" s="1"/>
  <c r="E90" i="24"/>
  <c r="H90" i="24" s="1"/>
  <c r="E89" i="24"/>
  <c r="H89" i="24" s="1"/>
  <c r="E88" i="24"/>
  <c r="H88" i="24" s="1"/>
  <c r="E87" i="24"/>
  <c r="H87" i="24" s="1"/>
  <c r="E86" i="24"/>
  <c r="H86" i="24" s="1"/>
  <c r="E85" i="24"/>
  <c r="H85" i="24" s="1"/>
  <c r="E84" i="24"/>
  <c r="H84" i="24" s="1"/>
  <c r="E83" i="24"/>
  <c r="H83" i="24" s="1"/>
  <c r="E82" i="24"/>
  <c r="H82" i="24" s="1"/>
  <c r="E81" i="24"/>
  <c r="H81" i="24" s="1"/>
  <c r="E80" i="24"/>
  <c r="H80" i="24" s="1"/>
  <c r="E79" i="24"/>
  <c r="H79" i="24" s="1"/>
  <c r="E78" i="24"/>
  <c r="H78" i="24" s="1"/>
  <c r="E77" i="24"/>
  <c r="H77" i="24" s="1"/>
  <c r="E76" i="24"/>
  <c r="H76" i="24" s="1"/>
  <c r="E75" i="24"/>
  <c r="H75" i="24" s="1"/>
  <c r="E74" i="24"/>
  <c r="H74" i="24" s="1"/>
  <c r="E73" i="24"/>
  <c r="H73" i="24" s="1"/>
  <c r="E72" i="24"/>
  <c r="H72" i="24" s="1"/>
  <c r="E71" i="24"/>
  <c r="H71" i="24" s="1"/>
  <c r="E70" i="24"/>
  <c r="H70" i="24" s="1"/>
  <c r="E69" i="24"/>
  <c r="H69" i="24" s="1"/>
  <c r="E68" i="24"/>
  <c r="H68" i="24" s="1"/>
  <c r="E67" i="24"/>
  <c r="H67" i="24" s="1"/>
  <c r="E66" i="24"/>
  <c r="H66" i="24" s="1"/>
  <c r="E65" i="24"/>
  <c r="E64" i="24"/>
  <c r="H64" i="24" s="1"/>
  <c r="E63" i="24"/>
  <c r="H63" i="24" s="1"/>
  <c r="E62" i="24"/>
  <c r="E61" i="24"/>
  <c r="H61" i="24" s="1"/>
  <c r="E60" i="24"/>
  <c r="H60" i="24" s="1"/>
  <c r="E50" i="24"/>
  <c r="H50" i="24" s="1"/>
  <c r="E49" i="24"/>
  <c r="H49" i="24" s="1"/>
  <c r="C60" i="24"/>
  <c r="D60" i="24" s="1"/>
  <c r="C49" i="24"/>
  <c r="D49" i="24" s="1"/>
  <c r="C48" i="24"/>
  <c r="D48" i="24" s="1"/>
  <c r="C45" i="24"/>
  <c r="D45" i="24" s="1"/>
  <c r="C44" i="24"/>
  <c r="D44" i="24" s="1"/>
  <c r="C43" i="24"/>
  <c r="D43" i="24" s="1"/>
  <c r="C42" i="24"/>
  <c r="D42" i="24" s="1"/>
  <c r="C41" i="24"/>
  <c r="D41" i="24" s="1"/>
  <c r="C40" i="24"/>
  <c r="D40" i="24" s="1"/>
  <c r="C39" i="24"/>
  <c r="D39" i="24" s="1"/>
  <c r="C38" i="24"/>
  <c r="D38" i="24" s="1"/>
  <c r="E30" i="24"/>
  <c r="H30" i="24" s="1"/>
  <c r="E29" i="24"/>
  <c r="H29" i="24" s="1"/>
  <c r="E28" i="24"/>
  <c r="H28" i="24" s="1"/>
  <c r="E27" i="24"/>
  <c r="H27" i="24" s="1"/>
  <c r="E26" i="24"/>
  <c r="H26" i="24" s="1"/>
  <c r="E25" i="24"/>
  <c r="H25" i="24" s="1"/>
  <c r="E24" i="24"/>
  <c r="H24" i="24" s="1"/>
  <c r="E23" i="24"/>
  <c r="H23" i="24" s="1"/>
  <c r="E22" i="24"/>
  <c r="H22" i="24" s="1"/>
  <c r="E21" i="24"/>
  <c r="H21" i="24" s="1"/>
  <c r="E20" i="24"/>
  <c r="H20" i="24" s="1"/>
  <c r="E19" i="24"/>
  <c r="H19" i="24" s="1"/>
  <c r="E18" i="24"/>
  <c r="H18" i="24" s="1"/>
  <c r="E17" i="24"/>
  <c r="H17" i="24" s="1"/>
  <c r="E16" i="24"/>
  <c r="H16" i="24" s="1"/>
  <c r="E15" i="24"/>
  <c r="H15" i="24" s="1"/>
  <c r="E14" i="24"/>
  <c r="H14" i="24" s="1"/>
  <c r="E13" i="24"/>
  <c r="H13" i="24" s="1"/>
  <c r="E12" i="24"/>
  <c r="H12" i="24" s="1"/>
  <c r="E11" i="24"/>
  <c r="H11" i="24" s="1"/>
  <c r="E10" i="24"/>
  <c r="H10" i="24" s="1"/>
  <c r="E9" i="24"/>
  <c r="H9" i="24" s="1"/>
  <c r="E8" i="24"/>
  <c r="H8" i="24" s="1"/>
  <c r="E378" i="23"/>
  <c r="H378" i="23" s="1"/>
  <c r="E377" i="23"/>
  <c r="H377" i="23" s="1"/>
  <c r="E376" i="23"/>
  <c r="H376" i="23" s="1"/>
  <c r="E375" i="23"/>
  <c r="H375" i="23" s="1"/>
  <c r="E374" i="23"/>
  <c r="H374" i="23" s="1"/>
  <c r="E373" i="23"/>
  <c r="H373" i="23" s="1"/>
  <c r="E370" i="23"/>
  <c r="H370" i="23" s="1"/>
  <c r="E369" i="23"/>
  <c r="E368" i="23"/>
  <c r="H368" i="23" s="1"/>
  <c r="E367" i="23"/>
  <c r="H367" i="23" s="1"/>
  <c r="E366" i="23"/>
  <c r="H366" i="23" s="1"/>
  <c r="E365" i="23"/>
  <c r="E364" i="23"/>
  <c r="H364" i="23" s="1"/>
  <c r="E363" i="23"/>
  <c r="H363" i="23" s="1"/>
  <c r="E362" i="23"/>
  <c r="H362" i="23" s="1"/>
  <c r="E361" i="23"/>
  <c r="H361" i="23" s="1"/>
  <c r="E360" i="23"/>
  <c r="H360" i="23" s="1"/>
  <c r="E359" i="23"/>
  <c r="H359" i="23" s="1"/>
  <c r="E358" i="23"/>
  <c r="H358" i="23" s="1"/>
  <c r="E357" i="23"/>
  <c r="H357" i="23" s="1"/>
  <c r="E356" i="23"/>
  <c r="H356" i="23" s="1"/>
  <c r="E355" i="23"/>
  <c r="H355" i="23" s="1"/>
  <c r="E354" i="23"/>
  <c r="H354" i="23" s="1"/>
  <c r="E353" i="23"/>
  <c r="E352" i="23"/>
  <c r="H352" i="23" s="1"/>
  <c r="E351" i="23"/>
  <c r="H351" i="23" s="1"/>
  <c r="E350" i="23"/>
  <c r="H350" i="23" s="1"/>
  <c r="E349" i="23"/>
  <c r="H349" i="23" s="1"/>
  <c r="E348" i="23"/>
  <c r="H348" i="23" s="1"/>
  <c r="E347" i="23"/>
  <c r="H347" i="23" s="1"/>
  <c r="C346" i="23"/>
  <c r="D346" i="23" s="1"/>
  <c r="E345" i="23"/>
  <c r="H345" i="23" s="1"/>
  <c r="E344" i="23"/>
  <c r="H344" i="23" s="1"/>
  <c r="E343" i="23"/>
  <c r="H343" i="23" s="1"/>
  <c r="E342" i="23"/>
  <c r="H342" i="23" s="1"/>
  <c r="E341" i="23"/>
  <c r="E340" i="23"/>
  <c r="H340" i="23" s="1"/>
  <c r="E339" i="23"/>
  <c r="H339" i="23" s="1"/>
  <c r="E338" i="23"/>
  <c r="H338" i="23" s="1"/>
  <c r="E337" i="23"/>
  <c r="E336" i="23"/>
  <c r="H336" i="23" s="1"/>
  <c r="E335" i="23"/>
  <c r="H335" i="23" s="1"/>
  <c r="E334" i="23"/>
  <c r="H334" i="23" s="1"/>
  <c r="E333" i="23"/>
  <c r="H333" i="23" s="1"/>
  <c r="E332" i="23"/>
  <c r="H332" i="23" s="1"/>
  <c r="E328" i="23"/>
  <c r="H328" i="23" s="1"/>
  <c r="E327" i="23"/>
  <c r="H327" i="23" s="1"/>
  <c r="E326" i="23"/>
  <c r="E325" i="23"/>
  <c r="H325" i="23" s="1"/>
  <c r="E324" i="23"/>
  <c r="E323" i="23"/>
  <c r="H323" i="23" s="1"/>
  <c r="E322" i="23"/>
  <c r="E321" i="23"/>
  <c r="H321" i="23" s="1"/>
  <c r="E320" i="23"/>
  <c r="E319" i="23"/>
  <c r="H319" i="23" s="1"/>
  <c r="E318" i="23"/>
  <c r="E317" i="23"/>
  <c r="H317" i="23" s="1"/>
  <c r="E316" i="23"/>
  <c r="E315" i="23"/>
  <c r="H315" i="23" s="1"/>
  <c r="E314" i="23"/>
  <c r="H314" i="23" s="1"/>
  <c r="C313" i="23"/>
  <c r="D313" i="23" s="1"/>
  <c r="C312" i="23"/>
  <c r="D312" i="23" s="1"/>
  <c r="C311" i="23"/>
  <c r="D311" i="23" s="1"/>
  <c r="C310" i="23"/>
  <c r="D310" i="23" s="1"/>
  <c r="C309" i="23"/>
  <c r="D309" i="23" s="1"/>
  <c r="C308" i="23"/>
  <c r="D308" i="23" s="1"/>
  <c r="C307" i="23"/>
  <c r="D307" i="23" s="1"/>
  <c r="C306" i="23"/>
  <c r="D306" i="23" s="1"/>
  <c r="C305" i="23"/>
  <c r="D305" i="23" s="1"/>
  <c r="C304" i="23"/>
  <c r="D304" i="23" s="1"/>
  <c r="C301" i="23"/>
  <c r="D301" i="23" s="1"/>
  <c r="C300" i="23"/>
  <c r="D300" i="23" s="1"/>
  <c r="C299" i="23"/>
  <c r="D299" i="23" s="1"/>
  <c r="C298" i="23"/>
  <c r="D298" i="23" s="1"/>
  <c r="E296" i="23"/>
  <c r="E294" i="23"/>
  <c r="E293" i="23"/>
  <c r="H293" i="23" s="1"/>
  <c r="C292" i="23"/>
  <c r="D292" i="23" s="1"/>
  <c r="C291" i="23"/>
  <c r="D291" i="23" s="1"/>
  <c r="C290" i="23"/>
  <c r="D290" i="23" s="1"/>
  <c r="C289" i="23"/>
  <c r="D289" i="23" s="1"/>
  <c r="C288" i="23"/>
  <c r="D288" i="23" s="1"/>
  <c r="C287" i="23"/>
  <c r="D287" i="23" s="1"/>
  <c r="C286" i="23"/>
  <c r="D286" i="23" s="1"/>
  <c r="C285" i="23"/>
  <c r="D285" i="23" s="1"/>
  <c r="C284" i="23"/>
  <c r="D284" i="23" s="1"/>
  <c r="C283" i="23"/>
  <c r="D283" i="23" s="1"/>
  <c r="C282" i="23"/>
  <c r="D282" i="23" s="1"/>
  <c r="C281" i="23"/>
  <c r="D281" i="23" s="1"/>
  <c r="C280" i="23"/>
  <c r="D280" i="23" s="1"/>
  <c r="C279" i="23"/>
  <c r="D279" i="23" s="1"/>
  <c r="C278" i="23"/>
  <c r="D278" i="23" s="1"/>
  <c r="C277" i="23"/>
  <c r="D277" i="23" s="1"/>
  <c r="C276" i="23"/>
  <c r="D276" i="23" s="1"/>
  <c r="C275" i="23"/>
  <c r="D275" i="23" s="1"/>
  <c r="C274" i="23"/>
  <c r="D274" i="23" s="1"/>
  <c r="C273" i="23"/>
  <c r="D273" i="23" s="1"/>
  <c r="C272" i="23"/>
  <c r="D272" i="23" s="1"/>
  <c r="C271" i="23"/>
  <c r="D271" i="23" s="1"/>
  <c r="C270" i="23"/>
  <c r="D270" i="23" s="1"/>
  <c r="C268" i="23"/>
  <c r="D268" i="23" s="1"/>
  <c r="C267" i="23"/>
  <c r="D267" i="23" s="1"/>
  <c r="C266" i="23"/>
  <c r="D266" i="23" s="1"/>
  <c r="C265" i="23"/>
  <c r="D265" i="23" s="1"/>
  <c r="C264" i="23"/>
  <c r="D264" i="23" s="1"/>
  <c r="C263" i="23"/>
  <c r="D263" i="23" s="1"/>
  <c r="C260" i="23"/>
  <c r="D260" i="23" s="1"/>
  <c r="C259" i="23"/>
  <c r="D259" i="23" s="1"/>
  <c r="C258" i="23"/>
  <c r="D258" i="23" s="1"/>
  <c r="C257" i="23"/>
  <c r="D257" i="23" s="1"/>
  <c r="C256" i="23"/>
  <c r="D256" i="23" s="1"/>
  <c r="C255" i="23"/>
  <c r="D255" i="23" s="1"/>
  <c r="C254" i="23"/>
  <c r="D254" i="23" s="1"/>
  <c r="C253" i="23"/>
  <c r="D253" i="23" s="1"/>
  <c r="C252" i="23"/>
  <c r="D252" i="23" s="1"/>
  <c r="C251" i="23"/>
  <c r="D251" i="23" s="1"/>
  <c r="C250" i="23"/>
  <c r="D250" i="23" s="1"/>
  <c r="F250" i="23" s="1"/>
  <c r="I250" i="23" s="1"/>
  <c r="C249" i="23"/>
  <c r="D249" i="23" s="1"/>
  <c r="C248" i="23"/>
  <c r="C247" i="23"/>
  <c r="D247" i="23" s="1"/>
  <c r="C246" i="23"/>
  <c r="D246" i="23" s="1"/>
  <c r="C245" i="23"/>
  <c r="D245" i="23" s="1"/>
  <c r="C244" i="23"/>
  <c r="D244" i="23" s="1"/>
  <c r="C243" i="23"/>
  <c r="D243" i="23" s="1"/>
  <c r="C242" i="23"/>
  <c r="D242" i="23" s="1"/>
  <c r="C241" i="23"/>
  <c r="D241" i="23" s="1"/>
  <c r="C240" i="23"/>
  <c r="D240" i="23" s="1"/>
  <c r="C239" i="23"/>
  <c r="D239" i="23" s="1"/>
  <c r="C238" i="23"/>
  <c r="D238" i="23" s="1"/>
  <c r="C237" i="23"/>
  <c r="D237" i="23" s="1"/>
  <c r="C236" i="23"/>
  <c r="D236" i="23" s="1"/>
  <c r="C235" i="23"/>
  <c r="D235" i="23" s="1"/>
  <c r="C234" i="23"/>
  <c r="D234" i="23" s="1"/>
  <c r="C233" i="23"/>
  <c r="D233" i="23" s="1"/>
  <c r="C232" i="23"/>
  <c r="D232" i="23" s="1"/>
  <c r="C231" i="23"/>
  <c r="D231" i="23" s="1"/>
  <c r="C230" i="23"/>
  <c r="D230" i="23" s="1"/>
  <c r="C229" i="23"/>
  <c r="D229" i="23" s="1"/>
  <c r="C228" i="23"/>
  <c r="D228" i="23" s="1"/>
  <c r="C226" i="23"/>
  <c r="D226" i="23" s="1"/>
  <c r="C225" i="23"/>
  <c r="E223" i="23"/>
  <c r="H223" i="23" s="1"/>
  <c r="E221" i="23"/>
  <c r="H221" i="23" s="1"/>
  <c r="E220" i="23"/>
  <c r="H220" i="23" s="1"/>
  <c r="E219" i="23"/>
  <c r="H219" i="23" s="1"/>
  <c r="E218" i="23"/>
  <c r="H218" i="23" s="1"/>
  <c r="E217" i="23"/>
  <c r="H217" i="23" s="1"/>
  <c r="E216" i="23"/>
  <c r="H216" i="23" s="1"/>
  <c r="E215" i="23"/>
  <c r="H215" i="23" s="1"/>
  <c r="E214" i="23"/>
  <c r="E213" i="23"/>
  <c r="H213" i="23" s="1"/>
  <c r="E212" i="23"/>
  <c r="H212" i="23" s="1"/>
  <c r="E211" i="23"/>
  <c r="H211" i="23" s="1"/>
  <c r="E210" i="23"/>
  <c r="E209" i="23"/>
  <c r="H209" i="23" s="1"/>
  <c r="E208" i="23"/>
  <c r="H208" i="23" s="1"/>
  <c r="E207" i="23"/>
  <c r="H207" i="23" s="1"/>
  <c r="E206" i="23"/>
  <c r="E205" i="23"/>
  <c r="H205" i="23" s="1"/>
  <c r="E204" i="23"/>
  <c r="E203" i="23"/>
  <c r="H203" i="23" s="1"/>
  <c r="E202" i="23"/>
  <c r="C50" i="24"/>
  <c r="D50" i="24" s="1"/>
  <c r="E48" i="24"/>
  <c r="H48" i="24" s="1"/>
  <c r="E45" i="24"/>
  <c r="H45" i="24" s="1"/>
  <c r="E44" i="24"/>
  <c r="E43" i="24"/>
  <c r="H43" i="24" s="1"/>
  <c r="E42" i="24"/>
  <c r="E41" i="24"/>
  <c r="H41" i="24" s="1"/>
  <c r="E40" i="24"/>
  <c r="E39" i="24"/>
  <c r="H39" i="24" s="1"/>
  <c r="E38" i="24"/>
  <c r="H38" i="24" s="1"/>
  <c r="C34" i="24"/>
  <c r="D34" i="24" s="1"/>
  <c r="C30" i="24"/>
  <c r="D30" i="24" s="1"/>
  <c r="F30" i="24" s="1"/>
  <c r="I30" i="24" s="1"/>
  <c r="C29" i="24"/>
  <c r="D29" i="24" s="1"/>
  <c r="F29" i="24" s="1"/>
  <c r="I29" i="24" s="1"/>
  <c r="C28" i="24"/>
  <c r="D28" i="24" s="1"/>
  <c r="F28" i="24" s="1"/>
  <c r="I28" i="24" s="1"/>
  <c r="C27" i="24"/>
  <c r="D27" i="24" s="1"/>
  <c r="F27" i="24" s="1"/>
  <c r="I27" i="24" s="1"/>
  <c r="C26" i="24"/>
  <c r="D26" i="24" s="1"/>
  <c r="F26" i="24" s="1"/>
  <c r="I26" i="24" s="1"/>
  <c r="C25" i="24"/>
  <c r="D25" i="24" s="1"/>
  <c r="F25" i="24" s="1"/>
  <c r="I25" i="24" s="1"/>
  <c r="C24" i="24"/>
  <c r="D24" i="24" s="1"/>
  <c r="F24" i="24" s="1"/>
  <c r="I24" i="24" s="1"/>
  <c r="C23" i="24"/>
  <c r="D23" i="24" s="1"/>
  <c r="F23" i="24" s="1"/>
  <c r="I23" i="24" s="1"/>
  <c r="C22" i="24"/>
  <c r="D22" i="24" s="1"/>
  <c r="F22" i="24" s="1"/>
  <c r="I22" i="24" s="1"/>
  <c r="C21" i="24"/>
  <c r="D21" i="24" s="1"/>
  <c r="F21" i="24" s="1"/>
  <c r="I21" i="24" s="1"/>
  <c r="C20" i="24"/>
  <c r="D20" i="24" s="1"/>
  <c r="F20" i="24" s="1"/>
  <c r="I20" i="24" s="1"/>
  <c r="C19" i="24"/>
  <c r="D19" i="24" s="1"/>
  <c r="F19" i="24" s="1"/>
  <c r="I19" i="24" s="1"/>
  <c r="C18" i="24"/>
  <c r="D18" i="24" s="1"/>
  <c r="F18" i="24" s="1"/>
  <c r="I18" i="24" s="1"/>
  <c r="C17" i="24"/>
  <c r="D17" i="24" s="1"/>
  <c r="F17" i="24" s="1"/>
  <c r="I17" i="24" s="1"/>
  <c r="C16" i="24"/>
  <c r="D16" i="24" s="1"/>
  <c r="F16" i="24" s="1"/>
  <c r="I16" i="24" s="1"/>
  <c r="C15" i="24"/>
  <c r="D15" i="24" s="1"/>
  <c r="F15" i="24" s="1"/>
  <c r="I15" i="24" s="1"/>
  <c r="C14" i="24"/>
  <c r="D14" i="24" s="1"/>
  <c r="F14" i="24" s="1"/>
  <c r="I14" i="24" s="1"/>
  <c r="C13" i="24"/>
  <c r="D13" i="24" s="1"/>
  <c r="F13" i="24" s="1"/>
  <c r="I13" i="24" s="1"/>
  <c r="C12" i="24"/>
  <c r="D12" i="24" s="1"/>
  <c r="F12" i="24" s="1"/>
  <c r="I12" i="24" s="1"/>
  <c r="C11" i="24"/>
  <c r="D11" i="24" s="1"/>
  <c r="F11" i="24" s="1"/>
  <c r="I11" i="24" s="1"/>
  <c r="C10" i="24"/>
  <c r="D10" i="24" s="1"/>
  <c r="F10" i="24" s="1"/>
  <c r="I10" i="24" s="1"/>
  <c r="C9" i="24"/>
  <c r="D9" i="24" s="1"/>
  <c r="F9" i="24" s="1"/>
  <c r="I9" i="24" s="1"/>
  <c r="C8" i="24"/>
  <c r="D8" i="24" s="1"/>
  <c r="F8" i="24" s="1"/>
  <c r="I8" i="24" s="1"/>
  <c r="C378" i="23"/>
  <c r="D378" i="23" s="1"/>
  <c r="F378" i="23" s="1"/>
  <c r="I378" i="23" s="1"/>
  <c r="C377" i="23"/>
  <c r="D377" i="23" s="1"/>
  <c r="F377" i="23" s="1"/>
  <c r="I377" i="23" s="1"/>
  <c r="C376" i="23"/>
  <c r="D376" i="23" s="1"/>
  <c r="F376" i="23" s="1"/>
  <c r="I376" i="23" s="1"/>
  <c r="C375" i="23"/>
  <c r="D375" i="23" s="1"/>
  <c r="F375" i="23" s="1"/>
  <c r="C374" i="23"/>
  <c r="D374" i="23" s="1"/>
  <c r="C373" i="23"/>
  <c r="D373" i="23" s="1"/>
  <c r="F373" i="23" s="1"/>
  <c r="C372" i="23"/>
  <c r="D372" i="23" s="1"/>
  <c r="F372" i="23" s="1"/>
  <c r="I372" i="23" s="1"/>
  <c r="C371" i="23"/>
  <c r="D371" i="23" s="1"/>
  <c r="F371" i="23" s="1"/>
  <c r="I371" i="23" s="1"/>
  <c r="C370" i="23"/>
  <c r="D370" i="23" s="1"/>
  <c r="C369" i="23"/>
  <c r="D369" i="23" s="1"/>
  <c r="C368" i="23"/>
  <c r="D368" i="23" s="1"/>
  <c r="C367" i="23"/>
  <c r="D367" i="23" s="1"/>
  <c r="C366" i="23"/>
  <c r="D366" i="23" s="1"/>
  <c r="C365" i="23"/>
  <c r="D365" i="23" s="1"/>
  <c r="C364" i="23"/>
  <c r="D364" i="23" s="1"/>
  <c r="C363" i="23"/>
  <c r="D363" i="23" s="1"/>
  <c r="C362" i="23"/>
  <c r="D362" i="23" s="1"/>
  <c r="C361" i="23"/>
  <c r="D361" i="23" s="1"/>
  <c r="C360" i="23"/>
  <c r="D360" i="23" s="1"/>
  <c r="C359" i="23"/>
  <c r="D359" i="23" s="1"/>
  <c r="C358" i="23"/>
  <c r="D358" i="23" s="1"/>
  <c r="C357" i="23"/>
  <c r="D357" i="23" s="1"/>
  <c r="C356" i="23"/>
  <c r="D356" i="23" s="1"/>
  <c r="C355" i="23"/>
  <c r="D355" i="23" s="1"/>
  <c r="C354" i="23"/>
  <c r="D354" i="23" s="1"/>
  <c r="C353" i="23"/>
  <c r="D353" i="23" s="1"/>
  <c r="C352" i="23"/>
  <c r="D352" i="23" s="1"/>
  <c r="C351" i="23"/>
  <c r="D351" i="23" s="1"/>
  <c r="C350" i="23"/>
  <c r="D350" i="23" s="1"/>
  <c r="C349" i="23"/>
  <c r="D349" i="23" s="1"/>
  <c r="C348" i="23"/>
  <c r="D348" i="23" s="1"/>
  <c r="C347" i="23"/>
  <c r="D347" i="23" s="1"/>
  <c r="E346" i="23"/>
  <c r="H346" i="23" s="1"/>
  <c r="C345" i="23"/>
  <c r="D345" i="23" s="1"/>
  <c r="C344" i="23"/>
  <c r="D344" i="23" s="1"/>
  <c r="C343" i="23"/>
  <c r="D343" i="23" s="1"/>
  <c r="C342" i="23"/>
  <c r="D342" i="23" s="1"/>
  <c r="C341" i="23"/>
  <c r="D341" i="23" s="1"/>
  <c r="C340" i="23"/>
  <c r="D340" i="23" s="1"/>
  <c r="C339" i="23"/>
  <c r="D339" i="23" s="1"/>
  <c r="C338" i="23"/>
  <c r="D338" i="23" s="1"/>
  <c r="C337" i="23"/>
  <c r="D337" i="23" s="1"/>
  <c r="C336" i="23"/>
  <c r="D336" i="23" s="1"/>
  <c r="C335" i="23"/>
  <c r="D335" i="23" s="1"/>
  <c r="C334" i="23"/>
  <c r="D334" i="23" s="1"/>
  <c r="C333" i="23"/>
  <c r="D333" i="23" s="1"/>
  <c r="C332" i="23"/>
  <c r="D332" i="23" s="1"/>
  <c r="C328" i="23"/>
  <c r="D328" i="23" s="1"/>
  <c r="C327" i="23"/>
  <c r="D327" i="23" s="1"/>
  <c r="C326" i="23"/>
  <c r="D326" i="23" s="1"/>
  <c r="C324" i="23"/>
  <c r="D324" i="23" s="1"/>
  <c r="C323" i="23"/>
  <c r="D323" i="23" s="1"/>
  <c r="C322" i="23"/>
  <c r="D322" i="23" s="1"/>
  <c r="C321" i="23"/>
  <c r="D321" i="23" s="1"/>
  <c r="C320" i="23"/>
  <c r="D320" i="23" s="1"/>
  <c r="C319" i="23"/>
  <c r="D319" i="23" s="1"/>
  <c r="C318" i="23"/>
  <c r="D318" i="23" s="1"/>
  <c r="C317" i="23"/>
  <c r="D317" i="23" s="1"/>
  <c r="C316" i="23"/>
  <c r="D316" i="23" s="1"/>
  <c r="C315" i="23"/>
  <c r="D315" i="23" s="1"/>
  <c r="E313" i="23"/>
  <c r="H313" i="23" s="1"/>
  <c r="E312" i="23"/>
  <c r="H312" i="23" s="1"/>
  <c r="E311" i="23"/>
  <c r="H311" i="23" s="1"/>
  <c r="E310" i="23"/>
  <c r="H310" i="23" s="1"/>
  <c r="E309" i="23"/>
  <c r="H309" i="23" s="1"/>
  <c r="E308" i="23"/>
  <c r="H308" i="23" s="1"/>
  <c r="E307" i="23"/>
  <c r="H307" i="23" s="1"/>
  <c r="E306" i="23"/>
  <c r="H306" i="23" s="1"/>
  <c r="E305" i="23"/>
  <c r="H305" i="23" s="1"/>
  <c r="E304" i="23"/>
  <c r="H304" i="23" s="1"/>
  <c r="E303" i="23"/>
  <c r="E302" i="23"/>
  <c r="E301" i="23"/>
  <c r="H301" i="23" s="1"/>
  <c r="E300" i="23"/>
  <c r="H300" i="23" s="1"/>
  <c r="E299" i="23"/>
  <c r="H299" i="23" s="1"/>
  <c r="E298" i="23"/>
  <c r="H298" i="23" s="1"/>
  <c r="E297" i="23"/>
  <c r="F297" i="23" s="1"/>
  <c r="I297" i="23" s="1"/>
  <c r="E295" i="23"/>
  <c r="C294" i="23"/>
  <c r="D294" i="23" s="1"/>
  <c r="C293" i="23"/>
  <c r="D293" i="23" s="1"/>
  <c r="E292" i="23"/>
  <c r="H292" i="23" s="1"/>
  <c r="E291" i="23"/>
  <c r="E290" i="23"/>
  <c r="H290" i="23" s="1"/>
  <c r="E289" i="23"/>
  <c r="H289" i="23" s="1"/>
  <c r="E288" i="23"/>
  <c r="H288" i="23" s="1"/>
  <c r="E287" i="23"/>
  <c r="E286" i="23"/>
  <c r="H286" i="23" s="1"/>
  <c r="E285" i="23"/>
  <c r="E284" i="23"/>
  <c r="H284" i="23" s="1"/>
  <c r="E283" i="23"/>
  <c r="E282" i="23"/>
  <c r="H282" i="23" s="1"/>
  <c r="E281" i="23"/>
  <c r="H281" i="23" s="1"/>
  <c r="E280" i="23"/>
  <c r="H280" i="23" s="1"/>
  <c r="E279" i="23"/>
  <c r="E278" i="23"/>
  <c r="H278" i="23" s="1"/>
  <c r="E277" i="23"/>
  <c r="E276" i="23"/>
  <c r="H276" i="23" s="1"/>
  <c r="E275" i="23"/>
  <c r="E274" i="23"/>
  <c r="H274" i="23" s="1"/>
  <c r="E273" i="23"/>
  <c r="E272" i="23"/>
  <c r="H272" i="23" s="1"/>
  <c r="E271" i="23"/>
  <c r="E270" i="23"/>
  <c r="H270" i="23" s="1"/>
  <c r="E269" i="23"/>
  <c r="H269" i="23" s="1"/>
  <c r="E268" i="23"/>
  <c r="H268" i="23" s="1"/>
  <c r="E267" i="23"/>
  <c r="H267" i="23" s="1"/>
  <c r="E266" i="23"/>
  <c r="H266" i="23" s="1"/>
  <c r="E265" i="23"/>
  <c r="H265" i="23" s="1"/>
  <c r="E264" i="23"/>
  <c r="H264" i="23" s="1"/>
  <c r="E263" i="23"/>
  <c r="H263" i="23" s="1"/>
  <c r="E262" i="23"/>
  <c r="E261" i="23"/>
  <c r="F261" i="23" s="1"/>
  <c r="I261" i="23" s="1"/>
  <c r="E260" i="23"/>
  <c r="H260" i="23" s="1"/>
  <c r="E259" i="23"/>
  <c r="H259" i="23" s="1"/>
  <c r="E258" i="23"/>
  <c r="H258" i="23" s="1"/>
  <c r="E257" i="23"/>
  <c r="H257" i="23" s="1"/>
  <c r="E256" i="23"/>
  <c r="H256" i="23" s="1"/>
  <c r="E255" i="23"/>
  <c r="H255" i="23" s="1"/>
  <c r="E254" i="23"/>
  <c r="H254" i="23" s="1"/>
  <c r="E253" i="23"/>
  <c r="E252" i="23"/>
  <c r="H252" i="23" s="1"/>
  <c r="E251" i="23"/>
  <c r="H251" i="23" s="1"/>
  <c r="E249" i="23"/>
  <c r="H249" i="23" s="1"/>
  <c r="E248" i="23"/>
  <c r="F248" i="23" s="1"/>
  <c r="I248" i="23" s="1"/>
  <c r="E247" i="23"/>
  <c r="H247" i="23" s="1"/>
  <c r="E246" i="23"/>
  <c r="E245" i="23"/>
  <c r="H245" i="23" s="1"/>
  <c r="E244" i="23"/>
  <c r="E243" i="23"/>
  <c r="H243" i="23" s="1"/>
  <c r="E242" i="23"/>
  <c r="E241" i="23"/>
  <c r="H241" i="23" s="1"/>
  <c r="E240" i="23"/>
  <c r="E239" i="23"/>
  <c r="H239" i="23" s="1"/>
  <c r="E238" i="23"/>
  <c r="E237" i="23"/>
  <c r="H237" i="23" s="1"/>
  <c r="E236" i="23"/>
  <c r="E235" i="23"/>
  <c r="H235" i="23" s="1"/>
  <c r="E233" i="23"/>
  <c r="H233" i="23" s="1"/>
  <c r="E231" i="23"/>
  <c r="H231" i="23" s="1"/>
  <c r="E229" i="23"/>
  <c r="H229" i="23" s="1"/>
  <c r="E227" i="23"/>
  <c r="H227" i="23" s="1"/>
  <c r="E226" i="23"/>
  <c r="H226" i="23" s="1"/>
  <c r="C224" i="23"/>
  <c r="C221" i="23"/>
  <c r="D221" i="23" s="1"/>
  <c r="C219" i="23"/>
  <c r="D219" i="23" s="1"/>
  <c r="F219" i="23" s="1"/>
  <c r="I219" i="23" s="1"/>
  <c r="C217" i="23"/>
  <c r="D217" i="23" s="1"/>
  <c r="C215" i="23"/>
  <c r="D215" i="23" s="1"/>
  <c r="C213" i="23"/>
  <c r="D213" i="23" s="1"/>
  <c r="C211" i="23"/>
  <c r="D211" i="23" s="1"/>
  <c r="F211" i="23" s="1"/>
  <c r="I211" i="23" s="1"/>
  <c r="C209" i="23"/>
  <c r="D209" i="23" s="1"/>
  <c r="C207" i="23"/>
  <c r="D207" i="23" s="1"/>
  <c r="C205" i="23"/>
  <c r="D205" i="23" s="1"/>
  <c r="C203" i="23"/>
  <c r="D203" i="23" s="1"/>
  <c r="F203" i="23" s="1"/>
  <c r="I203" i="23" s="1"/>
  <c r="E201" i="23"/>
  <c r="H201" i="23" s="1"/>
  <c r="E200" i="23"/>
  <c r="E199" i="23"/>
  <c r="E196" i="23"/>
  <c r="H196" i="23" s="1"/>
  <c r="E195" i="23"/>
  <c r="E194" i="23"/>
  <c r="H194" i="23" s="1"/>
  <c r="E193" i="23"/>
  <c r="E192" i="23"/>
  <c r="H192" i="23" s="1"/>
  <c r="E191" i="23"/>
  <c r="H191" i="23" s="1"/>
  <c r="E190" i="23"/>
  <c r="H190" i="23" s="1"/>
  <c r="E189" i="23"/>
  <c r="E188" i="23"/>
  <c r="H188" i="23" s="1"/>
  <c r="E187" i="23"/>
  <c r="H187" i="23" s="1"/>
  <c r="E186" i="23"/>
  <c r="H186" i="23" s="1"/>
  <c r="E185" i="23"/>
  <c r="E184" i="23"/>
  <c r="H184" i="23" s="1"/>
  <c r="E183" i="23"/>
  <c r="H183" i="23" s="1"/>
  <c r="E182" i="23"/>
  <c r="H182" i="23" s="1"/>
  <c r="E181" i="23"/>
  <c r="H181" i="23" s="1"/>
  <c r="E180" i="23"/>
  <c r="H180" i="23" s="1"/>
  <c r="E179" i="23"/>
  <c r="H179" i="23" s="1"/>
  <c r="E178" i="23"/>
  <c r="H178" i="23" s="1"/>
  <c r="E177" i="23"/>
  <c r="H177" i="23" s="1"/>
  <c r="E176" i="23"/>
  <c r="H176" i="23" s="1"/>
  <c r="E175" i="23"/>
  <c r="H175" i="23" s="1"/>
  <c r="E174" i="23"/>
  <c r="H174" i="23" s="1"/>
  <c r="E173" i="23"/>
  <c r="H173" i="23" s="1"/>
  <c r="E172" i="23"/>
  <c r="H172" i="23" s="1"/>
  <c r="E171" i="23"/>
  <c r="H171" i="23" s="1"/>
  <c r="E170" i="23"/>
  <c r="H170" i="23" s="1"/>
  <c r="E169" i="23"/>
  <c r="E168" i="23"/>
  <c r="H168" i="23" s="1"/>
  <c r="E167" i="23"/>
  <c r="E166" i="23"/>
  <c r="H166" i="23" s="1"/>
  <c r="E165" i="23"/>
  <c r="H165" i="23" s="1"/>
  <c r="E164" i="23"/>
  <c r="F164" i="23" s="1"/>
  <c r="I164" i="23" s="1"/>
  <c r="E163" i="23"/>
  <c r="H163" i="23" s="1"/>
  <c r="E162" i="23"/>
  <c r="H162" i="23" s="1"/>
  <c r="E161" i="23"/>
  <c r="H161" i="23" s="1"/>
  <c r="E160" i="23"/>
  <c r="H160" i="23" s="1"/>
  <c r="E159" i="23"/>
  <c r="H159" i="23" s="1"/>
  <c r="E158" i="23"/>
  <c r="H158" i="23" s="1"/>
  <c r="E157" i="23"/>
  <c r="E156" i="23"/>
  <c r="H156" i="23" s="1"/>
  <c r="E155" i="23"/>
  <c r="H155" i="23" s="1"/>
  <c r="E154" i="23"/>
  <c r="H154" i="23" s="1"/>
  <c r="E153" i="23"/>
  <c r="H153" i="23" s="1"/>
  <c r="E152" i="23"/>
  <c r="H152" i="23" s="1"/>
  <c r="E151" i="23"/>
  <c r="H151" i="23" s="1"/>
  <c r="E150" i="23"/>
  <c r="H150" i="23" s="1"/>
  <c r="E149" i="23"/>
  <c r="H149" i="23" s="1"/>
  <c r="E148" i="23"/>
  <c r="H148" i="23" s="1"/>
  <c r="E147" i="23"/>
  <c r="H147" i="23" s="1"/>
  <c r="E146" i="23"/>
  <c r="E145" i="23"/>
  <c r="H145" i="23" s="1"/>
  <c r="E144" i="23"/>
  <c r="H144" i="23" s="1"/>
  <c r="E143" i="23"/>
  <c r="E142" i="23"/>
  <c r="H142" i="23" s="1"/>
  <c r="E141" i="23"/>
  <c r="E140" i="23"/>
  <c r="H140" i="23" s="1"/>
  <c r="E139" i="23"/>
  <c r="C138" i="23"/>
  <c r="D138" i="23" s="1"/>
  <c r="E137" i="23"/>
  <c r="H137" i="23" s="1"/>
  <c r="C136" i="23"/>
  <c r="D136" i="23" s="1"/>
  <c r="C135" i="23"/>
  <c r="D135" i="23" s="1"/>
  <c r="C134" i="23"/>
  <c r="D134" i="23" s="1"/>
  <c r="C133" i="23"/>
  <c r="D133" i="23" s="1"/>
  <c r="C132" i="23"/>
  <c r="D132" i="23" s="1"/>
  <c r="F132" i="23" s="1"/>
  <c r="C131" i="23"/>
  <c r="D131" i="23" s="1"/>
  <c r="C130" i="23"/>
  <c r="D130" i="23" s="1"/>
  <c r="C129" i="23"/>
  <c r="D129" i="23" s="1"/>
  <c r="C128" i="23"/>
  <c r="D128" i="23" s="1"/>
  <c r="C127" i="23"/>
  <c r="D127" i="23" s="1"/>
  <c r="C126" i="23"/>
  <c r="D126" i="23" s="1"/>
  <c r="C125" i="23"/>
  <c r="D125" i="23" s="1"/>
  <c r="C124" i="23"/>
  <c r="D124" i="23" s="1"/>
  <c r="C123" i="23"/>
  <c r="D123" i="23" s="1"/>
  <c r="F123" i="23" s="1"/>
  <c r="I123" i="23" s="1"/>
  <c r="C122" i="23"/>
  <c r="D122" i="23" s="1"/>
  <c r="C121" i="23"/>
  <c r="D121" i="23" s="1"/>
  <c r="C120" i="23"/>
  <c r="D120" i="23" s="1"/>
  <c r="F120" i="23" s="1"/>
  <c r="I120" i="23" s="1"/>
  <c r="C119" i="23"/>
  <c r="D119" i="23" s="1"/>
  <c r="C118" i="23"/>
  <c r="D118" i="23" s="1"/>
  <c r="C117" i="23"/>
  <c r="D117" i="23" s="1"/>
  <c r="C116" i="23"/>
  <c r="D116" i="23" s="1"/>
  <c r="C115" i="23"/>
  <c r="D115" i="23" s="1"/>
  <c r="C114" i="23"/>
  <c r="D114" i="23" s="1"/>
  <c r="C113" i="23"/>
  <c r="D113" i="23" s="1"/>
  <c r="C112" i="23"/>
  <c r="D112" i="23" s="1"/>
  <c r="C111" i="23"/>
  <c r="D111" i="23" s="1"/>
  <c r="C110" i="23"/>
  <c r="D110" i="23" s="1"/>
  <c r="C109" i="23"/>
  <c r="D109" i="23" s="1"/>
  <c r="C108" i="23"/>
  <c r="D108" i="23" s="1"/>
  <c r="C107" i="23"/>
  <c r="D107" i="23" s="1"/>
  <c r="C106" i="23"/>
  <c r="D106" i="23" s="1"/>
  <c r="C105" i="23"/>
  <c r="D105" i="23" s="1"/>
  <c r="C104" i="23"/>
  <c r="D104" i="23" s="1"/>
  <c r="C103" i="23"/>
  <c r="D103" i="23" s="1"/>
  <c r="C102" i="23"/>
  <c r="D102" i="23" s="1"/>
  <c r="C101" i="23"/>
  <c r="D101" i="23" s="1"/>
  <c r="C100" i="23"/>
  <c r="D100" i="23" s="1"/>
  <c r="C99" i="23"/>
  <c r="D99" i="23" s="1"/>
  <c r="F99" i="23" s="1"/>
  <c r="C98" i="23"/>
  <c r="D98" i="23" s="1"/>
  <c r="C97" i="23"/>
  <c r="D97" i="23" s="1"/>
  <c r="C96" i="23"/>
  <c r="D96" i="23" s="1"/>
  <c r="C95" i="23"/>
  <c r="D95" i="23" s="1"/>
  <c r="C94" i="23"/>
  <c r="D94" i="23" s="1"/>
  <c r="C93" i="23"/>
  <c r="D93" i="23" s="1"/>
  <c r="C92" i="23"/>
  <c r="D92" i="23" s="1"/>
  <c r="C91" i="23"/>
  <c r="D91" i="23" s="1"/>
  <c r="C90" i="23"/>
  <c r="D90" i="23" s="1"/>
  <c r="C89" i="23"/>
  <c r="D89" i="23" s="1"/>
  <c r="C88" i="23"/>
  <c r="D88" i="23" s="1"/>
  <c r="C87" i="23"/>
  <c r="D87" i="23" s="1"/>
  <c r="C86" i="23"/>
  <c r="D86" i="23" s="1"/>
  <c r="C85" i="23"/>
  <c r="D85" i="23" s="1"/>
  <c r="C84" i="23"/>
  <c r="D84" i="23" s="1"/>
  <c r="C83" i="23"/>
  <c r="D83" i="23" s="1"/>
  <c r="C82" i="23"/>
  <c r="D82" i="23" s="1"/>
  <c r="C81" i="23"/>
  <c r="D81" i="23" s="1"/>
  <c r="C80" i="23"/>
  <c r="D80" i="23" s="1"/>
  <c r="C79" i="23"/>
  <c r="D79" i="23" s="1"/>
  <c r="C78" i="23"/>
  <c r="D78" i="23" s="1"/>
  <c r="C77" i="23"/>
  <c r="D77" i="23" s="1"/>
  <c r="C76" i="23"/>
  <c r="D76" i="23" s="1"/>
  <c r="C75" i="23"/>
  <c r="D75" i="23" s="1"/>
  <c r="C74" i="23"/>
  <c r="D74" i="23" s="1"/>
  <c r="C73" i="23"/>
  <c r="D73" i="23" s="1"/>
  <c r="C72" i="23"/>
  <c r="D72" i="23" s="1"/>
  <c r="C71" i="23"/>
  <c r="D71" i="23" s="1"/>
  <c r="C70" i="23"/>
  <c r="D70" i="23" s="1"/>
  <c r="C69" i="23"/>
  <c r="D69" i="23" s="1"/>
  <c r="C68" i="23"/>
  <c r="D68" i="23" s="1"/>
  <c r="C67" i="23"/>
  <c r="D67" i="23" s="1"/>
  <c r="C66" i="23"/>
  <c r="D66" i="23" s="1"/>
  <c r="C64" i="23"/>
  <c r="D64" i="23" s="1"/>
  <c r="C63" i="23"/>
  <c r="D63" i="23" s="1"/>
  <c r="C62" i="23"/>
  <c r="D62" i="23" s="1"/>
  <c r="C61" i="23"/>
  <c r="D61" i="23" s="1"/>
  <c r="C60" i="23"/>
  <c r="D60" i="23" s="1"/>
  <c r="C50" i="23"/>
  <c r="D50" i="23" s="1"/>
  <c r="C49" i="23"/>
  <c r="D49" i="23" s="1"/>
  <c r="C48" i="23"/>
  <c r="D48" i="23" s="1"/>
  <c r="C45" i="23"/>
  <c r="D45" i="23" s="1"/>
  <c r="C44" i="23"/>
  <c r="D44" i="23" s="1"/>
  <c r="C43" i="23"/>
  <c r="D43" i="23" s="1"/>
  <c r="C42" i="23"/>
  <c r="D42" i="23" s="1"/>
  <c r="C41" i="23"/>
  <c r="D41" i="23" s="1"/>
  <c r="C40" i="23"/>
  <c r="D40" i="23" s="1"/>
  <c r="C39" i="23"/>
  <c r="D39" i="23" s="1"/>
  <c r="C38" i="23"/>
  <c r="D38" i="23" s="1"/>
  <c r="E30" i="23"/>
  <c r="H30" i="23" s="1"/>
  <c r="E29" i="23"/>
  <c r="H29" i="23" s="1"/>
  <c r="E28" i="23"/>
  <c r="E27" i="23"/>
  <c r="H27" i="23" s="1"/>
  <c r="E26" i="23"/>
  <c r="E25" i="23"/>
  <c r="H25" i="23" s="1"/>
  <c r="E24" i="23"/>
  <c r="E23" i="23"/>
  <c r="H23" i="23" s="1"/>
  <c r="E22" i="23"/>
  <c r="H22" i="23" s="1"/>
  <c r="E21" i="23"/>
  <c r="H21" i="23" s="1"/>
  <c r="E20" i="23"/>
  <c r="E19" i="23"/>
  <c r="H19" i="23" s="1"/>
  <c r="E18" i="23"/>
  <c r="E17" i="23"/>
  <c r="H17" i="23" s="1"/>
  <c r="E16" i="23"/>
  <c r="E15" i="23"/>
  <c r="H15" i="23" s="1"/>
  <c r="E14" i="23"/>
  <c r="E13" i="23"/>
  <c r="H13" i="23" s="1"/>
  <c r="E12" i="23"/>
  <c r="E11" i="23"/>
  <c r="H11" i="23" s="1"/>
  <c r="E10" i="23"/>
  <c r="E9" i="23"/>
  <c r="H9" i="23" s="1"/>
  <c r="E8" i="23"/>
  <c r="H122" i="15"/>
  <c r="H115" i="15"/>
  <c r="H148" i="15"/>
  <c r="D75" i="15"/>
  <c r="F75" i="15" s="1"/>
  <c r="E8" i="22"/>
  <c r="H8" i="22" s="1"/>
  <c r="E9" i="22"/>
  <c r="H9" i="22" s="1"/>
  <c r="E10" i="22"/>
  <c r="H10" i="22" s="1"/>
  <c r="E11" i="22"/>
  <c r="H11" i="22" s="1"/>
  <c r="E12" i="22"/>
  <c r="H12" i="22" s="1"/>
  <c r="E13" i="22"/>
  <c r="H13" i="22" s="1"/>
  <c r="E14" i="22"/>
  <c r="H14" i="22" s="1"/>
  <c r="E15" i="22"/>
  <c r="H15" i="22" s="1"/>
  <c r="E16" i="22"/>
  <c r="H16" i="22" s="1"/>
  <c r="E17" i="22"/>
  <c r="H17" i="22" s="1"/>
  <c r="E18" i="22"/>
  <c r="H18" i="22" s="1"/>
  <c r="E19" i="22"/>
  <c r="H19" i="22" s="1"/>
  <c r="E20" i="22"/>
  <c r="H20" i="22" s="1"/>
  <c r="E21" i="22"/>
  <c r="H21" i="22" s="1"/>
  <c r="E22" i="22"/>
  <c r="H22" i="22" s="1"/>
  <c r="E23" i="22"/>
  <c r="H23" i="22" s="1"/>
  <c r="E24" i="22"/>
  <c r="H24" i="22" s="1"/>
  <c r="E25" i="22"/>
  <c r="H25" i="22" s="1"/>
  <c r="E26" i="22"/>
  <c r="H26" i="22" s="1"/>
  <c r="E27" i="22"/>
  <c r="H27" i="22" s="1"/>
  <c r="E28" i="22"/>
  <c r="H28" i="22" s="1"/>
  <c r="E29" i="22"/>
  <c r="H29" i="22" s="1"/>
  <c r="C37" i="22"/>
  <c r="D37" i="22" s="1"/>
  <c r="C39" i="22"/>
  <c r="D39" i="22" s="1"/>
  <c r="C41" i="22"/>
  <c r="D41" i="22" s="1"/>
  <c r="C43" i="22"/>
  <c r="D43" i="22" s="1"/>
  <c r="C47" i="22"/>
  <c r="D47" i="22" s="1"/>
  <c r="C58" i="22"/>
  <c r="D58" i="22" s="1"/>
  <c r="C60" i="22"/>
  <c r="D60" i="22" s="1"/>
  <c r="C62" i="22"/>
  <c r="D62" i="22" s="1"/>
  <c r="C64" i="22"/>
  <c r="D64" i="22" s="1"/>
  <c r="C66" i="22"/>
  <c r="D66" i="22" s="1"/>
  <c r="C68" i="22"/>
  <c r="D68" i="22" s="1"/>
  <c r="C70" i="22"/>
  <c r="D70" i="22" s="1"/>
  <c r="C72" i="22"/>
  <c r="D72" i="22" s="1"/>
  <c r="C74" i="22"/>
  <c r="D74" i="22" s="1"/>
  <c r="C76" i="22"/>
  <c r="D76" i="22" s="1"/>
  <c r="C78" i="22"/>
  <c r="D78" i="22" s="1"/>
  <c r="C80" i="22"/>
  <c r="D80" i="22" s="1"/>
  <c r="C82" i="22"/>
  <c r="D82" i="22" s="1"/>
  <c r="C84" i="22"/>
  <c r="D84" i="22" s="1"/>
  <c r="C86" i="22"/>
  <c r="D86" i="22" s="1"/>
  <c r="C88" i="22"/>
  <c r="D88" i="22" s="1"/>
  <c r="C90" i="22"/>
  <c r="D90" i="22" s="1"/>
  <c r="C92" i="22"/>
  <c r="D92" i="22" s="1"/>
  <c r="C94" i="22"/>
  <c r="D94" i="22" s="1"/>
  <c r="C96" i="22"/>
  <c r="D96" i="22" s="1"/>
  <c r="C98" i="22"/>
  <c r="D98" i="22" s="1"/>
  <c r="C100" i="22"/>
  <c r="D100" i="22" s="1"/>
  <c r="C102" i="22"/>
  <c r="D102" i="22" s="1"/>
  <c r="C104" i="22"/>
  <c r="D104" i="22" s="1"/>
  <c r="C106" i="22"/>
  <c r="D106" i="22" s="1"/>
  <c r="C108" i="22"/>
  <c r="D108" i="22" s="1"/>
  <c r="C110" i="22"/>
  <c r="D110" i="22" s="1"/>
  <c r="C112" i="22"/>
  <c r="D112" i="22" s="1"/>
  <c r="F112" i="22" s="1"/>
  <c r="I112" i="22" s="1"/>
  <c r="C114" i="22"/>
  <c r="D114" i="22" s="1"/>
  <c r="C116" i="22"/>
  <c r="D116" i="22" s="1"/>
  <c r="C118" i="22"/>
  <c r="D118" i="22" s="1"/>
  <c r="C120" i="22"/>
  <c r="D120" i="22" s="1"/>
  <c r="C122" i="22"/>
  <c r="D122" i="22" s="1"/>
  <c r="C124" i="22"/>
  <c r="D124" i="22" s="1"/>
  <c r="C126" i="22"/>
  <c r="D126" i="22" s="1"/>
  <c r="C128" i="22"/>
  <c r="D128" i="22" s="1"/>
  <c r="C130" i="22"/>
  <c r="D130" i="22" s="1"/>
  <c r="C134" i="22"/>
  <c r="D134" i="22" s="1"/>
  <c r="C136" i="22"/>
  <c r="D136" i="22" s="1"/>
  <c r="C138" i="22"/>
  <c r="D138" i="22" s="1"/>
  <c r="C140" i="22"/>
  <c r="D140" i="22" s="1"/>
  <c r="C142" i="22"/>
  <c r="D142" i="22" s="1"/>
  <c r="C146" i="22"/>
  <c r="D146" i="22" s="1"/>
  <c r="C148" i="22"/>
  <c r="D148" i="22" s="1"/>
  <c r="C150" i="22"/>
  <c r="D150" i="22" s="1"/>
  <c r="C152" i="22"/>
  <c r="D152" i="22" s="1"/>
  <c r="C154" i="22"/>
  <c r="D154" i="22" s="1"/>
  <c r="C156" i="22"/>
  <c r="D156" i="22" s="1"/>
  <c r="C158" i="22"/>
  <c r="D158" i="22" s="1"/>
  <c r="C160" i="22"/>
  <c r="D160" i="22" s="1"/>
  <c r="C162" i="22"/>
  <c r="D162" i="22" s="1"/>
  <c r="C164" i="22"/>
  <c r="D164" i="22" s="1"/>
  <c r="C166" i="22"/>
  <c r="D166" i="22" s="1"/>
  <c r="C168" i="22"/>
  <c r="D168" i="22" s="1"/>
  <c r="C170" i="22"/>
  <c r="D170" i="22" s="1"/>
  <c r="C172" i="22"/>
  <c r="D172" i="22" s="1"/>
  <c r="C174" i="22"/>
  <c r="D174" i="22" s="1"/>
  <c r="E234" i="23"/>
  <c r="H234" i="23" s="1"/>
  <c r="E232" i="23"/>
  <c r="H232" i="23" s="1"/>
  <c r="E230" i="23"/>
  <c r="H230" i="23" s="1"/>
  <c r="E228" i="23"/>
  <c r="E225" i="23"/>
  <c r="H225" i="23" s="1"/>
  <c r="C223" i="23"/>
  <c r="D223" i="23" s="1"/>
  <c r="C222" i="23"/>
  <c r="D222" i="23" s="1"/>
  <c r="F222" i="23" s="1"/>
  <c r="I222" i="23" s="1"/>
  <c r="C220" i="23"/>
  <c r="D220" i="23" s="1"/>
  <c r="C218" i="23"/>
  <c r="D218" i="23" s="1"/>
  <c r="C216" i="23"/>
  <c r="D216" i="23" s="1"/>
  <c r="F216" i="23" s="1"/>
  <c r="I216" i="23" s="1"/>
  <c r="C214" i="23"/>
  <c r="D214" i="23" s="1"/>
  <c r="C212" i="23"/>
  <c r="D212" i="23" s="1"/>
  <c r="C210" i="23"/>
  <c r="D210" i="23" s="1"/>
  <c r="C208" i="23"/>
  <c r="D208" i="23" s="1"/>
  <c r="F208" i="23" s="1"/>
  <c r="I208" i="23" s="1"/>
  <c r="C206" i="23"/>
  <c r="D206" i="23" s="1"/>
  <c r="C204" i="23"/>
  <c r="D204" i="23" s="1"/>
  <c r="C202" i="23"/>
  <c r="D202" i="23" s="1"/>
  <c r="C201" i="23"/>
  <c r="D201" i="23" s="1"/>
  <c r="C199" i="23"/>
  <c r="D199" i="23" s="1"/>
  <c r="C198" i="23"/>
  <c r="D198" i="23" s="1"/>
  <c r="F198" i="23" s="1"/>
  <c r="I198" i="23" s="1"/>
  <c r="C197" i="23"/>
  <c r="D197" i="23" s="1"/>
  <c r="F197" i="23" s="1"/>
  <c r="I197" i="23" s="1"/>
  <c r="C196" i="23"/>
  <c r="D196" i="23" s="1"/>
  <c r="C195" i="23"/>
  <c r="D195" i="23" s="1"/>
  <c r="C194" i="23"/>
  <c r="D194" i="23" s="1"/>
  <c r="C193" i="23"/>
  <c r="D193" i="23" s="1"/>
  <c r="C192" i="23"/>
  <c r="D192" i="23" s="1"/>
  <c r="C191" i="23"/>
  <c r="D191" i="23" s="1"/>
  <c r="C190" i="23"/>
  <c r="D190" i="23" s="1"/>
  <c r="C189" i="23"/>
  <c r="D189" i="23" s="1"/>
  <c r="C188" i="23"/>
  <c r="D188" i="23" s="1"/>
  <c r="C187" i="23"/>
  <c r="D187" i="23" s="1"/>
  <c r="C186" i="23"/>
  <c r="D186" i="23" s="1"/>
  <c r="C185" i="23"/>
  <c r="D185" i="23" s="1"/>
  <c r="C184" i="23"/>
  <c r="D184" i="23" s="1"/>
  <c r="C183" i="23"/>
  <c r="D183" i="23" s="1"/>
  <c r="C182" i="23"/>
  <c r="D182" i="23" s="1"/>
  <c r="C181" i="23"/>
  <c r="D181" i="23" s="1"/>
  <c r="C180" i="23"/>
  <c r="D180" i="23" s="1"/>
  <c r="C179" i="23"/>
  <c r="D179" i="23" s="1"/>
  <c r="C178" i="23"/>
  <c r="D178" i="23" s="1"/>
  <c r="C177" i="23"/>
  <c r="D177" i="23" s="1"/>
  <c r="C176" i="23"/>
  <c r="D176" i="23" s="1"/>
  <c r="C175" i="23"/>
  <c r="D175" i="23" s="1"/>
  <c r="C174" i="23"/>
  <c r="D174" i="23" s="1"/>
  <c r="C173" i="23"/>
  <c r="D173" i="23" s="1"/>
  <c r="C172" i="23"/>
  <c r="D172" i="23" s="1"/>
  <c r="C171" i="23"/>
  <c r="D171" i="23" s="1"/>
  <c r="C170" i="23"/>
  <c r="D170" i="23" s="1"/>
  <c r="C169" i="23"/>
  <c r="D169" i="23" s="1"/>
  <c r="C168" i="23"/>
  <c r="D168" i="23" s="1"/>
  <c r="C167" i="23"/>
  <c r="D167" i="23" s="1"/>
  <c r="C166" i="23"/>
  <c r="D166" i="23" s="1"/>
  <c r="C165" i="23"/>
  <c r="D165" i="23" s="1"/>
  <c r="C163" i="23"/>
  <c r="D163" i="23" s="1"/>
  <c r="C162" i="23"/>
  <c r="D162" i="23" s="1"/>
  <c r="C161" i="23"/>
  <c r="D161" i="23" s="1"/>
  <c r="C160" i="23"/>
  <c r="D160" i="23" s="1"/>
  <c r="C159" i="23"/>
  <c r="D159" i="23" s="1"/>
  <c r="C156" i="23"/>
  <c r="D156" i="23" s="1"/>
  <c r="F156" i="23" s="1"/>
  <c r="I156" i="23" s="1"/>
  <c r="C155" i="23"/>
  <c r="D155" i="23" s="1"/>
  <c r="F155" i="23" s="1"/>
  <c r="I155" i="23" s="1"/>
  <c r="C154" i="23"/>
  <c r="D154" i="23" s="1"/>
  <c r="F154" i="23" s="1"/>
  <c r="I154" i="23" s="1"/>
  <c r="C153" i="23"/>
  <c r="D153" i="23" s="1"/>
  <c r="F153" i="23" s="1"/>
  <c r="I153" i="23" s="1"/>
  <c r="C152" i="23"/>
  <c r="D152" i="23" s="1"/>
  <c r="F152" i="23" s="1"/>
  <c r="I152" i="23" s="1"/>
  <c r="C151" i="23"/>
  <c r="D151" i="23" s="1"/>
  <c r="F151" i="23" s="1"/>
  <c r="I151" i="23" s="1"/>
  <c r="C150" i="23"/>
  <c r="D150" i="23" s="1"/>
  <c r="F150" i="23" s="1"/>
  <c r="I150" i="23" s="1"/>
  <c r="C149" i="23"/>
  <c r="D149" i="23" s="1"/>
  <c r="F149" i="23" s="1"/>
  <c r="I149" i="23" s="1"/>
  <c r="C148" i="23"/>
  <c r="D148" i="23" s="1"/>
  <c r="F148" i="23" s="1"/>
  <c r="I148" i="23" s="1"/>
  <c r="C147" i="23"/>
  <c r="D147" i="23" s="1"/>
  <c r="F147" i="23" s="1"/>
  <c r="I147" i="23" s="1"/>
  <c r="C145" i="23"/>
  <c r="D145" i="23" s="1"/>
  <c r="C144" i="23"/>
  <c r="D144" i="23" s="1"/>
  <c r="C143" i="23"/>
  <c r="D143" i="23" s="1"/>
  <c r="C142" i="23"/>
  <c r="D142" i="23" s="1"/>
  <c r="C141" i="23"/>
  <c r="D141" i="23" s="1"/>
  <c r="C140" i="23"/>
  <c r="D140" i="23" s="1"/>
  <c r="C139" i="23"/>
  <c r="D139" i="23" s="1"/>
  <c r="E138" i="23"/>
  <c r="H138" i="23" s="1"/>
  <c r="C137" i="23"/>
  <c r="D137" i="23" s="1"/>
  <c r="E136" i="23"/>
  <c r="H136" i="23" s="1"/>
  <c r="E135" i="23"/>
  <c r="H135" i="23" s="1"/>
  <c r="E134" i="23"/>
  <c r="H134" i="23" s="1"/>
  <c r="E133" i="23"/>
  <c r="H133" i="23" s="1"/>
  <c r="E131" i="23"/>
  <c r="E130" i="23"/>
  <c r="H130" i="23" s="1"/>
  <c r="E129" i="23"/>
  <c r="H129" i="23" s="1"/>
  <c r="E128" i="23"/>
  <c r="H128" i="23" s="1"/>
  <c r="E127" i="23"/>
  <c r="H127" i="23" s="1"/>
  <c r="E126" i="23"/>
  <c r="H126" i="23" s="1"/>
  <c r="E125" i="23"/>
  <c r="H125" i="23" s="1"/>
  <c r="E124" i="23"/>
  <c r="H124" i="23" s="1"/>
  <c r="E122" i="23"/>
  <c r="E121" i="23"/>
  <c r="H121" i="23" s="1"/>
  <c r="E119" i="23"/>
  <c r="H119" i="23" s="1"/>
  <c r="E118" i="23"/>
  <c r="H118" i="23" s="1"/>
  <c r="E117" i="23"/>
  <c r="H117" i="23" s="1"/>
  <c r="E116" i="23"/>
  <c r="H116" i="23" s="1"/>
  <c r="E115" i="23"/>
  <c r="H115" i="23" s="1"/>
  <c r="E114" i="23"/>
  <c r="H114" i="23" s="1"/>
  <c r="E113" i="23"/>
  <c r="H113" i="23" s="1"/>
  <c r="E112" i="23"/>
  <c r="H112" i="23" s="1"/>
  <c r="E111" i="23"/>
  <c r="H111" i="23" s="1"/>
  <c r="E110" i="23"/>
  <c r="H110" i="23" s="1"/>
  <c r="E109" i="23"/>
  <c r="H109" i="23" s="1"/>
  <c r="E108" i="23"/>
  <c r="H108" i="23" s="1"/>
  <c r="E107" i="23"/>
  <c r="H107" i="23" s="1"/>
  <c r="E106" i="23"/>
  <c r="H106" i="23" s="1"/>
  <c r="E105" i="23"/>
  <c r="H105" i="23" s="1"/>
  <c r="E104" i="23"/>
  <c r="H104" i="23" s="1"/>
  <c r="E103" i="23"/>
  <c r="H103" i="23" s="1"/>
  <c r="E102" i="23"/>
  <c r="H102" i="23" s="1"/>
  <c r="E101" i="23"/>
  <c r="H101" i="23" s="1"/>
  <c r="E100" i="23"/>
  <c r="H100" i="23" s="1"/>
  <c r="E98" i="23"/>
  <c r="H98" i="23" s="1"/>
  <c r="E97" i="23"/>
  <c r="H97" i="23" s="1"/>
  <c r="E96" i="23"/>
  <c r="H96" i="23" s="1"/>
  <c r="E95" i="23"/>
  <c r="H95" i="23" s="1"/>
  <c r="E94" i="23"/>
  <c r="H94" i="23" s="1"/>
  <c r="E93" i="23"/>
  <c r="H93" i="23" s="1"/>
  <c r="E92" i="23"/>
  <c r="E91" i="23"/>
  <c r="H91" i="23" s="1"/>
  <c r="E90" i="23"/>
  <c r="H90" i="23" s="1"/>
  <c r="E89" i="23"/>
  <c r="H89" i="23" s="1"/>
  <c r="E88" i="23"/>
  <c r="H88" i="23" s="1"/>
  <c r="E87" i="23"/>
  <c r="H87" i="23" s="1"/>
  <c r="E86" i="23"/>
  <c r="H86" i="23" s="1"/>
  <c r="E85" i="23"/>
  <c r="H85" i="23" s="1"/>
  <c r="E84" i="23"/>
  <c r="E83" i="23"/>
  <c r="H83" i="23" s="1"/>
  <c r="E82" i="23"/>
  <c r="H82" i="23" s="1"/>
  <c r="E81" i="23"/>
  <c r="H81" i="23" s="1"/>
  <c r="E80" i="23"/>
  <c r="H80" i="23" s="1"/>
  <c r="E79" i="23"/>
  <c r="H79" i="23" s="1"/>
  <c r="E78" i="23"/>
  <c r="H78" i="23" s="1"/>
  <c r="E77" i="23"/>
  <c r="H77" i="23" s="1"/>
  <c r="E76" i="23"/>
  <c r="E75" i="23"/>
  <c r="H75" i="23" s="1"/>
  <c r="E74" i="23"/>
  <c r="H74" i="23" s="1"/>
  <c r="E73" i="23"/>
  <c r="H73" i="23" s="1"/>
  <c r="E72" i="23"/>
  <c r="E71" i="23"/>
  <c r="H71" i="23" s="1"/>
  <c r="E70" i="23"/>
  <c r="E69" i="23"/>
  <c r="H69" i="23" s="1"/>
  <c r="E68" i="23"/>
  <c r="H68" i="23" s="1"/>
  <c r="E67" i="23"/>
  <c r="H67" i="23" s="1"/>
  <c r="E66" i="23"/>
  <c r="H66" i="23" s="1"/>
  <c r="E65" i="23"/>
  <c r="H65" i="23" s="1"/>
  <c r="E64" i="23"/>
  <c r="H64" i="23" s="1"/>
  <c r="E63" i="23"/>
  <c r="H63" i="23" s="1"/>
  <c r="E62" i="23"/>
  <c r="H62" i="23" s="1"/>
  <c r="E61" i="23"/>
  <c r="H61" i="23" s="1"/>
  <c r="E60" i="23"/>
  <c r="H60" i="23" s="1"/>
  <c r="E50" i="23"/>
  <c r="H50" i="23" s="1"/>
  <c r="E49" i="23"/>
  <c r="H49" i="23" s="1"/>
  <c r="E48" i="23"/>
  <c r="H48" i="23" s="1"/>
  <c r="E45" i="23"/>
  <c r="H45" i="23" s="1"/>
  <c r="E44" i="23"/>
  <c r="H44" i="23" s="1"/>
  <c r="E43" i="23"/>
  <c r="H43" i="23" s="1"/>
  <c r="E42" i="23"/>
  <c r="H42" i="23" s="1"/>
  <c r="E41" i="23"/>
  <c r="H41" i="23" s="1"/>
  <c r="E40" i="23"/>
  <c r="H40" i="23" s="1"/>
  <c r="E39" i="23"/>
  <c r="H39" i="23" s="1"/>
  <c r="E38" i="23"/>
  <c r="H38" i="23" s="1"/>
  <c r="C34" i="23"/>
  <c r="D34" i="23" s="1"/>
  <c r="C30" i="23"/>
  <c r="D30" i="23" s="1"/>
  <c r="C29" i="23"/>
  <c r="D29" i="23" s="1"/>
  <c r="C28" i="23"/>
  <c r="D28" i="23" s="1"/>
  <c r="C27" i="23"/>
  <c r="D27" i="23" s="1"/>
  <c r="C26" i="23"/>
  <c r="D26" i="23" s="1"/>
  <c r="C25" i="23"/>
  <c r="D25" i="23" s="1"/>
  <c r="C24" i="23"/>
  <c r="D24" i="23" s="1"/>
  <c r="C23" i="23"/>
  <c r="D23" i="23" s="1"/>
  <c r="C22" i="23"/>
  <c r="D22" i="23" s="1"/>
  <c r="C21" i="23"/>
  <c r="D21" i="23" s="1"/>
  <c r="C20" i="23"/>
  <c r="D20" i="23" s="1"/>
  <c r="C19" i="23"/>
  <c r="D19" i="23" s="1"/>
  <c r="C18" i="23"/>
  <c r="D18" i="23" s="1"/>
  <c r="C17" i="23"/>
  <c r="D17" i="23" s="1"/>
  <c r="C16" i="23"/>
  <c r="D16" i="23" s="1"/>
  <c r="C15" i="23"/>
  <c r="D15" i="23" s="1"/>
  <c r="C14" i="23"/>
  <c r="D14" i="23" s="1"/>
  <c r="C13" i="23"/>
  <c r="D13" i="23" s="1"/>
  <c r="C12" i="23"/>
  <c r="D12" i="23" s="1"/>
  <c r="C11" i="23"/>
  <c r="D11" i="23" s="1"/>
  <c r="C10" i="23"/>
  <c r="D10" i="23" s="1"/>
  <c r="C9" i="23"/>
  <c r="D9" i="23" s="1"/>
  <c r="C8" i="23"/>
  <c r="D8" i="23" s="1"/>
  <c r="H65" i="15"/>
  <c r="H51" i="15"/>
  <c r="D122" i="15"/>
  <c r="F122" i="15" s="1"/>
  <c r="H64" i="15"/>
  <c r="D115" i="15"/>
  <c r="F115" i="15" s="1"/>
  <c r="D148" i="15"/>
  <c r="F148" i="15" s="1"/>
  <c r="H75" i="15"/>
  <c r="C8" i="22"/>
  <c r="D8" i="22" s="1"/>
  <c r="F8" i="22" s="1"/>
  <c r="I8" i="22" s="1"/>
  <c r="C9" i="22"/>
  <c r="D9" i="22" s="1"/>
  <c r="F9" i="22" s="1"/>
  <c r="I9" i="22" s="1"/>
  <c r="C10" i="22"/>
  <c r="D10" i="22" s="1"/>
  <c r="F10" i="22" s="1"/>
  <c r="I10" i="22" s="1"/>
  <c r="C11" i="22"/>
  <c r="D11" i="22" s="1"/>
  <c r="F11" i="22" s="1"/>
  <c r="I11" i="22" s="1"/>
  <c r="C12" i="22"/>
  <c r="D12" i="22" s="1"/>
  <c r="F12" i="22" s="1"/>
  <c r="I12" i="22" s="1"/>
  <c r="C13" i="22"/>
  <c r="D13" i="22" s="1"/>
  <c r="F13" i="22" s="1"/>
  <c r="I13" i="22" s="1"/>
  <c r="C14" i="22"/>
  <c r="D14" i="22" s="1"/>
  <c r="F14" i="22" s="1"/>
  <c r="I14" i="22" s="1"/>
  <c r="C15" i="22"/>
  <c r="D15" i="22" s="1"/>
  <c r="F15" i="22" s="1"/>
  <c r="I15" i="22" s="1"/>
  <c r="C16" i="22"/>
  <c r="D16" i="22" s="1"/>
  <c r="F16" i="22" s="1"/>
  <c r="I16" i="22" s="1"/>
  <c r="C17" i="22"/>
  <c r="D17" i="22" s="1"/>
  <c r="F17" i="22" s="1"/>
  <c r="I17" i="22" s="1"/>
  <c r="C18" i="22"/>
  <c r="D18" i="22" s="1"/>
  <c r="F18" i="22" s="1"/>
  <c r="I18" i="22" s="1"/>
  <c r="C19" i="22"/>
  <c r="D19" i="22" s="1"/>
  <c r="F19" i="22" s="1"/>
  <c r="I19" i="22" s="1"/>
  <c r="C20" i="22"/>
  <c r="D20" i="22" s="1"/>
  <c r="F20" i="22" s="1"/>
  <c r="I20" i="22" s="1"/>
  <c r="C21" i="22"/>
  <c r="D21" i="22" s="1"/>
  <c r="F21" i="22" s="1"/>
  <c r="I21" i="22" s="1"/>
  <c r="C22" i="22"/>
  <c r="D22" i="22" s="1"/>
  <c r="F22" i="22" s="1"/>
  <c r="I22" i="22" s="1"/>
  <c r="C23" i="22"/>
  <c r="D23" i="22" s="1"/>
  <c r="F23" i="22" s="1"/>
  <c r="I23" i="22" s="1"/>
  <c r="C24" i="22"/>
  <c r="D24" i="22" s="1"/>
  <c r="F24" i="22" s="1"/>
  <c r="I24" i="22" s="1"/>
  <c r="C25" i="22"/>
  <c r="D25" i="22" s="1"/>
  <c r="F25" i="22" s="1"/>
  <c r="I25" i="22" s="1"/>
  <c r="C26" i="22"/>
  <c r="D26" i="22" s="1"/>
  <c r="F26" i="22" s="1"/>
  <c r="I26" i="22" s="1"/>
  <c r="C27" i="22"/>
  <c r="D27" i="22" s="1"/>
  <c r="C28" i="22"/>
  <c r="D28" i="22" s="1"/>
  <c r="F28" i="22" s="1"/>
  <c r="I28" i="22" s="1"/>
  <c r="C29" i="22"/>
  <c r="D29" i="22" s="1"/>
  <c r="F29" i="22" s="1"/>
  <c r="I29" i="22" s="1"/>
  <c r="C33" i="22"/>
  <c r="D33" i="22" s="1"/>
  <c r="C38" i="22"/>
  <c r="D38" i="22" s="1"/>
  <c r="C40" i="22"/>
  <c r="D40" i="22" s="1"/>
  <c r="C42" i="22"/>
  <c r="D42" i="22" s="1"/>
  <c r="C46" i="22"/>
  <c r="D46" i="22" s="1"/>
  <c r="C48" i="22"/>
  <c r="D48" i="22" s="1"/>
  <c r="C59" i="22"/>
  <c r="D59" i="22" s="1"/>
  <c r="C61" i="22"/>
  <c r="D61" i="22" s="1"/>
  <c r="C65" i="22"/>
  <c r="D65" i="22" s="1"/>
  <c r="C67" i="22"/>
  <c r="D67" i="22" s="1"/>
  <c r="C69" i="22"/>
  <c r="D69" i="22" s="1"/>
  <c r="C71" i="22"/>
  <c r="D71" i="22" s="1"/>
  <c r="C73" i="22"/>
  <c r="D73" i="22" s="1"/>
  <c r="C75" i="22"/>
  <c r="D75" i="22" s="1"/>
  <c r="C77" i="22"/>
  <c r="D77" i="22" s="1"/>
  <c r="C79" i="22"/>
  <c r="D79" i="22" s="1"/>
  <c r="C81" i="22"/>
  <c r="D81" i="22" s="1"/>
  <c r="C83" i="22"/>
  <c r="D83" i="22" s="1"/>
  <c r="C85" i="22"/>
  <c r="D85" i="22" s="1"/>
  <c r="C87" i="22"/>
  <c r="D87" i="22" s="1"/>
  <c r="C89" i="22"/>
  <c r="D89" i="22" s="1"/>
  <c r="F89" i="22" s="1"/>
  <c r="C91" i="22"/>
  <c r="D91" i="22" s="1"/>
  <c r="C93" i="22"/>
  <c r="D93" i="22" s="1"/>
  <c r="C95" i="22"/>
  <c r="D95" i="22" s="1"/>
  <c r="C97" i="22"/>
  <c r="D97" i="22" s="1"/>
  <c r="C99" i="22"/>
  <c r="D99" i="22" s="1"/>
  <c r="C101" i="22"/>
  <c r="D101" i="22" s="1"/>
  <c r="C103" i="22"/>
  <c r="D103" i="22" s="1"/>
  <c r="C105" i="22"/>
  <c r="D105" i="22" s="1"/>
  <c r="C107" i="22"/>
  <c r="D107" i="22" s="1"/>
  <c r="C109" i="22"/>
  <c r="D109" i="22" s="1"/>
  <c r="F109" i="22" s="1"/>
  <c r="I109" i="22" s="1"/>
  <c r="C111" i="22"/>
  <c r="D111" i="22" s="1"/>
  <c r="C113" i="22"/>
  <c r="D113" i="22" s="1"/>
  <c r="C115" i="22"/>
  <c r="D115" i="22" s="1"/>
  <c r="C117" i="22"/>
  <c r="D117" i="22" s="1"/>
  <c r="C119" i="22"/>
  <c r="D119" i="22" s="1"/>
  <c r="F119" i="22" s="1"/>
  <c r="C121" i="22"/>
  <c r="D121" i="22" s="1"/>
  <c r="C123" i="22"/>
  <c r="D123" i="22" s="1"/>
  <c r="C125" i="22"/>
  <c r="D125" i="22" s="1"/>
  <c r="C127" i="22"/>
  <c r="D127" i="22" s="1"/>
  <c r="C129" i="22"/>
  <c r="D129" i="22" s="1"/>
  <c r="C131" i="22"/>
  <c r="D131" i="22" s="1"/>
  <c r="C133" i="22"/>
  <c r="D133" i="22" s="1"/>
  <c r="C135" i="22"/>
  <c r="D135" i="22" s="1"/>
  <c r="C137" i="22"/>
  <c r="D137" i="22" s="1"/>
  <c r="C139" i="22"/>
  <c r="D139" i="22" s="1"/>
  <c r="C141" i="22"/>
  <c r="D141" i="22" s="1"/>
  <c r="C145" i="22"/>
  <c r="D145" i="22" s="1"/>
  <c r="C147" i="22"/>
  <c r="D147" i="22" s="1"/>
  <c r="C151" i="22"/>
  <c r="D151" i="22" s="1"/>
  <c r="C153" i="22"/>
  <c r="D153" i="22" s="1"/>
  <c r="C155" i="22"/>
  <c r="D155" i="22" s="1"/>
  <c r="C157" i="22"/>
  <c r="D157" i="22" s="1"/>
  <c r="C159" i="22"/>
  <c r="D159" i="22" s="1"/>
  <c r="C161" i="22"/>
  <c r="D161" i="22" s="1"/>
  <c r="C163" i="22"/>
  <c r="D163" i="22" s="1"/>
  <c r="C165" i="22"/>
  <c r="D165" i="22" s="1"/>
  <c r="C167" i="22"/>
  <c r="D167" i="22" s="1"/>
  <c r="C169" i="22"/>
  <c r="D169" i="22" s="1"/>
  <c r="C171" i="22"/>
  <c r="D171" i="22" s="1"/>
  <c r="C173" i="22"/>
  <c r="D173" i="22" s="1"/>
  <c r="C175" i="22"/>
  <c r="D175" i="22" s="1"/>
  <c r="C177" i="22"/>
  <c r="D177" i="22" s="1"/>
  <c r="C179" i="22"/>
  <c r="D179" i="22" s="1"/>
  <c r="C181" i="22"/>
  <c r="D181" i="22" s="1"/>
  <c r="C183" i="22"/>
  <c r="D183" i="22" s="1"/>
  <c r="C185" i="22"/>
  <c r="D185" i="22" s="1"/>
  <c r="C187" i="22"/>
  <c r="D187" i="22" s="1"/>
  <c r="C189" i="22"/>
  <c r="D189" i="22" s="1"/>
  <c r="C191" i="22"/>
  <c r="D191" i="22" s="1"/>
  <c r="C193" i="22"/>
  <c r="D193" i="22" s="1"/>
  <c r="C195" i="22"/>
  <c r="D195" i="22" s="1"/>
  <c r="C197" i="22"/>
  <c r="D197" i="22" s="1"/>
  <c r="C199" i="22"/>
  <c r="D199" i="22" s="1"/>
  <c r="C201" i="22"/>
  <c r="D201" i="22" s="1"/>
  <c r="C203" i="22"/>
  <c r="C207" i="22"/>
  <c r="D207" i="22" s="1"/>
  <c r="C209" i="22"/>
  <c r="D209" i="22" s="1"/>
  <c r="C211" i="22"/>
  <c r="D211" i="22" s="1"/>
  <c r="C213" i="22"/>
  <c r="D213" i="22" s="1"/>
  <c r="C215" i="22"/>
  <c r="D215" i="22" s="1"/>
  <c r="C217" i="22"/>
  <c r="D217" i="22" s="1"/>
  <c r="C219" i="22"/>
  <c r="D219" i="22" s="1"/>
  <c r="C221" i="22"/>
  <c r="D221" i="22" s="1"/>
  <c r="C223" i="22"/>
  <c r="C225" i="22"/>
  <c r="D225" i="22" s="1"/>
  <c r="F225" i="22" s="1"/>
  <c r="I225" i="22" s="1"/>
  <c r="C227" i="22"/>
  <c r="D227" i="22" s="1"/>
  <c r="C229" i="22"/>
  <c r="D229" i="22" s="1"/>
  <c r="C231" i="22"/>
  <c r="D231" i="22" s="1"/>
  <c r="C233" i="22"/>
  <c r="D233" i="22" s="1"/>
  <c r="C178" i="22"/>
  <c r="D178" i="22" s="1"/>
  <c r="F178" i="22" s="1"/>
  <c r="I178" i="22" s="1"/>
  <c r="C182" i="22"/>
  <c r="D182" i="22" s="1"/>
  <c r="C186" i="22"/>
  <c r="D186" i="22" s="1"/>
  <c r="C190" i="22"/>
  <c r="D190" i="22" s="1"/>
  <c r="C194" i="22"/>
  <c r="D194" i="22" s="1"/>
  <c r="C198" i="22"/>
  <c r="D198" i="22" s="1"/>
  <c r="C202" i="22"/>
  <c r="C208" i="22"/>
  <c r="D208" i="22" s="1"/>
  <c r="C212" i="22"/>
  <c r="D212" i="22" s="1"/>
  <c r="C216" i="22"/>
  <c r="D216" i="22" s="1"/>
  <c r="C220" i="22"/>
  <c r="D220" i="22" s="1"/>
  <c r="C224" i="22"/>
  <c r="D224" i="22" s="1"/>
  <c r="C228" i="22"/>
  <c r="D228" i="22" s="1"/>
  <c r="C232" i="22"/>
  <c r="D232" i="22" s="1"/>
  <c r="C235" i="22"/>
  <c r="D235" i="22" s="1"/>
  <c r="C239" i="22"/>
  <c r="D239" i="22" s="1"/>
  <c r="C241" i="22"/>
  <c r="D241" i="22" s="1"/>
  <c r="C245" i="22"/>
  <c r="D245" i="22" s="1"/>
  <c r="C247" i="22"/>
  <c r="D247" i="22" s="1"/>
  <c r="C249" i="22"/>
  <c r="D249" i="22" s="1"/>
  <c r="C251" i="22"/>
  <c r="D251" i="22" s="1"/>
  <c r="C253" i="22"/>
  <c r="D253" i="22" s="1"/>
  <c r="C255" i="22"/>
  <c r="D255" i="22" s="1"/>
  <c r="C257" i="22"/>
  <c r="D257" i="22" s="1"/>
  <c r="C259" i="22"/>
  <c r="D259" i="22" s="1"/>
  <c r="C261" i="22"/>
  <c r="D261" i="22" s="1"/>
  <c r="C263" i="22"/>
  <c r="D263" i="22" s="1"/>
  <c r="C265" i="22"/>
  <c r="D265" i="22" s="1"/>
  <c r="C270" i="22"/>
  <c r="D270" i="22" s="1"/>
  <c r="C274" i="22"/>
  <c r="D274" i="22" s="1"/>
  <c r="C276" i="22"/>
  <c r="D276" i="22" s="1"/>
  <c r="C278" i="22"/>
  <c r="D278" i="22" s="1"/>
  <c r="C280" i="22"/>
  <c r="D280" i="22" s="1"/>
  <c r="C283" i="22"/>
  <c r="D283" i="22" s="1"/>
  <c r="C285" i="22"/>
  <c r="D285" i="22" s="1"/>
  <c r="C287" i="22"/>
  <c r="D287" i="22" s="1"/>
  <c r="C289" i="22"/>
  <c r="D289" i="22" s="1"/>
  <c r="C291" i="22"/>
  <c r="D291" i="22" s="1"/>
  <c r="C295" i="22"/>
  <c r="D295" i="22" s="1"/>
  <c r="C300" i="22"/>
  <c r="D300" i="22" s="1"/>
  <c r="C302" i="22"/>
  <c r="D302" i="22" s="1"/>
  <c r="C304" i="22"/>
  <c r="D304" i="22" s="1"/>
  <c r="C306" i="22"/>
  <c r="D306" i="22" s="1"/>
  <c r="C308" i="22"/>
  <c r="D308" i="22" s="1"/>
  <c r="C310" i="22"/>
  <c r="D310" i="22" s="1"/>
  <c r="C312" i="22"/>
  <c r="D312" i="22" s="1"/>
  <c r="C314" i="22"/>
  <c r="D314" i="22" s="1"/>
  <c r="C316" i="22"/>
  <c r="D316" i="22" s="1"/>
  <c r="C318" i="22"/>
  <c r="D318" i="22" s="1"/>
  <c r="C320" i="22"/>
  <c r="D320" i="22" s="1"/>
  <c r="C322" i="22"/>
  <c r="D322" i="22" s="1"/>
  <c r="C324" i="22"/>
  <c r="D324" i="22" s="1"/>
  <c r="C326" i="22"/>
  <c r="D326" i="22" s="1"/>
  <c r="C328" i="22"/>
  <c r="D328" i="22" s="1"/>
  <c r="F328" i="22" s="1"/>
  <c r="I328" i="22" s="1"/>
  <c r="C330" i="22"/>
  <c r="D330" i="22" s="1"/>
  <c r="C332" i="22"/>
  <c r="D332" i="22" s="1"/>
  <c r="E37" i="22"/>
  <c r="H37" i="22" s="1"/>
  <c r="E39" i="22"/>
  <c r="H39" i="22" s="1"/>
  <c r="E41" i="22"/>
  <c r="H41" i="22" s="1"/>
  <c r="E43" i="22"/>
  <c r="H43" i="22" s="1"/>
  <c r="E47" i="22"/>
  <c r="H47" i="22" s="1"/>
  <c r="E58" i="22"/>
  <c r="H58" i="22" s="1"/>
  <c r="E60" i="22"/>
  <c r="H60" i="22" s="1"/>
  <c r="E62" i="22"/>
  <c r="H62" i="22" s="1"/>
  <c r="E64" i="22"/>
  <c r="H64" i="22" s="1"/>
  <c r="E66" i="22"/>
  <c r="E68" i="22"/>
  <c r="H68" i="22" s="1"/>
  <c r="E70" i="22"/>
  <c r="H70" i="22" s="1"/>
  <c r="E72" i="22"/>
  <c r="H72" i="22" s="1"/>
  <c r="E74" i="22"/>
  <c r="H74" i="22" s="1"/>
  <c r="E76" i="22"/>
  <c r="H76" i="22" s="1"/>
  <c r="E78" i="22"/>
  <c r="H78" i="22" s="1"/>
  <c r="E80" i="22"/>
  <c r="H80" i="22" s="1"/>
  <c r="E82" i="22"/>
  <c r="H82" i="22" s="1"/>
  <c r="E84" i="22"/>
  <c r="H84" i="22" s="1"/>
  <c r="E86" i="22"/>
  <c r="H86" i="22" s="1"/>
  <c r="E88" i="22"/>
  <c r="H88" i="22" s="1"/>
  <c r="E90" i="22"/>
  <c r="H90" i="22" s="1"/>
  <c r="E92" i="22"/>
  <c r="H92" i="22" s="1"/>
  <c r="E94" i="22"/>
  <c r="H94" i="22" s="1"/>
  <c r="E96" i="22"/>
  <c r="H96" i="22" s="1"/>
  <c r="E98" i="22"/>
  <c r="E100" i="22"/>
  <c r="H100" i="22" s="1"/>
  <c r="E102" i="22"/>
  <c r="H102" i="22" s="1"/>
  <c r="E104" i="22"/>
  <c r="H104" i="22" s="1"/>
  <c r="E106" i="22"/>
  <c r="H106" i="22" s="1"/>
  <c r="E108" i="22"/>
  <c r="H108" i="22" s="1"/>
  <c r="E110" i="22"/>
  <c r="H110" i="22" s="1"/>
  <c r="E114" i="22"/>
  <c r="H114" i="22" s="1"/>
  <c r="E116" i="22"/>
  <c r="H116" i="22" s="1"/>
  <c r="E118" i="22"/>
  <c r="H118" i="22" s="1"/>
  <c r="E120" i="22"/>
  <c r="E122" i="22"/>
  <c r="H122" i="22" s="1"/>
  <c r="E126" i="22"/>
  <c r="H126" i="22" s="1"/>
  <c r="E128" i="22"/>
  <c r="H128" i="22" s="1"/>
  <c r="E130" i="22"/>
  <c r="H130" i="22" s="1"/>
  <c r="E132" i="22"/>
  <c r="F132" i="22" s="1"/>
  <c r="I132" i="22" s="1"/>
  <c r="E134" i="22"/>
  <c r="H134" i="22" s="1"/>
  <c r="E136" i="22"/>
  <c r="H136" i="22" s="1"/>
  <c r="E138" i="22"/>
  <c r="E140" i="22"/>
  <c r="H140" i="22" s="1"/>
  <c r="E142" i="22"/>
  <c r="H142" i="22" s="1"/>
  <c r="E144" i="22"/>
  <c r="H144" i="22" s="1"/>
  <c r="E146" i="22"/>
  <c r="H146" i="22" s="1"/>
  <c r="E148" i="22"/>
  <c r="H148" i="22" s="1"/>
  <c r="E150" i="22"/>
  <c r="H150" i="22" s="1"/>
  <c r="E152" i="22"/>
  <c r="H152" i="22" s="1"/>
  <c r="E154" i="22"/>
  <c r="H154" i="22" s="1"/>
  <c r="E156" i="22"/>
  <c r="H156" i="22" s="1"/>
  <c r="E158" i="22"/>
  <c r="H158" i="22" s="1"/>
  <c r="E160" i="22"/>
  <c r="H160" i="22" s="1"/>
  <c r="E162" i="22"/>
  <c r="H162" i="22" s="1"/>
  <c r="E164" i="22"/>
  <c r="H164" i="22" s="1"/>
  <c r="E166" i="22"/>
  <c r="H166" i="22" s="1"/>
  <c r="E168" i="22"/>
  <c r="H168" i="22" s="1"/>
  <c r="E170" i="22"/>
  <c r="H170" i="22" s="1"/>
  <c r="E172" i="22"/>
  <c r="H172" i="22" s="1"/>
  <c r="E174" i="22"/>
  <c r="H174" i="22" s="1"/>
  <c r="E176" i="22"/>
  <c r="H176" i="22" s="1"/>
  <c r="E180" i="22"/>
  <c r="E182" i="22"/>
  <c r="H182" i="22" s="1"/>
  <c r="E184" i="22"/>
  <c r="H184" i="22" s="1"/>
  <c r="E186" i="22"/>
  <c r="H186" i="22" s="1"/>
  <c r="E188" i="22"/>
  <c r="E190" i="22"/>
  <c r="H190" i="22" s="1"/>
  <c r="E192" i="22"/>
  <c r="H192" i="22" s="1"/>
  <c r="E194" i="22"/>
  <c r="H194" i="22" s="1"/>
  <c r="E196" i="22"/>
  <c r="H196" i="22" s="1"/>
  <c r="E198" i="22"/>
  <c r="H198" i="22" s="1"/>
  <c r="E203" i="22"/>
  <c r="F203" i="22" s="1"/>
  <c r="I203" i="22" s="1"/>
  <c r="E205" i="22"/>
  <c r="F205" i="22" s="1"/>
  <c r="I205" i="22" s="1"/>
  <c r="E207" i="22"/>
  <c r="H207" i="22" s="1"/>
  <c r="E209" i="22"/>
  <c r="H209" i="22" s="1"/>
  <c r="E211" i="22"/>
  <c r="H211" i="22" s="1"/>
  <c r="E213" i="22"/>
  <c r="H213" i="22" s="1"/>
  <c r="E215" i="22"/>
  <c r="H215" i="22" s="1"/>
  <c r="E217" i="22"/>
  <c r="H217" i="22" s="1"/>
  <c r="E219" i="22"/>
  <c r="H219" i="22" s="1"/>
  <c r="E221" i="22"/>
  <c r="H221" i="22" s="1"/>
  <c r="E223" i="22"/>
  <c r="E227" i="22"/>
  <c r="H227" i="22" s="1"/>
  <c r="E229" i="22"/>
  <c r="H229" i="22" s="1"/>
  <c r="E231" i="22"/>
  <c r="H231" i="22" s="1"/>
  <c r="E233" i="22"/>
  <c r="H233" i="22" s="1"/>
  <c r="E235" i="22"/>
  <c r="H235" i="22" s="1"/>
  <c r="E237" i="22"/>
  <c r="E239" i="22"/>
  <c r="H239" i="22" s="1"/>
  <c r="E241" i="22"/>
  <c r="H241" i="22" s="1"/>
  <c r="E243" i="22"/>
  <c r="F243" i="22" s="1"/>
  <c r="I243" i="22" s="1"/>
  <c r="E245" i="22"/>
  <c r="H245" i="22" s="1"/>
  <c r="E247" i="22"/>
  <c r="H247" i="22" s="1"/>
  <c r="E249" i="22"/>
  <c r="H249" i="22" s="1"/>
  <c r="E251" i="22"/>
  <c r="H251" i="22" s="1"/>
  <c r="E253" i="22"/>
  <c r="H253" i="22" s="1"/>
  <c r="E255" i="22"/>
  <c r="H255" i="22" s="1"/>
  <c r="E257" i="22"/>
  <c r="H257" i="22" s="1"/>
  <c r="E259" i="22"/>
  <c r="H259" i="22" s="1"/>
  <c r="E261" i="22"/>
  <c r="H261" i="22" s="1"/>
  <c r="E263" i="22"/>
  <c r="H263" i="22" s="1"/>
  <c r="E264" i="22"/>
  <c r="H264" i="22" s="1"/>
  <c r="E266" i="22"/>
  <c r="F266" i="22" s="1"/>
  <c r="I266" i="22" s="1"/>
  <c r="E268" i="22"/>
  <c r="F268" i="22" s="1"/>
  <c r="I268" i="22" s="1"/>
  <c r="E270" i="22"/>
  <c r="H270" i="22" s="1"/>
  <c r="E272" i="22"/>
  <c r="E274" i="22"/>
  <c r="H274" i="22" s="1"/>
  <c r="E276" i="22"/>
  <c r="E278" i="22"/>
  <c r="H278" i="22" s="1"/>
  <c r="E280" i="22"/>
  <c r="E282" i="22"/>
  <c r="F282" i="22" s="1"/>
  <c r="I282" i="22" s="1"/>
  <c r="E284" i="22"/>
  <c r="H284" i="22" s="1"/>
  <c r="E286" i="22"/>
  <c r="H286" i="22" s="1"/>
  <c r="E288" i="22"/>
  <c r="E290" i="22"/>
  <c r="E292" i="22"/>
  <c r="H292" i="22" s="1"/>
  <c r="E294" i="22"/>
  <c r="H294" i="22" s="1"/>
  <c r="E296" i="22"/>
  <c r="E301" i="22"/>
  <c r="H301" i="22" s="1"/>
  <c r="E303" i="22"/>
  <c r="H303" i="22" s="1"/>
  <c r="E305" i="22"/>
  <c r="H305" i="22" s="1"/>
  <c r="E307" i="22"/>
  <c r="H307" i="22" s="1"/>
  <c r="E309" i="22"/>
  <c r="H309" i="22" s="1"/>
  <c r="E313" i="22"/>
  <c r="H313" i="22" s="1"/>
  <c r="E315" i="22"/>
  <c r="H315" i="22" s="1"/>
  <c r="E317" i="22"/>
  <c r="H317" i="22" s="1"/>
  <c r="E319" i="22"/>
  <c r="H319" i="22" s="1"/>
  <c r="E321" i="22"/>
  <c r="H321" i="22" s="1"/>
  <c r="E323" i="22"/>
  <c r="H323" i="22" s="1"/>
  <c r="E325" i="22"/>
  <c r="H325" i="22" s="1"/>
  <c r="E327" i="22"/>
  <c r="H327" i="22" s="1"/>
  <c r="E329" i="22"/>
  <c r="H329" i="22" s="1"/>
  <c r="E331" i="22"/>
  <c r="H331" i="22" s="1"/>
  <c r="E333" i="22"/>
  <c r="H333" i="22" s="1"/>
  <c r="D188" i="15"/>
  <c r="F188" i="15" s="1"/>
  <c r="D165" i="15"/>
  <c r="F165" i="15" s="1"/>
  <c r="D129" i="15"/>
  <c r="F129" i="15" s="1"/>
  <c r="D233" i="15"/>
  <c r="E220" i="20"/>
  <c r="H220" i="20" s="1"/>
  <c r="H186" i="15"/>
  <c r="C204" i="20"/>
  <c r="D204" i="20" s="1"/>
  <c r="F204" i="20" s="1"/>
  <c r="I204" i="20" s="1"/>
  <c r="C206" i="20"/>
  <c r="D206" i="20" s="1"/>
  <c r="H189" i="15"/>
  <c r="D13" i="15"/>
  <c r="F13" i="15" s="1"/>
  <c r="E254" i="20"/>
  <c r="H254" i="20" s="1"/>
  <c r="D230" i="15"/>
  <c r="C232" i="20"/>
  <c r="D232" i="20" s="1"/>
  <c r="D214" i="15"/>
  <c r="F214" i="15" s="1"/>
  <c r="C122" i="20"/>
  <c r="D122" i="20" s="1"/>
  <c r="E108" i="20"/>
  <c r="H108" i="20" s="1"/>
  <c r="H104" i="15"/>
  <c r="D114" i="15"/>
  <c r="H134" i="15"/>
  <c r="E91" i="20"/>
  <c r="H91" i="20" s="1"/>
  <c r="E120" i="20"/>
  <c r="H120" i="20" s="1"/>
  <c r="C143" i="20"/>
  <c r="D143" i="20" s="1"/>
  <c r="E80" i="20"/>
  <c r="H80" i="20" s="1"/>
  <c r="E300" i="20"/>
  <c r="H300" i="20" s="1"/>
  <c r="E299" i="20"/>
  <c r="H299" i="20" s="1"/>
  <c r="C298" i="20"/>
  <c r="D298" i="20" s="1"/>
  <c r="E297" i="20"/>
  <c r="H297" i="20" s="1"/>
  <c r="E296" i="20"/>
  <c r="H296" i="20" s="1"/>
  <c r="E295" i="20"/>
  <c r="H295" i="20" s="1"/>
  <c r="E294" i="20"/>
  <c r="H294" i="20" s="1"/>
  <c r="E293" i="20"/>
  <c r="H293" i="20" s="1"/>
  <c r="E292" i="20"/>
  <c r="H292" i="20" s="1"/>
  <c r="E291" i="20"/>
  <c r="H291" i="20" s="1"/>
  <c r="E290" i="20"/>
  <c r="H290" i="20" s="1"/>
  <c r="E289" i="20"/>
  <c r="H289" i="20" s="1"/>
  <c r="E288" i="20"/>
  <c r="H288" i="20" s="1"/>
  <c r="E287" i="20"/>
  <c r="H287" i="20" s="1"/>
  <c r="E286" i="20"/>
  <c r="H286" i="20" s="1"/>
  <c r="E285" i="20"/>
  <c r="H285" i="20" s="1"/>
  <c r="E284" i="20"/>
  <c r="H284" i="20" s="1"/>
  <c r="E283" i="20"/>
  <c r="H283" i="20" s="1"/>
  <c r="E282" i="20"/>
  <c r="H282" i="20" s="1"/>
  <c r="E281" i="20"/>
  <c r="H281" i="20" s="1"/>
  <c r="E280" i="20"/>
  <c r="H280" i="20" s="1"/>
  <c r="C279" i="20"/>
  <c r="D279" i="20" s="1"/>
  <c r="E278" i="20"/>
  <c r="H278" i="20" s="1"/>
  <c r="E277" i="20"/>
  <c r="H277" i="20" s="1"/>
  <c r="E276" i="20"/>
  <c r="H276" i="20" s="1"/>
  <c r="E275" i="20"/>
  <c r="H275" i="20" s="1"/>
  <c r="E274" i="20"/>
  <c r="H274" i="20" s="1"/>
  <c r="E273" i="20"/>
  <c r="H273" i="20" s="1"/>
  <c r="E272" i="20"/>
  <c r="H272" i="20" s="1"/>
  <c r="E271" i="20"/>
  <c r="H271" i="20" s="1"/>
  <c r="E270" i="20"/>
  <c r="H270" i="20" s="1"/>
  <c r="E269" i="20"/>
  <c r="H269" i="20" s="1"/>
  <c r="E265" i="20"/>
  <c r="H265" i="20" s="1"/>
  <c r="E264" i="20"/>
  <c r="H264" i="20" s="1"/>
  <c r="C263" i="20"/>
  <c r="D263" i="20" s="1"/>
  <c r="E262" i="20"/>
  <c r="F262" i="20" s="1"/>
  <c r="I262" i="20" s="1"/>
  <c r="C261" i="20"/>
  <c r="D261" i="20" s="1"/>
  <c r="C260" i="20"/>
  <c r="D260" i="20" s="1"/>
  <c r="C259" i="20"/>
  <c r="D259" i="20" s="1"/>
  <c r="C258" i="20"/>
  <c r="D258" i="20" s="1"/>
  <c r="C257" i="20"/>
  <c r="D257" i="20" s="1"/>
  <c r="C256" i="20"/>
  <c r="D256" i="20" s="1"/>
  <c r="C255" i="20"/>
  <c r="D255" i="20" s="1"/>
  <c r="C253" i="20"/>
  <c r="D253" i="20" s="1"/>
  <c r="E252" i="20"/>
  <c r="H252" i="20" s="1"/>
  <c r="E251" i="20"/>
  <c r="H251" i="20" s="1"/>
  <c r="E250" i="20"/>
  <c r="H250" i="20" s="1"/>
  <c r="E249" i="20"/>
  <c r="H249" i="20" s="1"/>
  <c r="E248" i="20"/>
  <c r="H248" i="20" s="1"/>
  <c r="E247" i="20"/>
  <c r="H247" i="20" s="1"/>
  <c r="E246" i="20"/>
  <c r="H246" i="20" s="1"/>
  <c r="E245" i="20"/>
  <c r="H245" i="20" s="1"/>
  <c r="E244" i="20"/>
  <c r="H244" i="20" s="1"/>
  <c r="E243" i="20"/>
  <c r="H243" i="20" s="1"/>
  <c r="E242" i="20"/>
  <c r="H242" i="20" s="1"/>
  <c r="E241" i="20"/>
  <c r="H241" i="20" s="1"/>
  <c r="E240" i="20"/>
  <c r="H240" i="20" s="1"/>
  <c r="E238" i="20"/>
  <c r="H238" i="20" s="1"/>
  <c r="E237" i="20"/>
  <c r="H237" i="20" s="1"/>
  <c r="E236" i="20"/>
  <c r="H236" i="20" s="1"/>
  <c r="E235" i="20"/>
  <c r="H235" i="20" s="1"/>
  <c r="C234" i="20"/>
  <c r="D234" i="20" s="1"/>
  <c r="C233" i="20"/>
  <c r="D233" i="20" s="1"/>
  <c r="C231" i="20"/>
  <c r="D231" i="20" s="1"/>
  <c r="C230" i="20"/>
  <c r="D230" i="20" s="1"/>
  <c r="C229" i="20"/>
  <c r="D229" i="20" s="1"/>
  <c r="C228" i="20"/>
  <c r="D228" i="20" s="1"/>
  <c r="C227" i="20"/>
  <c r="D227" i="20" s="1"/>
  <c r="C226" i="20"/>
  <c r="D226" i="20" s="1"/>
  <c r="C225" i="20"/>
  <c r="D225" i="20" s="1"/>
  <c r="C224" i="20"/>
  <c r="D224" i="20" s="1"/>
  <c r="C223" i="20"/>
  <c r="D223" i="20" s="1"/>
  <c r="C222" i="20"/>
  <c r="D222" i="20" s="1"/>
  <c r="C221" i="20"/>
  <c r="D221" i="20" s="1"/>
  <c r="C219" i="20"/>
  <c r="D219" i="20" s="1"/>
  <c r="C218" i="20"/>
  <c r="D218" i="20" s="1"/>
  <c r="C217" i="20"/>
  <c r="D217" i="20" s="1"/>
  <c r="C216" i="20"/>
  <c r="D216" i="20" s="1"/>
  <c r="C214" i="20"/>
  <c r="D214" i="20" s="1"/>
  <c r="C213" i="20"/>
  <c r="D213" i="20" s="1"/>
  <c r="C212" i="20"/>
  <c r="D212" i="20" s="1"/>
  <c r="C211" i="20"/>
  <c r="D211" i="20" s="1"/>
  <c r="C210" i="20"/>
  <c r="D210" i="20" s="1"/>
  <c r="C208" i="20"/>
  <c r="D208" i="20" s="1"/>
  <c r="C176" i="22"/>
  <c r="D176" i="22" s="1"/>
  <c r="C184" i="22"/>
  <c r="D184" i="22" s="1"/>
  <c r="C188" i="22"/>
  <c r="D188" i="22" s="1"/>
  <c r="C192" i="22"/>
  <c r="D192" i="22" s="1"/>
  <c r="C196" i="22"/>
  <c r="D196" i="22" s="1"/>
  <c r="C200" i="22"/>
  <c r="D200" i="22" s="1"/>
  <c r="F200" i="22" s="1"/>
  <c r="I200" i="22" s="1"/>
  <c r="C204" i="22"/>
  <c r="D204" i="22" s="1"/>
  <c r="C206" i="22"/>
  <c r="D206" i="22" s="1"/>
  <c r="C210" i="22"/>
  <c r="D210" i="22" s="1"/>
  <c r="C214" i="22"/>
  <c r="D214" i="22" s="1"/>
  <c r="C218" i="22"/>
  <c r="D218" i="22" s="1"/>
  <c r="C222" i="22"/>
  <c r="D222" i="22" s="1"/>
  <c r="C226" i="22"/>
  <c r="D226" i="22" s="1"/>
  <c r="C230" i="22"/>
  <c r="D230" i="22" s="1"/>
  <c r="C234" i="22"/>
  <c r="D234" i="22" s="1"/>
  <c r="C238" i="22"/>
  <c r="D238" i="22" s="1"/>
  <c r="C240" i="22"/>
  <c r="D240" i="22" s="1"/>
  <c r="C242" i="22"/>
  <c r="D242" i="22" s="1"/>
  <c r="C244" i="22"/>
  <c r="D244" i="22" s="1"/>
  <c r="C246" i="22"/>
  <c r="D246" i="22" s="1"/>
  <c r="C248" i="22"/>
  <c r="D248" i="22" s="1"/>
  <c r="C250" i="22"/>
  <c r="D250" i="22" s="1"/>
  <c r="C252" i="22"/>
  <c r="D252" i="22" s="1"/>
  <c r="C254" i="22"/>
  <c r="D254" i="22" s="1"/>
  <c r="C256" i="22"/>
  <c r="D256" i="22" s="1"/>
  <c r="C258" i="22"/>
  <c r="D258" i="22" s="1"/>
  <c r="C260" i="22"/>
  <c r="D260" i="22" s="1"/>
  <c r="C262" i="22"/>
  <c r="D262" i="22" s="1"/>
  <c r="C264" i="22"/>
  <c r="D264" i="22" s="1"/>
  <c r="C269" i="22"/>
  <c r="D269" i="22" s="1"/>
  <c r="C273" i="22"/>
  <c r="D273" i="22" s="1"/>
  <c r="C275" i="22"/>
  <c r="D275" i="22" s="1"/>
  <c r="C277" i="22"/>
  <c r="D277" i="22" s="1"/>
  <c r="C279" i="22"/>
  <c r="D279" i="22" s="1"/>
  <c r="C281" i="22"/>
  <c r="D281" i="22" s="1"/>
  <c r="C284" i="22"/>
  <c r="D284" i="22" s="1"/>
  <c r="C286" i="22"/>
  <c r="D286" i="22" s="1"/>
  <c r="C288" i="22"/>
  <c r="D288" i="22" s="1"/>
  <c r="C290" i="22"/>
  <c r="D290" i="22" s="1"/>
  <c r="C292" i="22"/>
  <c r="D292" i="22" s="1"/>
  <c r="C294" i="22"/>
  <c r="D294" i="22" s="1"/>
  <c r="C296" i="22"/>
  <c r="D296" i="22" s="1"/>
  <c r="C301" i="22"/>
  <c r="D301" i="22" s="1"/>
  <c r="C303" i="22"/>
  <c r="D303" i="22" s="1"/>
  <c r="C305" i="22"/>
  <c r="D305" i="22" s="1"/>
  <c r="C307" i="22"/>
  <c r="D307" i="22" s="1"/>
  <c r="C309" i="22"/>
  <c r="D309" i="22" s="1"/>
  <c r="C311" i="22"/>
  <c r="D311" i="22" s="1"/>
  <c r="C313" i="22"/>
  <c r="D313" i="22" s="1"/>
  <c r="C315" i="22"/>
  <c r="D315" i="22" s="1"/>
  <c r="C317" i="22"/>
  <c r="D317" i="22" s="1"/>
  <c r="C319" i="22"/>
  <c r="D319" i="22" s="1"/>
  <c r="C321" i="22"/>
  <c r="D321" i="22" s="1"/>
  <c r="C323" i="22"/>
  <c r="D323" i="22" s="1"/>
  <c r="C325" i="22"/>
  <c r="D325" i="22" s="1"/>
  <c r="C327" i="22"/>
  <c r="D327" i="22" s="1"/>
  <c r="C329" i="22"/>
  <c r="D329" i="22" s="1"/>
  <c r="C331" i="22"/>
  <c r="D331" i="22" s="1"/>
  <c r="C333" i="22"/>
  <c r="D333" i="22" s="1"/>
  <c r="E38" i="22"/>
  <c r="H38" i="22" s="1"/>
  <c r="E40" i="22"/>
  <c r="H40" i="22" s="1"/>
  <c r="E42" i="22"/>
  <c r="H42" i="22" s="1"/>
  <c r="E46" i="22"/>
  <c r="H46" i="22" s="1"/>
  <c r="E48" i="22"/>
  <c r="H48" i="22" s="1"/>
  <c r="E59" i="22"/>
  <c r="H59" i="22" s="1"/>
  <c r="E61" i="22"/>
  <c r="H61" i="22" s="1"/>
  <c r="E63" i="22"/>
  <c r="H63" i="22" s="1"/>
  <c r="E65" i="22"/>
  <c r="H65" i="22" s="1"/>
  <c r="E67" i="22"/>
  <c r="H67" i="22" s="1"/>
  <c r="E69" i="22"/>
  <c r="H69" i="22" s="1"/>
  <c r="E71" i="22"/>
  <c r="H71" i="22" s="1"/>
  <c r="E73" i="22"/>
  <c r="H73" i="22" s="1"/>
  <c r="E75" i="22"/>
  <c r="E77" i="22"/>
  <c r="H77" i="22" s="1"/>
  <c r="E79" i="22"/>
  <c r="H79" i="22" s="1"/>
  <c r="E81" i="22"/>
  <c r="H81" i="22" s="1"/>
  <c r="E83" i="22"/>
  <c r="H83" i="22" s="1"/>
  <c r="E85" i="22"/>
  <c r="F85" i="22" s="1"/>
  <c r="I85" i="22" s="1"/>
  <c r="E87" i="22"/>
  <c r="H87" i="22" s="1"/>
  <c r="E91" i="22"/>
  <c r="H91" i="22" s="1"/>
  <c r="E93" i="22"/>
  <c r="H93" i="22" s="1"/>
  <c r="E95" i="22"/>
  <c r="H95" i="22" s="1"/>
  <c r="E97" i="22"/>
  <c r="H97" i="22" s="1"/>
  <c r="E99" i="22"/>
  <c r="H99" i="22" s="1"/>
  <c r="E101" i="22"/>
  <c r="H101" i="22" s="1"/>
  <c r="E103" i="22"/>
  <c r="H103" i="22" s="1"/>
  <c r="E105" i="22"/>
  <c r="H105" i="22" s="1"/>
  <c r="E107" i="22"/>
  <c r="H107" i="22" s="1"/>
  <c r="E111" i="22"/>
  <c r="H111" i="22" s="1"/>
  <c r="E113" i="22"/>
  <c r="H113" i="22" s="1"/>
  <c r="E115" i="22"/>
  <c r="H115" i="22" s="1"/>
  <c r="E117" i="22"/>
  <c r="H117" i="22" s="1"/>
  <c r="E121" i="22"/>
  <c r="H121" i="22" s="1"/>
  <c r="E123" i="22"/>
  <c r="H123" i="22" s="1"/>
  <c r="E124" i="22"/>
  <c r="H124" i="22" s="1"/>
  <c r="E125" i="22"/>
  <c r="H125" i="22" s="1"/>
  <c r="E127" i="22"/>
  <c r="H127" i="22" s="1"/>
  <c r="E129" i="22"/>
  <c r="H129" i="22" s="1"/>
  <c r="E131" i="22"/>
  <c r="H131" i="22" s="1"/>
  <c r="E133" i="22"/>
  <c r="H133" i="22" s="1"/>
  <c r="E135" i="22"/>
  <c r="H135" i="22" s="1"/>
  <c r="E137" i="22"/>
  <c r="H137" i="22" s="1"/>
  <c r="E139" i="22"/>
  <c r="H139" i="22" s="1"/>
  <c r="E141" i="22"/>
  <c r="H141" i="22" s="1"/>
  <c r="E143" i="22"/>
  <c r="F143" i="22" s="1"/>
  <c r="I143" i="22" s="1"/>
  <c r="E145" i="22"/>
  <c r="H145" i="22" s="1"/>
  <c r="E147" i="22"/>
  <c r="H147" i="22" s="1"/>
  <c r="E149" i="22"/>
  <c r="H149" i="22" s="1"/>
  <c r="E151" i="22"/>
  <c r="H151" i="22" s="1"/>
  <c r="E153" i="22"/>
  <c r="H153" i="22" s="1"/>
  <c r="E155" i="22"/>
  <c r="H155" i="22" s="1"/>
  <c r="E157" i="22"/>
  <c r="H157" i="22" s="1"/>
  <c r="E159" i="22"/>
  <c r="H159" i="22" s="1"/>
  <c r="E161" i="22"/>
  <c r="F161" i="22" s="1"/>
  <c r="I161" i="22" s="1"/>
  <c r="E163" i="22"/>
  <c r="H163" i="22" s="1"/>
  <c r="E165" i="22"/>
  <c r="H165" i="22" s="1"/>
  <c r="E167" i="22"/>
  <c r="H167" i="22" s="1"/>
  <c r="E169" i="22"/>
  <c r="F169" i="22" s="1"/>
  <c r="I169" i="22" s="1"/>
  <c r="E171" i="22"/>
  <c r="H171" i="22" s="1"/>
  <c r="E173" i="22"/>
  <c r="H173" i="22" s="1"/>
  <c r="E175" i="22"/>
  <c r="E177" i="22"/>
  <c r="F177" i="22" s="1"/>
  <c r="I177" i="22" s="1"/>
  <c r="E179" i="22"/>
  <c r="H179" i="22" s="1"/>
  <c r="E181" i="22"/>
  <c r="H181" i="22" s="1"/>
  <c r="E183" i="22"/>
  <c r="H183" i="22" s="1"/>
  <c r="E185" i="22"/>
  <c r="H185" i="22" s="1"/>
  <c r="E187" i="22"/>
  <c r="H187" i="22" s="1"/>
  <c r="E189" i="22"/>
  <c r="H189" i="22" s="1"/>
  <c r="E191" i="22"/>
  <c r="E193" i="22"/>
  <c r="H193" i="22" s="1"/>
  <c r="E195" i="22"/>
  <c r="H195" i="22" s="1"/>
  <c r="E197" i="22"/>
  <c r="H197" i="22" s="1"/>
  <c r="E199" i="22"/>
  <c r="E201" i="22"/>
  <c r="F201" i="22" s="1"/>
  <c r="I201" i="22" s="1"/>
  <c r="E204" i="22"/>
  <c r="H204" i="22" s="1"/>
  <c r="E206" i="22"/>
  <c r="H206" i="22" s="1"/>
  <c r="E208" i="22"/>
  <c r="H208" i="22" s="1"/>
  <c r="E210" i="22"/>
  <c r="H210" i="22" s="1"/>
  <c r="E212" i="22"/>
  <c r="H212" i="22" s="1"/>
  <c r="E214" i="22"/>
  <c r="H214" i="22" s="1"/>
  <c r="E216" i="22"/>
  <c r="H216" i="22" s="1"/>
  <c r="E218" i="22"/>
  <c r="H218" i="22" s="1"/>
  <c r="E220" i="22"/>
  <c r="H220" i="22" s="1"/>
  <c r="E222" i="22"/>
  <c r="H222" i="22" s="1"/>
  <c r="E224" i="22"/>
  <c r="H224" i="22" s="1"/>
  <c r="E226" i="22"/>
  <c r="H226" i="22" s="1"/>
  <c r="E228" i="22"/>
  <c r="H228" i="22" s="1"/>
  <c r="E230" i="22"/>
  <c r="H230" i="22" s="1"/>
  <c r="E232" i="22"/>
  <c r="H232" i="22" s="1"/>
  <c r="E234" i="22"/>
  <c r="H234" i="22" s="1"/>
  <c r="E236" i="22"/>
  <c r="H236" i="22" s="1"/>
  <c r="E238" i="22"/>
  <c r="H238" i="22" s="1"/>
  <c r="E240" i="22"/>
  <c r="H240" i="22" s="1"/>
  <c r="E242" i="22"/>
  <c r="H242" i="22" s="1"/>
  <c r="E244" i="22"/>
  <c r="H244" i="22" s="1"/>
  <c r="E246" i="22"/>
  <c r="H246" i="22" s="1"/>
  <c r="E248" i="22"/>
  <c r="H248" i="22" s="1"/>
  <c r="E250" i="22"/>
  <c r="H250" i="22" s="1"/>
  <c r="E252" i="22"/>
  <c r="H252" i="22" s="1"/>
  <c r="E254" i="22"/>
  <c r="H254" i="22" s="1"/>
  <c r="E256" i="22"/>
  <c r="H256" i="22" s="1"/>
  <c r="E258" i="22"/>
  <c r="H258" i="22" s="1"/>
  <c r="E260" i="22"/>
  <c r="H260" i="22" s="1"/>
  <c r="E262" i="22"/>
  <c r="H262" i="22" s="1"/>
  <c r="E265" i="22"/>
  <c r="H265" i="22" s="1"/>
  <c r="E267" i="22"/>
  <c r="F267" i="22" s="1"/>
  <c r="I267" i="22" s="1"/>
  <c r="E269" i="22"/>
  <c r="H269" i="22" s="1"/>
  <c r="E271" i="22"/>
  <c r="H271" i="22" s="1"/>
  <c r="E273" i="22"/>
  <c r="H273" i="22" s="1"/>
  <c r="E275" i="22"/>
  <c r="H275" i="22" s="1"/>
  <c r="E277" i="22"/>
  <c r="H277" i="22" s="1"/>
  <c r="E279" i="22"/>
  <c r="H279" i="22" s="1"/>
  <c r="E281" i="22"/>
  <c r="H281" i="22" s="1"/>
  <c r="E283" i="22"/>
  <c r="H283" i="22" s="1"/>
  <c r="E285" i="22"/>
  <c r="H285" i="22" s="1"/>
  <c r="E287" i="22"/>
  <c r="H287" i="22" s="1"/>
  <c r="E289" i="22"/>
  <c r="H289" i="22" s="1"/>
  <c r="E291" i="22"/>
  <c r="H291" i="22" s="1"/>
  <c r="E293" i="22"/>
  <c r="H293" i="22" s="1"/>
  <c r="E295" i="22"/>
  <c r="H295" i="22" s="1"/>
  <c r="E300" i="22"/>
  <c r="H300" i="22" s="1"/>
  <c r="E302" i="22"/>
  <c r="H302" i="22" s="1"/>
  <c r="E304" i="22"/>
  <c r="H304" i="22" s="1"/>
  <c r="E306" i="22"/>
  <c r="H306" i="22" s="1"/>
  <c r="E308" i="22"/>
  <c r="H308" i="22" s="1"/>
  <c r="E310" i="22"/>
  <c r="H310" i="22" s="1"/>
  <c r="E311" i="22"/>
  <c r="H311" i="22" s="1"/>
  <c r="E312" i="22"/>
  <c r="H312" i="22" s="1"/>
  <c r="E314" i="22"/>
  <c r="H314" i="22" s="1"/>
  <c r="E316" i="22"/>
  <c r="H316" i="22" s="1"/>
  <c r="E318" i="22"/>
  <c r="H318" i="22" s="1"/>
  <c r="E320" i="22"/>
  <c r="H320" i="22" s="1"/>
  <c r="E322" i="22"/>
  <c r="H322" i="22" s="1"/>
  <c r="E324" i="22"/>
  <c r="H324" i="22" s="1"/>
  <c r="E326" i="22"/>
  <c r="H326" i="22" s="1"/>
  <c r="E330" i="22"/>
  <c r="H330" i="22" s="1"/>
  <c r="E332" i="22"/>
  <c r="D163" i="15"/>
  <c r="F163" i="15" s="1"/>
  <c r="H129" i="15"/>
  <c r="H233" i="15"/>
  <c r="C220" i="20"/>
  <c r="D220" i="20" s="1"/>
  <c r="D186" i="15"/>
  <c r="F186" i="15" s="1"/>
  <c r="E206" i="20"/>
  <c r="H206" i="20" s="1"/>
  <c r="D189" i="15"/>
  <c r="F189" i="15" s="1"/>
  <c r="H230" i="15"/>
  <c r="E232" i="20"/>
  <c r="H232" i="20" s="1"/>
  <c r="H214" i="15"/>
  <c r="E122" i="20"/>
  <c r="H122" i="20" s="1"/>
  <c r="E176" i="20"/>
  <c r="C108" i="20"/>
  <c r="D108" i="20" s="1"/>
  <c r="D104" i="15"/>
  <c r="F104" i="15" s="1"/>
  <c r="H150" i="15"/>
  <c r="D225" i="15"/>
  <c r="F225" i="15" s="1"/>
  <c r="H114" i="15"/>
  <c r="D134" i="15"/>
  <c r="F134" i="15" s="1"/>
  <c r="C91" i="20"/>
  <c r="D91" i="20" s="1"/>
  <c r="C120" i="20"/>
  <c r="D120" i="20" s="1"/>
  <c r="E143" i="20"/>
  <c r="H143" i="20" s="1"/>
  <c r="C80" i="20"/>
  <c r="D80" i="20" s="1"/>
  <c r="C300" i="20"/>
  <c r="D300" i="20" s="1"/>
  <c r="C299" i="20"/>
  <c r="D299" i="20" s="1"/>
  <c r="E298" i="20"/>
  <c r="H298" i="20" s="1"/>
  <c r="C297" i="20"/>
  <c r="D297" i="20" s="1"/>
  <c r="C296" i="20"/>
  <c r="D296" i="20" s="1"/>
  <c r="C295" i="20"/>
  <c r="D295" i="20" s="1"/>
  <c r="C294" i="20"/>
  <c r="D294" i="20" s="1"/>
  <c r="C293" i="20"/>
  <c r="D293" i="20" s="1"/>
  <c r="C292" i="20"/>
  <c r="D292" i="20" s="1"/>
  <c r="C291" i="20"/>
  <c r="D291" i="20" s="1"/>
  <c r="C290" i="20"/>
  <c r="D290" i="20" s="1"/>
  <c r="C289" i="20"/>
  <c r="D289" i="20" s="1"/>
  <c r="C288" i="20"/>
  <c r="D288" i="20" s="1"/>
  <c r="C287" i="20"/>
  <c r="D287" i="20" s="1"/>
  <c r="C286" i="20"/>
  <c r="D286" i="20" s="1"/>
  <c r="C285" i="20"/>
  <c r="D285" i="20" s="1"/>
  <c r="C284" i="20"/>
  <c r="D284" i="20" s="1"/>
  <c r="C283" i="20"/>
  <c r="D283" i="20" s="1"/>
  <c r="C282" i="20"/>
  <c r="D282" i="20" s="1"/>
  <c r="C281" i="20"/>
  <c r="D281" i="20" s="1"/>
  <c r="C280" i="20"/>
  <c r="D280" i="20" s="1"/>
  <c r="E279" i="20"/>
  <c r="H279" i="20" s="1"/>
  <c r="C278" i="20"/>
  <c r="D278" i="20" s="1"/>
  <c r="C277" i="20"/>
  <c r="D277" i="20" s="1"/>
  <c r="C276" i="20"/>
  <c r="D276" i="20" s="1"/>
  <c r="C275" i="20"/>
  <c r="D275" i="20" s="1"/>
  <c r="C274" i="20"/>
  <c r="D274" i="20" s="1"/>
  <c r="C273" i="20"/>
  <c r="D273" i="20" s="1"/>
  <c r="C272" i="20"/>
  <c r="D272" i="20" s="1"/>
  <c r="C271" i="20"/>
  <c r="D271" i="20" s="1"/>
  <c r="C270" i="20"/>
  <c r="D270" i="20" s="1"/>
  <c r="C269" i="20"/>
  <c r="D269" i="20" s="1"/>
  <c r="C265" i="20"/>
  <c r="D265" i="20" s="1"/>
  <c r="C264" i="20"/>
  <c r="D264" i="20" s="1"/>
  <c r="E263" i="20"/>
  <c r="H263" i="20" s="1"/>
  <c r="C262" i="20"/>
  <c r="E261" i="20"/>
  <c r="H261" i="20" s="1"/>
  <c r="E260" i="20"/>
  <c r="H260" i="20" s="1"/>
  <c r="E259" i="20"/>
  <c r="H259" i="20" s="1"/>
  <c r="E258" i="20"/>
  <c r="H258" i="20" s="1"/>
  <c r="E257" i="20"/>
  <c r="H257" i="20" s="1"/>
  <c r="E256" i="20"/>
  <c r="H256" i="20" s="1"/>
  <c r="E255" i="20"/>
  <c r="H255" i="20" s="1"/>
  <c r="E253" i="20"/>
  <c r="H253" i="20" s="1"/>
  <c r="C251" i="20"/>
  <c r="D251" i="20" s="1"/>
  <c r="C250" i="20"/>
  <c r="D250" i="20" s="1"/>
  <c r="C249" i="20"/>
  <c r="D249" i="20" s="1"/>
  <c r="C248" i="20"/>
  <c r="D248" i="20" s="1"/>
  <c r="C247" i="20"/>
  <c r="D247" i="20" s="1"/>
  <c r="C246" i="20"/>
  <c r="D246" i="20" s="1"/>
  <c r="C245" i="20"/>
  <c r="D245" i="20" s="1"/>
  <c r="C244" i="20"/>
  <c r="D244" i="20" s="1"/>
  <c r="C240" i="20"/>
  <c r="D240" i="20" s="1"/>
  <c r="C237" i="20"/>
  <c r="D237" i="20" s="1"/>
  <c r="E234" i="20"/>
  <c r="H234" i="20" s="1"/>
  <c r="E231" i="20"/>
  <c r="H231" i="20" s="1"/>
  <c r="E229" i="20"/>
  <c r="H229" i="20" s="1"/>
  <c r="E227" i="20"/>
  <c r="H227" i="20" s="1"/>
  <c r="E225" i="20"/>
  <c r="H225" i="20" s="1"/>
  <c r="E223" i="20"/>
  <c r="H223" i="20" s="1"/>
  <c r="E221" i="20"/>
  <c r="H221" i="20" s="1"/>
  <c r="E218" i="20"/>
  <c r="E216" i="20"/>
  <c r="H216" i="20" s="1"/>
  <c r="E215" i="20"/>
  <c r="H215" i="20" s="1"/>
  <c r="E213" i="20"/>
  <c r="H213" i="20" s="1"/>
  <c r="E211" i="20"/>
  <c r="H211" i="20" s="1"/>
  <c r="E208" i="20"/>
  <c r="H208" i="20" s="1"/>
  <c r="E207" i="20"/>
  <c r="H207" i="20" s="1"/>
  <c r="E205" i="20"/>
  <c r="H205" i="20" s="1"/>
  <c r="E203" i="20"/>
  <c r="H203" i="20" s="1"/>
  <c r="E202" i="20"/>
  <c r="H202" i="20" s="1"/>
  <c r="E201" i="20"/>
  <c r="H201" i="20" s="1"/>
  <c r="E199" i="20"/>
  <c r="H199" i="20" s="1"/>
  <c r="C198" i="20"/>
  <c r="E197" i="20"/>
  <c r="H197" i="20" s="1"/>
  <c r="E196" i="20"/>
  <c r="H196" i="20" s="1"/>
  <c r="E195" i="20"/>
  <c r="H195" i="20" s="1"/>
  <c r="E194" i="20"/>
  <c r="H194" i="20" s="1"/>
  <c r="E193" i="20"/>
  <c r="H193" i="20" s="1"/>
  <c r="E192" i="20"/>
  <c r="H192" i="20" s="1"/>
  <c r="E191" i="20"/>
  <c r="H191" i="20" s="1"/>
  <c r="E190" i="20"/>
  <c r="H190" i="20" s="1"/>
  <c r="E189" i="20"/>
  <c r="H189" i="20" s="1"/>
  <c r="E188" i="20"/>
  <c r="H188" i="20" s="1"/>
  <c r="E187" i="20"/>
  <c r="H187" i="20" s="1"/>
  <c r="E186" i="20"/>
  <c r="H186" i="20" s="1"/>
  <c r="E185" i="20"/>
  <c r="H185" i="20" s="1"/>
  <c r="E184" i="20"/>
  <c r="H184" i="20" s="1"/>
  <c r="E183" i="20"/>
  <c r="H183" i="20" s="1"/>
  <c r="E182" i="20"/>
  <c r="H182" i="20" s="1"/>
  <c r="C181" i="20"/>
  <c r="E180" i="20"/>
  <c r="H180" i="20" s="1"/>
  <c r="E178" i="20"/>
  <c r="H178" i="20" s="1"/>
  <c r="E177" i="20"/>
  <c r="H177" i="20" s="1"/>
  <c r="E175" i="20"/>
  <c r="H175" i="20" s="1"/>
  <c r="C174" i="20"/>
  <c r="E173" i="20"/>
  <c r="H173" i="20" s="1"/>
  <c r="E172" i="20"/>
  <c r="H172" i="20" s="1"/>
  <c r="E171" i="20"/>
  <c r="H171" i="20" s="1"/>
  <c r="E170" i="20"/>
  <c r="H170" i="20" s="1"/>
  <c r="E169" i="20"/>
  <c r="H169" i="20" s="1"/>
  <c r="E168" i="20"/>
  <c r="H168" i="20" s="1"/>
  <c r="E167" i="20"/>
  <c r="H167" i="20" s="1"/>
  <c r="E166" i="20"/>
  <c r="H166" i="20" s="1"/>
  <c r="E165" i="20"/>
  <c r="H165" i="20" s="1"/>
  <c r="E164" i="20"/>
  <c r="H164" i="20" s="1"/>
  <c r="E163" i="20"/>
  <c r="F163" i="20" s="1"/>
  <c r="I163" i="20" s="1"/>
  <c r="E162" i="20"/>
  <c r="H162" i="20" s="1"/>
  <c r="E161" i="20"/>
  <c r="F161" i="20" s="1"/>
  <c r="I161" i="20" s="1"/>
  <c r="E160" i="20"/>
  <c r="H160" i="20" s="1"/>
  <c r="C159" i="20"/>
  <c r="D159" i="20" s="1"/>
  <c r="E158" i="20"/>
  <c r="H158" i="20" s="1"/>
  <c r="E157" i="20"/>
  <c r="H157" i="20" s="1"/>
  <c r="E156" i="20"/>
  <c r="H156" i="20" s="1"/>
  <c r="E155" i="20"/>
  <c r="H155" i="20" s="1"/>
  <c r="E154" i="20"/>
  <c r="H154" i="20" s="1"/>
  <c r="E153" i="20"/>
  <c r="H153" i="20" s="1"/>
  <c r="E152" i="20"/>
  <c r="H152" i="20" s="1"/>
  <c r="E151" i="20"/>
  <c r="H151" i="20" s="1"/>
  <c r="E150" i="20"/>
  <c r="H150" i="20" s="1"/>
  <c r="E149" i="20"/>
  <c r="H149" i="20" s="1"/>
  <c r="E148" i="20"/>
  <c r="H148" i="20" s="1"/>
  <c r="C147" i="20"/>
  <c r="D147" i="20" s="1"/>
  <c r="C146" i="20"/>
  <c r="D146" i="20" s="1"/>
  <c r="E145" i="20"/>
  <c r="H145" i="20" s="1"/>
  <c r="E144" i="20"/>
  <c r="H144" i="20" s="1"/>
  <c r="E142" i="20"/>
  <c r="H142" i="20" s="1"/>
  <c r="E141" i="20"/>
  <c r="H141" i="20" s="1"/>
  <c r="E140" i="20"/>
  <c r="H140" i="20" s="1"/>
  <c r="E139" i="20"/>
  <c r="H139" i="20" s="1"/>
  <c r="E138" i="20"/>
  <c r="H138" i="20" s="1"/>
  <c r="E137" i="20"/>
  <c r="H137" i="20" s="1"/>
  <c r="E136" i="20"/>
  <c r="H136" i="20" s="1"/>
  <c r="E135" i="20"/>
  <c r="F135" i="20" s="1"/>
  <c r="I135" i="20" s="1"/>
  <c r="E134" i="20"/>
  <c r="H134" i="20" s="1"/>
  <c r="E133" i="20"/>
  <c r="H133" i="20" s="1"/>
  <c r="E132" i="20"/>
  <c r="H132" i="20" s="1"/>
  <c r="E131" i="20"/>
  <c r="H131" i="20" s="1"/>
  <c r="E130" i="20"/>
  <c r="H130" i="20" s="1"/>
  <c r="E129" i="20"/>
  <c r="H129" i="20" s="1"/>
  <c r="E128" i="20"/>
  <c r="H128" i="20" s="1"/>
  <c r="E127" i="20"/>
  <c r="H127" i="20" s="1"/>
  <c r="E126" i="20"/>
  <c r="H126" i="20" s="1"/>
  <c r="E125" i="20"/>
  <c r="H125" i="20" s="1"/>
  <c r="E124" i="20"/>
  <c r="H124" i="20" s="1"/>
  <c r="E123" i="20"/>
  <c r="H123" i="20" s="1"/>
  <c r="E121" i="20"/>
  <c r="H121" i="20" s="1"/>
  <c r="E119" i="20"/>
  <c r="H119" i="20" s="1"/>
  <c r="E118" i="20"/>
  <c r="H118" i="20" s="1"/>
  <c r="E117" i="20"/>
  <c r="H117" i="20" s="1"/>
  <c r="C116" i="20"/>
  <c r="D116" i="20" s="1"/>
  <c r="E115" i="20"/>
  <c r="H115" i="20" s="1"/>
  <c r="C114" i="20"/>
  <c r="D114" i="20" s="1"/>
  <c r="C113" i="20"/>
  <c r="D113" i="20" s="1"/>
  <c r="C112" i="20"/>
  <c r="D112" i="20" s="1"/>
  <c r="E110" i="20"/>
  <c r="H110" i="20" s="1"/>
  <c r="C109" i="20"/>
  <c r="D109" i="20" s="1"/>
  <c r="C107" i="20"/>
  <c r="D107" i="20" s="1"/>
  <c r="C106" i="20"/>
  <c r="D106" i="20" s="1"/>
  <c r="F106" i="20" s="1"/>
  <c r="I106" i="20" s="1"/>
  <c r="C105" i="20"/>
  <c r="D105" i="20" s="1"/>
  <c r="C104" i="20"/>
  <c r="D104" i="20" s="1"/>
  <c r="C103" i="20"/>
  <c r="D103" i="20" s="1"/>
  <c r="F103" i="20" s="1"/>
  <c r="I103" i="20" s="1"/>
  <c r="C102" i="20"/>
  <c r="D102" i="20" s="1"/>
  <c r="C101" i="20"/>
  <c r="D101" i="20" s="1"/>
  <c r="C100" i="20"/>
  <c r="D100" i="20" s="1"/>
  <c r="E99" i="20"/>
  <c r="H99" i="20" s="1"/>
  <c r="C98" i="20"/>
  <c r="D98" i="20" s="1"/>
  <c r="C97" i="20"/>
  <c r="D97" i="20" s="1"/>
  <c r="C96" i="20"/>
  <c r="D96" i="20" s="1"/>
  <c r="C95" i="20"/>
  <c r="D95" i="20" s="1"/>
  <c r="C94" i="20"/>
  <c r="D94" i="20" s="1"/>
  <c r="C93" i="20"/>
  <c r="D93" i="20" s="1"/>
  <c r="C92" i="20"/>
  <c r="D92" i="20" s="1"/>
  <c r="C90" i="20"/>
  <c r="D90" i="20" s="1"/>
  <c r="C89" i="20"/>
  <c r="D89" i="20" s="1"/>
  <c r="C88" i="20"/>
  <c r="D88" i="20" s="1"/>
  <c r="C86" i="20"/>
  <c r="D86" i="20" s="1"/>
  <c r="C84" i="20"/>
  <c r="D84" i="20" s="1"/>
  <c r="C83" i="20"/>
  <c r="D83" i="20" s="1"/>
  <c r="C82" i="20"/>
  <c r="D82" i="20" s="1"/>
  <c r="C81" i="20"/>
  <c r="D81" i="20" s="1"/>
  <c r="C79" i="20"/>
  <c r="D79" i="20" s="1"/>
  <c r="C78" i="20"/>
  <c r="D78" i="20" s="1"/>
  <c r="C77" i="20"/>
  <c r="D77" i="20" s="1"/>
  <c r="C76" i="20"/>
  <c r="D76" i="20" s="1"/>
  <c r="C75" i="20"/>
  <c r="D75" i="20" s="1"/>
  <c r="C74" i="20"/>
  <c r="D74" i="20" s="1"/>
  <c r="C73" i="20"/>
  <c r="D73" i="20" s="1"/>
  <c r="C72" i="20"/>
  <c r="D72" i="20" s="1"/>
  <c r="C71" i="20"/>
  <c r="D71" i="20" s="1"/>
  <c r="C70" i="20"/>
  <c r="D70" i="20" s="1"/>
  <c r="C69" i="20"/>
  <c r="D69" i="20" s="1"/>
  <c r="C68" i="20"/>
  <c r="D68" i="20" s="1"/>
  <c r="C67" i="20"/>
  <c r="D67" i="20" s="1"/>
  <c r="C66" i="20"/>
  <c r="D66" i="20" s="1"/>
  <c r="C65" i="20"/>
  <c r="D65" i="20" s="1"/>
  <c r="C64" i="20"/>
  <c r="D64" i="20" s="1"/>
  <c r="C63" i="20"/>
  <c r="D63" i="20" s="1"/>
  <c r="C60" i="20"/>
  <c r="D60" i="20" s="1"/>
  <c r="C59" i="20"/>
  <c r="D59" i="20" s="1"/>
  <c r="C58" i="20"/>
  <c r="D58" i="20" s="1"/>
  <c r="C57" i="20"/>
  <c r="D57" i="20" s="1"/>
  <c r="C42" i="20"/>
  <c r="D42" i="20" s="1"/>
  <c r="C41" i="20"/>
  <c r="D41" i="20" s="1"/>
  <c r="C40" i="20"/>
  <c r="D40" i="20" s="1"/>
  <c r="C39" i="20"/>
  <c r="D39" i="20" s="1"/>
  <c r="C38" i="20"/>
  <c r="D38" i="20" s="1"/>
  <c r="C37" i="20"/>
  <c r="D37" i="20" s="1"/>
  <c r="C36" i="20"/>
  <c r="D36" i="20" s="1"/>
  <c r="C28" i="20"/>
  <c r="D28" i="20" s="1"/>
  <c r="C27" i="20"/>
  <c r="D27" i="20" s="1"/>
  <c r="C26" i="20"/>
  <c r="D26" i="20" s="1"/>
  <c r="C25" i="20"/>
  <c r="D25" i="20" s="1"/>
  <c r="C24" i="20"/>
  <c r="D24" i="20" s="1"/>
  <c r="C23" i="20"/>
  <c r="D23" i="20" s="1"/>
  <c r="C22" i="20"/>
  <c r="D22" i="20" s="1"/>
  <c r="C21" i="20"/>
  <c r="D21" i="20" s="1"/>
  <c r="C20" i="20"/>
  <c r="D20" i="20" s="1"/>
  <c r="C19" i="20"/>
  <c r="D19" i="20" s="1"/>
  <c r="C18" i="20"/>
  <c r="D18" i="20" s="1"/>
  <c r="C17" i="20"/>
  <c r="D17" i="20" s="1"/>
  <c r="C16" i="20"/>
  <c r="D16" i="20" s="1"/>
  <c r="C15" i="20"/>
  <c r="D15" i="20" s="1"/>
  <c r="C14" i="20"/>
  <c r="D14" i="20" s="1"/>
  <c r="C13" i="20"/>
  <c r="D13" i="20" s="1"/>
  <c r="C12" i="20"/>
  <c r="D12" i="20" s="1"/>
  <c r="C11" i="20"/>
  <c r="D11" i="20" s="1"/>
  <c r="C10" i="20"/>
  <c r="D10" i="20" s="1"/>
  <c r="C9" i="20"/>
  <c r="D9" i="20" s="1"/>
  <c r="C8" i="20"/>
  <c r="D8" i="20" s="1"/>
  <c r="D161" i="15"/>
  <c r="H120" i="15"/>
  <c r="D110" i="15"/>
  <c r="D180" i="15"/>
  <c r="D184" i="15"/>
  <c r="D198" i="15"/>
  <c r="H34" i="15"/>
  <c r="H36" i="15"/>
  <c r="H37" i="15"/>
  <c r="H24" i="15"/>
  <c r="H28" i="15"/>
  <c r="D24" i="15"/>
  <c r="F24" i="15" s="1"/>
  <c r="D9" i="15"/>
  <c r="F9" i="15" s="1"/>
  <c r="D11" i="15"/>
  <c r="F11" i="15" s="1"/>
  <c r="D14" i="15"/>
  <c r="F14" i="15" s="1"/>
  <c r="D16" i="15"/>
  <c r="H241" i="15"/>
  <c r="H209" i="15"/>
  <c r="H210" i="15"/>
  <c r="F215" i="15"/>
  <c r="H216" i="15"/>
  <c r="F109" i="15"/>
  <c r="H61" i="15"/>
  <c r="F8" i="15"/>
  <c r="H170" i="15"/>
  <c r="E248" i="15"/>
  <c r="F42" i="15"/>
  <c r="D223" i="15"/>
  <c r="F223" i="15" s="1"/>
  <c r="H208" i="15"/>
  <c r="H190" i="15"/>
  <c r="E45" i="20"/>
  <c r="H45" i="20" s="1"/>
  <c r="E46" i="20"/>
  <c r="H46" i="20" s="1"/>
  <c r="E47" i="20"/>
  <c r="H47" i="20" s="1"/>
  <c r="H197" i="15"/>
  <c r="E191" i="17"/>
  <c r="H191" i="17" s="1"/>
  <c r="E158" i="17"/>
  <c r="H158" i="17" s="1"/>
  <c r="E152" i="17"/>
  <c r="H152" i="17" s="1"/>
  <c r="C218" i="17"/>
  <c r="D218" i="17" s="1"/>
  <c r="F218" i="17" s="1"/>
  <c r="I218" i="17" s="1"/>
  <c r="C61" i="17"/>
  <c r="D61" i="17" s="1"/>
  <c r="F61" i="17" s="1"/>
  <c r="I61" i="17" s="1"/>
  <c r="E70" i="17"/>
  <c r="H70" i="17" s="1"/>
  <c r="C72" i="17"/>
  <c r="D72" i="17" s="1"/>
  <c r="F72" i="17" s="1"/>
  <c r="I72" i="17" s="1"/>
  <c r="E82" i="17"/>
  <c r="H82" i="17" s="1"/>
  <c r="E84" i="17"/>
  <c r="F84" i="17" s="1"/>
  <c r="I84" i="17" s="1"/>
  <c r="C87" i="17"/>
  <c r="D87" i="17" s="1"/>
  <c r="F87" i="17" s="1"/>
  <c r="I87" i="17" s="1"/>
  <c r="E88" i="17"/>
  <c r="H88" i="17" s="1"/>
  <c r="C90" i="17"/>
  <c r="D90" i="17" s="1"/>
  <c r="F90" i="17" s="1"/>
  <c r="I90" i="17" s="1"/>
  <c r="E91" i="17"/>
  <c r="F91" i="17" s="1"/>
  <c r="I91" i="17" s="1"/>
  <c r="E92" i="17"/>
  <c r="H92" i="17" s="1"/>
  <c r="C95" i="17"/>
  <c r="D95" i="17" s="1"/>
  <c r="C96" i="17"/>
  <c r="D96" i="17" s="1"/>
  <c r="C100" i="17"/>
  <c r="D100" i="17" s="1"/>
  <c r="F100" i="17" s="1"/>
  <c r="I100" i="17" s="1"/>
  <c r="C102" i="17"/>
  <c r="D102" i="17" s="1"/>
  <c r="E105" i="17"/>
  <c r="E113" i="17"/>
  <c r="H113" i="17" s="1"/>
  <c r="C129" i="17"/>
  <c r="D129" i="17" s="1"/>
  <c r="C131" i="17"/>
  <c r="D131" i="17" s="1"/>
  <c r="F131" i="17" s="1"/>
  <c r="I131" i="17" s="1"/>
  <c r="C141" i="17"/>
  <c r="D141" i="17" s="1"/>
  <c r="F141" i="17" s="1"/>
  <c r="I141" i="17" s="1"/>
  <c r="E142" i="17"/>
  <c r="H142" i="17" s="1"/>
  <c r="C146" i="17"/>
  <c r="D146" i="17" s="1"/>
  <c r="C148" i="17"/>
  <c r="D148" i="17" s="1"/>
  <c r="F148" i="17" s="1"/>
  <c r="I148" i="17" s="1"/>
  <c r="E149" i="17"/>
  <c r="H149" i="17" s="1"/>
  <c r="E150" i="17"/>
  <c r="H150" i="17" s="1"/>
  <c r="E157" i="17"/>
  <c r="H157" i="17" s="1"/>
  <c r="E159" i="17"/>
  <c r="H159" i="17" s="1"/>
  <c r="C161" i="17"/>
  <c r="D161" i="17" s="1"/>
  <c r="F161" i="17" s="1"/>
  <c r="I161" i="17" s="1"/>
  <c r="C163" i="17"/>
  <c r="D163" i="17" s="1"/>
  <c r="F163" i="17" s="1"/>
  <c r="I163" i="17" s="1"/>
  <c r="C166" i="17"/>
  <c r="D166" i="17" s="1"/>
  <c r="C167" i="17"/>
  <c r="D167" i="17" s="1"/>
  <c r="F167" i="17" s="1"/>
  <c r="I167" i="17" s="1"/>
  <c r="C169" i="17"/>
  <c r="D169" i="17" s="1"/>
  <c r="C170" i="17"/>
  <c r="D170" i="17" s="1"/>
  <c r="F170" i="17" s="1"/>
  <c r="I170" i="17" s="1"/>
  <c r="E175" i="17"/>
  <c r="H175" i="17" s="1"/>
  <c r="E176" i="17"/>
  <c r="H176" i="17" s="1"/>
  <c r="E181" i="17"/>
  <c r="H181" i="17" s="1"/>
  <c r="C188" i="17"/>
  <c r="D188" i="17" s="1"/>
  <c r="F188" i="17" s="1"/>
  <c r="I188" i="17" s="1"/>
  <c r="C194" i="17"/>
  <c r="D194" i="17" s="1"/>
  <c r="F194" i="17" s="1"/>
  <c r="I194" i="17" s="1"/>
  <c r="C196" i="17"/>
  <c r="D196" i="17" s="1"/>
  <c r="F196" i="17" s="1"/>
  <c r="I196" i="17" s="1"/>
  <c r="E197" i="17"/>
  <c r="H197" i="17" s="1"/>
  <c r="E207" i="17"/>
  <c r="H207" i="17" s="1"/>
  <c r="C208" i="17"/>
  <c r="D208" i="17" s="1"/>
  <c r="F208" i="17" s="1"/>
  <c r="C164" i="17"/>
  <c r="C135" i="17"/>
  <c r="D135" i="17" s="1"/>
  <c r="F135" i="17" s="1"/>
  <c r="C93" i="17"/>
  <c r="D93" i="17" s="1"/>
  <c r="F93" i="17" s="1"/>
  <c r="E45" i="17"/>
  <c r="H45" i="17" s="1"/>
  <c r="E46" i="17"/>
  <c r="H46" i="17" s="1"/>
  <c r="E47" i="17"/>
  <c r="H47" i="17" s="1"/>
  <c r="E38" i="17"/>
  <c r="H38" i="17" s="1"/>
  <c r="E41" i="17"/>
  <c r="H41" i="17" s="1"/>
  <c r="E42" i="17"/>
  <c r="H42" i="17" s="1"/>
  <c r="C8" i="17"/>
  <c r="D8" i="17" s="1"/>
  <c r="F8" i="17" s="1"/>
  <c r="I8" i="17" s="1"/>
  <c r="C13" i="17"/>
  <c r="D13" i="17" s="1"/>
  <c r="F13" i="17" s="1"/>
  <c r="I13" i="17" s="1"/>
  <c r="C17" i="17"/>
  <c r="D17" i="17" s="1"/>
  <c r="F17" i="17" s="1"/>
  <c r="I17" i="17" s="1"/>
  <c r="C19" i="17"/>
  <c r="D19" i="17" s="1"/>
  <c r="F19" i="17" s="1"/>
  <c r="I19" i="17" s="1"/>
  <c r="C21" i="17"/>
  <c r="D21" i="17" s="1"/>
  <c r="F21" i="17" s="1"/>
  <c r="I21" i="17" s="1"/>
  <c r="C25" i="17"/>
  <c r="D25" i="17" s="1"/>
  <c r="F25" i="17" s="1"/>
  <c r="I25" i="17" s="1"/>
  <c r="C27" i="17"/>
  <c r="D27" i="17" s="1"/>
  <c r="C28" i="17"/>
  <c r="D28" i="17" s="1"/>
  <c r="F28" i="17" s="1"/>
  <c r="I28" i="17" s="1"/>
  <c r="H33" i="15"/>
  <c r="F217" i="15"/>
  <c r="H207" i="15"/>
  <c r="H110" i="15"/>
  <c r="E247" i="15"/>
  <c r="H238" i="15"/>
  <c r="H164" i="15"/>
  <c r="H107" i="15"/>
  <c r="H93" i="15"/>
  <c r="H82" i="15"/>
  <c r="H80" i="15"/>
  <c r="D224" i="15"/>
  <c r="F224" i="15" s="1"/>
  <c r="C243" i="20"/>
  <c r="D243" i="20" s="1"/>
  <c r="C241" i="20"/>
  <c r="D241" i="20" s="1"/>
  <c r="E239" i="20"/>
  <c r="H239" i="20" s="1"/>
  <c r="C236" i="20"/>
  <c r="D236" i="20" s="1"/>
  <c r="C235" i="20"/>
  <c r="D235" i="20" s="1"/>
  <c r="E233" i="20"/>
  <c r="H233" i="20" s="1"/>
  <c r="E230" i="20"/>
  <c r="H230" i="20" s="1"/>
  <c r="E228" i="20"/>
  <c r="H228" i="20" s="1"/>
  <c r="E226" i="20"/>
  <c r="H226" i="20" s="1"/>
  <c r="E224" i="20"/>
  <c r="H224" i="20" s="1"/>
  <c r="E222" i="20"/>
  <c r="E219" i="20"/>
  <c r="H219" i="20" s="1"/>
  <c r="E217" i="20"/>
  <c r="E214" i="20"/>
  <c r="H214" i="20" s="1"/>
  <c r="E212" i="20"/>
  <c r="H212" i="20" s="1"/>
  <c r="E210" i="20"/>
  <c r="H210" i="20" s="1"/>
  <c r="E209" i="20"/>
  <c r="F209" i="20" s="1"/>
  <c r="I209" i="20" s="1"/>
  <c r="C207" i="20"/>
  <c r="D207" i="20" s="1"/>
  <c r="C205" i="20"/>
  <c r="D205" i="20" s="1"/>
  <c r="C203" i="20"/>
  <c r="D203" i="20" s="1"/>
  <c r="C202" i="20"/>
  <c r="D202" i="20" s="1"/>
  <c r="C201" i="20"/>
  <c r="D201" i="20" s="1"/>
  <c r="C200" i="20"/>
  <c r="D200" i="20" s="1"/>
  <c r="F200" i="20" s="1"/>
  <c r="I200" i="20" s="1"/>
  <c r="C199" i="20"/>
  <c r="D199" i="20" s="1"/>
  <c r="E198" i="20"/>
  <c r="H198" i="20" s="1"/>
  <c r="C197" i="20"/>
  <c r="D197" i="20" s="1"/>
  <c r="C196" i="20"/>
  <c r="D196" i="20" s="1"/>
  <c r="C195" i="20"/>
  <c r="D195" i="20" s="1"/>
  <c r="C194" i="20"/>
  <c r="D194" i="20" s="1"/>
  <c r="C193" i="20"/>
  <c r="D193" i="20" s="1"/>
  <c r="C192" i="20"/>
  <c r="D192" i="20" s="1"/>
  <c r="C191" i="20"/>
  <c r="D191" i="20" s="1"/>
  <c r="C190" i="20"/>
  <c r="D190" i="20" s="1"/>
  <c r="C189" i="20"/>
  <c r="D189" i="20" s="1"/>
  <c r="C188" i="20"/>
  <c r="D188" i="20" s="1"/>
  <c r="C187" i="20"/>
  <c r="D187" i="20" s="1"/>
  <c r="C186" i="20"/>
  <c r="D186" i="20" s="1"/>
  <c r="C185" i="20"/>
  <c r="D185" i="20" s="1"/>
  <c r="C184" i="20"/>
  <c r="D184" i="20" s="1"/>
  <c r="C183" i="20"/>
  <c r="D183" i="20" s="1"/>
  <c r="E181" i="20"/>
  <c r="F181" i="20" s="1"/>
  <c r="I181" i="20" s="1"/>
  <c r="C180" i="20"/>
  <c r="D180" i="20" s="1"/>
  <c r="C179" i="20"/>
  <c r="D179" i="20" s="1"/>
  <c r="F179" i="20" s="1"/>
  <c r="I179" i="20" s="1"/>
  <c r="C178" i="20"/>
  <c r="D178" i="20" s="1"/>
  <c r="C177" i="20"/>
  <c r="D177" i="20" s="1"/>
  <c r="C175" i="20"/>
  <c r="D175" i="20" s="1"/>
  <c r="E174" i="20"/>
  <c r="F174" i="20" s="1"/>
  <c r="I174" i="20" s="1"/>
  <c r="C173" i="20"/>
  <c r="D173" i="20" s="1"/>
  <c r="C172" i="20"/>
  <c r="D172" i="20" s="1"/>
  <c r="C171" i="20"/>
  <c r="D171" i="20" s="1"/>
  <c r="C170" i="20"/>
  <c r="D170" i="20" s="1"/>
  <c r="C169" i="20"/>
  <c r="D169" i="20" s="1"/>
  <c r="C168" i="20"/>
  <c r="D168" i="20" s="1"/>
  <c r="C167" i="20"/>
  <c r="D167" i="20" s="1"/>
  <c r="C166" i="20"/>
  <c r="D166" i="20" s="1"/>
  <c r="C165" i="20"/>
  <c r="D165" i="20" s="1"/>
  <c r="C164" i="20"/>
  <c r="D164" i="20" s="1"/>
  <c r="C162" i="20"/>
  <c r="D162" i="20" s="1"/>
  <c r="C160" i="20"/>
  <c r="D160" i="20" s="1"/>
  <c r="E159" i="20"/>
  <c r="H159" i="20" s="1"/>
  <c r="C158" i="20"/>
  <c r="D158" i="20" s="1"/>
  <c r="C157" i="20"/>
  <c r="D157" i="20" s="1"/>
  <c r="C156" i="20"/>
  <c r="D156" i="20" s="1"/>
  <c r="C155" i="20"/>
  <c r="D155" i="20" s="1"/>
  <c r="C154" i="20"/>
  <c r="D154" i="20" s="1"/>
  <c r="C153" i="20"/>
  <c r="D153" i="20" s="1"/>
  <c r="C152" i="20"/>
  <c r="D152" i="20" s="1"/>
  <c r="C151" i="20"/>
  <c r="D151" i="20" s="1"/>
  <c r="C150" i="20"/>
  <c r="D150" i="20" s="1"/>
  <c r="C149" i="20"/>
  <c r="D149" i="20" s="1"/>
  <c r="C148" i="20"/>
  <c r="D148" i="20" s="1"/>
  <c r="E147" i="20"/>
  <c r="H147" i="20" s="1"/>
  <c r="E146" i="20"/>
  <c r="H146" i="20" s="1"/>
  <c r="C145" i="20"/>
  <c r="D145" i="20" s="1"/>
  <c r="C144" i="20"/>
  <c r="D144" i="20" s="1"/>
  <c r="C142" i="20"/>
  <c r="D142" i="20" s="1"/>
  <c r="C141" i="20"/>
  <c r="D141" i="20" s="1"/>
  <c r="C140" i="20"/>
  <c r="D140" i="20" s="1"/>
  <c r="C138" i="20"/>
  <c r="D138" i="20" s="1"/>
  <c r="C137" i="20"/>
  <c r="D137" i="20" s="1"/>
  <c r="C133" i="20"/>
  <c r="D133" i="20" s="1"/>
  <c r="C132" i="20"/>
  <c r="D132" i="20" s="1"/>
  <c r="C131" i="20"/>
  <c r="D131" i="20" s="1"/>
  <c r="C130" i="20"/>
  <c r="D130" i="20" s="1"/>
  <c r="C129" i="20"/>
  <c r="D129" i="20" s="1"/>
  <c r="C128" i="20"/>
  <c r="D128" i="20" s="1"/>
  <c r="C127" i="20"/>
  <c r="D127" i="20" s="1"/>
  <c r="C126" i="20"/>
  <c r="D126" i="20" s="1"/>
  <c r="C125" i="20"/>
  <c r="D125" i="20" s="1"/>
  <c r="C124" i="20"/>
  <c r="D124" i="20" s="1"/>
  <c r="C123" i="20"/>
  <c r="D123" i="20" s="1"/>
  <c r="C121" i="20"/>
  <c r="D121" i="20" s="1"/>
  <c r="C119" i="20"/>
  <c r="D119" i="20" s="1"/>
  <c r="C118" i="20"/>
  <c r="D118" i="20" s="1"/>
  <c r="C117" i="20"/>
  <c r="D117" i="20" s="1"/>
  <c r="E116" i="20"/>
  <c r="H116" i="20" s="1"/>
  <c r="C115" i="20"/>
  <c r="D115" i="20" s="1"/>
  <c r="E114" i="20"/>
  <c r="H114" i="20" s="1"/>
  <c r="E113" i="20"/>
  <c r="H113" i="20" s="1"/>
  <c r="E112" i="20"/>
  <c r="H112" i="20" s="1"/>
  <c r="C111" i="20"/>
  <c r="D111" i="20" s="1"/>
  <c r="F111" i="20" s="1"/>
  <c r="C110" i="20"/>
  <c r="D110" i="20" s="1"/>
  <c r="E109" i="20"/>
  <c r="H109" i="20" s="1"/>
  <c r="E107" i="20"/>
  <c r="H107" i="20" s="1"/>
  <c r="E105" i="20"/>
  <c r="H105" i="20" s="1"/>
  <c r="E104" i="20"/>
  <c r="H104" i="20" s="1"/>
  <c r="E102" i="20"/>
  <c r="H102" i="20" s="1"/>
  <c r="E101" i="20"/>
  <c r="H101" i="20" s="1"/>
  <c r="E100" i="20"/>
  <c r="H100" i="20" s="1"/>
  <c r="C99" i="20"/>
  <c r="D99" i="20" s="1"/>
  <c r="E98" i="20"/>
  <c r="H98" i="20" s="1"/>
  <c r="E97" i="20"/>
  <c r="H97" i="20" s="1"/>
  <c r="E96" i="20"/>
  <c r="H96" i="20" s="1"/>
  <c r="E95" i="20"/>
  <c r="H95" i="20" s="1"/>
  <c r="E94" i="20"/>
  <c r="H94" i="20" s="1"/>
  <c r="E93" i="20"/>
  <c r="H93" i="20" s="1"/>
  <c r="E92" i="20"/>
  <c r="H92" i="20" s="1"/>
  <c r="E90" i="20"/>
  <c r="H90" i="20" s="1"/>
  <c r="E89" i="20"/>
  <c r="H89" i="20" s="1"/>
  <c r="E88" i="20"/>
  <c r="H88" i="20" s="1"/>
  <c r="C87" i="20"/>
  <c r="D87" i="20" s="1"/>
  <c r="F87" i="20" s="1"/>
  <c r="E86" i="20"/>
  <c r="H86" i="20" s="1"/>
  <c r="E85" i="20"/>
  <c r="H85" i="20" s="1"/>
  <c r="E84" i="20"/>
  <c r="H84" i="20" s="1"/>
  <c r="E83" i="20"/>
  <c r="H83" i="20" s="1"/>
  <c r="E82" i="20"/>
  <c r="H82" i="20" s="1"/>
  <c r="E81" i="20"/>
  <c r="H81" i="20" s="1"/>
  <c r="E79" i="20"/>
  <c r="H79" i="20" s="1"/>
  <c r="E78" i="20"/>
  <c r="H78" i="20" s="1"/>
  <c r="E77" i="20"/>
  <c r="H77" i="20" s="1"/>
  <c r="E76" i="20"/>
  <c r="H76" i="20" s="1"/>
  <c r="E75" i="20"/>
  <c r="H75" i="20" s="1"/>
  <c r="E74" i="20"/>
  <c r="H74" i="20" s="1"/>
  <c r="E73" i="20"/>
  <c r="H73" i="20" s="1"/>
  <c r="E72" i="20"/>
  <c r="H72" i="20" s="1"/>
  <c r="E71" i="20"/>
  <c r="H71" i="20" s="1"/>
  <c r="E70" i="20"/>
  <c r="H70" i="20" s="1"/>
  <c r="E69" i="20"/>
  <c r="H69" i="20" s="1"/>
  <c r="E68" i="20"/>
  <c r="H68" i="20" s="1"/>
  <c r="E67" i="20"/>
  <c r="H67" i="20" s="1"/>
  <c r="E66" i="20"/>
  <c r="H66" i="20" s="1"/>
  <c r="E65" i="20"/>
  <c r="H65" i="20" s="1"/>
  <c r="E64" i="20"/>
  <c r="H64" i="20" s="1"/>
  <c r="E63" i="20"/>
  <c r="H63" i="20" s="1"/>
  <c r="E62" i="20"/>
  <c r="H62" i="20" s="1"/>
  <c r="E61" i="20"/>
  <c r="F61" i="20" s="1"/>
  <c r="I61" i="20" s="1"/>
  <c r="E60" i="20"/>
  <c r="H60" i="20" s="1"/>
  <c r="E59" i="20"/>
  <c r="H59" i="20" s="1"/>
  <c r="E58" i="20"/>
  <c r="H58" i="20" s="1"/>
  <c r="E57" i="20"/>
  <c r="H57" i="20" s="1"/>
  <c r="E42" i="20"/>
  <c r="H42" i="20" s="1"/>
  <c r="E41" i="20"/>
  <c r="H41" i="20" s="1"/>
  <c r="E40" i="20"/>
  <c r="H40" i="20" s="1"/>
  <c r="E39" i="20"/>
  <c r="H39" i="20" s="1"/>
  <c r="E38" i="20"/>
  <c r="H38" i="20" s="1"/>
  <c r="E37" i="20"/>
  <c r="H37" i="20" s="1"/>
  <c r="E36" i="20"/>
  <c r="H36" i="20" s="1"/>
  <c r="E28" i="20"/>
  <c r="H28" i="20" s="1"/>
  <c r="E27" i="20"/>
  <c r="H27" i="20" s="1"/>
  <c r="E26" i="20"/>
  <c r="H26" i="20" s="1"/>
  <c r="E25" i="20"/>
  <c r="H25" i="20" s="1"/>
  <c r="E24" i="20"/>
  <c r="H24" i="20" s="1"/>
  <c r="E23" i="20"/>
  <c r="H23" i="20" s="1"/>
  <c r="E22" i="20"/>
  <c r="H22" i="20" s="1"/>
  <c r="E21" i="20"/>
  <c r="H21" i="20" s="1"/>
  <c r="E20" i="20"/>
  <c r="H20" i="20" s="1"/>
  <c r="E19" i="20"/>
  <c r="H19" i="20" s="1"/>
  <c r="E18" i="20"/>
  <c r="H18" i="20" s="1"/>
  <c r="E17" i="20"/>
  <c r="H17" i="20" s="1"/>
  <c r="E16" i="20"/>
  <c r="H16" i="20" s="1"/>
  <c r="E15" i="20"/>
  <c r="H15" i="20" s="1"/>
  <c r="E14" i="20"/>
  <c r="H14" i="20" s="1"/>
  <c r="E13" i="20"/>
  <c r="H13" i="20" s="1"/>
  <c r="E12" i="20"/>
  <c r="H12" i="20" s="1"/>
  <c r="E11" i="20"/>
  <c r="H11" i="20" s="1"/>
  <c r="E10" i="20"/>
  <c r="H10" i="20" s="1"/>
  <c r="E9" i="20"/>
  <c r="H9" i="20" s="1"/>
  <c r="E8" i="20"/>
  <c r="H8" i="20" s="1"/>
  <c r="H179" i="15"/>
  <c r="D197" i="15"/>
  <c r="D100" i="15"/>
  <c r="F100" i="15" s="1"/>
  <c r="D93" i="15"/>
  <c r="D84" i="15"/>
  <c r="D36" i="15"/>
  <c r="D37" i="15"/>
  <c r="H23" i="15"/>
  <c r="D23" i="15"/>
  <c r="F23" i="15" s="1"/>
  <c r="D25" i="15"/>
  <c r="F10" i="15"/>
  <c r="H11" i="15"/>
  <c r="H14" i="15"/>
  <c r="H15" i="15"/>
  <c r="H18" i="15"/>
  <c r="H68" i="15"/>
  <c r="D241" i="15"/>
  <c r="F241" i="15" s="1"/>
  <c r="D210" i="15"/>
  <c r="D216" i="15"/>
  <c r="F216" i="15" s="1"/>
  <c r="H180" i="15"/>
  <c r="H161" i="15"/>
  <c r="H156" i="15"/>
  <c r="F146" i="15"/>
  <c r="F137" i="15"/>
  <c r="H100" i="15"/>
  <c r="H49" i="15"/>
  <c r="H60" i="15"/>
  <c r="H44" i="15"/>
  <c r="F171" i="15"/>
  <c r="H184" i="15"/>
  <c r="H118" i="15"/>
  <c r="D248" i="15"/>
  <c r="H223" i="15"/>
  <c r="H84" i="15"/>
  <c r="C45" i="20"/>
  <c r="D45" i="20" s="1"/>
  <c r="C46" i="20"/>
  <c r="D46" i="20" s="1"/>
  <c r="C47" i="20"/>
  <c r="D47" i="20" s="1"/>
  <c r="C32" i="20"/>
  <c r="D32" i="20" s="1"/>
  <c r="C158" i="17"/>
  <c r="D158" i="17" s="1"/>
  <c r="C152" i="17"/>
  <c r="D152" i="17" s="1"/>
  <c r="F69" i="15"/>
  <c r="C171" i="17"/>
  <c r="D171" i="17" s="1"/>
  <c r="F171" i="17" s="1"/>
  <c r="I171" i="17" s="1"/>
  <c r="C130" i="17"/>
  <c r="D130" i="17" s="1"/>
  <c r="F130" i="17" s="1"/>
  <c r="I130" i="17" s="1"/>
  <c r="C12" i="17"/>
  <c r="D12" i="17" s="1"/>
  <c r="F12" i="17" s="1"/>
  <c r="I12" i="17" s="1"/>
  <c r="C60" i="17"/>
  <c r="D60" i="17" s="1"/>
  <c r="F60" i="17" s="1"/>
  <c r="I60" i="17" s="1"/>
  <c r="C66" i="17"/>
  <c r="D66" i="17" s="1"/>
  <c r="F66" i="17" s="1"/>
  <c r="I66" i="17" s="1"/>
  <c r="C68" i="17"/>
  <c r="D68" i="17" s="1"/>
  <c r="F68" i="17" s="1"/>
  <c r="I68" i="17" s="1"/>
  <c r="C70" i="17"/>
  <c r="D70" i="17" s="1"/>
  <c r="C73" i="17"/>
  <c r="D73" i="17" s="1"/>
  <c r="F73" i="17" s="1"/>
  <c r="I73" i="17" s="1"/>
  <c r="C88" i="17"/>
  <c r="D88" i="17" s="1"/>
  <c r="C89" i="17"/>
  <c r="D89" i="17" s="1"/>
  <c r="F89" i="17" s="1"/>
  <c r="I89" i="17" s="1"/>
  <c r="C92" i="17"/>
  <c r="D92" i="17" s="1"/>
  <c r="C94" i="17"/>
  <c r="D94" i="17" s="1"/>
  <c r="F94" i="17" s="1"/>
  <c r="I94" i="17" s="1"/>
  <c r="E95" i="17"/>
  <c r="H95" i="17" s="1"/>
  <c r="E96" i="17"/>
  <c r="H96" i="17" s="1"/>
  <c r="C101" i="17"/>
  <c r="D101" i="17" s="1"/>
  <c r="F101" i="17" s="1"/>
  <c r="I101" i="17" s="1"/>
  <c r="E102" i="17"/>
  <c r="H102" i="17" s="1"/>
  <c r="C113" i="17"/>
  <c r="D113" i="17" s="1"/>
  <c r="C114" i="17"/>
  <c r="D114" i="17" s="1"/>
  <c r="F114" i="17" s="1"/>
  <c r="I114" i="17" s="1"/>
  <c r="E129" i="17"/>
  <c r="H129" i="17" s="1"/>
  <c r="C142" i="17"/>
  <c r="D142" i="17" s="1"/>
  <c r="C143" i="17"/>
  <c r="D143" i="17" s="1"/>
  <c r="F143" i="17" s="1"/>
  <c r="I143" i="17" s="1"/>
  <c r="E146" i="17"/>
  <c r="H146" i="17" s="1"/>
  <c r="C149" i="17"/>
  <c r="D149" i="17" s="1"/>
  <c r="C150" i="17"/>
  <c r="D150" i="17" s="1"/>
  <c r="C157" i="17"/>
  <c r="D157" i="17" s="1"/>
  <c r="C159" i="17"/>
  <c r="D159" i="17" s="1"/>
  <c r="C160" i="17"/>
  <c r="D160" i="17" s="1"/>
  <c r="F160" i="17" s="1"/>
  <c r="I160" i="17" s="1"/>
  <c r="C162" i="17"/>
  <c r="D162" i="17" s="1"/>
  <c r="F162" i="17" s="1"/>
  <c r="I162" i="17" s="1"/>
  <c r="E164" i="17"/>
  <c r="H164" i="17" s="1"/>
  <c r="E166" i="17"/>
  <c r="H166" i="17" s="1"/>
  <c r="C168" i="17"/>
  <c r="D168" i="17" s="1"/>
  <c r="F168" i="17" s="1"/>
  <c r="I168" i="17" s="1"/>
  <c r="E169" i="17"/>
  <c r="H169" i="17" s="1"/>
  <c r="C175" i="17"/>
  <c r="D175" i="17" s="1"/>
  <c r="C176" i="17"/>
  <c r="D176" i="17" s="1"/>
  <c r="C179" i="17"/>
  <c r="D179" i="17" s="1"/>
  <c r="F179" i="17" s="1"/>
  <c r="I179" i="17" s="1"/>
  <c r="C181" i="17"/>
  <c r="D181" i="17" s="1"/>
  <c r="C182" i="17"/>
  <c r="D182" i="17" s="1"/>
  <c r="F182" i="17" s="1"/>
  <c r="I182" i="17" s="1"/>
  <c r="C185" i="17"/>
  <c r="D185" i="17" s="1"/>
  <c r="F185" i="17" s="1"/>
  <c r="I185" i="17" s="1"/>
  <c r="C197" i="17"/>
  <c r="D197" i="17" s="1"/>
  <c r="C200" i="17"/>
  <c r="D200" i="17" s="1"/>
  <c r="F200" i="17" s="1"/>
  <c r="I200" i="17" s="1"/>
  <c r="C205" i="17"/>
  <c r="D205" i="17" s="1"/>
  <c r="F205" i="17" s="1"/>
  <c r="I205" i="17" s="1"/>
  <c r="C207" i="17"/>
  <c r="D207" i="17" s="1"/>
  <c r="E127" i="17"/>
  <c r="F127" i="17" s="1"/>
  <c r="C165" i="17"/>
  <c r="C147" i="17"/>
  <c r="C103" i="17"/>
  <c r="D103" i="17" s="1"/>
  <c r="F103" i="17" s="1"/>
  <c r="C45" i="17"/>
  <c r="D45" i="17" s="1"/>
  <c r="C46" i="17"/>
  <c r="D46" i="17" s="1"/>
  <c r="C47" i="17"/>
  <c r="D47" i="17" s="1"/>
  <c r="C38" i="17"/>
  <c r="D38" i="17" s="1"/>
  <c r="C41" i="17"/>
  <c r="D41" i="17" s="1"/>
  <c r="C42" i="17"/>
  <c r="D42" i="17" s="1"/>
  <c r="C32" i="17"/>
  <c r="D32" i="17" s="1"/>
  <c r="C9" i="17"/>
  <c r="D9" i="17" s="1"/>
  <c r="F9" i="17" s="1"/>
  <c r="I9" i="17" s="1"/>
  <c r="C11" i="17"/>
  <c r="D11" i="17" s="1"/>
  <c r="F11" i="17" s="1"/>
  <c r="I11" i="17" s="1"/>
  <c r="C14" i="17"/>
  <c r="D14" i="17" s="1"/>
  <c r="F14" i="17" s="1"/>
  <c r="I14" i="17" s="1"/>
  <c r="C18" i="17"/>
  <c r="D18" i="17" s="1"/>
  <c r="F18" i="17" s="1"/>
  <c r="I18" i="17" s="1"/>
  <c r="C22" i="17"/>
  <c r="D22" i="17" s="1"/>
  <c r="F22" i="17" s="1"/>
  <c r="I22" i="17" s="1"/>
  <c r="C24" i="17"/>
  <c r="D24" i="17" s="1"/>
  <c r="F24" i="17" s="1"/>
  <c r="I24" i="17" s="1"/>
  <c r="C26" i="17"/>
  <c r="D26" i="17" s="1"/>
  <c r="F26" i="17" s="1"/>
  <c r="I26" i="17" s="1"/>
  <c r="E27" i="17"/>
  <c r="H27" i="17" s="1"/>
  <c r="H29" i="17" s="1"/>
  <c r="F98" i="15"/>
  <c r="F70" i="15"/>
  <c r="H224" i="15"/>
  <c r="H198" i="15"/>
  <c r="H181" i="15"/>
  <c r="H157" i="15"/>
  <c r="H106" i="15"/>
  <c r="H97" i="15"/>
  <c r="F81" i="15"/>
  <c r="H74" i="15"/>
  <c r="D247" i="15"/>
  <c r="D238" i="15"/>
  <c r="F238" i="15" s="1"/>
  <c r="F328" i="24"/>
  <c r="F335" i="24"/>
  <c r="I335" i="24" s="1"/>
  <c r="F339" i="24"/>
  <c r="I339" i="24" s="1"/>
  <c r="F343" i="24"/>
  <c r="I343" i="24" s="1"/>
  <c r="F347" i="24"/>
  <c r="I347" i="24" s="1"/>
  <c r="F351" i="24"/>
  <c r="I351" i="24" s="1"/>
  <c r="F355" i="24"/>
  <c r="I355" i="24" s="1"/>
  <c r="F363" i="24"/>
  <c r="I363" i="24" s="1"/>
  <c r="F367" i="24"/>
  <c r="I367" i="24" s="1"/>
  <c r="H193" i="15"/>
  <c r="H146" i="23"/>
  <c r="F146" i="23"/>
  <c r="I146" i="23" s="1"/>
  <c r="F158" i="23"/>
  <c r="I158" i="23" s="1"/>
  <c r="H200" i="23"/>
  <c r="F200" i="23"/>
  <c r="I200" i="23" s="1"/>
  <c r="F227" i="23"/>
  <c r="I227" i="23" s="1"/>
  <c r="H262" i="23"/>
  <c r="F262" i="23"/>
  <c r="I262" i="23" s="1"/>
  <c r="H303" i="23"/>
  <c r="F303" i="23"/>
  <c r="I303" i="23" s="1"/>
  <c r="H296" i="23"/>
  <c r="F296" i="23"/>
  <c r="I296" i="23" s="1"/>
  <c r="F311" i="23"/>
  <c r="I311" i="23" s="1"/>
  <c r="F325" i="23"/>
  <c r="I325" i="23" s="1"/>
  <c r="H65" i="24"/>
  <c r="F65" i="24"/>
  <c r="I65" i="24" s="1"/>
  <c r="F77" i="24"/>
  <c r="I77" i="24" s="1"/>
  <c r="F296" i="24"/>
  <c r="I296" i="24" s="1"/>
  <c r="H296" i="24"/>
  <c r="F248" i="24"/>
  <c r="I248" i="24" s="1"/>
  <c r="H248" i="24"/>
  <c r="F261" i="24"/>
  <c r="I261" i="24" s="1"/>
  <c r="H261" i="24"/>
  <c r="H269" i="24"/>
  <c r="F269" i="24"/>
  <c r="I269" i="24" s="1"/>
  <c r="F295" i="24"/>
  <c r="I295" i="24" s="1"/>
  <c r="H302" i="24"/>
  <c r="F302" i="24"/>
  <c r="I302" i="24" s="1"/>
  <c r="F312" i="24"/>
  <c r="I312" i="24" s="1"/>
  <c r="H314" i="24"/>
  <c r="F316" i="24"/>
  <c r="I316" i="24" s="1"/>
  <c r="F320" i="24"/>
  <c r="I320" i="24" s="1"/>
  <c r="F324" i="24"/>
  <c r="I324" i="24" s="1"/>
  <c r="H95" i="15"/>
  <c r="F95" i="15"/>
  <c r="F266" i="23"/>
  <c r="I266" i="23" s="1"/>
  <c r="F165" i="24"/>
  <c r="I165" i="24" s="1"/>
  <c r="I960" i="16"/>
  <c r="J860" i="16"/>
  <c r="J1410" i="16"/>
  <c r="J978" i="16"/>
  <c r="I56" i="16"/>
  <c r="I20" i="16"/>
  <c r="J459" i="16"/>
  <c r="J339" i="16"/>
  <c r="I1035" i="16"/>
  <c r="I818" i="16"/>
  <c r="F228" i="24"/>
  <c r="I228" i="24" s="1"/>
  <c r="F236" i="24"/>
  <c r="I236" i="24" s="1"/>
  <c r="F244" i="24"/>
  <c r="I244" i="24" s="1"/>
  <c r="F271" i="24"/>
  <c r="I271" i="24" s="1"/>
  <c r="J391" i="16"/>
  <c r="F342" i="23"/>
  <c r="I342" i="23" s="1"/>
  <c r="I642" i="16"/>
  <c r="F374" i="23"/>
  <c r="F19" i="15"/>
  <c r="J902" i="16"/>
  <c r="B17" i="7"/>
  <c r="B16" i="7"/>
  <c r="I28" i="6"/>
  <c r="H28" i="6"/>
  <c r="I64" i="6"/>
  <c r="B25" i="7"/>
  <c r="B12" i="7"/>
  <c r="H127" i="6"/>
  <c r="B14" i="7" s="1"/>
  <c r="H12" i="7"/>
  <c r="B30" i="7"/>
  <c r="I44" i="6"/>
  <c r="H44" i="6"/>
  <c r="B21" i="7"/>
  <c r="I140" i="6"/>
  <c r="B27" i="7"/>
  <c r="H104" i="6"/>
  <c r="I104" i="6"/>
  <c r="I65" i="6"/>
  <c r="E11" i="7"/>
  <c r="I42" i="6"/>
  <c r="H61" i="6"/>
  <c r="I61" i="6"/>
  <c r="I93" i="6"/>
  <c r="H93" i="6"/>
  <c r="H159" i="6"/>
  <c r="H36" i="6"/>
  <c r="I13" i="6"/>
  <c r="H13" i="6"/>
  <c r="I119" i="6"/>
  <c r="H119" i="6"/>
  <c r="I106" i="6"/>
  <c r="H60" i="6"/>
  <c r="I60" i="6"/>
  <c r="H37" i="6"/>
  <c r="I37" i="6"/>
  <c r="I100" i="6"/>
  <c r="I136" i="6"/>
  <c r="H136" i="6"/>
  <c r="I82" i="6"/>
  <c r="H75" i="6"/>
  <c r="I75" i="6"/>
  <c r="I58" i="6"/>
  <c r="H58" i="6"/>
  <c r="I86" i="6"/>
  <c r="I79" i="6"/>
  <c r="H79" i="6"/>
  <c r="B18" i="7"/>
  <c r="H91" i="6"/>
  <c r="B24" i="7"/>
  <c r="I14" i="6"/>
  <c r="H120" i="6"/>
  <c r="I120" i="6"/>
  <c r="H8" i="7"/>
  <c r="E13" i="7"/>
  <c r="H10" i="7"/>
  <c r="I115" i="6"/>
  <c r="H115" i="6"/>
  <c r="I174" i="6"/>
  <c r="H25" i="6"/>
  <c r="I25" i="6"/>
  <c r="I131" i="6"/>
  <c r="H131" i="6"/>
  <c r="E9" i="7"/>
  <c r="I108" i="6"/>
  <c r="I43" i="6"/>
  <c r="H43" i="6"/>
  <c r="I19" i="6"/>
  <c r="I17" i="6"/>
  <c r="H105" i="6"/>
  <c r="I105" i="6"/>
  <c r="B26" i="7"/>
  <c r="I163" i="6"/>
  <c r="H27" i="6"/>
  <c r="I27" i="6"/>
  <c r="I149" i="6"/>
  <c r="H149" i="6"/>
  <c r="B7" i="7" s="1"/>
  <c r="H13" i="7"/>
  <c r="H110" i="6"/>
  <c r="I110" i="6"/>
  <c r="I47" i="6"/>
  <c r="H47" i="6"/>
  <c r="I52" i="6"/>
  <c r="H20" i="7"/>
  <c r="J643" i="16"/>
  <c r="J849" i="16"/>
  <c r="J881" i="16"/>
  <c r="I143" i="16"/>
  <c r="J59" i="16"/>
  <c r="J35" i="16"/>
  <c r="J872" i="16"/>
  <c r="I119" i="16"/>
  <c r="J195" i="16"/>
  <c r="J19" i="16"/>
  <c r="I167" i="16"/>
  <c r="J31" i="16"/>
  <c r="J111" i="16"/>
  <c r="H42" i="15"/>
  <c r="H165" i="15"/>
  <c r="H225" i="15"/>
  <c r="H163" i="15"/>
  <c r="J892" i="16"/>
  <c r="J41" i="16"/>
  <c r="F103" i="24"/>
  <c r="I103" i="24" s="1"/>
  <c r="J1388" i="16"/>
  <c r="F375" i="24"/>
  <c r="F207" i="15"/>
  <c r="F150" i="15"/>
  <c r="F61" i="15"/>
  <c r="F190" i="15"/>
  <c r="F28" i="15"/>
  <c r="H46" i="15"/>
  <c r="H215" i="15"/>
  <c r="H188" i="15"/>
  <c r="H201" i="15"/>
  <c r="H203" i="15"/>
  <c r="H154" i="15"/>
  <c r="H124" i="15"/>
  <c r="H16" i="15"/>
  <c r="F18" i="15"/>
  <c r="H10" i="15"/>
  <c r="H146" i="15"/>
  <c r="H171" i="15"/>
  <c r="H63" i="15"/>
  <c r="H105" i="15"/>
  <c r="J183" i="16"/>
  <c r="H83" i="15"/>
  <c r="B11" i="7"/>
  <c r="I839" i="16"/>
  <c r="H9" i="7"/>
  <c r="H16" i="7"/>
  <c r="H159" i="15"/>
  <c r="E10" i="7"/>
  <c r="I1068" i="16"/>
  <c r="I737" i="16"/>
  <c r="J1241" i="16"/>
  <c r="I1241" i="16"/>
  <c r="J739" i="16"/>
  <c r="I739" i="16"/>
  <c r="I1248" i="16"/>
  <c r="J1248" i="16"/>
  <c r="J645" i="16"/>
  <c r="I645" i="16"/>
  <c r="I844" i="16"/>
  <c r="J844" i="16"/>
  <c r="J856" i="16"/>
  <c r="I856" i="16"/>
  <c r="J871" i="16"/>
  <c r="I871" i="16"/>
  <c r="I358" i="16"/>
  <c r="J358" i="16"/>
  <c r="J1391" i="16"/>
  <c r="I1391" i="16"/>
  <c r="J368" i="16"/>
  <c r="I368" i="16"/>
  <c r="I372" i="16"/>
  <c r="J372" i="16"/>
  <c r="I880" i="16"/>
  <c r="J880" i="16"/>
  <c r="J888" i="16"/>
  <c r="I888" i="16"/>
  <c r="I180" i="16"/>
  <c r="J180" i="16"/>
  <c r="I164" i="16"/>
  <c r="J164" i="16"/>
  <c r="J156" i="16"/>
  <c r="I156" i="16"/>
  <c r="J148" i="16"/>
  <c r="I148" i="16"/>
  <c r="I136" i="16"/>
  <c r="J136" i="16"/>
  <c r="I132" i="16"/>
  <c r="J132" i="16"/>
  <c r="I128" i="16"/>
  <c r="J128" i="16"/>
  <c r="J124" i="16"/>
  <c r="I124" i="16"/>
  <c r="J120" i="16"/>
  <c r="I120" i="16"/>
  <c r="J108" i="16"/>
  <c r="I108" i="16"/>
  <c r="I100" i="16"/>
  <c r="J100" i="16"/>
  <c r="J96" i="16"/>
  <c r="I96" i="16"/>
  <c r="J92" i="16"/>
  <c r="I92" i="16"/>
  <c r="J88" i="16"/>
  <c r="I88" i="16"/>
  <c r="I84" i="16"/>
  <c r="J84" i="16"/>
  <c r="J80" i="16"/>
  <c r="I80" i="16"/>
  <c r="I76" i="16"/>
  <c r="J76" i="16"/>
  <c r="I72" i="16"/>
  <c r="J72" i="16"/>
  <c r="J68" i="16"/>
  <c r="I68" i="16"/>
  <c r="I64" i="16"/>
  <c r="J64" i="16"/>
  <c r="I46" i="16"/>
  <c r="I28" i="16"/>
  <c r="J28" i="16"/>
  <c r="I24" i="16"/>
  <c r="J24" i="16"/>
  <c r="I884" i="16"/>
  <c r="I895" i="16"/>
  <c r="J152" i="16"/>
  <c r="J32" i="16"/>
  <c r="I1264" i="16"/>
  <c r="J1324" i="16"/>
  <c r="I12" i="16"/>
  <c r="I40" i="16"/>
  <c r="I48" i="16"/>
  <c r="J60" i="16"/>
  <c r="I104" i="16"/>
  <c r="I116" i="16"/>
  <c r="J176" i="16"/>
  <c r="J414" i="16"/>
  <c r="J848" i="16"/>
  <c r="J1257" i="16"/>
  <c r="I716" i="16"/>
  <c r="J16" i="16"/>
  <c r="J44" i="16"/>
  <c r="J144" i="16"/>
  <c r="I654" i="16"/>
  <c r="I974" i="16"/>
  <c r="I140" i="16"/>
  <c r="J1212" i="16"/>
  <c r="J836" i="16"/>
  <c r="I1008" i="16"/>
  <c r="J828" i="16"/>
  <c r="I875" i="16"/>
  <c r="I1323" i="16"/>
  <c r="I188" i="16"/>
  <c r="J363" i="16"/>
  <c r="J832" i="16"/>
  <c r="I661" i="16"/>
  <c r="J1028" i="16"/>
  <c r="I192" i="16"/>
  <c r="F8" i="9"/>
  <c r="I8" i="9" s="1"/>
  <c r="H73" i="15"/>
  <c r="H22" i="15"/>
  <c r="H9" i="15"/>
  <c r="H6" i="7"/>
  <c r="H18" i="7"/>
  <c r="H172" i="15"/>
  <c r="E18" i="7"/>
  <c r="H19" i="7"/>
  <c r="E14" i="7"/>
  <c r="H14" i="7"/>
  <c r="B8" i="7"/>
  <c r="H17" i="15"/>
  <c r="E16" i="7"/>
  <c r="E7" i="7"/>
  <c r="E12" i="7"/>
  <c r="E19" i="7"/>
  <c r="I76" i="6" l="1"/>
  <c r="I143" i="6"/>
  <c r="I69" i="16"/>
  <c r="I21" i="16"/>
  <c r="J413" i="16"/>
  <c r="I831" i="16"/>
  <c r="I112" i="6"/>
  <c r="I156" i="6"/>
  <c r="D37" i="2"/>
  <c r="H223" i="17"/>
  <c r="I223" i="17"/>
  <c r="J543" i="16"/>
  <c r="I819" i="16"/>
  <c r="J1180" i="16"/>
  <c r="J346" i="16"/>
  <c r="I1005" i="16"/>
  <c r="I630" i="16"/>
  <c r="I463" i="16"/>
  <c r="I1246" i="16"/>
  <c r="I343" i="16"/>
  <c r="J1076" i="16"/>
  <c r="I1449" i="16"/>
  <c r="J582" i="16"/>
  <c r="I1362" i="16"/>
  <c r="J720" i="16"/>
  <c r="I355" i="16"/>
  <c r="I352" i="16"/>
  <c r="I970" i="16"/>
  <c r="J576" i="16"/>
  <c r="J724" i="16"/>
  <c r="J396" i="16"/>
  <c r="J258" i="16"/>
  <c r="J263" i="16"/>
  <c r="J280" i="16"/>
  <c r="J82" i="16"/>
  <c r="I98" i="16"/>
  <c r="I890" i="16"/>
  <c r="I53" i="6"/>
  <c r="I154" i="6"/>
  <c r="I31" i="6"/>
  <c r="I124" i="6"/>
  <c r="I1256" i="16"/>
  <c r="I98" i="6"/>
  <c r="F232" i="24"/>
  <c r="I232" i="24" s="1"/>
  <c r="F260" i="22"/>
  <c r="I260" i="22" s="1"/>
  <c r="H143" i="22"/>
  <c r="F182" i="20"/>
  <c r="I182" i="20" s="1"/>
  <c r="F252" i="22"/>
  <c r="I252" i="22" s="1"/>
  <c r="F244" i="22"/>
  <c r="I244" i="22" s="1"/>
  <c r="F204" i="22"/>
  <c r="I204" i="22" s="1"/>
  <c r="F293" i="22"/>
  <c r="I293" i="22" s="1"/>
  <c r="F63" i="22"/>
  <c r="I63" i="22" s="1"/>
  <c r="F242" i="20"/>
  <c r="I242" i="20" s="1"/>
  <c r="F46" i="22"/>
  <c r="I46" i="22" s="1"/>
  <c r="F236" i="22"/>
  <c r="I236" i="22" s="1"/>
  <c r="F65" i="23"/>
  <c r="I65" i="23" s="1"/>
  <c r="F142" i="23"/>
  <c r="I142" i="23" s="1"/>
  <c r="F225" i="23"/>
  <c r="I225" i="23" s="1"/>
  <c r="F162" i="23"/>
  <c r="I162" i="23" s="1"/>
  <c r="F362" i="23"/>
  <c r="I362" i="23" s="1"/>
  <c r="H132" i="22"/>
  <c r="H201" i="22"/>
  <c r="H282" i="22"/>
  <c r="H169" i="22"/>
  <c r="F108" i="23"/>
  <c r="I108" i="23" s="1"/>
  <c r="F262" i="22"/>
  <c r="I262" i="22" s="1"/>
  <c r="F238" i="22"/>
  <c r="I238" i="22" s="1"/>
  <c r="F330" i="22"/>
  <c r="F295" i="22"/>
  <c r="F186" i="22"/>
  <c r="I186" i="22" s="1"/>
  <c r="F156" i="22"/>
  <c r="I156" i="22" s="1"/>
  <c r="F100" i="23"/>
  <c r="I100" i="23" s="1"/>
  <c r="F230" i="23"/>
  <c r="I230" i="23" s="1"/>
  <c r="F299" i="23"/>
  <c r="I299" i="23" s="1"/>
  <c r="F309" i="23"/>
  <c r="I309" i="23" s="1"/>
  <c r="F69" i="24"/>
  <c r="I69" i="24" s="1"/>
  <c r="F85" i="24"/>
  <c r="I85" i="24" s="1"/>
  <c r="F93" i="24"/>
  <c r="I93" i="24" s="1"/>
  <c r="F121" i="24"/>
  <c r="I121" i="24" s="1"/>
  <c r="J934" i="16"/>
  <c r="J187" i="16"/>
  <c r="I857" i="16"/>
  <c r="J876" i="16"/>
  <c r="I359" i="16"/>
  <c r="J79" i="16"/>
  <c r="J7" i="16"/>
  <c r="J1007" i="16"/>
  <c r="J139" i="16"/>
  <c r="I115" i="16"/>
  <c r="J63" i="16"/>
  <c r="J47" i="16"/>
  <c r="J107" i="16"/>
  <c r="I159" i="16"/>
  <c r="I361" i="16"/>
  <c r="I347" i="16"/>
  <c r="I111" i="6"/>
  <c r="I114" i="6"/>
  <c r="J1294" i="16"/>
  <c r="J332" i="16"/>
  <c r="F287" i="24"/>
  <c r="I287" i="24" s="1"/>
  <c r="J636" i="16"/>
  <c r="J969" i="16"/>
  <c r="I803" i="16"/>
  <c r="J334" i="16"/>
  <c r="I1075" i="16"/>
  <c r="I725" i="16"/>
  <c r="J717" i="16"/>
  <c r="J1183" i="16"/>
  <c r="F207" i="23"/>
  <c r="I207" i="23" s="1"/>
  <c r="F344" i="23"/>
  <c r="I344" i="23" s="1"/>
  <c r="F360" i="23"/>
  <c r="I360" i="23" s="1"/>
  <c r="F145" i="24"/>
  <c r="I145" i="24" s="1"/>
  <c r="F173" i="24"/>
  <c r="I173" i="24" s="1"/>
  <c r="F181" i="24"/>
  <c r="I181" i="24" s="1"/>
  <c r="F189" i="24"/>
  <c r="I189" i="24" s="1"/>
  <c r="I123" i="16"/>
  <c r="F271" i="22"/>
  <c r="I271" i="22" s="1"/>
  <c r="J1366" i="16"/>
  <c r="J171" i="16"/>
  <c r="I841" i="16"/>
  <c r="J1316" i="16"/>
  <c r="J163" i="16"/>
  <c r="I43" i="16"/>
  <c r="I369" i="16"/>
  <c r="I127" i="16"/>
  <c r="J155" i="16"/>
  <c r="J356" i="16"/>
  <c r="J1312" i="16"/>
  <c r="H113" i="6"/>
  <c r="I1161" i="16"/>
  <c r="I1067" i="16"/>
  <c r="F279" i="24"/>
  <c r="I279" i="24" s="1"/>
  <c r="J625" i="16"/>
  <c r="J1304" i="16"/>
  <c r="J633" i="16"/>
  <c r="I735" i="16"/>
  <c r="I634" i="16"/>
  <c r="I462" i="16"/>
  <c r="J972" i="16"/>
  <c r="H164" i="23"/>
  <c r="F369" i="24"/>
  <c r="I369" i="24" s="1"/>
  <c r="F176" i="20"/>
  <c r="I176" i="20" s="1"/>
  <c r="J1322" i="16"/>
  <c r="I265" i="16"/>
  <c r="J151" i="16"/>
  <c r="I1393" i="16"/>
  <c r="J979" i="16"/>
  <c r="I71" i="16"/>
  <c r="I646" i="16"/>
  <c r="I975" i="16"/>
  <c r="J410" i="16"/>
  <c r="J175" i="16"/>
  <c r="I364" i="16"/>
  <c r="J27" i="16"/>
  <c r="J889" i="16"/>
  <c r="J1321" i="16"/>
  <c r="I1262" i="16"/>
  <c r="H46" i="6"/>
  <c r="I97" i="6"/>
  <c r="I173" i="6"/>
  <c r="I107" i="6"/>
  <c r="J314" i="16"/>
  <c r="J298" i="16"/>
  <c r="J603" i="16"/>
  <c r="J399" i="16"/>
  <c r="J1357" i="16"/>
  <c r="I594" i="16"/>
  <c r="J709" i="16"/>
  <c r="I379" i="16"/>
  <c r="J619" i="16"/>
  <c r="I631" i="16"/>
  <c r="H157" i="24"/>
  <c r="H297" i="23"/>
  <c r="F289" i="20"/>
  <c r="I289" i="20" s="1"/>
  <c r="F293" i="20"/>
  <c r="I293" i="20" s="1"/>
  <c r="F297" i="20"/>
  <c r="I297" i="20" s="1"/>
  <c r="I87" i="16"/>
  <c r="F241" i="22"/>
  <c r="I241" i="22" s="1"/>
  <c r="F251" i="20"/>
  <c r="I251" i="20" s="1"/>
  <c r="H266" i="22"/>
  <c r="F96" i="22"/>
  <c r="I96" i="22" s="1"/>
  <c r="F295" i="20"/>
  <c r="I295" i="20" s="1"/>
  <c r="F37" i="22"/>
  <c r="I37" i="22" s="1"/>
  <c r="H243" i="22"/>
  <c r="F301" i="22"/>
  <c r="I301" i="22" s="1"/>
  <c r="H85" i="22"/>
  <c r="F61" i="22"/>
  <c r="I61" i="22" s="1"/>
  <c r="F326" i="22"/>
  <c r="I326" i="22" s="1"/>
  <c r="F251" i="22"/>
  <c r="I251" i="22" s="1"/>
  <c r="F48" i="23"/>
  <c r="I48" i="23" s="1"/>
  <c r="F106" i="23"/>
  <c r="I106" i="23" s="1"/>
  <c r="F118" i="23"/>
  <c r="I118" i="23" s="1"/>
  <c r="F252" i="23"/>
  <c r="I252" i="23" s="1"/>
  <c r="J723" i="16"/>
  <c r="I1130" i="16"/>
  <c r="F269" i="22"/>
  <c r="I269" i="22" s="1"/>
  <c r="F259" i="22"/>
  <c r="I259" i="22" s="1"/>
  <c r="F228" i="22"/>
  <c r="I228" i="22" s="1"/>
  <c r="F212" i="22"/>
  <c r="I212" i="22" s="1"/>
  <c r="F69" i="22"/>
  <c r="I69" i="22" s="1"/>
  <c r="F76" i="22"/>
  <c r="I76" i="22" s="1"/>
  <c r="F38" i="23"/>
  <c r="I38" i="23" s="1"/>
  <c r="F42" i="23"/>
  <c r="I42" i="23" s="1"/>
  <c r="F61" i="23"/>
  <c r="I61" i="23" s="1"/>
  <c r="F102" i="23"/>
  <c r="I102" i="23" s="1"/>
  <c r="F110" i="23"/>
  <c r="I110" i="23" s="1"/>
  <c r="F114" i="23"/>
  <c r="I114" i="23" s="1"/>
  <c r="F260" i="23"/>
  <c r="I260" i="23" s="1"/>
  <c r="F307" i="23"/>
  <c r="I307" i="23" s="1"/>
  <c r="J800" i="16"/>
  <c r="F290" i="22"/>
  <c r="I290" i="22" s="1"/>
  <c r="F258" i="22"/>
  <c r="I258" i="22" s="1"/>
  <c r="F250" i="22"/>
  <c r="I250" i="22" s="1"/>
  <c r="F242" i="22"/>
  <c r="I242" i="22" s="1"/>
  <c r="F211" i="20"/>
  <c r="I211" i="20" s="1"/>
  <c r="F234" i="20"/>
  <c r="I234" i="20" s="1"/>
  <c r="F260" i="20"/>
  <c r="I260" i="20" s="1"/>
  <c r="F232" i="20"/>
  <c r="I232" i="20" s="1"/>
  <c r="F193" i="22"/>
  <c r="I193" i="22" s="1"/>
  <c r="H161" i="22"/>
  <c r="H267" i="22"/>
  <c r="F42" i="22"/>
  <c r="I42" i="22" s="1"/>
  <c r="H177" i="22"/>
  <c r="F234" i="22"/>
  <c r="I234" i="22" s="1"/>
  <c r="F309" i="22"/>
  <c r="I309" i="22" s="1"/>
  <c r="F238" i="20"/>
  <c r="I238" i="20" s="1"/>
  <c r="F185" i="22"/>
  <c r="I185" i="22" s="1"/>
  <c r="F227" i="22"/>
  <c r="I227" i="22" s="1"/>
  <c r="H290" i="22"/>
  <c r="F243" i="20"/>
  <c r="I243" i="20" s="1"/>
  <c r="F302" i="22"/>
  <c r="I302" i="22" s="1"/>
  <c r="F134" i="20"/>
  <c r="I134" i="20" s="1"/>
  <c r="F172" i="22"/>
  <c r="I172" i="22" s="1"/>
  <c r="F218" i="22"/>
  <c r="I218" i="22" s="1"/>
  <c r="F77" i="22"/>
  <c r="I77" i="22" s="1"/>
  <c r="F298" i="20"/>
  <c r="F153" i="22"/>
  <c r="I153" i="22" s="1"/>
  <c r="F247" i="20"/>
  <c r="I247" i="20" s="1"/>
  <c r="F240" i="24"/>
  <c r="I240" i="24" s="1"/>
  <c r="F287" i="20"/>
  <c r="I287" i="20" s="1"/>
  <c r="F166" i="23"/>
  <c r="I166" i="23" s="1"/>
  <c r="F170" i="23"/>
  <c r="I170" i="23" s="1"/>
  <c r="F174" i="23"/>
  <c r="F178" i="23"/>
  <c r="I178" i="23" s="1"/>
  <c r="F182" i="23"/>
  <c r="I182" i="23" s="1"/>
  <c r="F186" i="23"/>
  <c r="I186" i="23" s="1"/>
  <c r="F190" i="23"/>
  <c r="I190" i="23" s="1"/>
  <c r="F194" i="23"/>
  <c r="I194" i="23" s="1"/>
  <c r="J829" i="16"/>
  <c r="F229" i="20"/>
  <c r="I229" i="20" s="1"/>
  <c r="J976" i="16"/>
  <c r="J676" i="16"/>
  <c r="J10" i="16"/>
  <c r="I90" i="16"/>
  <c r="I862" i="16"/>
  <c r="I996" i="16"/>
  <c r="H90" i="6"/>
  <c r="I26" i="6"/>
  <c r="H199" i="6"/>
  <c r="H34" i="6"/>
  <c r="F105" i="17"/>
  <c r="I105" i="17" s="1"/>
  <c r="F136" i="20"/>
  <c r="I136" i="20" s="1"/>
  <c r="F221" i="20"/>
  <c r="I221" i="20" s="1"/>
  <c r="I647" i="16"/>
  <c r="I882" i="16"/>
  <c r="J178" i="16"/>
  <c r="H176" i="20"/>
  <c r="I1385" i="16"/>
  <c r="I158" i="16"/>
  <c r="I1238" i="16"/>
  <c r="I87" i="6"/>
  <c r="H49" i="22"/>
  <c r="F327" i="23"/>
  <c r="F334" i="23"/>
  <c r="I334" i="23" s="1"/>
  <c r="F338" i="23"/>
  <c r="I338" i="23" s="1"/>
  <c r="F350" i="23"/>
  <c r="I350" i="23" s="1"/>
  <c r="F354" i="23"/>
  <c r="I354" i="23" s="1"/>
  <c r="F358" i="23"/>
  <c r="I358" i="23" s="1"/>
  <c r="F366" i="23"/>
  <c r="I366" i="23" s="1"/>
  <c r="F370" i="23"/>
  <c r="I370" i="23" s="1"/>
  <c r="F139" i="24"/>
  <c r="F143" i="24"/>
  <c r="I143" i="24" s="1"/>
  <c r="F167" i="24"/>
  <c r="I167" i="24" s="1"/>
  <c r="F171" i="24"/>
  <c r="I171" i="24" s="1"/>
  <c r="F175" i="24"/>
  <c r="F179" i="24"/>
  <c r="I179" i="24" s="1"/>
  <c r="F183" i="24"/>
  <c r="I183" i="24" s="1"/>
  <c r="F187" i="24"/>
  <c r="I187" i="24" s="1"/>
  <c r="F191" i="24"/>
  <c r="I191" i="24" s="1"/>
  <c r="F195" i="24"/>
  <c r="I195" i="24" s="1"/>
  <c r="F273" i="24"/>
  <c r="I273" i="24" s="1"/>
  <c r="F277" i="24"/>
  <c r="I277" i="24" s="1"/>
  <c r="F281" i="24"/>
  <c r="I281" i="24" s="1"/>
  <c r="F285" i="24"/>
  <c r="I285" i="24" s="1"/>
  <c r="F246" i="22"/>
  <c r="I246" i="22" s="1"/>
  <c r="F206" i="22"/>
  <c r="I206" i="22" s="1"/>
  <c r="F231" i="20"/>
  <c r="I231" i="20" s="1"/>
  <c r="F253" i="20"/>
  <c r="I253" i="20" s="1"/>
  <c r="F285" i="22"/>
  <c r="I285" i="22" s="1"/>
  <c r="F255" i="22"/>
  <c r="I255" i="22" s="1"/>
  <c r="F247" i="22"/>
  <c r="I247" i="22" s="1"/>
  <c r="F235" i="22"/>
  <c r="I235" i="22" s="1"/>
  <c r="F220" i="22"/>
  <c r="I220" i="22" s="1"/>
  <c r="F231" i="22"/>
  <c r="I231" i="22" s="1"/>
  <c r="F181" i="22"/>
  <c r="I181" i="22" s="1"/>
  <c r="F147" i="22"/>
  <c r="I147" i="22" s="1"/>
  <c r="F137" i="22"/>
  <c r="I137" i="22" s="1"/>
  <c r="F129" i="22"/>
  <c r="I129" i="22" s="1"/>
  <c r="F73" i="22"/>
  <c r="I73" i="22" s="1"/>
  <c r="F65" i="22"/>
  <c r="I65" i="22" s="1"/>
  <c r="F164" i="22"/>
  <c r="I164" i="22" s="1"/>
  <c r="F148" i="22"/>
  <c r="I148" i="22" s="1"/>
  <c r="F128" i="22"/>
  <c r="I128" i="22" s="1"/>
  <c r="F104" i="22"/>
  <c r="I104" i="22" s="1"/>
  <c r="F88" i="22"/>
  <c r="I88" i="22" s="1"/>
  <c r="F80" i="22"/>
  <c r="I80" i="22" s="1"/>
  <c r="F72" i="22"/>
  <c r="I72" i="22" s="1"/>
  <c r="F64" i="22"/>
  <c r="I64" i="22" s="1"/>
  <c r="F47" i="22"/>
  <c r="I47" i="22" s="1"/>
  <c r="F40" i="23"/>
  <c r="I40" i="23" s="1"/>
  <c r="F44" i="23"/>
  <c r="I44" i="23" s="1"/>
  <c r="F50" i="23"/>
  <c r="I50" i="23" s="1"/>
  <c r="F63" i="23"/>
  <c r="I63" i="23" s="1"/>
  <c r="F104" i="23"/>
  <c r="I104" i="23" s="1"/>
  <c r="F112" i="23"/>
  <c r="I112" i="23" s="1"/>
  <c r="F116" i="23"/>
  <c r="F124" i="23"/>
  <c r="I124" i="23" s="1"/>
  <c r="F128" i="23"/>
  <c r="I128" i="23" s="1"/>
  <c r="F234" i="23"/>
  <c r="I234" i="23" s="1"/>
  <c r="F254" i="23"/>
  <c r="I254" i="23" s="1"/>
  <c r="F258" i="23"/>
  <c r="I258" i="23" s="1"/>
  <c r="F264" i="23"/>
  <c r="I264" i="23" s="1"/>
  <c r="F268" i="23"/>
  <c r="I268" i="23" s="1"/>
  <c r="F305" i="23"/>
  <c r="I305" i="23" s="1"/>
  <c r="F313" i="23"/>
  <c r="I313" i="23" s="1"/>
  <c r="F73" i="24"/>
  <c r="I73" i="24" s="1"/>
  <c r="F81" i="24"/>
  <c r="I81" i="24" s="1"/>
  <c r="F89" i="24"/>
  <c r="I89" i="24" s="1"/>
  <c r="F97" i="24"/>
  <c r="I97" i="24" s="1"/>
  <c r="F370" i="24"/>
  <c r="I370" i="24" s="1"/>
  <c r="F331" i="22"/>
  <c r="I331" i="22" s="1"/>
  <c r="F254" i="20"/>
  <c r="I254" i="20" s="1"/>
  <c r="F100" i="22"/>
  <c r="I100" i="22" s="1"/>
  <c r="F168" i="22"/>
  <c r="I168" i="22" s="1"/>
  <c r="F84" i="22"/>
  <c r="I84" i="22" s="1"/>
  <c r="F152" i="22"/>
  <c r="I152" i="22" s="1"/>
  <c r="H205" i="22"/>
  <c r="F41" i="24"/>
  <c r="I41" i="24" s="1"/>
  <c r="I45" i="16"/>
  <c r="J93" i="16"/>
  <c r="I145" i="16"/>
  <c r="J1392" i="16"/>
  <c r="I81" i="16"/>
  <c r="I652" i="16"/>
  <c r="H88" i="6"/>
  <c r="I142" i="6"/>
  <c r="I32" i="6"/>
  <c r="F368" i="23"/>
  <c r="I368" i="23" s="1"/>
  <c r="F352" i="23"/>
  <c r="I352" i="23" s="1"/>
  <c r="F336" i="23"/>
  <c r="I336" i="23" s="1"/>
  <c r="F50" i="24"/>
  <c r="I50" i="24" s="1"/>
  <c r="F283" i="24"/>
  <c r="I283" i="24" s="1"/>
  <c r="F275" i="24"/>
  <c r="I275" i="24" s="1"/>
  <c r="I592" i="16"/>
  <c r="I326" i="16"/>
  <c r="F141" i="24"/>
  <c r="I141" i="24" s="1"/>
  <c r="F256" i="23"/>
  <c r="I256" i="23" s="1"/>
  <c r="F193" i="24"/>
  <c r="F185" i="24"/>
  <c r="I185" i="24" s="1"/>
  <c r="F177" i="24"/>
  <c r="I177" i="24" s="1"/>
  <c r="F169" i="24"/>
  <c r="I169" i="24" s="1"/>
  <c r="F293" i="24"/>
  <c r="I293" i="24" s="1"/>
  <c r="H109" i="6"/>
  <c r="B9" i="7" s="1"/>
  <c r="F60" i="22"/>
  <c r="I60" i="22" s="1"/>
  <c r="F68" i="22"/>
  <c r="I68" i="22" s="1"/>
  <c r="I57" i="16"/>
  <c r="I137" i="16"/>
  <c r="J169" i="16"/>
  <c r="J859" i="16"/>
  <c r="J177" i="16"/>
  <c r="F364" i="23"/>
  <c r="I364" i="23" s="1"/>
  <c r="F348" i="23"/>
  <c r="I348" i="23" s="1"/>
  <c r="F332" i="23"/>
  <c r="I332" i="23" s="1"/>
  <c r="F130" i="24"/>
  <c r="F215" i="23"/>
  <c r="I215" i="23" s="1"/>
  <c r="I1222" i="16"/>
  <c r="F291" i="24"/>
  <c r="I291" i="24" s="1"/>
  <c r="J325" i="16"/>
  <c r="F95" i="24"/>
  <c r="I95" i="24" s="1"/>
  <c r="F87" i="24"/>
  <c r="I87" i="24" s="1"/>
  <c r="F79" i="24"/>
  <c r="I79" i="24" s="1"/>
  <c r="F71" i="24"/>
  <c r="I71" i="24" s="1"/>
  <c r="F301" i="23"/>
  <c r="I301" i="23" s="1"/>
  <c r="F126" i="23"/>
  <c r="I126" i="23" s="1"/>
  <c r="F144" i="22"/>
  <c r="I144" i="22" s="1"/>
  <c r="F108" i="22"/>
  <c r="I108" i="22" s="1"/>
  <c r="F160" i="22"/>
  <c r="I160" i="22" s="1"/>
  <c r="F92" i="22"/>
  <c r="I92" i="22" s="1"/>
  <c r="J827" i="16"/>
  <c r="F41" i="22"/>
  <c r="I41" i="22" s="1"/>
  <c r="J408" i="16"/>
  <c r="I185" i="16"/>
  <c r="I121" i="16"/>
  <c r="I17" i="16"/>
  <c r="I863" i="16"/>
  <c r="I135" i="6"/>
  <c r="H147" i="6"/>
  <c r="F356" i="23"/>
  <c r="I356" i="23" s="1"/>
  <c r="F340" i="23"/>
  <c r="I340" i="23" s="1"/>
  <c r="F160" i="23"/>
  <c r="I160" i="23" s="1"/>
  <c r="I455" i="16"/>
  <c r="J807" i="16"/>
  <c r="F135" i="24"/>
  <c r="I135" i="24" s="1"/>
  <c r="F91" i="24"/>
  <c r="I91" i="24" s="1"/>
  <c r="F83" i="24"/>
  <c r="I83" i="24" s="1"/>
  <c r="F75" i="24"/>
  <c r="I75" i="24" s="1"/>
  <c r="F67" i="24"/>
  <c r="I67" i="24" s="1"/>
  <c r="F130" i="23"/>
  <c r="J641" i="16"/>
  <c r="J769" i="16"/>
  <c r="J219" i="16"/>
  <c r="I1390" i="16"/>
  <c r="I125" i="16"/>
  <c r="J855" i="16"/>
  <c r="J405" i="16"/>
  <c r="I153" i="16"/>
  <c r="I196" i="16"/>
  <c r="I109" i="16"/>
  <c r="I65" i="16"/>
  <c r="I572" i="16"/>
  <c r="I847" i="16"/>
  <c r="J77" i="16"/>
  <c r="I883" i="16"/>
  <c r="I362" i="16"/>
  <c r="I133" i="16"/>
  <c r="I870" i="16"/>
  <c r="J973" i="16"/>
  <c r="J9" i="16"/>
  <c r="J105" i="16"/>
  <c r="J371" i="16"/>
  <c r="J165" i="16"/>
  <c r="J181" i="16"/>
  <c r="H141" i="6"/>
  <c r="I50" i="6"/>
  <c r="H99" i="6"/>
  <c r="H134" i="6"/>
  <c r="I1002" i="16"/>
  <c r="J599" i="16"/>
  <c r="I337" i="16"/>
  <c r="J338" i="16"/>
  <c r="J957" i="16"/>
  <c r="J824" i="16"/>
  <c r="I804" i="16"/>
  <c r="I1313" i="16"/>
  <c r="I866" i="16"/>
  <c r="J149" i="16"/>
  <c r="J874" i="16"/>
  <c r="J173" i="16"/>
  <c r="J33" i="16"/>
  <c r="I49" i="16"/>
  <c r="J157" i="16"/>
  <c r="I73" i="16"/>
  <c r="I113" i="16"/>
  <c r="I161" i="16"/>
  <c r="I101" i="16"/>
  <c r="I85" i="16"/>
  <c r="J887" i="16"/>
  <c r="I117" i="16"/>
  <c r="I851" i="16"/>
  <c r="J61" i="16"/>
  <c r="J1263" i="16"/>
  <c r="H118" i="6"/>
  <c r="I95" i="6"/>
  <c r="H16" i="6"/>
  <c r="H45" i="6"/>
  <c r="I49" i="6"/>
  <c r="H20" i="6"/>
  <c r="H56" i="6"/>
  <c r="H121" i="6"/>
  <c r="J710" i="16"/>
  <c r="J444" i="16"/>
  <c r="I1220" i="16"/>
  <c r="I464" i="16"/>
  <c r="I1234" i="16"/>
  <c r="J963" i="16"/>
  <c r="I736" i="16"/>
  <c r="J1227" i="16"/>
  <c r="I1251" i="16"/>
  <c r="J1358" i="16"/>
  <c r="J740" i="16"/>
  <c r="J835" i="16"/>
  <c r="I775" i="16"/>
  <c r="I417" i="16"/>
  <c r="I97" i="16"/>
  <c r="J193" i="16"/>
  <c r="J141" i="16"/>
  <c r="I25" i="16"/>
  <c r="I13" i="16"/>
  <c r="J977" i="16"/>
  <c r="I894" i="16"/>
  <c r="J189" i="16"/>
  <c r="J89" i="16"/>
  <c r="I1310" i="16"/>
  <c r="I366" i="16"/>
  <c r="J53" i="16"/>
  <c r="J357" i="16"/>
  <c r="I129" i="16"/>
  <c r="I77" i="6"/>
  <c r="I29" i="6"/>
  <c r="H81" i="6"/>
  <c r="H15" i="6"/>
  <c r="I1353" i="16"/>
  <c r="I715" i="16"/>
  <c r="I953" i="16"/>
  <c r="I1260" i="16"/>
  <c r="J457" i="16"/>
  <c r="I1036" i="16"/>
  <c r="J616" i="16"/>
  <c r="I823" i="16"/>
  <c r="I29" i="16"/>
  <c r="J891" i="16"/>
  <c r="F209" i="23"/>
  <c r="I209" i="23" s="1"/>
  <c r="F217" i="23"/>
  <c r="I217" i="23" s="1"/>
  <c r="F9" i="23"/>
  <c r="I9" i="23" s="1"/>
  <c r="F13" i="23"/>
  <c r="I13" i="23" s="1"/>
  <c r="F17" i="23"/>
  <c r="I17" i="23" s="1"/>
  <c r="F21" i="23"/>
  <c r="I21" i="23" s="1"/>
  <c r="F25" i="23"/>
  <c r="I25" i="23" s="1"/>
  <c r="F29" i="23"/>
  <c r="I29" i="23" s="1"/>
  <c r="F207" i="24"/>
  <c r="I207" i="24" s="1"/>
  <c r="F211" i="24"/>
  <c r="I211" i="24" s="1"/>
  <c r="F215" i="24"/>
  <c r="I215" i="24" s="1"/>
  <c r="F219" i="24"/>
  <c r="I219" i="24" s="1"/>
  <c r="F304" i="24"/>
  <c r="I304" i="24" s="1"/>
  <c r="F308" i="24"/>
  <c r="I308" i="24" s="1"/>
  <c r="F272" i="24"/>
  <c r="I272" i="24" s="1"/>
  <c r="H247" i="15"/>
  <c r="I247" i="15"/>
  <c r="H248" i="15"/>
  <c r="I248" i="15"/>
  <c r="F317" i="23"/>
  <c r="I317" i="23" s="1"/>
  <c r="F321" i="23"/>
  <c r="I321" i="23" s="1"/>
  <c r="F161" i="24"/>
  <c r="I161" i="24" s="1"/>
  <c r="F203" i="24"/>
  <c r="I203" i="24" s="1"/>
  <c r="F263" i="24"/>
  <c r="I263" i="24" s="1"/>
  <c r="F298" i="24"/>
  <c r="I298" i="24" s="1"/>
  <c r="F244" i="20"/>
  <c r="I244" i="20" s="1"/>
  <c r="F253" i="24"/>
  <c r="I253" i="24" s="1"/>
  <c r="F257" i="24"/>
  <c r="I257" i="24" s="1"/>
  <c r="F155" i="24"/>
  <c r="I155" i="24" s="1"/>
  <c r="F7" i="9"/>
  <c r="I7" i="9" s="1"/>
  <c r="I10" i="9" s="1"/>
  <c r="F147" i="24"/>
  <c r="I147" i="24" s="1"/>
  <c r="F151" i="24"/>
  <c r="I151" i="24" s="1"/>
  <c r="F287" i="22"/>
  <c r="I287" i="22" s="1"/>
  <c r="F278" i="22"/>
  <c r="I278" i="22" s="1"/>
  <c r="F249" i="22"/>
  <c r="I249" i="22" s="1"/>
  <c r="F239" i="22"/>
  <c r="I239" i="22" s="1"/>
  <c r="F190" i="22"/>
  <c r="I190" i="22" s="1"/>
  <c r="F183" i="22"/>
  <c r="I183" i="22" s="1"/>
  <c r="F139" i="22"/>
  <c r="I139" i="22" s="1"/>
  <c r="F131" i="22"/>
  <c r="I131" i="22" s="1"/>
  <c r="F107" i="22"/>
  <c r="I107" i="22" s="1"/>
  <c r="F99" i="22"/>
  <c r="I99" i="22" s="1"/>
  <c r="F48" i="22"/>
  <c r="I48" i="22" s="1"/>
  <c r="F38" i="22"/>
  <c r="I38" i="22" s="1"/>
  <c r="F174" i="22"/>
  <c r="F140" i="22"/>
  <c r="I140" i="22" s="1"/>
  <c r="F122" i="22"/>
  <c r="I122" i="22" s="1"/>
  <c r="F114" i="22"/>
  <c r="I114" i="22" s="1"/>
  <c r="F67" i="23"/>
  <c r="I67" i="23" s="1"/>
  <c r="F71" i="23"/>
  <c r="I71" i="23" s="1"/>
  <c r="F75" i="23"/>
  <c r="I75" i="23" s="1"/>
  <c r="F79" i="23"/>
  <c r="I79" i="23" s="1"/>
  <c r="F83" i="23"/>
  <c r="I83" i="23" s="1"/>
  <c r="F87" i="23"/>
  <c r="I87" i="23" s="1"/>
  <c r="F91" i="23"/>
  <c r="I91" i="23" s="1"/>
  <c r="F95" i="23"/>
  <c r="I95" i="23" s="1"/>
  <c r="F135" i="23"/>
  <c r="I135" i="23" s="1"/>
  <c r="F237" i="23"/>
  <c r="I237" i="23" s="1"/>
  <c r="F241" i="23"/>
  <c r="I241" i="23" s="1"/>
  <c r="F249" i="23"/>
  <c r="I249" i="23" s="1"/>
  <c r="F272" i="23"/>
  <c r="I272" i="23" s="1"/>
  <c r="F276" i="23"/>
  <c r="I276" i="23" s="1"/>
  <c r="F280" i="23"/>
  <c r="I280" i="23" s="1"/>
  <c r="F284" i="23"/>
  <c r="I284" i="23" s="1"/>
  <c r="F288" i="23"/>
  <c r="I288" i="23" s="1"/>
  <c r="F308" i="23"/>
  <c r="I308" i="23" s="1"/>
  <c r="F45" i="24"/>
  <c r="I45" i="24" s="1"/>
  <c r="F63" i="24"/>
  <c r="I63" i="24" s="1"/>
  <c r="F100" i="24"/>
  <c r="I100" i="24" s="1"/>
  <c r="F104" i="24"/>
  <c r="I104" i="24" s="1"/>
  <c r="F108" i="24"/>
  <c r="I108" i="24" s="1"/>
  <c r="F112" i="24"/>
  <c r="I112" i="24" s="1"/>
  <c r="F116" i="24"/>
  <c r="F124" i="24"/>
  <c r="I124" i="24" s="1"/>
  <c r="F128" i="24"/>
  <c r="I128" i="24" s="1"/>
  <c r="F326" i="24"/>
  <c r="I326" i="24" s="1"/>
  <c r="F333" i="24"/>
  <c r="I333" i="24" s="1"/>
  <c r="F337" i="24"/>
  <c r="I337" i="24" s="1"/>
  <c r="F341" i="24"/>
  <c r="I341" i="24" s="1"/>
  <c r="F349" i="24"/>
  <c r="I349" i="24" s="1"/>
  <c r="F353" i="24"/>
  <c r="I353" i="24" s="1"/>
  <c r="F357" i="24"/>
  <c r="I357" i="24" s="1"/>
  <c r="F365" i="24"/>
  <c r="I365" i="24" s="1"/>
  <c r="F373" i="24"/>
  <c r="F377" i="24"/>
  <c r="I377" i="24" s="1"/>
  <c r="F223" i="20"/>
  <c r="I223" i="20" s="1"/>
  <c r="H296" i="22"/>
  <c r="F296" i="22"/>
  <c r="F257" i="22"/>
  <c r="I257" i="22" s="1"/>
  <c r="H12" i="23"/>
  <c r="F12" i="23"/>
  <c r="I12" i="23" s="1"/>
  <c r="H28" i="23"/>
  <c r="F28" i="23"/>
  <c r="I28" i="23" s="1"/>
  <c r="F62" i="23"/>
  <c r="I62" i="23" s="1"/>
  <c r="H143" i="23"/>
  <c r="F143" i="23"/>
  <c r="I143" i="23" s="1"/>
  <c r="H242" i="23"/>
  <c r="F242" i="23"/>
  <c r="I242" i="23" s="1"/>
  <c r="H275" i="23"/>
  <c r="F275" i="23"/>
  <c r="I275" i="23" s="1"/>
  <c r="H291" i="23"/>
  <c r="F291" i="23"/>
  <c r="I291" i="23" s="1"/>
  <c r="H44" i="24"/>
  <c r="F44" i="24"/>
  <c r="I44" i="24" s="1"/>
  <c r="H214" i="23"/>
  <c r="F214" i="23"/>
  <c r="I214" i="23" s="1"/>
  <c r="F233" i="23"/>
  <c r="I233" i="23" s="1"/>
  <c r="H320" i="23"/>
  <c r="F320" i="23"/>
  <c r="I320" i="23" s="1"/>
  <c r="H119" i="24"/>
  <c r="F119" i="24"/>
  <c r="I119" i="24" s="1"/>
  <c r="H156" i="24"/>
  <c r="F156" i="24"/>
  <c r="I156" i="24" s="1"/>
  <c r="H202" i="24"/>
  <c r="F202" i="24"/>
  <c r="I202" i="24" s="1"/>
  <c r="H218" i="24"/>
  <c r="F218" i="24"/>
  <c r="I218" i="24" s="1"/>
  <c r="H225" i="24"/>
  <c r="F225" i="24"/>
  <c r="I225" i="24" s="1"/>
  <c r="H258" i="24"/>
  <c r="F258" i="24"/>
  <c r="I258" i="24" s="1"/>
  <c r="H290" i="24"/>
  <c r="F290" i="24"/>
  <c r="I290" i="24" s="1"/>
  <c r="H307" i="24"/>
  <c r="F307" i="24"/>
  <c r="I307" i="24" s="1"/>
  <c r="H340" i="24"/>
  <c r="F340" i="24"/>
  <c r="I340" i="24" s="1"/>
  <c r="H368" i="24"/>
  <c r="F368" i="24"/>
  <c r="I368" i="24" s="1"/>
  <c r="F317" i="24"/>
  <c r="I317" i="24" s="1"/>
  <c r="J1100" i="16"/>
  <c r="I1100" i="16"/>
  <c r="J512" i="16"/>
  <c r="I512" i="16"/>
  <c r="I1454" i="16"/>
  <c r="J1454" i="16"/>
  <c r="J1368" i="16"/>
  <c r="I1368" i="16"/>
  <c r="I1138" i="16"/>
  <c r="J1138" i="16"/>
  <c r="J428" i="16"/>
  <c r="I428" i="16"/>
  <c r="J699" i="16"/>
  <c r="I699" i="16"/>
  <c r="I1331" i="16"/>
  <c r="J1331" i="16"/>
  <c r="I1408" i="16"/>
  <c r="J1408" i="16"/>
  <c r="J1346" i="16"/>
  <c r="I1346" i="16"/>
  <c r="J275" i="16"/>
  <c r="I275" i="16"/>
  <c r="I1158" i="16"/>
  <c r="J1158" i="16"/>
  <c r="J1272" i="16"/>
  <c r="I1272" i="16"/>
  <c r="I659" i="16"/>
  <c r="J659" i="16"/>
  <c r="J787" i="16"/>
  <c r="I787" i="16"/>
  <c r="I790" i="16"/>
  <c r="J790" i="16"/>
  <c r="J1426" i="16"/>
  <c r="I1426" i="16"/>
  <c r="J712" i="16"/>
  <c r="I712" i="16"/>
  <c r="J302" i="16"/>
  <c r="I302" i="16"/>
  <c r="J578" i="16"/>
  <c r="I578" i="16"/>
  <c r="I1085" i="16"/>
  <c r="J1085" i="16"/>
  <c r="J951" i="16"/>
  <c r="I951" i="16"/>
  <c r="I1209" i="16"/>
  <c r="J1209" i="16"/>
  <c r="I1003" i="16"/>
  <c r="J1003" i="16"/>
  <c r="I607" i="16"/>
  <c r="J607" i="16"/>
  <c r="I609" i="16"/>
  <c r="J609" i="16"/>
  <c r="J1221" i="16"/>
  <c r="I1221" i="16"/>
  <c r="J1024" i="16"/>
  <c r="I1024" i="16"/>
  <c r="I674" i="16"/>
  <c r="J674" i="16"/>
  <c r="J1226" i="16"/>
  <c r="I1226" i="16"/>
  <c r="I1359" i="16"/>
  <c r="J1359" i="16"/>
  <c r="J1377" i="16"/>
  <c r="I1377" i="16"/>
  <c r="I1328" i="16"/>
  <c r="J1328" i="16"/>
  <c r="J1229" i="16"/>
  <c r="I1229" i="16"/>
  <c r="H288" i="22"/>
  <c r="F288" i="22"/>
  <c r="I288" i="22" s="1"/>
  <c r="H223" i="22"/>
  <c r="F223" i="22"/>
  <c r="I223" i="22" s="1"/>
  <c r="H188" i="22"/>
  <c r="F188" i="22"/>
  <c r="I188" i="22" s="1"/>
  <c r="H120" i="22"/>
  <c r="F120" i="22"/>
  <c r="I120" i="22" s="1"/>
  <c r="H20" i="23"/>
  <c r="F20" i="23"/>
  <c r="I20" i="23" s="1"/>
  <c r="F39" i="23"/>
  <c r="I39" i="23" s="1"/>
  <c r="H195" i="23"/>
  <c r="F195" i="23"/>
  <c r="I195" i="23" s="1"/>
  <c r="H246" i="23"/>
  <c r="F246" i="23"/>
  <c r="I246" i="23" s="1"/>
  <c r="H279" i="23"/>
  <c r="F279" i="23"/>
  <c r="I279" i="23" s="1"/>
  <c r="H295" i="23"/>
  <c r="F295" i="23"/>
  <c r="I295" i="23" s="1"/>
  <c r="H40" i="24"/>
  <c r="F40" i="24"/>
  <c r="I40" i="24" s="1"/>
  <c r="H210" i="23"/>
  <c r="F210" i="23"/>
  <c r="I210" i="23" s="1"/>
  <c r="F263" i="23"/>
  <c r="I263" i="23" s="1"/>
  <c r="H316" i="23"/>
  <c r="F316" i="23"/>
  <c r="I316" i="23" s="1"/>
  <c r="H111" i="24"/>
  <c r="F111" i="24"/>
  <c r="I111" i="24" s="1"/>
  <c r="H129" i="24"/>
  <c r="F129" i="24"/>
  <c r="I129" i="24" s="1"/>
  <c r="H152" i="24"/>
  <c r="F152" i="24"/>
  <c r="I152" i="24" s="1"/>
  <c r="H206" i="24"/>
  <c r="F206" i="24"/>
  <c r="I206" i="24" s="1"/>
  <c r="H262" i="24"/>
  <c r="F262" i="24"/>
  <c r="I262" i="24" s="1"/>
  <c r="F325" i="24"/>
  <c r="I325" i="24" s="1"/>
  <c r="H325" i="24"/>
  <c r="H348" i="24"/>
  <c r="F348" i="24"/>
  <c r="I348" i="24" s="1"/>
  <c r="J1081" i="16"/>
  <c r="I1081" i="16"/>
  <c r="I211" i="16"/>
  <c r="J211" i="16"/>
  <c r="J225" i="16"/>
  <c r="I225" i="16"/>
  <c r="J528" i="16"/>
  <c r="I528" i="16"/>
  <c r="I259" i="16"/>
  <c r="J259" i="16"/>
  <c r="I546" i="16"/>
  <c r="J546" i="16"/>
  <c r="I1371" i="16"/>
  <c r="J1371" i="16"/>
  <c r="J778" i="16"/>
  <c r="I778" i="16"/>
  <c r="I1049" i="16"/>
  <c r="J1049" i="16"/>
  <c r="J1348" i="16"/>
  <c r="I1348" i="16"/>
  <c r="J1160" i="16"/>
  <c r="I1160" i="16"/>
  <c r="J552" i="16"/>
  <c r="I552" i="16"/>
  <c r="I559" i="16"/>
  <c r="J559" i="16"/>
  <c r="J384" i="16"/>
  <c r="I384" i="16"/>
  <c r="J290" i="16"/>
  <c r="I290" i="16"/>
  <c r="I1420" i="16"/>
  <c r="J1420" i="16"/>
  <c r="I1296" i="16"/>
  <c r="J1296" i="16"/>
  <c r="I1438" i="16"/>
  <c r="J1438" i="16"/>
  <c r="I1061" i="16"/>
  <c r="J1061" i="16"/>
  <c r="J802" i="16"/>
  <c r="I802" i="16"/>
  <c r="J1062" i="16"/>
  <c r="I1062" i="16"/>
  <c r="J1201" i="16"/>
  <c r="I1201" i="16"/>
  <c r="J949" i="16"/>
  <c r="I949" i="16"/>
  <c r="I1203" i="16"/>
  <c r="J1203" i="16"/>
  <c r="I590" i="16"/>
  <c r="J590" i="16"/>
  <c r="J597" i="16"/>
  <c r="I597" i="16"/>
  <c r="J1302" i="16"/>
  <c r="I1302" i="16"/>
  <c r="I1417" i="16"/>
  <c r="J1417" i="16"/>
  <c r="J1216" i="16"/>
  <c r="I1216" i="16"/>
  <c r="I1071" i="16"/>
  <c r="J1071" i="16"/>
  <c r="I614" i="16"/>
  <c r="J614" i="16"/>
  <c r="J329" i="16"/>
  <c r="I329" i="16"/>
  <c r="J1224" i="16"/>
  <c r="I1224" i="16"/>
  <c r="I333" i="16"/>
  <c r="J333" i="16"/>
  <c r="F134" i="23"/>
  <c r="I134" i="23" s="1"/>
  <c r="J533" i="16"/>
  <c r="I1206" i="16"/>
  <c r="J283" i="16"/>
  <c r="J1043" i="16"/>
  <c r="I1276" i="16"/>
  <c r="J1000" i="16"/>
  <c r="J577" i="16"/>
  <c r="I387" i="16"/>
  <c r="J567" i="16"/>
  <c r="J1447" i="16"/>
  <c r="I784" i="16"/>
  <c r="H280" i="22"/>
  <c r="F280" i="22"/>
  <c r="I280" i="22" s="1"/>
  <c r="F180" i="22"/>
  <c r="I180" i="22" s="1"/>
  <c r="H180" i="22"/>
  <c r="F233" i="22"/>
  <c r="I233" i="22" s="1"/>
  <c r="H228" i="23"/>
  <c r="F228" i="23"/>
  <c r="I228" i="23" s="1"/>
  <c r="H16" i="23"/>
  <c r="F16" i="23"/>
  <c r="I16" i="23" s="1"/>
  <c r="F43" i="23"/>
  <c r="I43" i="23" s="1"/>
  <c r="F103" i="23"/>
  <c r="I103" i="23" s="1"/>
  <c r="F119" i="23"/>
  <c r="I119" i="23" s="1"/>
  <c r="H167" i="23"/>
  <c r="F167" i="23"/>
  <c r="I167" i="23" s="1"/>
  <c r="H283" i="23"/>
  <c r="F283" i="23"/>
  <c r="I283" i="23" s="1"/>
  <c r="H206" i="23"/>
  <c r="F206" i="23"/>
  <c r="I206" i="23" s="1"/>
  <c r="F312" i="23"/>
  <c r="I312" i="23" s="1"/>
  <c r="H62" i="24"/>
  <c r="F62" i="24"/>
  <c r="I62" i="24" s="1"/>
  <c r="H107" i="24"/>
  <c r="F107" i="24"/>
  <c r="I107" i="24" s="1"/>
  <c r="H125" i="24"/>
  <c r="F125" i="24"/>
  <c r="I125" i="24" s="1"/>
  <c r="H148" i="24"/>
  <c r="F148" i="24"/>
  <c r="I148" i="24" s="1"/>
  <c r="H164" i="24"/>
  <c r="F164" i="24"/>
  <c r="I164" i="24" s="1"/>
  <c r="H214" i="24"/>
  <c r="F214" i="24"/>
  <c r="I214" i="24" s="1"/>
  <c r="H266" i="24"/>
  <c r="F266" i="24"/>
  <c r="I266" i="24" s="1"/>
  <c r="H299" i="24"/>
  <c r="F299" i="24"/>
  <c r="I299" i="24" s="1"/>
  <c r="F313" i="24"/>
  <c r="I313" i="24" s="1"/>
  <c r="H332" i="24"/>
  <c r="F332" i="24"/>
  <c r="I332" i="24" s="1"/>
  <c r="H344" i="24"/>
  <c r="F344" i="24"/>
  <c r="I344" i="24" s="1"/>
  <c r="H360" i="24"/>
  <c r="F360" i="24"/>
  <c r="I360" i="24" s="1"/>
  <c r="F321" i="24"/>
  <c r="I321" i="24" s="1"/>
  <c r="I899" i="16"/>
  <c r="J899" i="16"/>
  <c r="I482" i="16"/>
  <c r="J482" i="16"/>
  <c r="J240" i="16"/>
  <c r="I240" i="16"/>
  <c r="I690" i="16"/>
  <c r="J690" i="16"/>
  <c r="J1460" i="16"/>
  <c r="I1460" i="16"/>
  <c r="I663" i="16"/>
  <c r="J663" i="16"/>
  <c r="I262" i="16"/>
  <c r="J262" i="16"/>
  <c r="I1144" i="16"/>
  <c r="J1144" i="16"/>
  <c r="J1153" i="16"/>
  <c r="I1153" i="16"/>
  <c r="I432" i="16"/>
  <c r="J432" i="16"/>
  <c r="I1381" i="16"/>
  <c r="J1381" i="16"/>
  <c r="J1171" i="16"/>
  <c r="I1171" i="16"/>
  <c r="J1178" i="16"/>
  <c r="I1178" i="16"/>
  <c r="I1382" i="16"/>
  <c r="J1382" i="16"/>
  <c r="I1437" i="16"/>
  <c r="J1437" i="16"/>
  <c r="J909" i="16"/>
  <c r="I909" i="16"/>
  <c r="J993" i="16"/>
  <c r="I993" i="16"/>
  <c r="I305" i="16"/>
  <c r="J305" i="16"/>
  <c r="I579" i="16"/>
  <c r="J579" i="16"/>
  <c r="I995" i="16"/>
  <c r="J995" i="16"/>
  <c r="I593" i="16"/>
  <c r="J593" i="16"/>
  <c r="J313" i="16"/>
  <c r="I313" i="16"/>
  <c r="J320" i="16"/>
  <c r="I320" i="16"/>
  <c r="J1223" i="16"/>
  <c r="I1223" i="16"/>
  <c r="I912" i="16"/>
  <c r="J912" i="16"/>
  <c r="I966" i="16"/>
  <c r="J966" i="16"/>
  <c r="J331" i="16"/>
  <c r="I331" i="16"/>
  <c r="F307" i="22"/>
  <c r="I307" i="22" s="1"/>
  <c r="I1148" i="16"/>
  <c r="I618" i="16"/>
  <c r="J1396" i="16"/>
  <c r="J1230" i="16"/>
  <c r="J453" i="16"/>
  <c r="I1397" i="16"/>
  <c r="J450" i="16"/>
  <c r="J441" i="16"/>
  <c r="J785" i="16"/>
  <c r="I252" i="16"/>
  <c r="F218" i="23"/>
  <c r="I218" i="23" s="1"/>
  <c r="I553" i="16"/>
  <c r="F303" i="24"/>
  <c r="I303" i="24" s="1"/>
  <c r="F272" i="22"/>
  <c r="I272" i="22" s="1"/>
  <c r="H272" i="22"/>
  <c r="H138" i="22"/>
  <c r="F138" i="22"/>
  <c r="I138" i="22" s="1"/>
  <c r="H70" i="23"/>
  <c r="F70" i="23"/>
  <c r="I70" i="23" s="1"/>
  <c r="F130" i="22"/>
  <c r="I130" i="22" s="1"/>
  <c r="H8" i="23"/>
  <c r="F8" i="23"/>
  <c r="I8" i="23" s="1"/>
  <c r="H24" i="23"/>
  <c r="F24" i="23"/>
  <c r="I24" i="23" s="1"/>
  <c r="F49" i="23"/>
  <c r="I49" i="23" s="1"/>
  <c r="F107" i="23"/>
  <c r="I107" i="23" s="1"/>
  <c r="H139" i="23"/>
  <c r="F139" i="23"/>
  <c r="H238" i="23"/>
  <c r="F238" i="23"/>
  <c r="I238" i="23" s="1"/>
  <c r="H271" i="23"/>
  <c r="F271" i="23"/>
  <c r="I271" i="23" s="1"/>
  <c r="H287" i="23"/>
  <c r="F287" i="23"/>
  <c r="I287" i="23" s="1"/>
  <c r="H202" i="23"/>
  <c r="F202" i="23"/>
  <c r="I202" i="23" s="1"/>
  <c r="F267" i="23"/>
  <c r="I267" i="23" s="1"/>
  <c r="H324" i="23"/>
  <c r="F324" i="23"/>
  <c r="I324" i="23" s="1"/>
  <c r="H115" i="24"/>
  <c r="F115" i="24"/>
  <c r="I115" i="24" s="1"/>
  <c r="H160" i="24"/>
  <c r="F160" i="24"/>
  <c r="I160" i="24" s="1"/>
  <c r="H210" i="24"/>
  <c r="F210" i="24"/>
  <c r="I210" i="24" s="1"/>
  <c r="H254" i="24"/>
  <c r="F254" i="24"/>
  <c r="I254" i="24" s="1"/>
  <c r="H336" i="24"/>
  <c r="F336" i="24"/>
  <c r="I336" i="24" s="1"/>
  <c r="H352" i="24"/>
  <c r="F352" i="24"/>
  <c r="I352" i="24" s="1"/>
  <c r="H364" i="24"/>
  <c r="F364" i="24"/>
  <c r="I364" i="24" s="1"/>
  <c r="I1012" i="16"/>
  <c r="J1012" i="16"/>
  <c r="J760" i="16"/>
  <c r="I760" i="16"/>
  <c r="I1115" i="16"/>
  <c r="J1115" i="16"/>
  <c r="J536" i="16"/>
  <c r="I536" i="16"/>
  <c r="J542" i="16"/>
  <c r="I542" i="16"/>
  <c r="J427" i="16"/>
  <c r="I427" i="16"/>
  <c r="I695" i="16"/>
  <c r="J695" i="16"/>
  <c r="J429" i="16"/>
  <c r="I429" i="16"/>
  <c r="I702" i="16"/>
  <c r="J702" i="16"/>
  <c r="J1374" i="16"/>
  <c r="I1374" i="16"/>
  <c r="J278" i="16"/>
  <c r="I278" i="16"/>
  <c r="I1166" i="16"/>
  <c r="J1166" i="16"/>
  <c r="I561" i="16"/>
  <c r="J561" i="16"/>
  <c r="J1402" i="16"/>
  <c r="I1402" i="16"/>
  <c r="I438" i="16"/>
  <c r="J438" i="16"/>
  <c r="I295" i="16"/>
  <c r="J295" i="16"/>
  <c r="I992" i="16"/>
  <c r="J992" i="16"/>
  <c r="I573" i="16"/>
  <c r="J573" i="16"/>
  <c r="J1193" i="16"/>
  <c r="I1193" i="16"/>
  <c r="I1197" i="16"/>
  <c r="J1197" i="16"/>
  <c r="I311" i="16"/>
  <c r="J311" i="16"/>
  <c r="J318" i="16"/>
  <c r="I318" i="16"/>
  <c r="I941" i="16"/>
  <c r="I600" i="16"/>
  <c r="J911" i="16"/>
  <c r="J1228" i="16"/>
  <c r="J1053" i="16"/>
  <c r="I267" i="16"/>
  <c r="I1441" i="16"/>
  <c r="I446" i="16"/>
  <c r="J793" i="16"/>
  <c r="I1172" i="16"/>
  <c r="F66" i="23"/>
  <c r="I66" i="23" s="1"/>
  <c r="I1442" i="16"/>
  <c r="F356" i="24"/>
  <c r="I356" i="24" s="1"/>
  <c r="F214" i="22"/>
  <c r="I214" i="22" s="1"/>
  <c r="F279" i="22"/>
  <c r="I279" i="22" s="1"/>
  <c r="H262" i="20"/>
  <c r="F197" i="22"/>
  <c r="I197" i="22" s="1"/>
  <c r="F165" i="22"/>
  <c r="I165" i="22" s="1"/>
  <c r="F230" i="22"/>
  <c r="I230" i="22" s="1"/>
  <c r="F149" i="22"/>
  <c r="I149" i="22" s="1"/>
  <c r="F215" i="20"/>
  <c r="I215" i="20" s="1"/>
  <c r="F133" i="22"/>
  <c r="I133" i="22" s="1"/>
  <c r="I675" i="16"/>
  <c r="J675" i="16"/>
  <c r="I821" i="16"/>
  <c r="J821" i="16"/>
  <c r="I915" i="16"/>
  <c r="J915" i="16"/>
  <c r="I1038" i="16"/>
  <c r="J1038" i="16"/>
  <c r="I822" i="16"/>
  <c r="J822" i="16"/>
  <c r="I1252" i="16"/>
  <c r="J1252" i="16"/>
  <c r="J640" i="16"/>
  <c r="I640" i="16"/>
  <c r="I1314" i="16"/>
  <c r="J1314" i="16"/>
  <c r="I852" i="16"/>
  <c r="J852" i="16"/>
  <c r="J867" i="16"/>
  <c r="I867" i="16"/>
  <c r="I360" i="16"/>
  <c r="J360" i="16"/>
  <c r="J1387" i="16"/>
  <c r="I1387" i="16"/>
  <c r="I112" i="16"/>
  <c r="J112" i="16"/>
  <c r="I52" i="16"/>
  <c r="J52" i="16"/>
  <c r="J8" i="16"/>
  <c r="I8" i="16"/>
  <c r="H158" i="6"/>
  <c r="I158" i="6"/>
  <c r="I461" i="16"/>
  <c r="I184" i="16"/>
  <c r="J1311" i="16"/>
  <c r="J649" i="16"/>
  <c r="F236" i="20"/>
  <c r="I236" i="20" s="1"/>
  <c r="F223" i="23"/>
  <c r="I223" i="23" s="1"/>
  <c r="F241" i="20"/>
  <c r="I241" i="20" s="1"/>
  <c r="J203" i="16"/>
  <c r="J243" i="16"/>
  <c r="J420" i="16"/>
  <c r="J495" i="16"/>
  <c r="J1080" i="16"/>
  <c r="H35" i="6"/>
  <c r="J1135" i="16"/>
  <c r="J1106" i="16"/>
  <c r="J825" i="16"/>
  <c r="J1123" i="16"/>
  <c r="J1185" i="16"/>
  <c r="I946" i="16"/>
  <c r="J386" i="16"/>
  <c r="I1056" i="16"/>
  <c r="J389" i="16"/>
  <c r="J612" i="16"/>
  <c r="I622" i="16"/>
  <c r="I1026" i="16"/>
  <c r="J1225" i="16"/>
  <c r="J327" i="16"/>
  <c r="J321" i="16"/>
  <c r="J1213" i="16"/>
  <c r="I589" i="16"/>
  <c r="I570" i="16"/>
  <c r="I997" i="16"/>
  <c r="I1219" i="16"/>
  <c r="J620" i="16"/>
  <c r="I281" i="16"/>
  <c r="I323" i="16"/>
  <c r="I853" i="16"/>
  <c r="I916" i="16"/>
  <c r="I1309" i="16"/>
  <c r="I1025" i="16"/>
  <c r="J328" i="16"/>
  <c r="I403" i="16"/>
  <c r="I1021" i="16"/>
  <c r="I15" i="16"/>
  <c r="J95" i="16"/>
  <c r="I11" i="16"/>
  <c r="J1394" i="16"/>
  <c r="I238" i="16"/>
  <c r="J799" i="16"/>
  <c r="I301" i="16"/>
  <c r="J562" i="16"/>
  <c r="J812" i="16"/>
  <c r="I312" i="16"/>
  <c r="J324" i="16"/>
  <c r="J810" i="16"/>
  <c r="I1273" i="16"/>
  <c r="J1443" i="16"/>
  <c r="I1301" i="16"/>
  <c r="J566" i="16"/>
  <c r="I303" i="16"/>
  <c r="I344" i="16"/>
  <c r="J1074" i="16"/>
  <c r="I601" i="16"/>
  <c r="J968" i="16"/>
  <c r="I833" i="16"/>
  <c r="J726" i="16"/>
  <c r="I845" i="16"/>
  <c r="J650" i="16"/>
  <c r="J738" i="16"/>
  <c r="J1360" i="16"/>
  <c r="I1198" i="16"/>
  <c r="J276" i="16"/>
  <c r="I147" i="16"/>
  <c r="I179" i="16"/>
  <c r="J23" i="16"/>
  <c r="J99" i="16"/>
  <c r="I39" i="16"/>
  <c r="I55" i="16"/>
  <c r="I1233" i="16"/>
  <c r="J656" i="16"/>
  <c r="J1315" i="16"/>
  <c r="I837" i="16"/>
  <c r="J1384" i="16"/>
  <c r="I1077" i="16"/>
  <c r="J1286" i="16"/>
  <c r="J131" i="16"/>
  <c r="J657" i="16"/>
  <c r="J1450" i="16"/>
  <c r="I885" i="16"/>
  <c r="I1361" i="16"/>
  <c r="J868" i="16"/>
  <c r="J861" i="16"/>
  <c r="I135" i="16"/>
  <c r="I191" i="16"/>
  <c r="I896" i="16"/>
  <c r="I729" i="16"/>
  <c r="I801" i="16"/>
  <c r="I1184" i="16"/>
  <c r="J1191" i="16"/>
  <c r="J608" i="16"/>
  <c r="I613" i="16"/>
  <c r="J307" i="16"/>
  <c r="J1303" i="16"/>
  <c r="I306" i="16"/>
  <c r="J947" i="16"/>
  <c r="I465" i="16"/>
  <c r="I667" i="16"/>
  <c r="I671" i="16"/>
  <c r="J721" i="16"/>
  <c r="I962" i="16"/>
  <c r="I1231" i="16"/>
  <c r="J1030" i="16"/>
  <c r="J1404" i="16"/>
  <c r="I466" i="16"/>
  <c r="I1258" i="16"/>
  <c r="J639" i="16"/>
  <c r="J1249" i="16"/>
  <c r="I1428" i="16"/>
  <c r="J1444" i="16"/>
  <c r="I1006" i="16"/>
  <c r="I1194" i="16"/>
  <c r="I51" i="16"/>
  <c r="J75" i="16"/>
  <c r="J67" i="16"/>
  <c r="J103" i="16"/>
  <c r="I83" i="16"/>
  <c r="I223" i="16"/>
  <c r="I1431" i="16"/>
  <c r="I253" i="16"/>
  <c r="I1101" i="16"/>
  <c r="J923" i="16"/>
  <c r="I1047" i="16"/>
  <c r="J1122" i="16"/>
  <c r="J1189" i="16"/>
  <c r="J454" i="16"/>
  <c r="J1181" i="16"/>
  <c r="J525" i="16"/>
  <c r="J1016" i="16"/>
  <c r="I1139" i="16"/>
  <c r="I1013" i="16"/>
  <c r="I264" i="16"/>
  <c r="I1163" i="16"/>
  <c r="I907" i="16"/>
  <c r="I1383" i="16"/>
  <c r="I554" i="16"/>
  <c r="J1341" i="16"/>
  <c r="J269" i="16"/>
  <c r="J1167" i="16"/>
  <c r="I385" i="16"/>
  <c r="I255" i="16"/>
  <c r="I273" i="16"/>
  <c r="J1369" i="16"/>
  <c r="I549" i="16"/>
  <c r="I291" i="16"/>
  <c r="I782" i="16"/>
  <c r="I279" i="16"/>
  <c r="I703" i="16"/>
  <c r="I125" i="6"/>
  <c r="J1154" i="16"/>
  <c r="I1455" i="16"/>
  <c r="J1339" i="16"/>
  <c r="I268" i="16"/>
  <c r="J1282" i="16"/>
  <c r="J241" i="16"/>
  <c r="J496" i="16"/>
  <c r="J1134" i="16"/>
  <c r="I537" i="16"/>
  <c r="J1127" i="16"/>
  <c r="I1458" i="16"/>
  <c r="J925" i="16"/>
  <c r="I244" i="16"/>
  <c r="I228" i="16"/>
  <c r="I375" i="16"/>
  <c r="I705" i="16"/>
  <c r="I560" i="16"/>
  <c r="I786" i="16"/>
  <c r="I467" i="16"/>
  <c r="J1186" i="16"/>
  <c r="I1400" i="16"/>
  <c r="J1436" i="16"/>
  <c r="J693" i="16"/>
  <c r="I791" i="16"/>
  <c r="J994" i="16"/>
  <c r="J1271" i="16"/>
  <c r="I1448" i="16"/>
  <c r="I1412" i="16"/>
  <c r="I682" i="16"/>
  <c r="J1414" i="16"/>
  <c r="I794" i="16"/>
  <c r="J1423" i="16"/>
  <c r="I586" i="16"/>
  <c r="I670" i="16"/>
  <c r="I713" i="16"/>
  <c r="I1173" i="16"/>
  <c r="I1159" i="16"/>
  <c r="I1284" i="16"/>
  <c r="J696" i="16"/>
  <c r="J217" i="16"/>
  <c r="I762" i="16"/>
  <c r="I1367" i="16"/>
  <c r="I435" i="16"/>
  <c r="I286" i="16"/>
  <c r="J296" i="16"/>
  <c r="I442" i="16"/>
  <c r="J1187" i="16"/>
  <c r="J669" i="16"/>
  <c r="J297" i="16"/>
  <c r="J1292" i="16"/>
  <c r="J448" i="16"/>
  <c r="J430" i="16"/>
  <c r="J309" i="16"/>
  <c r="J945" i="16"/>
  <c r="I1063" i="16"/>
  <c r="I987" i="16"/>
  <c r="J954" i="16"/>
  <c r="I1204" i="16"/>
  <c r="J1411" i="16"/>
  <c r="I942" i="16"/>
  <c r="I708" i="16"/>
  <c r="J1157" i="16"/>
  <c r="J526" i="16"/>
  <c r="I658" i="16"/>
  <c r="J1099" i="16"/>
  <c r="I1285" i="16"/>
  <c r="I930" i="16"/>
  <c r="I1052" i="16"/>
  <c r="J698" i="16"/>
  <c r="I208" i="16"/>
  <c r="J757" i="16"/>
  <c r="J1089" i="16"/>
  <c r="I741" i="16"/>
  <c r="I744" i="16"/>
  <c r="I1108" i="16"/>
  <c r="J747" i="16"/>
  <c r="I917" i="16"/>
  <c r="J1009" i="16"/>
  <c r="I1116" i="16"/>
  <c r="I226" i="16"/>
  <c r="I483" i="16"/>
  <c r="J898" i="16"/>
  <c r="J921" i="16"/>
  <c r="I491" i="16"/>
  <c r="J201" i="16"/>
  <c r="J1098" i="16"/>
  <c r="J1149" i="16"/>
  <c r="I249" i="16"/>
  <c r="J1434" i="16"/>
  <c r="J1347" i="16"/>
  <c r="I1146" i="16"/>
  <c r="J918" i="16"/>
  <c r="I752" i="16"/>
  <c r="J761" i="16"/>
  <c r="J919" i="16"/>
  <c r="J684" i="16"/>
  <c r="J929" i="16"/>
  <c r="J1096" i="16"/>
  <c r="I1151" i="16"/>
  <c r="I1338" i="16"/>
  <c r="J1349" i="16"/>
  <c r="J1133" i="16"/>
  <c r="I1345" i="16"/>
  <c r="I1088" i="16"/>
  <c r="I1087" i="16"/>
  <c r="I774" i="16"/>
  <c r="J700" i="16"/>
  <c r="I289" i="16"/>
  <c r="I1398" i="16"/>
  <c r="J1406" i="16"/>
  <c r="I680" i="16"/>
  <c r="J1033" i="16"/>
  <c r="I1070" i="16"/>
  <c r="J1247" i="16"/>
  <c r="I1164" i="16"/>
  <c r="I292" i="16"/>
  <c r="I1168" i="16"/>
  <c r="I1019" i="16"/>
  <c r="J719" i="16"/>
  <c r="J1065" i="16"/>
  <c r="I1299" i="16"/>
  <c r="J944" i="16"/>
  <c r="J260" i="16"/>
  <c r="J58" i="16"/>
  <c r="I1290" i="16"/>
  <c r="J621" i="16"/>
  <c r="J950" i="16"/>
  <c r="I1399" i="16"/>
  <c r="J777" i="16"/>
  <c r="I527" i="16"/>
  <c r="I766" i="16"/>
  <c r="J336" i="16"/>
  <c r="I1188" i="16"/>
  <c r="J1378" i="16"/>
  <c r="I768" i="16"/>
  <c r="J520" i="16"/>
  <c r="J247" i="16"/>
  <c r="J683" i="16"/>
  <c r="I478" i="16"/>
  <c r="J1278" i="16"/>
  <c r="J688" i="16"/>
  <c r="I780" i="16"/>
  <c r="I1372" i="16"/>
  <c r="J424" i="16"/>
  <c r="I1125" i="16"/>
  <c r="I474" i="16"/>
  <c r="I1132" i="16"/>
  <c r="J1058" i="16"/>
  <c r="J293" i="16"/>
  <c r="I380" i="16"/>
  <c r="I1422" i="16"/>
  <c r="I55" i="6"/>
  <c r="J532" i="16"/>
  <c r="J1039" i="16"/>
  <c r="I1287" i="16"/>
  <c r="J1267" i="16"/>
  <c r="J1117" i="16"/>
  <c r="I538" i="16"/>
  <c r="F83" i="15"/>
  <c r="H161" i="20"/>
  <c r="F183" i="20"/>
  <c r="I183" i="20" s="1"/>
  <c r="J1268" i="16"/>
  <c r="I472" i="16"/>
  <c r="J1112" i="16"/>
  <c r="I486" i="16"/>
  <c r="J984" i="16"/>
  <c r="I1280" i="16"/>
  <c r="J287" i="16"/>
  <c r="I798" i="16"/>
  <c r="J235" i="16"/>
  <c r="I558" i="16"/>
  <c r="I477" i="16"/>
  <c r="J1152" i="16"/>
  <c r="J272" i="16"/>
  <c r="I212" i="16"/>
  <c r="J697" i="16"/>
  <c r="J986" i="16"/>
  <c r="I927" i="16"/>
  <c r="J1364" i="16"/>
  <c r="J1046" i="16"/>
  <c r="I564" i="16"/>
  <c r="I1129" i="16"/>
  <c r="I239" i="16"/>
  <c r="I1350" i="16"/>
  <c r="J509" i="16"/>
  <c r="J1169" i="16"/>
  <c r="I587" i="16"/>
  <c r="I596" i="16"/>
  <c r="I583" i="16"/>
  <c r="I1424" i="16"/>
  <c r="J999" i="16"/>
  <c r="J440" i="16"/>
  <c r="F153" i="24"/>
  <c r="I153" i="24" s="1"/>
  <c r="H84" i="17"/>
  <c r="F324" i="22"/>
  <c r="I324" i="22" s="1"/>
  <c r="F139" i="20"/>
  <c r="I139" i="20" s="1"/>
  <c r="F227" i="20"/>
  <c r="I227" i="20" s="1"/>
  <c r="F256" i="20"/>
  <c r="I256" i="20" s="1"/>
  <c r="F203" i="20"/>
  <c r="I203" i="20" s="1"/>
  <c r="F316" i="22"/>
  <c r="I316" i="22" s="1"/>
  <c r="F144" i="20"/>
  <c r="I144" i="20" s="1"/>
  <c r="F237" i="20"/>
  <c r="I237" i="20" s="1"/>
  <c r="F246" i="20"/>
  <c r="I246" i="20" s="1"/>
  <c r="F172" i="23"/>
  <c r="I172" i="23" s="1"/>
  <c r="F184" i="23"/>
  <c r="I184" i="23" s="1"/>
  <c r="F220" i="20"/>
  <c r="I220" i="20" s="1"/>
  <c r="F328" i="23"/>
  <c r="F335" i="23"/>
  <c r="I335" i="23" s="1"/>
  <c r="F339" i="23"/>
  <c r="I339" i="23" s="1"/>
  <c r="F343" i="23"/>
  <c r="I343" i="23" s="1"/>
  <c r="F347" i="23"/>
  <c r="I347" i="23" s="1"/>
  <c r="F351" i="23"/>
  <c r="I351" i="23" s="1"/>
  <c r="F355" i="23"/>
  <c r="I355" i="23" s="1"/>
  <c r="F359" i="23"/>
  <c r="I359" i="23" s="1"/>
  <c r="F363" i="23"/>
  <c r="I363" i="23" s="1"/>
  <c r="F367" i="23"/>
  <c r="I367" i="23" s="1"/>
  <c r="F184" i="24"/>
  <c r="I184" i="24" s="1"/>
  <c r="F229" i="24"/>
  <c r="I229" i="24" s="1"/>
  <c r="F237" i="24"/>
  <c r="I237" i="24" s="1"/>
  <c r="F270" i="24"/>
  <c r="I270" i="24" s="1"/>
  <c r="F274" i="24"/>
  <c r="I274" i="24" s="1"/>
  <c r="F282" i="24"/>
  <c r="I282" i="24" s="1"/>
  <c r="F286" i="24"/>
  <c r="I286" i="24" s="1"/>
  <c r="F159" i="23"/>
  <c r="I159" i="23" s="1"/>
  <c r="F163" i="23"/>
  <c r="I163" i="23" s="1"/>
  <c r="F201" i="23"/>
  <c r="I201" i="23" s="1"/>
  <c r="F196" i="22"/>
  <c r="I196" i="22" s="1"/>
  <c r="F162" i="20"/>
  <c r="I162" i="20" s="1"/>
  <c r="F180" i="20"/>
  <c r="I180" i="20" s="1"/>
  <c r="F207" i="20"/>
  <c r="I207" i="20" s="1"/>
  <c r="F245" i="20"/>
  <c r="I245" i="20" s="1"/>
  <c r="F249" i="20"/>
  <c r="I249" i="20" s="1"/>
  <c r="F171" i="23"/>
  <c r="I171" i="23" s="1"/>
  <c r="F175" i="23"/>
  <c r="F179" i="23"/>
  <c r="I179" i="23" s="1"/>
  <c r="F183" i="23"/>
  <c r="I183" i="23" s="1"/>
  <c r="F187" i="23"/>
  <c r="I187" i="23" s="1"/>
  <c r="F191" i="23"/>
  <c r="I191" i="23" s="1"/>
  <c r="J1373" i="16"/>
  <c r="J1113" i="16"/>
  <c r="I484" i="16"/>
  <c r="I377" i="16"/>
  <c r="J1336" i="16"/>
  <c r="J503" i="16"/>
  <c r="I519" i="16"/>
  <c r="I490" i="16"/>
  <c r="J489" i="16"/>
  <c r="I1416" i="16"/>
  <c r="J1095" i="16"/>
  <c r="I745" i="16"/>
  <c r="I523" i="16"/>
  <c r="I932" i="16"/>
  <c r="I541" i="16"/>
  <c r="J701" i="16"/>
  <c r="I1084" i="16"/>
  <c r="I539" i="16"/>
  <c r="J1093" i="16"/>
  <c r="I1289" i="16"/>
  <c r="I783" i="16"/>
  <c r="J261" i="16"/>
  <c r="J294" i="16"/>
  <c r="J551" i="16"/>
  <c r="J1020" i="16"/>
  <c r="J900" i="16"/>
  <c r="J381" i="16"/>
  <c r="I1121" i="16"/>
  <c r="J689" i="16"/>
  <c r="J224" i="16"/>
  <c r="J1281" i="16"/>
  <c r="I300" i="16"/>
  <c r="I556" i="16"/>
  <c r="J550" i="16"/>
  <c r="I494" i="16"/>
  <c r="J1415" i="16"/>
  <c r="I1218" i="16"/>
  <c r="I806" i="16"/>
  <c r="I319" i="16"/>
  <c r="I809" i="16"/>
  <c r="J805" i="16"/>
  <c r="I354" i="16"/>
  <c r="I395" i="16"/>
  <c r="I629" i="16"/>
  <c r="I1073" i="16"/>
  <c r="I1069" i="16"/>
  <c r="I315" i="16"/>
  <c r="I1210" i="16"/>
  <c r="I1202" i="16"/>
  <c r="J581" i="16"/>
  <c r="J1064" i="16"/>
  <c r="J728" i="16"/>
  <c r="J707" i="16"/>
  <c r="I271" i="16"/>
  <c r="I1419" i="16"/>
  <c r="I681" i="16"/>
  <c r="I1200" i="16"/>
  <c r="J989" i="16"/>
  <c r="J961" i="16"/>
  <c r="I666" i="16"/>
  <c r="I1305" i="16"/>
  <c r="I686" i="16"/>
  <c r="I648" i="16"/>
  <c r="J655" i="16"/>
  <c r="J813" i="16"/>
  <c r="I1235" i="16"/>
  <c r="J401" i="16"/>
  <c r="J632" i="16"/>
  <c r="J1250" i="16"/>
  <c r="J1413" i="16"/>
  <c r="J1196" i="16"/>
  <c r="J282" i="16"/>
  <c r="I1330" i="16"/>
  <c r="I1022" i="16"/>
  <c r="J943" i="16"/>
  <c r="J434" i="16"/>
  <c r="J1107" i="16"/>
  <c r="I662" i="16"/>
  <c r="J1386" i="16"/>
  <c r="J37" i="16"/>
  <c r="I879" i="16"/>
  <c r="J198" i="16"/>
  <c r="I492" i="16"/>
  <c r="I1333" i="16"/>
  <c r="J522" i="16"/>
  <c r="J498" i="16"/>
  <c r="J481" i="16"/>
  <c r="H130" i="6"/>
  <c r="I1044" i="16"/>
  <c r="I1017" i="16"/>
  <c r="J436" i="16"/>
  <c r="J665" i="16"/>
  <c r="J711" i="16"/>
  <c r="J1165" i="16"/>
  <c r="J1351" i="16"/>
  <c r="J237" i="16"/>
  <c r="J516" i="16"/>
  <c r="I505" i="16"/>
  <c r="J759" i="16"/>
  <c r="I575" i="16"/>
  <c r="J1208" i="16"/>
  <c r="I611" i="16"/>
  <c r="J1363" i="16"/>
  <c r="I792" i="16"/>
  <c r="I285" i="16"/>
  <c r="I1162" i="16"/>
  <c r="I1050" i="16"/>
  <c r="I1141" i="16"/>
  <c r="I624" i="16"/>
  <c r="J1277" i="16"/>
  <c r="I1066" i="16"/>
  <c r="J733" i="16"/>
  <c r="J678" i="16"/>
  <c r="J1205" i="16"/>
  <c r="I392" i="16"/>
  <c r="I1243" i="16"/>
  <c r="I518" i="16"/>
  <c r="J335" i="16"/>
  <c r="J788" i="16"/>
  <c r="J451" i="16"/>
  <c r="J445" i="16"/>
  <c r="I1255" i="16"/>
  <c r="I1245" i="16"/>
  <c r="I351" i="16"/>
  <c r="J820" i="16"/>
  <c r="J1236" i="16"/>
  <c r="I341" i="16"/>
  <c r="I1010" i="16"/>
  <c r="I789" i="16"/>
  <c r="I1011" i="16"/>
  <c r="I1327" i="16"/>
  <c r="J1401" i="16"/>
  <c r="I412" i="16"/>
  <c r="I1143" i="16"/>
  <c r="I1433" i="16"/>
  <c r="I426" i="16"/>
  <c r="I687" i="16"/>
  <c r="I216" i="16"/>
  <c r="J1091" i="16"/>
  <c r="I1453" i="16"/>
  <c r="I1083" i="16"/>
  <c r="I742" i="16"/>
  <c r="I103" i="6"/>
  <c r="J342" i="16"/>
  <c r="J908" i="16"/>
  <c r="J627" i="16"/>
  <c r="I753" i="16"/>
  <c r="J230" i="16"/>
  <c r="J524" i="16"/>
  <c r="I535" i="16"/>
  <c r="I1137" i="16"/>
  <c r="J1018" i="16"/>
  <c r="I1380" i="16"/>
  <c r="I1297" i="16"/>
  <c r="I940" i="16"/>
  <c r="I936" i="16"/>
  <c r="I433" i="16"/>
  <c r="J1456" i="16"/>
  <c r="J796" i="16"/>
  <c r="J227" i="16"/>
  <c r="I1082" i="16"/>
  <c r="I967" i="16"/>
  <c r="I734" i="16"/>
  <c r="J817" i="16"/>
  <c r="I673" i="16"/>
  <c r="I730" i="16"/>
  <c r="I1440" i="16"/>
  <c r="I1177" i="16"/>
  <c r="J437" i="16"/>
  <c r="J1037" i="16"/>
  <c r="I605" i="16"/>
  <c r="J1240" i="16"/>
  <c r="J383" i="16"/>
  <c r="I1237" i="16"/>
  <c r="J388" i="16"/>
  <c r="I452" i="16"/>
  <c r="J393" i="16"/>
  <c r="I1427" i="16"/>
  <c r="I795" i="16"/>
  <c r="J1215" i="16"/>
  <c r="J310" i="16"/>
  <c r="J843" i="16"/>
  <c r="J602" i="16"/>
  <c r="I637" i="16"/>
  <c r="I965" i="16"/>
  <c r="I397" i="16"/>
  <c r="J1031" i="16"/>
  <c r="J277" i="16"/>
  <c r="J1147" i="16"/>
  <c r="I1354" i="16"/>
  <c r="J1060" i="16"/>
  <c r="I1403" i="16"/>
  <c r="I288" i="16"/>
  <c r="J545" i="16"/>
  <c r="I1042" i="16"/>
  <c r="I500" i="16"/>
  <c r="J1318" i="16"/>
  <c r="I367" i="16"/>
  <c r="F128" i="20"/>
  <c r="I128" i="20" s="1"/>
  <c r="F374" i="24"/>
  <c r="F378" i="24"/>
  <c r="I378" i="24" s="1"/>
  <c r="F251" i="24"/>
  <c r="I251" i="24" s="1"/>
  <c r="F255" i="24"/>
  <c r="I255" i="24" s="1"/>
  <c r="F259" i="24"/>
  <c r="I259" i="24" s="1"/>
  <c r="F300" i="24"/>
  <c r="I300" i="24" s="1"/>
  <c r="F219" i="20"/>
  <c r="I219" i="20" s="1"/>
  <c r="H105" i="17"/>
  <c r="F210" i="20"/>
  <c r="I210" i="20" s="1"/>
  <c r="F265" i="24"/>
  <c r="I265" i="24" s="1"/>
  <c r="F311" i="24"/>
  <c r="I311" i="24" s="1"/>
  <c r="F145" i="20"/>
  <c r="I145" i="20" s="1"/>
  <c r="F23" i="23"/>
  <c r="I23" i="23" s="1"/>
  <c r="F315" i="23"/>
  <c r="I315" i="23" s="1"/>
  <c r="F323" i="23"/>
  <c r="I323" i="23" s="1"/>
  <c r="F163" i="24"/>
  <c r="I163" i="24" s="1"/>
  <c r="F201" i="24"/>
  <c r="I201" i="24" s="1"/>
  <c r="F327" i="22"/>
  <c r="I327" i="22" s="1"/>
  <c r="I475" i="16"/>
  <c r="H138" i="6"/>
  <c r="J470" i="16"/>
  <c r="J751" i="16"/>
  <c r="J935" i="16"/>
  <c r="I530" i="16"/>
  <c r="J508" i="16"/>
  <c r="J499" i="16"/>
  <c r="I939" i="16"/>
  <c r="J754" i="16"/>
  <c r="I507" i="16"/>
  <c r="I547" i="16"/>
  <c r="J419" i="16"/>
  <c r="J233" i="16"/>
  <c r="I694" i="16"/>
  <c r="J1145" i="16"/>
  <c r="I901" i="16"/>
  <c r="J423" i="16"/>
  <c r="J1407" i="16"/>
  <c r="I1102" i="16"/>
  <c r="I480" i="16"/>
  <c r="J1119" i="16"/>
  <c r="J231" i="16"/>
  <c r="J1335" i="16"/>
  <c r="I767" i="16"/>
  <c r="I749" i="16"/>
  <c r="J727" i="16"/>
  <c r="J513" i="16"/>
  <c r="J1283" i="16"/>
  <c r="I250" i="16"/>
  <c r="J256" i="16"/>
  <c r="F261" i="20"/>
  <c r="I261" i="20" s="1"/>
  <c r="F187" i="22"/>
  <c r="I187" i="22" s="1"/>
  <c r="F179" i="22"/>
  <c r="I179" i="22" s="1"/>
  <c r="F155" i="22"/>
  <c r="I155" i="22" s="1"/>
  <c r="F146" i="22"/>
  <c r="I146" i="22" s="1"/>
  <c r="F41" i="23"/>
  <c r="I41" i="23" s="1"/>
  <c r="F77" i="23"/>
  <c r="I77" i="23" s="1"/>
  <c r="F89" i="23"/>
  <c r="I89" i="23" s="1"/>
  <c r="F133" i="23"/>
  <c r="I133" i="23" s="1"/>
  <c r="F231" i="23"/>
  <c r="I231" i="23" s="1"/>
  <c r="F239" i="23"/>
  <c r="I239" i="23" s="1"/>
  <c r="F251" i="23"/>
  <c r="I251" i="23" s="1"/>
  <c r="F61" i="24"/>
  <c r="I61" i="24" s="1"/>
  <c r="F82" i="24"/>
  <c r="I82" i="24" s="1"/>
  <c r="F134" i="24"/>
  <c r="I134" i="24" s="1"/>
  <c r="F318" i="24"/>
  <c r="I318" i="24" s="1"/>
  <c r="F322" i="24"/>
  <c r="I322" i="24" s="1"/>
  <c r="H193" i="23"/>
  <c r="F193" i="23"/>
  <c r="H276" i="22"/>
  <c r="F276" i="22"/>
  <c r="I276" i="22" s="1"/>
  <c r="H84" i="23"/>
  <c r="F84" i="23"/>
  <c r="I84" i="23" s="1"/>
  <c r="H199" i="23"/>
  <c r="F199" i="23"/>
  <c r="I199" i="23" s="1"/>
  <c r="H341" i="23"/>
  <c r="F341" i="23"/>
  <c r="I341" i="23" s="1"/>
  <c r="H150" i="24"/>
  <c r="F150" i="24"/>
  <c r="I150" i="24" s="1"/>
  <c r="H162" i="24"/>
  <c r="F162" i="24"/>
  <c r="I162" i="24" s="1"/>
  <c r="H174" i="24"/>
  <c r="F174" i="24"/>
  <c r="H186" i="24"/>
  <c r="F186" i="24"/>
  <c r="I186" i="24" s="1"/>
  <c r="H212" i="24"/>
  <c r="F212" i="24"/>
  <c r="I212" i="24" s="1"/>
  <c r="H231" i="24"/>
  <c r="F231" i="24"/>
  <c r="I231" i="24" s="1"/>
  <c r="H243" i="24"/>
  <c r="F243" i="24"/>
  <c r="I243" i="24" s="1"/>
  <c r="H268" i="24"/>
  <c r="F268" i="24"/>
  <c r="I268" i="24" s="1"/>
  <c r="H315" i="24"/>
  <c r="F315" i="24"/>
  <c r="I315" i="24" s="1"/>
  <c r="H96" i="15"/>
  <c r="F96" i="15"/>
  <c r="F327" i="24"/>
  <c r="F350" i="24"/>
  <c r="I350" i="24" s="1"/>
  <c r="F358" i="24"/>
  <c r="I358" i="24" s="1"/>
  <c r="F362" i="24"/>
  <c r="I362" i="24" s="1"/>
  <c r="F366" i="24"/>
  <c r="I366" i="24" s="1"/>
  <c r="H240" i="15"/>
  <c r="F240" i="15"/>
  <c r="I126" i="6"/>
  <c r="H126" i="6"/>
  <c r="H129" i="6"/>
  <c r="I129" i="6"/>
  <c r="J471" i="16"/>
  <c r="I471" i="16"/>
  <c r="J750" i="16"/>
  <c r="I750" i="16"/>
  <c r="I204" i="16"/>
  <c r="J204" i="16"/>
  <c r="J1430" i="16"/>
  <c r="I1430" i="16"/>
  <c r="I920" i="16"/>
  <c r="J920" i="16"/>
  <c r="I234" i="16"/>
  <c r="J234" i="16"/>
  <c r="I1109" i="16"/>
  <c r="J1109" i="16"/>
  <c r="I531" i="16"/>
  <c r="J531" i="16"/>
  <c r="J1370" i="16"/>
  <c r="I1370" i="16"/>
  <c r="I1136" i="16"/>
  <c r="J1136" i="16"/>
  <c r="J1051" i="16"/>
  <c r="I1051" i="16"/>
  <c r="I679" i="16"/>
  <c r="J679" i="16"/>
  <c r="I1375" i="16"/>
  <c r="J1375" i="16"/>
  <c r="I1298" i="16"/>
  <c r="J1298" i="16"/>
  <c r="J910" i="16"/>
  <c r="I910" i="16"/>
  <c r="J1195" i="16"/>
  <c r="I1195" i="16"/>
  <c r="I390" i="16"/>
  <c r="J390" i="16"/>
  <c r="I808" i="16"/>
  <c r="J808" i="16"/>
  <c r="I1376" i="16"/>
  <c r="J1376" i="16"/>
  <c r="J1001" i="16"/>
  <c r="I1001" i="16"/>
  <c r="I316" i="16"/>
  <c r="J316" i="16"/>
  <c r="J1217" i="16"/>
  <c r="I1217" i="16"/>
  <c r="I815" i="16"/>
  <c r="J815" i="16"/>
  <c r="I913" i="16"/>
  <c r="J913" i="16"/>
  <c r="I615" i="16"/>
  <c r="J615" i="16"/>
  <c r="J617" i="16"/>
  <c r="I617" i="16"/>
  <c r="I458" i="16"/>
  <c r="J458" i="16"/>
  <c r="I718" i="16"/>
  <c r="J718" i="16"/>
  <c r="J1242" i="16"/>
  <c r="I1242" i="16"/>
  <c r="I400" i="16"/>
  <c r="J400" i="16"/>
  <c r="J1451" i="16"/>
  <c r="I1451" i="16"/>
  <c r="I1079" i="16"/>
  <c r="J1079" i="16"/>
  <c r="J838" i="16"/>
  <c r="I838" i="16"/>
  <c r="J850" i="16"/>
  <c r="I850" i="16"/>
  <c r="I873" i="16"/>
  <c r="J873" i="16"/>
  <c r="I415" i="16"/>
  <c r="J415" i="16"/>
  <c r="J1389" i="16"/>
  <c r="I1389" i="16"/>
  <c r="I877" i="16"/>
  <c r="J877" i="16"/>
  <c r="J170" i="16"/>
  <c r="I170" i="16"/>
  <c r="J154" i="16"/>
  <c r="I154" i="16"/>
  <c r="J146" i="16"/>
  <c r="I146" i="16"/>
  <c r="I130" i="16"/>
  <c r="J130" i="16"/>
  <c r="I50" i="16"/>
  <c r="J50" i="16"/>
  <c r="J14" i="16"/>
  <c r="I14" i="16"/>
  <c r="I6" i="16"/>
  <c r="J6" i="16"/>
  <c r="J197" i="16" s="1"/>
  <c r="B13" i="7"/>
  <c r="H68" i="6"/>
  <c r="I68" i="6"/>
  <c r="I23" i="6"/>
  <c r="H23" i="6"/>
  <c r="H69" i="6"/>
  <c r="I69" i="6"/>
  <c r="I133" i="6"/>
  <c r="H133" i="6"/>
  <c r="H340" i="6"/>
  <c r="I340" i="6"/>
  <c r="I376" i="6"/>
  <c r="H376" i="6"/>
  <c r="H101" i="6"/>
  <c r="I101" i="6"/>
  <c r="H117" i="6"/>
  <c r="I117" i="6"/>
  <c r="H71" i="6"/>
  <c r="I71" i="6"/>
  <c r="I57" i="6"/>
  <c r="H57" i="6"/>
  <c r="H217" i="6"/>
  <c r="I217" i="6"/>
  <c r="E8" i="7" s="1"/>
  <c r="I123" i="6"/>
  <c r="H123" i="6"/>
  <c r="H137" i="6"/>
  <c r="I137" i="6"/>
  <c r="H89" i="6"/>
  <c r="I89" i="6"/>
  <c r="H38" i="6"/>
  <c r="I38" i="6"/>
  <c r="H48" i="6"/>
  <c r="I48" i="6"/>
  <c r="I62" i="6"/>
  <c r="H62" i="6"/>
  <c r="I96" i="6"/>
  <c r="H96" i="6"/>
  <c r="H246" i="15"/>
  <c r="F246" i="15"/>
  <c r="F12" i="15"/>
  <c r="H12" i="15"/>
  <c r="H20" i="15"/>
  <c r="F20" i="15"/>
  <c r="F225" i="20"/>
  <c r="I225" i="20" s="1"/>
  <c r="F314" i="22"/>
  <c r="I314" i="22" s="1"/>
  <c r="H228" i="15"/>
  <c r="F82" i="17"/>
  <c r="I82" i="17" s="1"/>
  <c r="I540" i="16"/>
  <c r="J447" i="16"/>
  <c r="J598" i="16"/>
  <c r="I959" i="16"/>
  <c r="I1004" i="16"/>
  <c r="I1329" i="16"/>
  <c r="I653" i="16"/>
  <c r="I886" i="16"/>
  <c r="I460" i="16"/>
  <c r="J955" i="16"/>
  <c r="J722" i="16"/>
  <c r="I854" i="16"/>
  <c r="J1445" i="16"/>
  <c r="I150" i="16"/>
  <c r="I26" i="16"/>
  <c r="J1291" i="16"/>
  <c r="I1214" i="16"/>
  <c r="J174" i="16"/>
  <c r="J563" i="16"/>
  <c r="J1054" i="16"/>
  <c r="J668" i="16"/>
  <c r="J1435" i="16"/>
  <c r="J1288" i="16"/>
  <c r="J1379" i="16"/>
  <c r="I1459" i="16"/>
  <c r="J245" i="16"/>
  <c r="I1395" i="16"/>
  <c r="I515" i="16"/>
  <c r="I215" i="16"/>
  <c r="I22" i="16"/>
  <c r="I70" i="16"/>
  <c r="I162" i="16"/>
  <c r="I878" i="16"/>
  <c r="I834" i="16"/>
  <c r="J644" i="16"/>
  <c r="I1253" i="16"/>
  <c r="J677" i="16"/>
  <c r="J1032" i="16"/>
  <c r="I623" i="16"/>
  <c r="I1027" i="16"/>
  <c r="J1274" i="16"/>
  <c r="I585" i="16"/>
  <c r="I948" i="16"/>
  <c r="J1199" i="16"/>
  <c r="J568" i="16"/>
  <c r="J664" i="16"/>
  <c r="J1131" i="16"/>
  <c r="J772" i="16"/>
  <c r="I1114" i="16"/>
  <c r="I765" i="16"/>
  <c r="I210" i="16"/>
  <c r="J1332" i="16"/>
  <c r="I202" i="16"/>
  <c r="H128" i="6"/>
  <c r="F208" i="24"/>
  <c r="I208" i="24" s="1"/>
  <c r="F200" i="24"/>
  <c r="I200" i="24" s="1"/>
  <c r="H273" i="23"/>
  <c r="F273" i="23"/>
  <c r="I273" i="23" s="1"/>
  <c r="H131" i="24"/>
  <c r="F131" i="24"/>
  <c r="H142" i="24"/>
  <c r="F142" i="24"/>
  <c r="I142" i="24" s="1"/>
  <c r="H166" i="24"/>
  <c r="F166" i="24"/>
  <c r="I166" i="24" s="1"/>
  <c r="H190" i="24"/>
  <c r="F190" i="24"/>
  <c r="I190" i="24" s="1"/>
  <c r="H204" i="24"/>
  <c r="F204" i="24"/>
  <c r="I204" i="24" s="1"/>
  <c r="H216" i="24"/>
  <c r="F216" i="24"/>
  <c r="I216" i="24" s="1"/>
  <c r="H227" i="24"/>
  <c r="F227" i="24"/>
  <c r="I227" i="24" s="1"/>
  <c r="H239" i="24"/>
  <c r="F239" i="24"/>
  <c r="I239" i="24" s="1"/>
  <c r="H252" i="24"/>
  <c r="F252" i="24"/>
  <c r="I252" i="24" s="1"/>
  <c r="H264" i="24"/>
  <c r="F264" i="24"/>
  <c r="I264" i="24" s="1"/>
  <c r="H288" i="24"/>
  <c r="F288" i="24"/>
  <c r="I288" i="24" s="1"/>
  <c r="H301" i="24"/>
  <c r="F301" i="24"/>
  <c r="I301" i="24" s="1"/>
  <c r="H323" i="24"/>
  <c r="F323" i="24"/>
  <c r="I323" i="24" s="1"/>
  <c r="H376" i="24"/>
  <c r="F376" i="24"/>
  <c r="I376" i="24" s="1"/>
  <c r="F338" i="24"/>
  <c r="I338" i="24" s="1"/>
  <c r="F354" i="24"/>
  <c r="I354" i="24" s="1"/>
  <c r="I897" i="16"/>
  <c r="J897" i="16"/>
  <c r="I748" i="16"/>
  <c r="J748" i="16"/>
  <c r="I755" i="16"/>
  <c r="J755" i="16"/>
  <c r="J493" i="16"/>
  <c r="I493" i="16"/>
  <c r="I1269" i="16"/>
  <c r="J1269" i="16"/>
  <c r="I1340" i="16"/>
  <c r="J1340" i="16"/>
  <c r="J926" i="16"/>
  <c r="I926" i="16"/>
  <c r="I1128" i="16"/>
  <c r="J1128" i="16"/>
  <c r="J1342" i="16"/>
  <c r="I1342" i="16"/>
  <c r="I1142" i="16"/>
  <c r="J1142" i="16"/>
  <c r="J270" i="16"/>
  <c r="I270" i="16"/>
  <c r="I1055" i="16"/>
  <c r="J1055" i="16"/>
  <c r="I1170" i="16"/>
  <c r="J1170" i="16"/>
  <c r="J1174" i="16"/>
  <c r="I1174" i="16"/>
  <c r="J1176" i="16"/>
  <c r="I1176" i="16"/>
  <c r="J299" i="16"/>
  <c r="I299" i="16"/>
  <c r="J1295" i="16"/>
  <c r="I1295" i="16"/>
  <c r="I1059" i="16"/>
  <c r="J1059" i="16"/>
  <c r="I443" i="16"/>
  <c r="J443" i="16"/>
  <c r="I574" i="16"/>
  <c r="J574" i="16"/>
  <c r="I714" i="16"/>
  <c r="J714" i="16"/>
  <c r="I304" i="16"/>
  <c r="J304" i="16"/>
  <c r="J580" i="16"/>
  <c r="I580" i="16"/>
  <c r="I1207" i="16"/>
  <c r="J1207" i="16"/>
  <c r="J956" i="16"/>
  <c r="I956" i="16"/>
  <c r="J610" i="16"/>
  <c r="I610" i="16"/>
  <c r="J330" i="16"/>
  <c r="I330" i="16"/>
  <c r="J1029" i="16"/>
  <c r="I1029" i="16"/>
  <c r="I1232" i="16"/>
  <c r="J1232" i="16"/>
  <c r="I340" i="16"/>
  <c r="J340" i="16"/>
  <c r="J1244" i="16"/>
  <c r="I1244" i="16"/>
  <c r="I1308" i="16"/>
  <c r="J1308" i="16"/>
  <c r="J1254" i="16"/>
  <c r="I1254" i="16"/>
  <c r="I406" i="16"/>
  <c r="J406" i="16"/>
  <c r="J1265" i="16"/>
  <c r="I1265" i="16"/>
  <c r="I651" i="16"/>
  <c r="J651" i="16"/>
  <c r="I846" i="16"/>
  <c r="J846" i="16"/>
  <c r="J858" i="16"/>
  <c r="I858" i="16"/>
  <c r="J1320" i="16"/>
  <c r="I1320" i="16"/>
  <c r="I893" i="16"/>
  <c r="J893" i="16"/>
  <c r="J980" i="16"/>
  <c r="I980" i="16"/>
  <c r="I190" i="16"/>
  <c r="J190" i="16"/>
  <c r="J166" i="16"/>
  <c r="I166" i="16"/>
  <c r="I134" i="16"/>
  <c r="J134" i="16"/>
  <c r="I126" i="16"/>
  <c r="J126" i="16"/>
  <c r="I118" i="16"/>
  <c r="J118" i="16"/>
  <c r="I102" i="16"/>
  <c r="J102" i="16"/>
  <c r="J86" i="16"/>
  <c r="I86" i="16"/>
  <c r="I74" i="16"/>
  <c r="J74" i="16"/>
  <c r="I66" i="16"/>
  <c r="J66" i="16"/>
  <c r="I62" i="16"/>
  <c r="J62" i="16"/>
  <c r="I42" i="16"/>
  <c r="J42" i="16"/>
  <c r="I74" i="6"/>
  <c r="H74" i="6"/>
  <c r="I286" i="6"/>
  <c r="H286" i="6"/>
  <c r="H144" i="6"/>
  <c r="I144" i="6"/>
  <c r="I63" i="6"/>
  <c r="H63" i="6"/>
  <c r="F273" i="22"/>
  <c r="I273" i="22" s="1"/>
  <c r="F255" i="20"/>
  <c r="I255" i="20" s="1"/>
  <c r="F224" i="22"/>
  <c r="I224" i="22" s="1"/>
  <c r="F259" i="20"/>
  <c r="I259" i="20" s="1"/>
  <c r="J284" i="16"/>
  <c r="J1156" i="16"/>
  <c r="J1461" i="16"/>
  <c r="J317" i="16"/>
  <c r="I732" i="16"/>
  <c r="J502" i="16"/>
  <c r="J34" i="16"/>
  <c r="I544" i="16"/>
  <c r="I18" i="16"/>
  <c r="I704" i="16"/>
  <c r="I194" i="16"/>
  <c r="J781" i="16"/>
  <c r="I557" i="16"/>
  <c r="I903" i="16"/>
  <c r="I1409" i="16"/>
  <c r="J468" i="16"/>
  <c r="I1344" i="16"/>
  <c r="J257" i="16"/>
  <c r="I534" i="16"/>
  <c r="I242" i="16"/>
  <c r="I425" i="16"/>
  <c r="J220" i="16"/>
  <c r="J763" i="16"/>
  <c r="I30" i="16"/>
  <c r="I110" i="16"/>
  <c r="J122" i="16"/>
  <c r="J1325" i="16"/>
  <c r="J1319" i="16"/>
  <c r="I826" i="16"/>
  <c r="I1259" i="16"/>
  <c r="I638" i="16"/>
  <c r="J348" i="16"/>
  <c r="I628" i="16"/>
  <c r="I731" i="16"/>
  <c r="J672" i="16"/>
  <c r="J1275" i="16"/>
  <c r="J595" i="16"/>
  <c r="I1086" i="16"/>
  <c r="J1023" i="16"/>
  <c r="J1192" i="16"/>
  <c r="I1179" i="16"/>
  <c r="I938" i="16"/>
  <c r="J1041" i="16"/>
  <c r="J771" i="16"/>
  <c r="J214" i="16"/>
  <c r="I209" i="16"/>
  <c r="I476" i="16"/>
  <c r="I418" i="16"/>
  <c r="I1090" i="16"/>
  <c r="I146" i="6"/>
  <c r="I266" i="16"/>
  <c r="F170" i="24"/>
  <c r="I170" i="24" s="1"/>
  <c r="H157" i="23"/>
  <c r="F157" i="23"/>
  <c r="I157" i="23" s="1"/>
  <c r="H240" i="23"/>
  <c r="F240" i="23"/>
  <c r="I240" i="23" s="1"/>
  <c r="F158" i="24"/>
  <c r="I158" i="24" s="1"/>
  <c r="H158" i="24"/>
  <c r="H220" i="24"/>
  <c r="F220" i="24"/>
  <c r="I220" i="24" s="1"/>
  <c r="H294" i="24"/>
  <c r="F294" i="24"/>
  <c r="I294" i="24" s="1"/>
  <c r="H235" i="24"/>
  <c r="F235" i="24"/>
  <c r="I235" i="24" s="1"/>
  <c r="H247" i="24"/>
  <c r="F247" i="24"/>
  <c r="I247" i="24" s="1"/>
  <c r="H260" i="24"/>
  <c r="F260" i="24"/>
  <c r="I260" i="24" s="1"/>
  <c r="F297" i="24"/>
  <c r="I297" i="24" s="1"/>
  <c r="H297" i="24"/>
  <c r="H309" i="24"/>
  <c r="F309" i="24"/>
  <c r="I309" i="24" s="1"/>
  <c r="I756" i="16"/>
  <c r="J756" i="16"/>
  <c r="I1097" i="16"/>
  <c r="J1097" i="16"/>
  <c r="J376" i="16"/>
  <c r="I376" i="16"/>
  <c r="I229" i="16"/>
  <c r="J229" i="16"/>
  <c r="I246" i="16"/>
  <c r="J246" i="16"/>
  <c r="J691" i="16"/>
  <c r="I691" i="16"/>
  <c r="I1124" i="16"/>
  <c r="J1124" i="16"/>
  <c r="J254" i="16"/>
  <c r="I254" i="16"/>
  <c r="I779" i="16"/>
  <c r="J779" i="16"/>
  <c r="I431" i="16"/>
  <c r="J431" i="16"/>
  <c r="I906" i="16"/>
  <c r="J906" i="16"/>
  <c r="I1175" i="16"/>
  <c r="J1175" i="16"/>
  <c r="J797" i="16"/>
  <c r="I797" i="16"/>
  <c r="J571" i="16"/>
  <c r="I571" i="16"/>
  <c r="I449" i="16"/>
  <c r="J449" i="16"/>
  <c r="I308" i="16"/>
  <c r="J308" i="16"/>
  <c r="J952" i="16"/>
  <c r="I952" i="16"/>
  <c r="J591" i="16"/>
  <c r="I591" i="16"/>
  <c r="J606" i="16"/>
  <c r="I606" i="16"/>
  <c r="J322" i="16"/>
  <c r="I322" i="16"/>
  <c r="I1072" i="16"/>
  <c r="J1072" i="16"/>
  <c r="J456" i="16"/>
  <c r="I456" i="16"/>
  <c r="I635" i="16"/>
  <c r="J635" i="16"/>
  <c r="J1239" i="16"/>
  <c r="I1239" i="16"/>
  <c r="J404" i="16"/>
  <c r="I404" i="16"/>
  <c r="J353" i="16"/>
  <c r="I353" i="16"/>
  <c r="I1078" i="16"/>
  <c r="J1078" i="16"/>
  <c r="I865" i="16"/>
  <c r="J865" i="16"/>
  <c r="I365" i="16"/>
  <c r="J365" i="16"/>
  <c r="F216" i="20"/>
  <c r="I216" i="20" s="1"/>
  <c r="F90" i="22"/>
  <c r="I90" i="22" s="1"/>
  <c r="I548" i="16"/>
  <c r="I218" i="16"/>
  <c r="J584" i="16"/>
  <c r="I971" i="16"/>
  <c r="J373" i="16"/>
  <c r="J914" i="16"/>
  <c r="J78" i="16"/>
  <c r="I106" i="16"/>
  <c r="I626" i="16"/>
  <c r="J407" i="16"/>
  <c r="I54" i="16"/>
  <c r="J905" i="16"/>
  <c r="I182" i="16"/>
  <c r="J604" i="16"/>
  <c r="J1355" i="16"/>
  <c r="F192" i="22"/>
  <c r="I192" i="22" s="1"/>
  <c r="H163" i="20"/>
  <c r="F322" i="22"/>
  <c r="I322" i="22" s="1"/>
  <c r="F39" i="22"/>
  <c r="I39" i="22" s="1"/>
  <c r="I251" i="16"/>
  <c r="J1425" i="16"/>
  <c r="J958" i="16"/>
  <c r="I488" i="16"/>
  <c r="J869" i="16"/>
  <c r="I842" i="16"/>
  <c r="J370" i="16"/>
  <c r="I142" i="16"/>
  <c r="J830" i="16"/>
  <c r="I555" i="16"/>
  <c r="J1155" i="16"/>
  <c r="I1452" i="16"/>
  <c r="I904" i="16"/>
  <c r="J660" i="16"/>
  <c r="J1048" i="16"/>
  <c r="J1150" i="16"/>
  <c r="J1421" i="16"/>
  <c r="I1270" i="16"/>
  <c r="J1034" i="16"/>
  <c r="I1405" i="16"/>
  <c r="I1334" i="16"/>
  <c r="I374" i="16"/>
  <c r="J38" i="16"/>
  <c r="I94" i="16"/>
  <c r="J114" i="16"/>
  <c r="J138" i="16"/>
  <c r="J186" i="16"/>
  <c r="I416" i="16"/>
  <c r="J411" i="16"/>
  <c r="I345" i="16"/>
  <c r="I394" i="16"/>
  <c r="I1356" i="16"/>
  <c r="I816" i="16"/>
  <c r="I811" i="16"/>
  <c r="J1418" i="16"/>
  <c r="I1211" i="16"/>
  <c r="J1439" i="16"/>
  <c r="J1300" i="16"/>
  <c r="J991" i="16"/>
  <c r="J988" i="16"/>
  <c r="I439" i="16"/>
  <c r="I1293" i="16"/>
  <c r="J1140" i="16"/>
  <c r="J692" i="16"/>
  <c r="I1120" i="16"/>
  <c r="J1111" i="16"/>
  <c r="I497" i="16"/>
  <c r="I205" i="16"/>
  <c r="J1094" i="16"/>
  <c r="I132" i="6"/>
  <c r="I40" i="6"/>
  <c r="J998" i="16"/>
  <c r="F284" i="22"/>
  <c r="I284" i="22" s="1"/>
  <c r="F25" i="15"/>
  <c r="F16" i="15"/>
  <c r="F275" i="22"/>
  <c r="I275" i="22" s="1"/>
  <c r="F254" i="22"/>
  <c r="I254" i="22" s="1"/>
  <c r="F222" i="22"/>
  <c r="I222" i="22" s="1"/>
  <c r="F318" i="22"/>
  <c r="I318" i="22" s="1"/>
  <c r="F194" i="22"/>
  <c r="I194" i="22" s="1"/>
  <c r="F208" i="20"/>
  <c r="I208" i="20" s="1"/>
  <c r="F213" i="20"/>
  <c r="I213" i="20" s="1"/>
  <c r="F122" i="20"/>
  <c r="I122" i="20" s="1"/>
  <c r="I1317" i="16"/>
  <c r="F250" i="20"/>
  <c r="I250" i="20" s="1"/>
  <c r="H182" i="15"/>
  <c r="F228" i="20"/>
  <c r="I228" i="20" s="1"/>
  <c r="H168" i="15"/>
  <c r="H217" i="15"/>
  <c r="F185" i="20"/>
  <c r="I185" i="20" s="1"/>
  <c r="F193" i="20"/>
  <c r="I193" i="20" s="1"/>
  <c r="F107" i="15"/>
  <c r="F167" i="20"/>
  <c r="I167" i="20" s="1"/>
  <c r="J1103" i="16"/>
  <c r="J207" i="16"/>
  <c r="J922" i="16"/>
  <c r="H91" i="17"/>
  <c r="F191" i="17"/>
  <c r="I191" i="17" s="1"/>
  <c r="F170" i="15"/>
  <c r="F176" i="23"/>
  <c r="F180" i="23"/>
  <c r="I180" i="23" s="1"/>
  <c r="F188" i="23"/>
  <c r="I188" i="23" s="1"/>
  <c r="F192" i="23"/>
  <c r="F196" i="23"/>
  <c r="I196" i="23" s="1"/>
  <c r="F226" i="24"/>
  <c r="I226" i="24" s="1"/>
  <c r="F234" i="24"/>
  <c r="I234" i="24" s="1"/>
  <c r="F242" i="24"/>
  <c r="I242" i="24" s="1"/>
  <c r="F137" i="20"/>
  <c r="I137" i="20" s="1"/>
  <c r="F196" i="20"/>
  <c r="I196" i="20" s="1"/>
  <c r="F65" i="20"/>
  <c r="I65" i="20" s="1"/>
  <c r="F214" i="20"/>
  <c r="I214" i="20" s="1"/>
  <c r="F224" i="20"/>
  <c r="I224" i="20" s="1"/>
  <c r="F82" i="15"/>
  <c r="H202" i="15"/>
  <c r="H51" i="24"/>
  <c r="F168" i="23"/>
  <c r="I168" i="23" s="1"/>
  <c r="F140" i="23"/>
  <c r="I140" i="23" s="1"/>
  <c r="F144" i="23"/>
  <c r="I144" i="23" s="1"/>
  <c r="F103" i="15"/>
  <c r="F305" i="22"/>
  <c r="I305" i="22" s="1"/>
  <c r="F294" i="22"/>
  <c r="I294" i="22" s="1"/>
  <c r="F286" i="22"/>
  <c r="I286" i="22" s="1"/>
  <c r="F176" i="22"/>
  <c r="I176" i="22" s="1"/>
  <c r="F149" i="24"/>
  <c r="I149" i="24" s="1"/>
  <c r="F293" i="23"/>
  <c r="I293" i="23" s="1"/>
  <c r="F17" i="15"/>
  <c r="F22" i="15"/>
  <c r="F26" i="20"/>
  <c r="I26" i="20" s="1"/>
  <c r="F152" i="17"/>
  <c r="I152" i="17" s="1"/>
  <c r="F138" i="20"/>
  <c r="I138" i="20" s="1"/>
  <c r="F140" i="24"/>
  <c r="I140" i="24" s="1"/>
  <c r="F144" i="24"/>
  <c r="I144" i="24" s="1"/>
  <c r="F168" i="24"/>
  <c r="I168" i="24" s="1"/>
  <c r="F172" i="24"/>
  <c r="I172" i="24" s="1"/>
  <c r="F176" i="24"/>
  <c r="F180" i="24"/>
  <c r="I180" i="24" s="1"/>
  <c r="F188" i="24"/>
  <c r="I188" i="24" s="1"/>
  <c r="F192" i="24"/>
  <c r="F196" i="24"/>
  <c r="I196" i="24" s="1"/>
  <c r="F245" i="24"/>
  <c r="I245" i="24" s="1"/>
  <c r="F278" i="24"/>
  <c r="I278" i="24" s="1"/>
  <c r="I70" i="6"/>
  <c r="F158" i="17"/>
  <c r="I158" i="17" s="1"/>
  <c r="F248" i="15"/>
  <c r="F11" i="23"/>
  <c r="I11" i="23" s="1"/>
  <c r="F15" i="23"/>
  <c r="I15" i="23" s="1"/>
  <c r="F19" i="23"/>
  <c r="I19" i="23" s="1"/>
  <c r="F27" i="23"/>
  <c r="I27" i="23" s="1"/>
  <c r="F205" i="23"/>
  <c r="I205" i="23" s="1"/>
  <c r="F213" i="23"/>
  <c r="I213" i="23" s="1"/>
  <c r="F319" i="23"/>
  <c r="I319" i="23" s="1"/>
  <c r="F159" i="24"/>
  <c r="I159" i="24" s="1"/>
  <c r="F205" i="24"/>
  <c r="I205" i="24" s="1"/>
  <c r="F209" i="24"/>
  <c r="I209" i="24" s="1"/>
  <c r="F217" i="24"/>
  <c r="I217" i="24" s="1"/>
  <c r="F306" i="24"/>
  <c r="I306" i="24" s="1"/>
  <c r="F277" i="22"/>
  <c r="I277" i="22" s="1"/>
  <c r="F256" i="22"/>
  <c r="I256" i="22" s="1"/>
  <c r="F248" i="22"/>
  <c r="I248" i="22" s="1"/>
  <c r="F240" i="22"/>
  <c r="I240" i="22" s="1"/>
  <c r="F226" i="22"/>
  <c r="I226" i="22" s="1"/>
  <c r="F210" i="22"/>
  <c r="I210" i="22" s="1"/>
  <c r="F257" i="20"/>
  <c r="I257" i="20" s="1"/>
  <c r="H301" i="20"/>
  <c r="F320" i="22"/>
  <c r="I320" i="22" s="1"/>
  <c r="F312" i="22"/>
  <c r="I312" i="22" s="1"/>
  <c r="F304" i="22"/>
  <c r="I304" i="22" s="1"/>
  <c r="F291" i="22"/>
  <c r="I291" i="22" s="1"/>
  <c r="F283" i="22"/>
  <c r="I283" i="22" s="1"/>
  <c r="F274" i="22"/>
  <c r="I274" i="22" s="1"/>
  <c r="F253" i="22"/>
  <c r="I253" i="22" s="1"/>
  <c r="F216" i="22"/>
  <c r="I216" i="22" s="1"/>
  <c r="F198" i="22"/>
  <c r="I198" i="22" s="1"/>
  <c r="F182" i="22"/>
  <c r="I182" i="22" s="1"/>
  <c r="F195" i="22"/>
  <c r="I195" i="22" s="1"/>
  <c r="F171" i="22"/>
  <c r="I171" i="22" s="1"/>
  <c r="F163" i="22"/>
  <c r="I163" i="22" s="1"/>
  <c r="F145" i="22"/>
  <c r="I145" i="22" s="1"/>
  <c r="F135" i="22"/>
  <c r="I135" i="22" s="1"/>
  <c r="F127" i="22"/>
  <c r="I127" i="22" s="1"/>
  <c r="H46" i="23"/>
  <c r="F170" i="22"/>
  <c r="I170" i="22" s="1"/>
  <c r="F162" i="22"/>
  <c r="I162" i="22" s="1"/>
  <c r="F154" i="22"/>
  <c r="I154" i="22" s="1"/>
  <c r="F136" i="22"/>
  <c r="I136" i="22" s="1"/>
  <c r="F110" i="22"/>
  <c r="I110" i="22" s="1"/>
  <c r="F102" i="22"/>
  <c r="I102" i="22" s="1"/>
  <c r="F94" i="22"/>
  <c r="I94" i="22" s="1"/>
  <c r="F86" i="22"/>
  <c r="I86" i="22" s="1"/>
  <c r="F78" i="22"/>
  <c r="I78" i="22" s="1"/>
  <c r="F70" i="22"/>
  <c r="I70" i="22" s="1"/>
  <c r="F62" i="22"/>
  <c r="I62" i="22" s="1"/>
  <c r="F43" i="22"/>
  <c r="I43" i="22" s="1"/>
  <c r="H30" i="22"/>
  <c r="F45" i="23"/>
  <c r="I45" i="23" s="1"/>
  <c r="F64" i="23"/>
  <c r="I64" i="23" s="1"/>
  <c r="F69" i="23"/>
  <c r="I69" i="23" s="1"/>
  <c r="F73" i="23"/>
  <c r="I73" i="23" s="1"/>
  <c r="F81" i="23"/>
  <c r="I81" i="23" s="1"/>
  <c r="F85" i="23"/>
  <c r="I85" i="23" s="1"/>
  <c r="F93" i="23"/>
  <c r="I93" i="23" s="1"/>
  <c r="F97" i="23"/>
  <c r="I97" i="23" s="1"/>
  <c r="F113" i="23"/>
  <c r="I113" i="23" s="1"/>
  <c r="F117" i="23"/>
  <c r="I117" i="23" s="1"/>
  <c r="F121" i="23"/>
  <c r="I121" i="23" s="1"/>
  <c r="F125" i="23"/>
  <c r="I125" i="23" s="1"/>
  <c r="F129" i="23"/>
  <c r="I129" i="23" s="1"/>
  <c r="F226" i="23"/>
  <c r="I226" i="23" s="1"/>
  <c r="F235" i="23"/>
  <c r="I235" i="23" s="1"/>
  <c r="F243" i="23"/>
  <c r="I243" i="23" s="1"/>
  <c r="F255" i="23"/>
  <c r="I255" i="23" s="1"/>
  <c r="F259" i="23"/>
  <c r="I259" i="23" s="1"/>
  <c r="F270" i="23"/>
  <c r="I270" i="23" s="1"/>
  <c r="F274" i="23"/>
  <c r="I274" i="23" s="1"/>
  <c r="F278" i="23"/>
  <c r="I278" i="23" s="1"/>
  <c r="F282" i="23"/>
  <c r="I282" i="23" s="1"/>
  <c r="F286" i="23"/>
  <c r="I286" i="23" s="1"/>
  <c r="F290" i="23"/>
  <c r="I290" i="23" s="1"/>
  <c r="F300" i="23"/>
  <c r="I300" i="23" s="1"/>
  <c r="F310" i="23"/>
  <c r="I310" i="23" s="1"/>
  <c r="H31" i="24"/>
  <c r="F39" i="24"/>
  <c r="I39" i="24" s="1"/>
  <c r="F43" i="24"/>
  <c r="I43" i="24" s="1"/>
  <c r="F49" i="24"/>
  <c r="I49" i="24" s="1"/>
  <c r="F66" i="24"/>
  <c r="I66" i="24" s="1"/>
  <c r="F70" i="24"/>
  <c r="I70" i="24" s="1"/>
  <c r="F74" i="24"/>
  <c r="I74" i="24" s="1"/>
  <c r="F78" i="24"/>
  <c r="I78" i="24" s="1"/>
  <c r="F86" i="24"/>
  <c r="I86" i="24" s="1"/>
  <c r="F90" i="24"/>
  <c r="I90" i="24" s="1"/>
  <c r="F94" i="24"/>
  <c r="I94" i="24" s="1"/>
  <c r="F98" i="24"/>
  <c r="I98" i="24" s="1"/>
  <c r="F102" i="24"/>
  <c r="I102" i="24" s="1"/>
  <c r="F106" i="24"/>
  <c r="I106" i="24" s="1"/>
  <c r="F110" i="24"/>
  <c r="I110" i="24" s="1"/>
  <c r="F114" i="24"/>
  <c r="I114" i="24" s="1"/>
  <c r="F118" i="24"/>
  <c r="I118" i="24" s="1"/>
  <c r="F132" i="15"/>
  <c r="H199" i="22"/>
  <c r="F199" i="22"/>
  <c r="I199" i="22" s="1"/>
  <c r="H175" i="22"/>
  <c r="F175" i="22"/>
  <c r="I175" i="22" s="1"/>
  <c r="H75" i="22"/>
  <c r="F75" i="22"/>
  <c r="I75" i="22" s="1"/>
  <c r="H98" i="22"/>
  <c r="F98" i="22"/>
  <c r="I98" i="22" s="1"/>
  <c r="F229" i="22"/>
  <c r="I229" i="22" s="1"/>
  <c r="H92" i="23"/>
  <c r="F92" i="23"/>
  <c r="I92" i="23" s="1"/>
  <c r="H131" i="23"/>
  <c r="F131" i="23"/>
  <c r="H14" i="23"/>
  <c r="F14" i="23"/>
  <c r="I14" i="23" s="1"/>
  <c r="H26" i="23"/>
  <c r="F26" i="23"/>
  <c r="I26" i="23" s="1"/>
  <c r="F105" i="23"/>
  <c r="I105" i="23" s="1"/>
  <c r="H141" i="23"/>
  <c r="F141" i="23"/>
  <c r="I141" i="23" s="1"/>
  <c r="H185" i="23"/>
  <c r="F185" i="23"/>
  <c r="I185" i="23" s="1"/>
  <c r="H253" i="23"/>
  <c r="F253" i="23"/>
  <c r="I253" i="23" s="1"/>
  <c r="H277" i="23"/>
  <c r="F277" i="23"/>
  <c r="I277" i="23" s="1"/>
  <c r="F302" i="23"/>
  <c r="I302" i="23" s="1"/>
  <c r="H302" i="23"/>
  <c r="H204" i="23"/>
  <c r="F204" i="23"/>
  <c r="I204" i="23" s="1"/>
  <c r="H294" i="23"/>
  <c r="F294" i="23"/>
  <c r="I294" i="23" s="1"/>
  <c r="H322" i="23"/>
  <c r="F322" i="23"/>
  <c r="I322" i="23" s="1"/>
  <c r="H92" i="24"/>
  <c r="F92" i="24"/>
  <c r="I92" i="24" s="1"/>
  <c r="H105" i="24"/>
  <c r="F105" i="24"/>
  <c r="I105" i="24" s="1"/>
  <c r="F80" i="23"/>
  <c r="I80" i="23" s="1"/>
  <c r="F181" i="23"/>
  <c r="I181" i="23" s="1"/>
  <c r="F165" i="23"/>
  <c r="I165" i="23" s="1"/>
  <c r="F38" i="24"/>
  <c r="I38" i="24" s="1"/>
  <c r="F40" i="22"/>
  <c r="I40" i="22" s="1"/>
  <c r="F289" i="22"/>
  <c r="I289" i="22" s="1"/>
  <c r="F184" i="22"/>
  <c r="I184" i="22" s="1"/>
  <c r="F308" i="22"/>
  <c r="I308" i="22" s="1"/>
  <c r="F159" i="22"/>
  <c r="F167" i="22"/>
  <c r="I167" i="22" s="1"/>
  <c r="F106" i="22"/>
  <c r="I106" i="22" s="1"/>
  <c r="F58" i="22"/>
  <c r="I58" i="22" s="1"/>
  <c r="F116" i="22"/>
  <c r="I116" i="22" s="1"/>
  <c r="F142" i="22"/>
  <c r="I142" i="22" s="1"/>
  <c r="F121" i="22"/>
  <c r="I121" i="22" s="1"/>
  <c r="F65" i="15"/>
  <c r="F349" i="23"/>
  <c r="I349" i="23" s="1"/>
  <c r="F117" i="24"/>
  <c r="I117" i="24" s="1"/>
  <c r="F88" i="23"/>
  <c r="I88" i="23" s="1"/>
  <c r="F68" i="23"/>
  <c r="I68" i="23" s="1"/>
  <c r="F357" i="23"/>
  <c r="I357" i="23" s="1"/>
  <c r="F212" i="23"/>
  <c r="I212" i="23" s="1"/>
  <c r="F173" i="23"/>
  <c r="I173" i="23" s="1"/>
  <c r="F22" i="23"/>
  <c r="I22" i="23" s="1"/>
  <c r="F232" i="23"/>
  <c r="I232" i="23" s="1"/>
  <c r="H203" i="22"/>
  <c r="H248" i="23"/>
  <c r="F60" i="24"/>
  <c r="I60" i="24" s="1"/>
  <c r="J487" i="16"/>
  <c r="I487" i="16"/>
  <c r="J981" i="16"/>
  <c r="I981" i="16"/>
  <c r="I501" i="16"/>
  <c r="J501" i="16"/>
  <c r="I764" i="16"/>
  <c r="J764" i="16"/>
  <c r="I221" i="16"/>
  <c r="J221" i="16"/>
  <c r="I232" i="16"/>
  <c r="J232" i="16"/>
  <c r="I924" i="16"/>
  <c r="J924" i="16"/>
  <c r="J1457" i="16"/>
  <c r="I1457" i="16"/>
  <c r="H191" i="22"/>
  <c r="F191" i="22"/>
  <c r="I191" i="22" s="1"/>
  <c r="F237" i="22"/>
  <c r="I237" i="22" s="1"/>
  <c r="H237" i="22"/>
  <c r="H72" i="23"/>
  <c r="F72" i="23"/>
  <c r="I72" i="23" s="1"/>
  <c r="H122" i="23"/>
  <c r="F122" i="23"/>
  <c r="I122" i="23" s="1"/>
  <c r="H18" i="23"/>
  <c r="F18" i="23"/>
  <c r="I18" i="23" s="1"/>
  <c r="F60" i="23"/>
  <c r="I60" i="23" s="1"/>
  <c r="F109" i="23"/>
  <c r="I109" i="23" s="1"/>
  <c r="H169" i="23"/>
  <c r="F169" i="23"/>
  <c r="I169" i="23" s="1"/>
  <c r="H236" i="23"/>
  <c r="F236" i="23"/>
  <c r="I236" i="23" s="1"/>
  <c r="H285" i="23"/>
  <c r="F285" i="23"/>
  <c r="I285" i="23" s="1"/>
  <c r="F265" i="23"/>
  <c r="I265" i="23" s="1"/>
  <c r="F306" i="23"/>
  <c r="I306" i="23" s="1"/>
  <c r="H318" i="23"/>
  <c r="F318" i="23"/>
  <c r="I318" i="23" s="1"/>
  <c r="H353" i="23"/>
  <c r="F353" i="23"/>
  <c r="I353" i="23" s="1"/>
  <c r="H365" i="23"/>
  <c r="F365" i="23"/>
  <c r="I365" i="23" s="1"/>
  <c r="H109" i="24"/>
  <c r="F109" i="24"/>
  <c r="I109" i="24" s="1"/>
  <c r="F122" i="24"/>
  <c r="I122" i="24" s="1"/>
  <c r="F82" i="22"/>
  <c r="I82" i="22" s="1"/>
  <c r="F134" i="22"/>
  <c r="I134" i="22" s="1"/>
  <c r="F252" i="20"/>
  <c r="I252" i="20" s="1"/>
  <c r="F333" i="23"/>
  <c r="I333" i="23" s="1"/>
  <c r="F30" i="23"/>
  <c r="I30" i="23" s="1"/>
  <c r="F281" i="23"/>
  <c r="I281" i="23" s="1"/>
  <c r="F96" i="24"/>
  <c r="I96" i="24" s="1"/>
  <c r="F229" i="23"/>
  <c r="I229" i="23" s="1"/>
  <c r="F269" i="23"/>
  <c r="I269" i="23" s="1"/>
  <c r="H218" i="20"/>
  <c r="F218" i="20"/>
  <c r="I218" i="20" s="1"/>
  <c r="F108" i="20"/>
  <c r="I108" i="20" s="1"/>
  <c r="H332" i="22"/>
  <c r="F332" i="22"/>
  <c r="I332" i="22" s="1"/>
  <c r="F206" i="20"/>
  <c r="I206" i="20" s="1"/>
  <c r="H66" i="22"/>
  <c r="F66" i="22"/>
  <c r="I66" i="22" s="1"/>
  <c r="H76" i="23"/>
  <c r="F76" i="23"/>
  <c r="I76" i="23" s="1"/>
  <c r="F126" i="22"/>
  <c r="I126" i="22" s="1"/>
  <c r="H10" i="23"/>
  <c r="F10" i="23"/>
  <c r="I10" i="23" s="1"/>
  <c r="F101" i="23"/>
  <c r="I101" i="23" s="1"/>
  <c r="H189" i="23"/>
  <c r="F189" i="23"/>
  <c r="I189" i="23" s="1"/>
  <c r="H244" i="23"/>
  <c r="F244" i="23"/>
  <c r="I244" i="23" s="1"/>
  <c r="H42" i="24"/>
  <c r="F42" i="24"/>
  <c r="I42" i="24" s="1"/>
  <c r="H326" i="23"/>
  <c r="F326" i="23"/>
  <c r="I326" i="23" s="1"/>
  <c r="H337" i="23"/>
  <c r="F337" i="23"/>
  <c r="I337" i="23" s="1"/>
  <c r="H369" i="23"/>
  <c r="F369" i="23"/>
  <c r="I369" i="23" s="1"/>
  <c r="H101" i="24"/>
  <c r="F101" i="24"/>
  <c r="I101" i="24" s="1"/>
  <c r="H127" i="24"/>
  <c r="F127" i="24"/>
  <c r="I127" i="24" s="1"/>
  <c r="F208" i="22"/>
  <c r="I208" i="22" s="1"/>
  <c r="F303" i="22"/>
  <c r="I303" i="22" s="1"/>
  <c r="H268" i="22"/>
  <c r="F113" i="24"/>
  <c r="I113" i="24" s="1"/>
  <c r="F281" i="22"/>
  <c r="I281" i="22" s="1"/>
  <c r="F292" i="22"/>
  <c r="I292" i="22" s="1"/>
  <c r="F248" i="20"/>
  <c r="I248" i="20" s="1"/>
  <c r="F265" i="22"/>
  <c r="I265" i="22" s="1"/>
  <c r="H135" i="20"/>
  <c r="F150" i="22"/>
  <c r="I150" i="22" s="1"/>
  <c r="F74" i="22"/>
  <c r="I74" i="22" s="1"/>
  <c r="F166" i="22"/>
  <c r="I166" i="22" s="1"/>
  <c r="F151" i="22"/>
  <c r="I151" i="22" s="1"/>
  <c r="F158" i="22"/>
  <c r="F59" i="22"/>
  <c r="I59" i="22" s="1"/>
  <c r="F96" i="23"/>
  <c r="I96" i="23" s="1"/>
  <c r="F361" i="23"/>
  <c r="I361" i="23" s="1"/>
  <c r="F220" i="23"/>
  <c r="I220" i="23" s="1"/>
  <c r="F161" i="23"/>
  <c r="I161" i="23" s="1"/>
  <c r="F257" i="23"/>
  <c r="I257" i="23" s="1"/>
  <c r="F177" i="23"/>
  <c r="I177" i="23" s="1"/>
  <c r="F145" i="23"/>
  <c r="I145" i="23" s="1"/>
  <c r="F64" i="24"/>
  <c r="I64" i="24" s="1"/>
  <c r="F48" i="24"/>
  <c r="I48" i="24" s="1"/>
  <c r="F289" i="23"/>
  <c r="I289" i="23" s="1"/>
  <c r="F314" i="23"/>
  <c r="I314" i="23" s="1"/>
  <c r="H261" i="23"/>
  <c r="F127" i="23"/>
  <c r="I127" i="23" s="1"/>
  <c r="J776" i="16"/>
  <c r="I776" i="16"/>
  <c r="J1045" i="16"/>
  <c r="I1045" i="16"/>
  <c r="I706" i="16"/>
  <c r="J706" i="16"/>
  <c r="I274" i="16"/>
  <c r="J274" i="16"/>
  <c r="J1182" i="16"/>
  <c r="I1182" i="16"/>
  <c r="I569" i="16"/>
  <c r="J569" i="16"/>
  <c r="J1190" i="16"/>
  <c r="I1190" i="16"/>
  <c r="J588" i="16"/>
  <c r="I588" i="16"/>
  <c r="I814" i="16"/>
  <c r="J814" i="16"/>
  <c r="I964" i="16"/>
  <c r="J964" i="16"/>
  <c r="J1306" i="16"/>
  <c r="I1306" i="16"/>
  <c r="I1307" i="16"/>
  <c r="J1307" i="16"/>
  <c r="I349" i="16"/>
  <c r="J349" i="16"/>
  <c r="J350" i="16"/>
  <c r="I350" i="16"/>
  <c r="I398" i="16"/>
  <c r="J398" i="16"/>
  <c r="I402" i="16"/>
  <c r="J402" i="16"/>
  <c r="J1261" i="16"/>
  <c r="I1261" i="16"/>
  <c r="J840" i="16"/>
  <c r="I840" i="16"/>
  <c r="I864" i="16"/>
  <c r="J864" i="16"/>
  <c r="I409" i="16"/>
  <c r="J409" i="16"/>
  <c r="J1326" i="16"/>
  <c r="I1326" i="16"/>
  <c r="I172" i="16"/>
  <c r="J172" i="16"/>
  <c r="I168" i="16"/>
  <c r="J168" i="16"/>
  <c r="J160" i="16"/>
  <c r="I160" i="16"/>
  <c r="J36" i="16"/>
  <c r="I36" i="16"/>
  <c r="H154" i="24"/>
  <c r="F154" i="24"/>
  <c r="I154" i="24" s="1"/>
  <c r="H182" i="24"/>
  <c r="F182" i="24"/>
  <c r="I182" i="24" s="1"/>
  <c r="H194" i="24"/>
  <c r="F194" i="24"/>
  <c r="I194" i="24" s="1"/>
  <c r="H256" i="24"/>
  <c r="F256" i="24"/>
  <c r="I256" i="24" s="1"/>
  <c r="H280" i="24"/>
  <c r="F280" i="24"/>
  <c r="I280" i="24" s="1"/>
  <c r="H305" i="24"/>
  <c r="F305" i="24"/>
  <c r="I305" i="24" s="1"/>
  <c r="H319" i="24"/>
  <c r="F319" i="24"/>
  <c r="I319" i="24" s="1"/>
  <c r="F334" i="24"/>
  <c r="I334" i="24" s="1"/>
  <c r="F342" i="24"/>
  <c r="I342" i="24" s="1"/>
  <c r="F178" i="24"/>
  <c r="I178" i="24" s="1"/>
  <c r="I1057" i="16"/>
  <c r="J565" i="16"/>
  <c r="I1343" i="16"/>
  <c r="J1352" i="16"/>
  <c r="I990" i="16"/>
  <c r="J382" i="16"/>
  <c r="H146" i="24"/>
  <c r="F99" i="20"/>
  <c r="F172" i="15"/>
  <c r="F217" i="20"/>
  <c r="I217" i="20" s="1"/>
  <c r="F222" i="20"/>
  <c r="I222" i="20" s="1"/>
  <c r="F119" i="20"/>
  <c r="I119" i="20" s="1"/>
  <c r="J199" i="16"/>
  <c r="H59" i="6"/>
  <c r="H54" i="6"/>
  <c r="F187" i="20"/>
  <c r="I187" i="20" s="1"/>
  <c r="F191" i="20"/>
  <c r="I191" i="20" s="1"/>
  <c r="F195" i="20"/>
  <c r="I195" i="20" s="1"/>
  <c r="F199" i="20"/>
  <c r="I199" i="20" s="1"/>
  <c r="F212" i="20"/>
  <c r="I212" i="20" s="1"/>
  <c r="F230" i="20"/>
  <c r="I230" i="20" s="1"/>
  <c r="H109" i="15"/>
  <c r="F239" i="20"/>
  <c r="I239" i="20" s="1"/>
  <c r="H192" i="15"/>
  <c r="H174" i="20"/>
  <c r="F142" i="20"/>
  <c r="I142" i="20" s="1"/>
  <c r="F146" i="17"/>
  <c r="I146" i="17" s="1"/>
  <c r="F101" i="20"/>
  <c r="I101" i="20" s="1"/>
  <c r="F10" i="20"/>
  <c r="I10" i="20" s="1"/>
  <c r="F88" i="20"/>
  <c r="I88" i="20" s="1"/>
  <c r="F110" i="20"/>
  <c r="F201" i="20"/>
  <c r="I201" i="20" s="1"/>
  <c r="F46" i="17"/>
  <c r="I46" i="17" s="1"/>
  <c r="F171" i="20"/>
  <c r="I171" i="20" s="1"/>
  <c r="F175" i="20"/>
  <c r="I175" i="20" s="1"/>
  <c r="F189" i="20"/>
  <c r="I189" i="20" s="1"/>
  <c r="F197" i="20"/>
  <c r="I197" i="20" s="1"/>
  <c r="F70" i="17"/>
  <c r="I70" i="17" s="1"/>
  <c r="F202" i="20"/>
  <c r="I202" i="20" s="1"/>
  <c r="F98" i="20"/>
  <c r="I98" i="20" s="1"/>
  <c r="F76" i="20"/>
  <c r="I76" i="20" s="1"/>
  <c r="F118" i="20"/>
  <c r="I118" i="20" s="1"/>
  <c r="F124" i="20"/>
  <c r="I124" i="20" s="1"/>
  <c r="F132" i="20"/>
  <c r="I132" i="20" s="1"/>
  <c r="F140" i="20"/>
  <c r="I140" i="20" s="1"/>
  <c r="F149" i="20"/>
  <c r="I149" i="20" s="1"/>
  <c r="F153" i="20"/>
  <c r="I153" i="20" s="1"/>
  <c r="F157" i="20"/>
  <c r="I157" i="20" s="1"/>
  <c r="F38" i="17"/>
  <c r="I38" i="17" s="1"/>
  <c r="F37" i="15"/>
  <c r="F165" i="20"/>
  <c r="I165" i="20" s="1"/>
  <c r="F169" i="20"/>
  <c r="I169" i="20" s="1"/>
  <c r="F173" i="20"/>
  <c r="I173" i="20" s="1"/>
  <c r="F178" i="20"/>
  <c r="I178" i="20" s="1"/>
  <c r="F121" i="20"/>
  <c r="I121" i="20" s="1"/>
  <c r="F126" i="20"/>
  <c r="I126" i="20" s="1"/>
  <c r="F130" i="20"/>
  <c r="I130" i="20" s="1"/>
  <c r="F151" i="20"/>
  <c r="I151" i="20" s="1"/>
  <c r="F155" i="20"/>
  <c r="I155" i="20" s="1"/>
  <c r="F210" i="15"/>
  <c r="F177" i="20"/>
  <c r="I177" i="20" s="1"/>
  <c r="F104" i="20"/>
  <c r="I104" i="20" s="1"/>
  <c r="F77" i="20"/>
  <c r="I77" i="20" s="1"/>
  <c r="F12" i="20"/>
  <c r="I12" i="20" s="1"/>
  <c r="F114" i="20"/>
  <c r="I114" i="20" s="1"/>
  <c r="F95" i="20"/>
  <c r="I95" i="20" s="1"/>
  <c r="F28" i="20"/>
  <c r="I28" i="20" s="1"/>
  <c r="F57" i="20"/>
  <c r="I57" i="20" s="1"/>
  <c r="F49" i="15"/>
  <c r="F82" i="20"/>
  <c r="I82" i="20" s="1"/>
  <c r="F73" i="20"/>
  <c r="I73" i="20" s="1"/>
  <c r="F86" i="20"/>
  <c r="I86" i="20" s="1"/>
  <c r="F233" i="20"/>
  <c r="I233" i="20" s="1"/>
  <c r="F71" i="20"/>
  <c r="I71" i="20" s="1"/>
  <c r="F18" i="20"/>
  <c r="I18" i="20" s="1"/>
  <c r="F63" i="20"/>
  <c r="I63" i="20" s="1"/>
  <c r="F181" i="17"/>
  <c r="I181" i="17" s="1"/>
  <c r="F107" i="20"/>
  <c r="I107" i="20" s="1"/>
  <c r="F116" i="20"/>
  <c r="F79" i="20"/>
  <c r="I79" i="20" s="1"/>
  <c r="F41" i="20"/>
  <c r="I41" i="20" s="1"/>
  <c r="F93" i="20"/>
  <c r="I93" i="20" s="1"/>
  <c r="F37" i="20"/>
  <c r="I37" i="20" s="1"/>
  <c r="F75" i="20"/>
  <c r="I75" i="20" s="1"/>
  <c r="F247" i="15"/>
  <c r="F197" i="17"/>
  <c r="I197" i="17" s="1"/>
  <c r="F149" i="17"/>
  <c r="I149" i="17" s="1"/>
  <c r="F47" i="20"/>
  <c r="I47" i="20" s="1"/>
  <c r="F125" i="20"/>
  <c r="I125" i="20" s="1"/>
  <c r="F129" i="20"/>
  <c r="I129" i="20" s="1"/>
  <c r="F133" i="20"/>
  <c r="I133" i="20" s="1"/>
  <c r="F141" i="20"/>
  <c r="I141" i="20" s="1"/>
  <c r="F150" i="20"/>
  <c r="I150" i="20" s="1"/>
  <c r="F154" i="20"/>
  <c r="I154" i="20" s="1"/>
  <c r="F158" i="20"/>
  <c r="I158" i="20" s="1"/>
  <c r="F230" i="24"/>
  <c r="I230" i="24" s="1"/>
  <c r="F238" i="24"/>
  <c r="I238" i="24" s="1"/>
  <c r="F246" i="24"/>
  <c r="I246" i="24" s="1"/>
  <c r="F112" i="20"/>
  <c r="I112" i="20" s="1"/>
  <c r="F97" i="20"/>
  <c r="I97" i="20" s="1"/>
  <c r="F22" i="20"/>
  <c r="I22" i="20" s="1"/>
  <c r="F59" i="20"/>
  <c r="I59" i="20" s="1"/>
  <c r="F67" i="20"/>
  <c r="I67" i="20" s="1"/>
  <c r="F84" i="20"/>
  <c r="I84" i="20" s="1"/>
  <c r="F159" i="20"/>
  <c r="F47" i="17"/>
  <c r="I47" i="17" s="1"/>
  <c r="F88" i="17"/>
  <c r="I88" i="17" s="1"/>
  <c r="F36" i="15"/>
  <c r="F166" i="20"/>
  <c r="I166" i="20" s="1"/>
  <c r="F170" i="20"/>
  <c r="I170" i="20" s="1"/>
  <c r="F184" i="20"/>
  <c r="I184" i="20" s="1"/>
  <c r="F188" i="20"/>
  <c r="I188" i="20" s="1"/>
  <c r="F192" i="20"/>
  <c r="I192" i="20" s="1"/>
  <c r="F78" i="20"/>
  <c r="I78" i="20" s="1"/>
  <c r="F146" i="20"/>
  <c r="F150" i="17"/>
  <c r="I150" i="17" s="1"/>
  <c r="F142" i="17"/>
  <c r="I142" i="17" s="1"/>
  <c r="F58" i="20"/>
  <c r="I58" i="20" s="1"/>
  <c r="F181" i="15"/>
  <c r="F96" i="20"/>
  <c r="I96" i="20" s="1"/>
  <c r="H209" i="20"/>
  <c r="F83" i="20"/>
  <c r="I83" i="20" s="1"/>
  <c r="F8" i="20"/>
  <c r="I8" i="20" s="1"/>
  <c r="H167" i="15"/>
  <c r="F24" i="20"/>
  <c r="I24" i="20" s="1"/>
  <c r="F16" i="20"/>
  <c r="I16" i="20" s="1"/>
  <c r="H61" i="20"/>
  <c r="F175" i="17"/>
  <c r="I175" i="17" s="1"/>
  <c r="F157" i="17"/>
  <c r="I157" i="17" s="1"/>
  <c r="F45" i="20"/>
  <c r="I45" i="20" s="1"/>
  <c r="F117" i="20"/>
  <c r="I117" i="20" s="1"/>
  <c r="F123" i="20"/>
  <c r="I123" i="20" s="1"/>
  <c r="F127" i="20"/>
  <c r="I127" i="20" s="1"/>
  <c r="F131" i="20"/>
  <c r="I131" i="20" s="1"/>
  <c r="F148" i="20"/>
  <c r="I148" i="20" s="1"/>
  <c r="F152" i="20"/>
  <c r="I152" i="20" s="1"/>
  <c r="F156" i="20"/>
  <c r="I156" i="20" s="1"/>
  <c r="F160" i="20"/>
  <c r="I160" i="20" s="1"/>
  <c r="F323" i="22"/>
  <c r="I323" i="22" s="1"/>
  <c r="F315" i="22"/>
  <c r="I315" i="22" s="1"/>
  <c r="F27" i="22"/>
  <c r="I27" i="22" s="1"/>
  <c r="I30" i="22" s="1"/>
  <c r="F221" i="23"/>
  <c r="I221" i="23" s="1"/>
  <c r="F213" i="24"/>
  <c r="I213" i="24" s="1"/>
  <c r="F221" i="24"/>
  <c r="I221" i="24" s="1"/>
  <c r="F39" i="20"/>
  <c r="I39" i="20" s="1"/>
  <c r="F20" i="20"/>
  <c r="I20" i="20" s="1"/>
  <c r="F90" i="20"/>
  <c r="I90" i="20" s="1"/>
  <c r="F69" i="20"/>
  <c r="I69" i="20" s="1"/>
  <c r="H27" i="15"/>
  <c r="F41" i="17"/>
  <c r="I41" i="17" s="1"/>
  <c r="F45" i="17"/>
  <c r="I45" i="17" s="1"/>
  <c r="F164" i="20"/>
  <c r="I164" i="20" s="1"/>
  <c r="F168" i="20"/>
  <c r="I168" i="20" s="1"/>
  <c r="F172" i="20"/>
  <c r="I172" i="20" s="1"/>
  <c r="F186" i="20"/>
  <c r="I186" i="20" s="1"/>
  <c r="F190" i="20"/>
  <c r="I190" i="20" s="1"/>
  <c r="F194" i="20"/>
  <c r="I194" i="20" s="1"/>
  <c r="F276" i="24"/>
  <c r="I276" i="24" s="1"/>
  <c r="F284" i="24"/>
  <c r="I284" i="24" s="1"/>
  <c r="F102" i="20"/>
  <c r="I102" i="20" s="1"/>
  <c r="F176" i="17"/>
  <c r="I176" i="17" s="1"/>
  <c r="F46" i="20"/>
  <c r="I46" i="20" s="1"/>
  <c r="F62" i="20"/>
  <c r="I62" i="20" s="1"/>
  <c r="F106" i="15"/>
  <c r="H127" i="17"/>
  <c r="F13" i="20"/>
  <c r="I13" i="20" s="1"/>
  <c r="H217" i="20"/>
  <c r="F207" i="17"/>
  <c r="I207" i="17" s="1"/>
  <c r="F197" i="15"/>
  <c r="F258" i="20"/>
  <c r="I258" i="20" s="1"/>
  <c r="F273" i="20"/>
  <c r="I273" i="20" s="1"/>
  <c r="F277" i="20"/>
  <c r="I277" i="20" s="1"/>
  <c r="F281" i="20"/>
  <c r="I281" i="20" s="1"/>
  <c r="F285" i="20"/>
  <c r="I285" i="20" s="1"/>
  <c r="F80" i="20"/>
  <c r="I80" i="20" s="1"/>
  <c r="F129" i="17"/>
  <c r="I129" i="17" s="1"/>
  <c r="F66" i="20"/>
  <c r="I66" i="20" s="1"/>
  <c r="F25" i="20"/>
  <c r="I25" i="20" s="1"/>
  <c r="F74" i="20"/>
  <c r="I74" i="20" s="1"/>
  <c r="F105" i="20"/>
  <c r="I105" i="20" s="1"/>
  <c r="F184" i="15"/>
  <c r="F44" i="15"/>
  <c r="H181" i="20"/>
  <c r="F70" i="20"/>
  <c r="I70" i="20" s="1"/>
  <c r="F93" i="15"/>
  <c r="F113" i="17"/>
  <c r="I113" i="17" s="1"/>
  <c r="F205" i="20"/>
  <c r="I205" i="20" s="1"/>
  <c r="F21" i="20"/>
  <c r="I21" i="20" s="1"/>
  <c r="F198" i="20"/>
  <c r="I198" i="20" s="1"/>
  <c r="F36" i="20"/>
  <c r="I36" i="20" s="1"/>
  <c r="H69" i="15"/>
  <c r="F156" i="15"/>
  <c r="F226" i="20"/>
  <c r="I226" i="20" s="1"/>
  <c r="F329" i="22"/>
  <c r="F321" i="22"/>
  <c r="I321" i="22" s="1"/>
  <c r="F313" i="22"/>
  <c r="I313" i="22" s="1"/>
  <c r="H98" i="15"/>
  <c r="H121" i="15"/>
  <c r="H38" i="15"/>
  <c r="F74" i="15"/>
  <c r="F14" i="20"/>
  <c r="I14" i="20" s="1"/>
  <c r="F319" i="22"/>
  <c r="I319" i="22" s="1"/>
  <c r="F198" i="15"/>
  <c r="I236" i="16"/>
  <c r="J1105" i="16"/>
  <c r="I1040" i="16"/>
  <c r="I1446" i="16"/>
  <c r="J1110" i="16"/>
  <c r="J504" i="16"/>
  <c r="I422" i="16"/>
  <c r="I529" i="16"/>
  <c r="I931" i="16"/>
  <c r="J985" i="16"/>
  <c r="J1014" i="16"/>
  <c r="J983" i="16"/>
  <c r="J222" i="16"/>
  <c r="J514" i="16"/>
  <c r="I511" i="16"/>
  <c r="J378" i="16"/>
  <c r="I1279" i="16"/>
  <c r="I746" i="16"/>
  <c r="J743" i="16"/>
  <c r="I1092" i="16"/>
  <c r="J200" i="16"/>
  <c r="J469" i="16"/>
  <c r="I85" i="6"/>
  <c r="I206" i="16"/>
  <c r="I1118" i="16"/>
  <c r="J213" i="16"/>
  <c r="I521" i="16"/>
  <c r="I485" i="16"/>
  <c r="J928" i="16"/>
  <c r="J773" i="16"/>
  <c r="J510" i="16"/>
  <c r="I758" i="16"/>
  <c r="J473" i="16"/>
  <c r="I421" i="16"/>
  <c r="I982" i="16"/>
  <c r="J933" i="16"/>
  <c r="I479" i="16"/>
  <c r="I770" i="16"/>
  <c r="I1015" i="16"/>
  <c r="J1337" i="16"/>
  <c r="I248" i="16"/>
  <c r="I67" i="6"/>
  <c r="J685" i="16"/>
  <c r="I122" i="6"/>
  <c r="J1126" i="16"/>
  <c r="I506" i="16"/>
  <c r="I1104" i="16"/>
  <c r="J1432" i="16"/>
  <c r="J937" i="16"/>
  <c r="J1365" i="16"/>
  <c r="J517" i="16"/>
  <c r="F270" i="20"/>
  <c r="I270" i="20" s="1"/>
  <c r="F274" i="20"/>
  <c r="I274" i="20" s="1"/>
  <c r="F278" i="20"/>
  <c r="I278" i="20" s="1"/>
  <c r="F282" i="20"/>
  <c r="I282" i="20" s="1"/>
  <c r="F286" i="20"/>
  <c r="I286" i="20" s="1"/>
  <c r="F290" i="20"/>
  <c r="I290" i="20" s="1"/>
  <c r="F294" i="20"/>
  <c r="I294" i="20" s="1"/>
  <c r="F240" i="20"/>
  <c r="I240" i="20" s="1"/>
  <c r="F265" i="20"/>
  <c r="F272" i="20"/>
  <c r="I272" i="20" s="1"/>
  <c r="F276" i="20"/>
  <c r="I276" i="20" s="1"/>
  <c r="F284" i="20"/>
  <c r="I284" i="20" s="1"/>
  <c r="F288" i="20"/>
  <c r="I288" i="20" s="1"/>
  <c r="F292" i="20"/>
  <c r="I292" i="20" s="1"/>
  <c r="F296" i="20"/>
  <c r="I296" i="20" s="1"/>
  <c r="F300" i="20"/>
  <c r="I300" i="20" s="1"/>
  <c r="F91" i="20"/>
  <c r="I91" i="20" s="1"/>
  <c r="H108" i="15"/>
  <c r="F97" i="15"/>
  <c r="F179" i="15"/>
  <c r="F68" i="20"/>
  <c r="I68" i="20" s="1"/>
  <c r="F60" i="20"/>
  <c r="I60" i="20" s="1"/>
  <c r="F11" i="20"/>
  <c r="I11" i="20" s="1"/>
  <c r="H222" i="20"/>
  <c r="F23" i="20"/>
  <c r="I23" i="20" s="1"/>
  <c r="F264" i="20"/>
  <c r="F271" i="20"/>
  <c r="I271" i="20" s="1"/>
  <c r="F275" i="20"/>
  <c r="I275" i="20" s="1"/>
  <c r="F283" i="20"/>
  <c r="I283" i="20" s="1"/>
  <c r="F291" i="20"/>
  <c r="I291" i="20" s="1"/>
  <c r="F299" i="20"/>
  <c r="I299" i="20" s="1"/>
  <c r="F120" i="20"/>
  <c r="I120" i="20" s="1"/>
  <c r="F9" i="9"/>
  <c r="I9" i="9" s="1"/>
  <c r="F42" i="17"/>
  <c r="I42" i="17" s="1"/>
  <c r="F48" i="15"/>
  <c r="H47" i="15"/>
  <c r="F164" i="17"/>
  <c r="I164" i="17" s="1"/>
  <c r="F267" i="24"/>
  <c r="I267" i="24" s="1"/>
  <c r="H43" i="17"/>
  <c r="F264" i="22"/>
  <c r="I264" i="22" s="1"/>
  <c r="F113" i="20"/>
  <c r="I113" i="20" s="1"/>
  <c r="F27" i="20"/>
  <c r="I27" i="20" s="1"/>
  <c r="F19" i="20"/>
  <c r="I19" i="20" s="1"/>
  <c r="F27" i="17"/>
  <c r="I27" i="17" s="1"/>
  <c r="I29" i="17" s="1"/>
  <c r="F15" i="20"/>
  <c r="I15" i="20" s="1"/>
  <c r="H158" i="15"/>
  <c r="F81" i="20"/>
  <c r="I81" i="20" s="1"/>
  <c r="H137" i="15"/>
  <c r="F92" i="17"/>
  <c r="I92" i="17" s="1"/>
  <c r="F42" i="20"/>
  <c r="I42" i="20" s="1"/>
  <c r="H81" i="15"/>
  <c r="F85" i="20"/>
  <c r="I85" i="20" s="1"/>
  <c r="H155" i="15"/>
  <c r="F94" i="20"/>
  <c r="I94" i="20" s="1"/>
  <c r="F89" i="20"/>
  <c r="I89" i="20" s="1"/>
  <c r="F95" i="17"/>
  <c r="I95" i="17" s="1"/>
  <c r="F80" i="15"/>
  <c r="F157" i="15"/>
  <c r="F38" i="20"/>
  <c r="I38" i="20" s="1"/>
  <c r="F180" i="15"/>
  <c r="F159" i="17"/>
  <c r="I159" i="17" s="1"/>
  <c r="F333" i="22"/>
  <c r="I333" i="22" s="1"/>
  <c r="F325" i="22"/>
  <c r="I325" i="22" s="1"/>
  <c r="F317" i="22"/>
  <c r="I317" i="22" s="1"/>
  <c r="F161" i="15"/>
  <c r="F166" i="17"/>
  <c r="I166" i="17" s="1"/>
  <c r="F289" i="24"/>
  <c r="I289" i="24" s="1"/>
  <c r="F103" i="22"/>
  <c r="I103" i="22" s="1"/>
  <c r="F114" i="15"/>
  <c r="H48" i="17"/>
  <c r="F17" i="20"/>
  <c r="I17" i="20" s="1"/>
  <c r="F84" i="15"/>
  <c r="F95" i="22"/>
  <c r="I95" i="22" s="1"/>
  <c r="F90" i="23"/>
  <c r="I90" i="23" s="1"/>
  <c r="F359" i="24"/>
  <c r="I359" i="24" s="1"/>
  <c r="F143" i="20"/>
  <c r="I143" i="20" s="1"/>
  <c r="F169" i="17"/>
  <c r="I169" i="17" s="1"/>
  <c r="F74" i="23"/>
  <c r="I74" i="23" s="1"/>
  <c r="F298" i="23"/>
  <c r="I298" i="23" s="1"/>
  <c r="F72" i="20"/>
  <c r="I72" i="20" s="1"/>
  <c r="F109" i="20"/>
  <c r="I109" i="20" s="1"/>
  <c r="F72" i="24"/>
  <c r="I72" i="24" s="1"/>
  <c r="F88" i="24"/>
  <c r="I88" i="24" s="1"/>
  <c r="F111" i="22"/>
  <c r="I111" i="22" s="1"/>
  <c r="F115" i="23"/>
  <c r="I115" i="23" s="1"/>
  <c r="F233" i="15"/>
  <c r="H70" i="15"/>
  <c r="H334" i="22"/>
  <c r="H48" i="20"/>
  <c r="H51" i="23"/>
  <c r="F111" i="23"/>
  <c r="I111" i="23" s="1"/>
  <c r="F247" i="23"/>
  <c r="I247" i="23" s="1"/>
  <c r="F310" i="24"/>
  <c r="I310" i="24" s="1"/>
  <c r="F91" i="22"/>
  <c r="I91" i="22" s="1"/>
  <c r="F78" i="23"/>
  <c r="I78" i="23" s="1"/>
  <c r="F76" i="24"/>
  <c r="I76" i="24" s="1"/>
  <c r="F94" i="23"/>
  <c r="I94" i="23" s="1"/>
  <c r="F304" i="23"/>
  <c r="I304" i="23" s="1"/>
  <c r="F361" i="24"/>
  <c r="I361" i="24" s="1"/>
  <c r="F110" i="15"/>
  <c r="F221" i="22"/>
  <c r="I221" i="22" s="1"/>
  <c r="F213" i="22"/>
  <c r="I213" i="22" s="1"/>
  <c r="F93" i="22"/>
  <c r="I93" i="22" s="1"/>
  <c r="F82" i="23"/>
  <c r="I82" i="23" s="1"/>
  <c r="F86" i="23"/>
  <c r="I86" i="23" s="1"/>
  <c r="F68" i="24"/>
  <c r="I68" i="24" s="1"/>
  <c r="F133" i="24"/>
  <c r="I133" i="24" s="1"/>
  <c r="F96" i="17"/>
  <c r="I96" i="17" s="1"/>
  <c r="F9" i="20"/>
  <c r="I9" i="20" s="1"/>
  <c r="F92" i="20"/>
  <c r="I92" i="20" s="1"/>
  <c r="F100" i="20"/>
  <c r="I100" i="20" s="1"/>
  <c r="F115" i="22"/>
  <c r="I115" i="22" s="1"/>
  <c r="F219" i="22"/>
  <c r="I219" i="22" s="1"/>
  <c r="F211" i="22"/>
  <c r="I211" i="22" s="1"/>
  <c r="F113" i="22"/>
  <c r="I113" i="22" s="1"/>
  <c r="F97" i="22"/>
  <c r="I97" i="22" s="1"/>
  <c r="F245" i="23"/>
  <c r="I245" i="23" s="1"/>
  <c r="F126" i="24"/>
  <c r="I126" i="24" s="1"/>
  <c r="H43" i="20"/>
  <c r="F102" i="17"/>
  <c r="I102" i="17" s="1"/>
  <c r="F217" i="22"/>
  <c r="I217" i="22" s="1"/>
  <c r="F209" i="22"/>
  <c r="I209" i="22" s="1"/>
  <c r="F117" i="22"/>
  <c r="I117" i="22" s="1"/>
  <c r="F101" i="22"/>
  <c r="I101" i="22" s="1"/>
  <c r="F98" i="23"/>
  <c r="I98" i="23" s="1"/>
  <c r="F80" i="24"/>
  <c r="I80" i="24" s="1"/>
  <c r="F84" i="24"/>
  <c r="I84" i="24" s="1"/>
  <c r="H29" i="20"/>
  <c r="F40" i="20"/>
  <c r="I40" i="20" s="1"/>
  <c r="F64" i="20"/>
  <c r="I64" i="20" s="1"/>
  <c r="F147" i="20"/>
  <c r="F215" i="22"/>
  <c r="I215" i="22" s="1"/>
  <c r="F207" i="22"/>
  <c r="I207" i="22" s="1"/>
  <c r="F105" i="22"/>
  <c r="F118" i="22"/>
  <c r="H44" i="22"/>
  <c r="F261" i="22"/>
  <c r="I261" i="22" s="1"/>
  <c r="F245" i="22"/>
  <c r="I245" i="22" s="1"/>
  <c r="H21" i="7"/>
  <c r="F263" i="20"/>
  <c r="I263" i="20" s="1"/>
  <c r="F306" i="22"/>
  <c r="I306" i="22" s="1"/>
  <c r="F189" i="22"/>
  <c r="I189" i="22" s="1"/>
  <c r="F173" i="22"/>
  <c r="I173" i="22" s="1"/>
  <c r="F157" i="22"/>
  <c r="F87" i="22"/>
  <c r="I87" i="22" s="1"/>
  <c r="F79" i="22"/>
  <c r="I79" i="22" s="1"/>
  <c r="F71" i="22"/>
  <c r="I71" i="22" s="1"/>
  <c r="F300" i="22"/>
  <c r="I300" i="22" s="1"/>
  <c r="F232" i="22"/>
  <c r="I232" i="22" s="1"/>
  <c r="F270" i="22"/>
  <c r="I270" i="22" s="1"/>
  <c r="F141" i="22"/>
  <c r="I141" i="22" s="1"/>
  <c r="F125" i="22"/>
  <c r="F83" i="22"/>
  <c r="I83" i="22" s="1"/>
  <c r="F67" i="22"/>
  <c r="I67" i="22" s="1"/>
  <c r="F81" i="22"/>
  <c r="I81" i="22" s="1"/>
  <c r="I31" i="24"/>
  <c r="D27" i="2"/>
  <c r="D201" i="2"/>
  <c r="I51" i="24" l="1"/>
  <c r="I51" i="23"/>
  <c r="B22" i="7"/>
  <c r="I1198" i="6"/>
  <c r="B28" i="7"/>
  <c r="B19" i="7"/>
  <c r="I49" i="22"/>
  <c r="H249" i="15"/>
  <c r="H46" i="24"/>
  <c r="H379" i="24"/>
  <c r="B15" i="7"/>
  <c r="E6" i="7"/>
  <c r="E26" i="7" s="1"/>
  <c r="B6" i="7"/>
  <c r="I249" i="15"/>
  <c r="H5" i="6"/>
  <c r="H4" i="6" s="1"/>
  <c r="I44" i="22"/>
  <c r="I46" i="23"/>
  <c r="H29" i="15"/>
  <c r="B10" i="7"/>
  <c r="I29" i="15"/>
  <c r="H210" i="17"/>
  <c r="I31" i="23"/>
  <c r="I46" i="24"/>
  <c r="H379" i="23"/>
  <c r="H297" i="22"/>
  <c r="I379" i="23"/>
  <c r="H329" i="23"/>
  <c r="H329" i="24"/>
  <c r="H31" i="23"/>
  <c r="I38" i="15"/>
  <c r="I43" i="17"/>
  <c r="I48" i="17"/>
  <c r="I48" i="20"/>
  <c r="H266" i="20"/>
  <c r="I5" i="6"/>
  <c r="I301" i="20"/>
  <c r="I43" i="20"/>
  <c r="I29" i="20"/>
  <c r="H243" i="15"/>
  <c r="I379" i="24"/>
  <c r="I210" i="17"/>
  <c r="I243" i="15"/>
  <c r="I329" i="24"/>
  <c r="I334" i="22"/>
  <c r="I329" i="23"/>
  <c r="I266" i="20"/>
  <c r="I297" i="22"/>
  <c r="I21" i="7" l="1"/>
  <c r="I24" i="7" s="1"/>
  <c r="B31" i="7"/>
  <c r="B32" i="7" s="1"/>
  <c r="I1" i="6"/>
  <c r="I14" i="7"/>
  <c r="I4" i="6"/>
  <c r="I2" i="6"/>
  <c r="I22" i="7" l="1"/>
</calcChain>
</file>

<file path=xl/sharedStrings.xml><?xml version="1.0" encoding="utf-8"?>
<sst xmlns="http://schemas.openxmlformats.org/spreadsheetml/2006/main" count="7531" uniqueCount="1024">
  <si>
    <t xml:space="preserve"> OFFICE FORMS AND RECEIPTS</t>
  </si>
  <si>
    <t>INVENTORY AS OF DECEMBER 31, 2011</t>
  </si>
  <si>
    <t>ITEM DESCRIPTION</t>
  </si>
  <si>
    <t>Quantity</t>
  </si>
  <si>
    <t>Unit Cost</t>
  </si>
  <si>
    <t>Total Cost</t>
  </si>
  <si>
    <t>Application Form Pink Form</t>
  </si>
  <si>
    <t>830 booklets</t>
  </si>
  <si>
    <t>Application Form WFD</t>
  </si>
  <si>
    <t>4424 booklets</t>
  </si>
  <si>
    <t>Cash Disbursement Voucher - Credit</t>
  </si>
  <si>
    <t>440 booklets</t>
  </si>
  <si>
    <t>Certificate of Time Deposit</t>
  </si>
  <si>
    <t>2 pds</t>
  </si>
  <si>
    <t>Chattel Mortgage Form</t>
  </si>
  <si>
    <t>220 booklets</t>
  </si>
  <si>
    <t>ID Registration Form</t>
  </si>
  <si>
    <t>19 booklets</t>
  </si>
  <si>
    <t>Journal Voucher</t>
  </si>
  <si>
    <t>60 booklets</t>
  </si>
  <si>
    <t>Negotiable Promisory Note</t>
  </si>
  <si>
    <t>110 booklets</t>
  </si>
  <si>
    <t>Office Supplies Stock Card</t>
  </si>
  <si>
    <t>1000 pcs</t>
  </si>
  <si>
    <t>Official Receipt - Credit</t>
  </si>
  <si>
    <t>720 booklets</t>
  </si>
  <si>
    <t>Passbook - Chips</t>
  </si>
  <si>
    <t>880 pcs</t>
  </si>
  <si>
    <t>Passbook - FD Supplemetal Associate</t>
  </si>
  <si>
    <t>1500 pcs</t>
  </si>
  <si>
    <t>Passbook - Fixed Deposit Share Capital</t>
  </si>
  <si>
    <t>4900 pcs</t>
  </si>
  <si>
    <t>Passbook - Fixed Deposit Supplemental</t>
  </si>
  <si>
    <t>900 pcs</t>
  </si>
  <si>
    <t>Passbook - Loan Passbook</t>
  </si>
  <si>
    <t>Real Estate Form</t>
  </si>
  <si>
    <t>420 pads</t>
  </si>
  <si>
    <t>Registration Form for Lodging/Sem Hall</t>
  </si>
  <si>
    <t>36 old 49 new</t>
  </si>
  <si>
    <t>Revolving Fund Voucher</t>
  </si>
  <si>
    <t>2400 booklets</t>
  </si>
  <si>
    <t>Trip Ticket</t>
  </si>
  <si>
    <t>8 pads</t>
  </si>
  <si>
    <t>BBCCC BAGS</t>
  </si>
  <si>
    <t>1204 pcs</t>
  </si>
  <si>
    <t>Grocery Acknowledgement Slip-Grocery</t>
  </si>
  <si>
    <t>200 booklets</t>
  </si>
  <si>
    <t>Grocery Acknowledgement Slip-Rice</t>
  </si>
  <si>
    <t>380 booklets</t>
  </si>
  <si>
    <t>Grocery Ledger</t>
  </si>
  <si>
    <t>5 rms</t>
  </si>
  <si>
    <t>Grocery Official Receipt</t>
  </si>
  <si>
    <t>340 booklets</t>
  </si>
  <si>
    <t>Grocery Stock Card</t>
  </si>
  <si>
    <t>Grocery-Cash Disbursement Voucher</t>
  </si>
  <si>
    <t>60 pads</t>
  </si>
  <si>
    <t>Prepared and Counted by:</t>
  </si>
  <si>
    <t xml:space="preserve">                                       Lilian V. Basilio</t>
  </si>
  <si>
    <t xml:space="preserve">                                       Head Administration Department</t>
  </si>
  <si>
    <t>OFFICE SUPPLIES</t>
  </si>
  <si>
    <t>Unit cost</t>
  </si>
  <si>
    <t>Adding Machine Tape 57mm</t>
  </si>
  <si>
    <t>123 pcs</t>
  </si>
  <si>
    <t>14.50 / pc</t>
  </si>
  <si>
    <t>Ad-Rite Calculaton Ribbon Blk &amp; Red</t>
  </si>
  <si>
    <t>26 pcs</t>
  </si>
  <si>
    <t>20.00 / pc</t>
  </si>
  <si>
    <t>Bond Paper Long</t>
  </si>
  <si>
    <t>8 rms</t>
  </si>
  <si>
    <t>154.00 / rm</t>
  </si>
  <si>
    <t>Bond Paper Short</t>
  </si>
  <si>
    <t>13 rms</t>
  </si>
  <si>
    <t>130.00 / rm</t>
  </si>
  <si>
    <t>Carbon Paper Long</t>
  </si>
  <si>
    <t>3 pads</t>
  </si>
  <si>
    <t>198.00 /  pck</t>
  </si>
  <si>
    <t>Carbon Paper Short</t>
  </si>
  <si>
    <t>6 pads</t>
  </si>
  <si>
    <t>140.00 /pc</t>
  </si>
  <si>
    <t>Card Printer Solution Black</t>
  </si>
  <si>
    <t>7 pcs</t>
  </si>
  <si>
    <t>3,300.00 / pc</t>
  </si>
  <si>
    <t>Card Printer Solution Colored</t>
  </si>
  <si>
    <t>3 pcs</t>
  </si>
  <si>
    <t>4,380.00 / pc</t>
  </si>
  <si>
    <t>Cash Register Tape 76mm</t>
  </si>
  <si>
    <t>40 pcs</t>
  </si>
  <si>
    <t>16.50 / pc</t>
  </si>
  <si>
    <t>Columnar Book 14 Columns</t>
  </si>
  <si>
    <t>9 pads</t>
  </si>
  <si>
    <t>Columnar Book 24 Columns</t>
  </si>
  <si>
    <t>4 pads</t>
  </si>
  <si>
    <t>Columnar Book 4 Columns</t>
  </si>
  <si>
    <t>24.00 / pc</t>
  </si>
  <si>
    <t>Columnar Notebook Journal</t>
  </si>
  <si>
    <t>1 pc</t>
  </si>
  <si>
    <t>Columnar Pad 12 Columns</t>
  </si>
  <si>
    <t>Columnar Pad 2 columns</t>
  </si>
  <si>
    <t>5 pads</t>
  </si>
  <si>
    <t>Columnar Pad 3 columns</t>
  </si>
  <si>
    <t>Computer Continous Paper  11x9 1/2  1 ply</t>
  </si>
  <si>
    <t>2 boxes</t>
  </si>
  <si>
    <t>475.00 / box</t>
  </si>
  <si>
    <t>Computer Continous Paper 11x9 1/2  2 ply</t>
  </si>
  <si>
    <t>Computer Continous Paper 11x9 1/2  3 ply</t>
  </si>
  <si>
    <t>1 box</t>
  </si>
  <si>
    <t>575.00 / box</t>
  </si>
  <si>
    <t>Computer Keyboard</t>
  </si>
  <si>
    <t>325.00 / pc</t>
  </si>
  <si>
    <t>Computer Mouse</t>
  </si>
  <si>
    <t>2 pcs</t>
  </si>
  <si>
    <t>245.00 / pc</t>
  </si>
  <si>
    <t>Computer Printer HP 2010</t>
  </si>
  <si>
    <t>3,595.00 /pc</t>
  </si>
  <si>
    <t>Computer Speaker</t>
  </si>
  <si>
    <t>100.00 / pc</t>
  </si>
  <si>
    <t xml:space="preserve">Correction Fluid </t>
  </si>
  <si>
    <t>4 pcs</t>
  </si>
  <si>
    <t>29.00 / pc</t>
  </si>
  <si>
    <t>Correction Fluid Pen</t>
  </si>
  <si>
    <t>28.00 / pc</t>
  </si>
  <si>
    <t>Crayon 8's</t>
  </si>
  <si>
    <t>12.00 /pc</t>
  </si>
  <si>
    <t>Dater Stamp</t>
  </si>
  <si>
    <t>Diskette 1.44 MB</t>
  </si>
  <si>
    <t>10 pcs</t>
  </si>
  <si>
    <t>18.00 / pc</t>
  </si>
  <si>
    <t>Energizer Battery</t>
  </si>
  <si>
    <t>131.00 / pc</t>
  </si>
  <si>
    <t>Envelope - Expandable Long</t>
  </si>
  <si>
    <t>5 pcs</t>
  </si>
  <si>
    <t>10.00 / pc</t>
  </si>
  <si>
    <t>Envelope - Long Brown</t>
  </si>
  <si>
    <t>29 pcs</t>
  </si>
  <si>
    <t>1.50 / pc</t>
  </si>
  <si>
    <t>Envelope - Mail envelope white long</t>
  </si>
  <si>
    <t>4 boxes</t>
  </si>
  <si>
    <t>196.00 / box</t>
  </si>
  <si>
    <t>Envelope - Short Brown</t>
  </si>
  <si>
    <t>92 pcs</t>
  </si>
  <si>
    <t>1.00 /pc</t>
  </si>
  <si>
    <t>Eraser</t>
  </si>
  <si>
    <t>12.50 / pc</t>
  </si>
  <si>
    <t>Fastener</t>
  </si>
  <si>
    <t>11 pcs</t>
  </si>
  <si>
    <t>23.00 / box</t>
  </si>
  <si>
    <t>Fastener Long 8"</t>
  </si>
  <si>
    <t>85.00 / pc</t>
  </si>
  <si>
    <t>Fax Paper</t>
  </si>
  <si>
    <t>3 rolls</t>
  </si>
  <si>
    <t>75.00 / roll</t>
  </si>
  <si>
    <t>Finger Moistuner</t>
  </si>
  <si>
    <t>8 pcs</t>
  </si>
  <si>
    <t>24.50 / pc</t>
  </si>
  <si>
    <t>Folder Long White</t>
  </si>
  <si>
    <t>6 pcs</t>
  </si>
  <si>
    <t>3.25 / pc</t>
  </si>
  <si>
    <t>Folder Short White</t>
  </si>
  <si>
    <t>83 pcs</t>
  </si>
  <si>
    <t>2.75 / pc</t>
  </si>
  <si>
    <t>Highlighter</t>
  </si>
  <si>
    <t>26.00 / pc</t>
  </si>
  <si>
    <t>Index Card 5x8</t>
  </si>
  <si>
    <t>30 packs</t>
  </si>
  <si>
    <t>42.00/pack</t>
  </si>
  <si>
    <t>Inked Ribbon Cartridge</t>
  </si>
  <si>
    <t>680.00 / pc</t>
  </si>
  <si>
    <t>Manila Paper</t>
  </si>
  <si>
    <t>3.00 /pc</t>
  </si>
  <si>
    <t>Masking Tape 1"</t>
  </si>
  <si>
    <t>Metal Tray 2 layers</t>
  </si>
  <si>
    <t xml:space="preserve">Newsprint Paper Short </t>
  </si>
  <si>
    <t>10 ms</t>
  </si>
  <si>
    <t>67.00 / rm</t>
  </si>
  <si>
    <t>Packaging Tape</t>
  </si>
  <si>
    <t>Panda Ballpen Black</t>
  </si>
  <si>
    <t>59  pcs</t>
  </si>
  <si>
    <t>4.00 / pc</t>
  </si>
  <si>
    <t>Panda Ballpen Blue</t>
  </si>
  <si>
    <t>30 pcs</t>
  </si>
  <si>
    <t>Panda Ballpen Red</t>
  </si>
  <si>
    <t>19 pcs</t>
  </si>
  <si>
    <t>Paper Clip Jumbo</t>
  </si>
  <si>
    <t>14 pcs</t>
  </si>
  <si>
    <t>Paper Clip Small</t>
  </si>
  <si>
    <t>8.50 / pc</t>
  </si>
  <si>
    <t>Pencil Mongol</t>
  </si>
  <si>
    <t>15 pcs</t>
  </si>
  <si>
    <t>4.50 /pc</t>
  </si>
  <si>
    <t>Pentel Pen Pilot Black Broad</t>
  </si>
  <si>
    <t>24 pcs</t>
  </si>
  <si>
    <t>30.00 / pc</t>
  </si>
  <si>
    <t>Pentel Pen Pilot Black Fine</t>
  </si>
  <si>
    <t>29.58 / pc</t>
  </si>
  <si>
    <t>Pentel Pen Pilot Blue Broad</t>
  </si>
  <si>
    <t>Pentel Pen Pilot Blue Fine</t>
  </si>
  <si>
    <t>Pentel Pen Pilot Red Broad</t>
  </si>
  <si>
    <t>17 pcs</t>
  </si>
  <si>
    <t>Pentel Pen Pilot Red Fine</t>
  </si>
  <si>
    <t>Pilot Ballpen Better Rectractable Refill</t>
  </si>
  <si>
    <t>60 pcs</t>
  </si>
  <si>
    <t>12.00/ pc</t>
  </si>
  <si>
    <t>Pilot Ballpen Black</t>
  </si>
  <si>
    <t>18.75 / pc</t>
  </si>
  <si>
    <t>Pilot Ballpen Black Refill</t>
  </si>
  <si>
    <t>47 pcs</t>
  </si>
  <si>
    <t>12.00 / pc</t>
  </si>
  <si>
    <t>Pilot Ballpen Blue</t>
  </si>
  <si>
    <t>4 pc</t>
  </si>
  <si>
    <t>Pilot Ballpen Blue Refill</t>
  </si>
  <si>
    <t>31 pcs</t>
  </si>
  <si>
    <t>Pilot Ballpen BP-145-F Better Rectractable</t>
  </si>
  <si>
    <t>35.00 / pc</t>
  </si>
  <si>
    <t>Pilot Ballpen BX V5 .5</t>
  </si>
  <si>
    <t>13 pcs</t>
  </si>
  <si>
    <t>42.00 / pc</t>
  </si>
  <si>
    <t>Pilot Ballpen G Tec-C4 Ultra Fine 0.4</t>
  </si>
  <si>
    <t>7  pcs</t>
  </si>
  <si>
    <t>Pilot Ballpen Green</t>
  </si>
  <si>
    <t>21 pcs</t>
  </si>
  <si>
    <t>19.25 /pc</t>
  </si>
  <si>
    <t>Pilot Ballpen Red</t>
  </si>
  <si>
    <t>Pilot Ballpen Red Refill</t>
  </si>
  <si>
    <t>35 pcs</t>
  </si>
  <si>
    <t>Plastic Cover for Long Folder</t>
  </si>
  <si>
    <t>8.00 / pc</t>
  </si>
  <si>
    <t>Plastic Cover for Short Folder</t>
  </si>
  <si>
    <t>Printer Ribbon Epson 30/34/38 Fullmark</t>
  </si>
  <si>
    <t>115.00 / pc</t>
  </si>
  <si>
    <t>Printer Ribbon Epson 30/34/38 Print Rite</t>
  </si>
  <si>
    <t>135.00 / pc</t>
  </si>
  <si>
    <t>Printer Ribbon Epson FX 2175/2190</t>
  </si>
  <si>
    <t>395.00 / pc</t>
  </si>
  <si>
    <t>Printer Ribbon Epson LX 300 + II</t>
  </si>
  <si>
    <t>95.00 / pc</t>
  </si>
  <si>
    <t>Printer Ribbon Epson PLQ-20</t>
  </si>
  <si>
    <t>375.00 / pc</t>
  </si>
  <si>
    <t xml:space="preserve">Printer Ribbon Epson T10 73N </t>
  </si>
  <si>
    <t>455.00 / pc</t>
  </si>
  <si>
    <t>Printer Ribbon HP 910  900 Black</t>
  </si>
  <si>
    <t>290.00 / pc</t>
  </si>
  <si>
    <t>Printer Ribbon HP 910  900 Colored</t>
  </si>
  <si>
    <t>390.00 / pc</t>
  </si>
  <si>
    <t>Printer Ribbon HP Deskjet D2460 21 Black</t>
  </si>
  <si>
    <t>665.00 / pc</t>
  </si>
  <si>
    <t>Printer Ribbon HP Ink Advantage 703 Black</t>
  </si>
  <si>
    <t>365.00 / pc</t>
  </si>
  <si>
    <t>Printer Ribbon HP Ink Advantage 703 Colored</t>
  </si>
  <si>
    <t>Printer Ribbon HP Ink Advantage 704 Black</t>
  </si>
  <si>
    <t>370.00 / pc</t>
  </si>
  <si>
    <t>Printer Ribbon HP Ink Advantage 704 Colored</t>
  </si>
  <si>
    <t>Printer Ribbon HP Laserjet 1006  35 - A</t>
  </si>
  <si>
    <t>2,950.00 / pc</t>
  </si>
  <si>
    <t>Printer Ribbon HP Laserjet 1010  12 -A</t>
  </si>
  <si>
    <t>3,200.00 / pc</t>
  </si>
  <si>
    <t>Printer Ribbon HP Laserjet 1102  85 - A</t>
  </si>
  <si>
    <t>2950.00 / pc</t>
  </si>
  <si>
    <t>Printer Ribbon HP Laserjet Rfill 35A</t>
  </si>
  <si>
    <t>1,000.00 / pc</t>
  </si>
  <si>
    <t>Printer Ribbon Refill LX 300</t>
  </si>
  <si>
    <t>45.00 / pc</t>
  </si>
  <si>
    <t>Push Pin</t>
  </si>
  <si>
    <t>24.00 / pck</t>
  </si>
  <si>
    <t>Record Book 300 pages</t>
  </si>
  <si>
    <t>Record Book 500 pages</t>
  </si>
  <si>
    <t>58.00/ pc</t>
  </si>
  <si>
    <t>Scissors</t>
  </si>
  <si>
    <t>1 pair</t>
  </si>
  <si>
    <t>25.00 / pc</t>
  </si>
  <si>
    <t>Scotch Tape 1"</t>
  </si>
  <si>
    <t>15.00 / pc</t>
  </si>
  <si>
    <t>Scotch Tape 1/2 '</t>
  </si>
  <si>
    <t>Soft Grips</t>
  </si>
  <si>
    <t>8.40 / pc</t>
  </si>
  <si>
    <t>Stamp Pad Ink</t>
  </si>
  <si>
    <t>Staple</t>
  </si>
  <si>
    <t>265.00 / pc</t>
  </si>
  <si>
    <t>Staple Remover</t>
  </si>
  <si>
    <t>19.75 / pc</t>
  </si>
  <si>
    <t>Staple Wire No. 10-1m</t>
  </si>
  <si>
    <t>12 pcs</t>
  </si>
  <si>
    <t>5.58 / pc</t>
  </si>
  <si>
    <t>Staple Wire No. 35</t>
  </si>
  <si>
    <t>36.00 /pc</t>
  </si>
  <si>
    <t>Stationary</t>
  </si>
  <si>
    <t>16 pcs</t>
  </si>
  <si>
    <t>30.00/ pc</t>
  </si>
  <si>
    <t>Time Cards</t>
  </si>
  <si>
    <t>5 packs</t>
  </si>
  <si>
    <t>96.00/ pack</t>
  </si>
  <si>
    <t>Toner for Xerox</t>
  </si>
  <si>
    <t>3,125.00 /bottle</t>
  </si>
  <si>
    <t>Typewriter Ribbon</t>
  </si>
  <si>
    <t>19.00 /pc</t>
  </si>
  <si>
    <t>UPS</t>
  </si>
  <si>
    <t>1 PC</t>
  </si>
  <si>
    <t>2900.00 / PC</t>
  </si>
  <si>
    <t>Usb Flash Drive</t>
  </si>
  <si>
    <t>295.00 / pc</t>
  </si>
  <si>
    <t>Wyteboard Marker</t>
  </si>
  <si>
    <t>38.00 / pc</t>
  </si>
  <si>
    <t>Yellow Paper</t>
  </si>
  <si>
    <t>15.00 / pad</t>
  </si>
  <si>
    <t xml:space="preserve">                                      Lilian V Basilio</t>
  </si>
  <si>
    <t xml:space="preserve">                                      Head Administration Department</t>
  </si>
  <si>
    <t>INVENTORY AS OF JUNE 30, 2012</t>
  </si>
  <si>
    <t>UNUSED VOUCHERS, FORMS,PASSBOOKS, &amp; RECEIPTS:</t>
  </si>
  <si>
    <t>MAIN:</t>
  </si>
  <si>
    <r>
      <t>Application Form Pink Form</t>
    </r>
    <r>
      <rPr>
        <sz val="14"/>
        <color indexed="10"/>
        <rFont val="High Tower Text"/>
        <family val="1"/>
      </rPr>
      <t>/BOOKLET</t>
    </r>
  </si>
  <si>
    <r>
      <t>Office Supplies Stock Card</t>
    </r>
    <r>
      <rPr>
        <sz val="14"/>
        <color indexed="10"/>
        <rFont val="High Tower Text"/>
        <family val="1"/>
      </rPr>
      <t>/PCS</t>
    </r>
  </si>
  <si>
    <r>
      <t>Official Receipt - Credit</t>
    </r>
    <r>
      <rPr>
        <sz val="14"/>
        <color indexed="10"/>
        <rFont val="High Tower Text"/>
        <family val="1"/>
      </rPr>
      <t>/BOOKLETS</t>
    </r>
  </si>
  <si>
    <t>Passbook - Supplemetal Associate</t>
  </si>
  <si>
    <t>TOTAL COST</t>
  </si>
  <si>
    <t>BBCCC BAGS - Blue &amp; Associate</t>
  </si>
  <si>
    <t>GROCERY:</t>
  </si>
  <si>
    <t>Acknowledgement Slip-Grocery</t>
  </si>
  <si>
    <t>Acknowledgement Slip-Rice</t>
  </si>
  <si>
    <r>
      <t>Grocery Ledger</t>
    </r>
    <r>
      <rPr>
        <sz val="14"/>
        <color indexed="10"/>
        <rFont val="High Tower Text"/>
        <family val="1"/>
      </rPr>
      <t>/REAM</t>
    </r>
  </si>
  <si>
    <t>Official Receipt - Grocery</t>
  </si>
  <si>
    <t>Journal Voucher - Grocery</t>
  </si>
  <si>
    <r>
      <t>Stock Card</t>
    </r>
    <r>
      <rPr>
        <sz val="14"/>
        <color indexed="10"/>
        <rFont val="High Tower Text"/>
        <family val="1"/>
      </rPr>
      <t>/PCS</t>
    </r>
    <r>
      <rPr>
        <sz val="14"/>
        <rFont val="High Tower Text"/>
        <family val="1"/>
      </rPr>
      <t>. - Grocery</t>
    </r>
  </si>
  <si>
    <t>Cash Disbursement Voucher - Grocery</t>
  </si>
  <si>
    <t xml:space="preserve">                                       Nora Margarita C. Domingo</t>
  </si>
  <si>
    <t>OFFICE SUPPLIES &amp; EQUIPMENT</t>
  </si>
  <si>
    <t>OFFICE SUPPLIES:</t>
  </si>
  <si>
    <t>Adaptor - Coupler</t>
  </si>
  <si>
    <t>Battery - Lithium 3V</t>
  </si>
  <si>
    <t>Bond Paper Long/REAM</t>
  </si>
  <si>
    <t>Bond Paper Short/REAM</t>
  </si>
  <si>
    <t>Book Ends</t>
  </si>
  <si>
    <t xml:space="preserve">Calcutor Ribbon-Ad-rite Blck </t>
  </si>
  <si>
    <t>CD Blank Tape</t>
  </si>
  <si>
    <t>Computer Continous Paper 11x14  7/8 1 ply</t>
  </si>
  <si>
    <t>Correction Tape</t>
  </si>
  <si>
    <t>DVD-RW w/ case</t>
  </si>
  <si>
    <t>Envelope - Long White / Box</t>
  </si>
  <si>
    <t>Envelope - Short White / Box</t>
  </si>
  <si>
    <t>Fax Paper -210mm x 30m</t>
  </si>
  <si>
    <t>Fiber Casselle pen - Red</t>
  </si>
  <si>
    <t>File Box/Magazine File</t>
  </si>
  <si>
    <t>Folder Punchless - short</t>
  </si>
  <si>
    <t>Folder Punchless - long</t>
  </si>
  <si>
    <t>Glue all 130g</t>
  </si>
  <si>
    <t>Glue all 40g</t>
  </si>
  <si>
    <t>Glue Redstone 200gms</t>
  </si>
  <si>
    <t>Laminating Film - size A4</t>
  </si>
  <si>
    <t>Masking Tape 1/2"</t>
  </si>
  <si>
    <t>Plastic Cover</t>
  </si>
  <si>
    <t>Printer Ribbon Epson 30/34/38 (POS)</t>
  </si>
  <si>
    <t>Printer Ribbon HP Deskjet D2460 22 colored</t>
  </si>
  <si>
    <t>Record Book 200 pages</t>
  </si>
  <si>
    <t>Riso Ink</t>
  </si>
  <si>
    <t>Riso Stencil Paper ( Master KS B4 )</t>
  </si>
  <si>
    <t>RJ45</t>
  </si>
  <si>
    <t>Rubber Band- Jumbo/pack</t>
  </si>
  <si>
    <t>Rubber Band/pack</t>
  </si>
  <si>
    <t>Ruler 12"</t>
  </si>
  <si>
    <t>Scotch Tape 1" -  small roll</t>
  </si>
  <si>
    <t>Sign pen - My gel .5 black</t>
  </si>
  <si>
    <t>Sign pen - Pilot bx v5 .5 black</t>
  </si>
  <si>
    <t>Sign pen - Pilot bx v5 .5 - Red</t>
  </si>
  <si>
    <t>Sign pen - Pilot 0.7 - Blue</t>
  </si>
  <si>
    <t xml:space="preserve">Stamp Pad </t>
  </si>
  <si>
    <t>Steel Clip</t>
  </si>
  <si>
    <t>Sticker Paper - Long</t>
  </si>
  <si>
    <t>Stop Pen</t>
  </si>
  <si>
    <t>Time Cards/pcks</t>
  </si>
  <si>
    <t>Wyteboard Eraser</t>
  </si>
  <si>
    <t>OFFICE EQUIPMENT:</t>
  </si>
  <si>
    <t>Automatic Voltage Regulator (AVR)</t>
  </si>
  <si>
    <t>Computer Monitor</t>
  </si>
  <si>
    <t>Computer Printer</t>
  </si>
  <si>
    <t>Power Supply Electron 6020W</t>
  </si>
  <si>
    <t xml:space="preserve">UPS </t>
  </si>
  <si>
    <t xml:space="preserve">                                      Nora Margarita C. Domingo</t>
  </si>
  <si>
    <t>**</t>
  </si>
  <si>
    <t>Grocery Card</t>
  </si>
  <si>
    <t>Folder Short</t>
  </si>
  <si>
    <t xml:space="preserve">Printer Ribbon Refill LX 300 + </t>
  </si>
  <si>
    <t xml:space="preserve">Printer Ribbon HP Laserjet 1006  35 - A (refill) </t>
  </si>
  <si>
    <t>Stop Pen - small</t>
  </si>
  <si>
    <t>Wyteboard Marker - Red</t>
  </si>
  <si>
    <t>Wyteboard Marker refill - black</t>
  </si>
  <si>
    <t>Noted by:</t>
  </si>
  <si>
    <t xml:space="preserve"> </t>
  </si>
  <si>
    <t xml:space="preserve"> OFFICE SUPLIES &amp; EQUIPMENT</t>
  </si>
  <si>
    <t>Invty      12-31-'12</t>
  </si>
  <si>
    <t>Total Qty</t>
  </si>
  <si>
    <t>Total Used</t>
  </si>
  <si>
    <t>Total Bal.</t>
  </si>
  <si>
    <t>Total Cost (Used)</t>
  </si>
  <si>
    <t>Total Cost (Unused)</t>
  </si>
  <si>
    <t>Journal Voucher - Credit</t>
  </si>
  <si>
    <t>Passbook - Fixed Deposit Share Capital-1</t>
  </si>
  <si>
    <t xml:space="preserve">Passbook - Loan Passbook </t>
  </si>
  <si>
    <t>TOKENS:</t>
  </si>
  <si>
    <t>Blanket</t>
  </si>
  <si>
    <t xml:space="preserve">Acknowledgement Slip-Rice </t>
  </si>
  <si>
    <t>Grocery Ledger Pad-2</t>
  </si>
  <si>
    <t>Warehouse Issue Slip</t>
  </si>
  <si>
    <t>Forms Paid by Grocery</t>
  </si>
  <si>
    <r>
      <t xml:space="preserve">Stock Card </t>
    </r>
    <r>
      <rPr>
        <sz val="12"/>
        <color indexed="10"/>
        <rFont val="High Tower Text"/>
        <family val="1"/>
      </rPr>
      <t>/PCS.</t>
    </r>
    <r>
      <rPr>
        <sz val="12"/>
        <color indexed="30"/>
        <rFont val="High Tower Text"/>
        <family val="1"/>
      </rPr>
      <t xml:space="preserve"> - Grocery</t>
    </r>
  </si>
  <si>
    <t>Warehouse Issue Slip  1</t>
  </si>
  <si>
    <t>Ballpen - HBW (Black)</t>
  </si>
  <si>
    <t>Ballpen - HBW Matrix OG-5</t>
  </si>
  <si>
    <t>Ballpen - HBW (Red)-1</t>
  </si>
  <si>
    <t>Ballpen-Pilot (Black)</t>
  </si>
  <si>
    <t>Ballpen -Pilot Black Refill</t>
  </si>
  <si>
    <t>Ballpen-Pilot (Blue Refill)</t>
  </si>
  <si>
    <t>Ballpen Pilot BP-145-F Better Rectractable (Black)</t>
  </si>
  <si>
    <t>Ballpen Pilot Better Rectractable Refill</t>
  </si>
  <si>
    <t>Ballpen-Pilot (Green)</t>
  </si>
  <si>
    <t>Ballpen Pilot Red</t>
  </si>
  <si>
    <t>Ballpen-Pilot (Red Refill)</t>
  </si>
  <si>
    <t>Binder Clip</t>
  </si>
  <si>
    <t>Bond Paper Long /REAM</t>
  </si>
  <si>
    <t>Bond Paper Short /REAM1</t>
  </si>
  <si>
    <t>Bundy Clock Ribbon</t>
  </si>
  <si>
    <t>Carbon Paper Long-Star USA</t>
  </si>
  <si>
    <t>Carbon Paper Short-1</t>
  </si>
  <si>
    <t>Envelope - Brown for time deposit 6x9-1</t>
  </si>
  <si>
    <t>Fastener Long 8.5"1</t>
  </si>
  <si>
    <t>Fax Paper - 210mm x 30m</t>
  </si>
  <si>
    <t>Folder Expandable - Long</t>
  </si>
  <si>
    <t>Highlighter-Stabilo</t>
  </si>
  <si>
    <t>Masking Tape 1"-1</t>
  </si>
  <si>
    <t>Mouse Pad-Large</t>
  </si>
  <si>
    <t>Newsprint Paper Long</t>
  </si>
  <si>
    <t>Packaging Tape-1</t>
  </si>
  <si>
    <t>Paper Clip Jumbo-1</t>
  </si>
  <si>
    <t>Paste-Redstone 200gms</t>
  </si>
  <si>
    <t>Printer Ribbon HP 910  900 Black1</t>
  </si>
  <si>
    <t>Printer Ribbon HP Deskjet D2460 21 Black-1</t>
  </si>
  <si>
    <t>Printer Ribbon HP Laserjet 1006  35 - A 1</t>
  </si>
  <si>
    <t>Printer Ribbon Refill LX 300 + -1</t>
  </si>
  <si>
    <t>Printer Ribbon Epson LX 310</t>
  </si>
  <si>
    <t>Push Pin 2</t>
  </si>
  <si>
    <t xml:space="preserve">Record Book 300 pages </t>
  </si>
  <si>
    <t xml:space="preserve">Rubber Band /pack </t>
  </si>
  <si>
    <t>Scotch Tape 1" -  Small Roll</t>
  </si>
  <si>
    <t>Sign Pen - Pilot bx v5 .5</t>
  </si>
  <si>
    <t>Sign Pen - Pilot G Tech C4</t>
  </si>
  <si>
    <t xml:space="preserve">Tape- Double Sided </t>
  </si>
  <si>
    <t xml:space="preserve">Typewriter Ribbon </t>
  </si>
  <si>
    <t>YMCKO Ribbon-300 prints (Evolis)</t>
  </si>
  <si>
    <t>AVR-Automatic Voltage Regulator (AVR) 1</t>
  </si>
  <si>
    <t xml:space="preserve">Computer Printer - HPK 2010 </t>
  </si>
  <si>
    <t>Power Supply Electron 6020W-1</t>
  </si>
  <si>
    <t>NORA MARGARITA C. DOMINGO</t>
  </si>
  <si>
    <t xml:space="preserve">      Administrative Department Head</t>
  </si>
  <si>
    <t>MRS. MARIBEL S. PASNGADAN</t>
  </si>
  <si>
    <t xml:space="preserve">                 General Manager</t>
  </si>
  <si>
    <t>BAGUIO BENGUET COMMUNITY CREDIT COOPERATIVE</t>
  </si>
  <si>
    <t>Detailed Withdrawal &amp; Purchase of OfficeSupplies &amp; Equipment</t>
  </si>
  <si>
    <t>DATE</t>
  </si>
  <si>
    <t>ITEMS</t>
  </si>
  <si>
    <t>DEPT</t>
  </si>
  <si>
    <t>Requested by</t>
  </si>
  <si>
    <t>Particulars</t>
  </si>
  <si>
    <t>IN</t>
  </si>
  <si>
    <t>OUT</t>
  </si>
  <si>
    <t>PRICE</t>
  </si>
  <si>
    <t>TOTAL IN</t>
  </si>
  <si>
    <t>TOTAL OUT</t>
  </si>
  <si>
    <t>LASER</t>
  </si>
  <si>
    <t>ADMIN-MIS</t>
  </si>
  <si>
    <t>GROC</t>
  </si>
  <si>
    <t>ADMIN</t>
  </si>
  <si>
    <t>FIN</t>
  </si>
  <si>
    <t>ACCTG</t>
  </si>
  <si>
    <t>C&amp;C</t>
  </si>
  <si>
    <t>LTB</t>
  </si>
  <si>
    <t>GA EXP.</t>
  </si>
  <si>
    <t>ELECOM</t>
  </si>
  <si>
    <t>OFFICE</t>
  </si>
  <si>
    <t>CONMED</t>
  </si>
  <si>
    <t>HR</t>
  </si>
  <si>
    <t>EDCOM</t>
  </si>
  <si>
    <t>TO</t>
  </si>
  <si>
    <t>Battery - Alkaline (23A-12V)</t>
  </si>
  <si>
    <t>SECRETARIAT</t>
  </si>
  <si>
    <t>AUDIT</t>
  </si>
  <si>
    <t>MANAGER</t>
  </si>
  <si>
    <t>Folder Long (Colored)</t>
  </si>
  <si>
    <t>RDPC</t>
  </si>
  <si>
    <t>COPYLANDIA</t>
  </si>
  <si>
    <t>T-Square 36"</t>
  </si>
  <si>
    <t>AC SOLID OFFSET</t>
  </si>
  <si>
    <t>OFFICE SUPPLIES &amp; EQUIPMENT EXPENSE</t>
  </si>
  <si>
    <t>SUPPLIER</t>
  </si>
  <si>
    <t>COST</t>
  </si>
  <si>
    <t>COMMITTEE</t>
  </si>
  <si>
    <t>CETF</t>
  </si>
  <si>
    <t>FOUNDATION</t>
  </si>
  <si>
    <t>TOTAL</t>
  </si>
  <si>
    <t>LODGING &amp; HALL</t>
  </si>
  <si>
    <t>Prepare by:</t>
  </si>
  <si>
    <t xml:space="preserve">         General Manager</t>
  </si>
  <si>
    <t>INVENTORY AS OF , 2014</t>
  </si>
  <si>
    <t>PURCHASE    2013</t>
  </si>
  <si>
    <t>Eraser-1</t>
  </si>
  <si>
    <t>Stamp Pad Ink-1</t>
  </si>
  <si>
    <t>Ballpen Pilot BP-145-F Better Rectract (Black)</t>
  </si>
  <si>
    <t>Printer Ribbon Epson LX 310-1</t>
  </si>
  <si>
    <t>LEGAL</t>
  </si>
  <si>
    <t>Stop Pen - w/pen</t>
  </si>
  <si>
    <t>Scotch Tape 1"-1</t>
  </si>
  <si>
    <t>Stamp Pad 2</t>
  </si>
  <si>
    <t>Folder Long-1</t>
  </si>
  <si>
    <t>Stick-On Paper big</t>
  </si>
  <si>
    <t>Stick-On Paper sm</t>
  </si>
  <si>
    <t>Bookends big</t>
  </si>
  <si>
    <t>Bookends sm</t>
  </si>
  <si>
    <t>Calculator Ribbon-Ad-rite Blck1</t>
  </si>
  <si>
    <t>Riso Ink1</t>
  </si>
  <si>
    <t>Printer Ribbon Epson LX 310-2</t>
  </si>
  <si>
    <t>Printer Cable - USB port1</t>
  </si>
  <si>
    <t>Sign Pen - My-Gel 0.5 Black</t>
  </si>
  <si>
    <t>DVD-RW w/ case1</t>
  </si>
  <si>
    <t>Petty Cash - Voucher</t>
  </si>
  <si>
    <t>Folder Long (Colored) Punchless</t>
  </si>
  <si>
    <t>Cutter Big (Blade)</t>
  </si>
  <si>
    <t xml:space="preserve">USB 16Gb </t>
  </si>
  <si>
    <t>Box (Organizer)</t>
  </si>
  <si>
    <t>Yellow Paper-2</t>
  </si>
  <si>
    <t>Highlighter-Stabilo-1</t>
  </si>
  <si>
    <t>Frame 8 1/2 x 11</t>
  </si>
  <si>
    <t>Sign Pen - My-Gel 0.5 Black1</t>
  </si>
  <si>
    <t>Sign Pen - My-Gel 0.5 Violet</t>
  </si>
  <si>
    <t>Parker refill 1</t>
  </si>
  <si>
    <t>Clipboard</t>
  </si>
  <si>
    <t>Envelope - Short Brown1</t>
  </si>
  <si>
    <t>Colored Paper 250's</t>
  </si>
  <si>
    <t>Battery - Lithium 3V2</t>
  </si>
  <si>
    <t>DTR Card 100's</t>
  </si>
  <si>
    <t>Sticky Note 4x6</t>
  </si>
  <si>
    <t>Calculator Ribbon-Ad-rite Blck/Red</t>
  </si>
  <si>
    <t>Pentel Pen Pilot Jumbo red/black</t>
  </si>
  <si>
    <t>Stationery</t>
  </si>
  <si>
    <t>Stationery-1</t>
  </si>
  <si>
    <t>Paper Clip Jumbo-2</t>
  </si>
  <si>
    <t>Records And Supply Custodian</t>
  </si>
  <si>
    <t>PURCHASE    2015</t>
  </si>
  <si>
    <t>Victor C. Barlin</t>
  </si>
  <si>
    <t>Printer Ribbon HP Ink 703 Black</t>
  </si>
  <si>
    <t>Printer Ribbon HP Ink  703 Colored</t>
  </si>
  <si>
    <t>Printer Ribbon HP Ink  704 Black</t>
  </si>
  <si>
    <t>Printer Ribbon HP Ink  704 Colored</t>
  </si>
  <si>
    <t>NATIONAL</t>
  </si>
  <si>
    <t>Dater Stamp D5</t>
  </si>
  <si>
    <t>Dater Stamp D4</t>
  </si>
  <si>
    <r>
      <t xml:space="preserve">Stock Card </t>
    </r>
    <r>
      <rPr>
        <sz val="12"/>
        <color indexed="10"/>
        <rFont val="Franklin Gothic Heavy"/>
        <family val="2"/>
      </rPr>
      <t>/PCS.</t>
    </r>
    <r>
      <rPr>
        <sz val="12"/>
        <color indexed="30"/>
        <rFont val="Franklin Gothic Heavy"/>
        <family val="2"/>
      </rPr>
      <t xml:space="preserve"> - Grocery</t>
    </r>
  </si>
  <si>
    <t>Fastener Long 8.5"2</t>
  </si>
  <si>
    <t>TIONGSAN</t>
  </si>
  <si>
    <t>Folder Short (Colored) Punchless</t>
  </si>
  <si>
    <t>Bundy Clock Ribbon-1</t>
  </si>
  <si>
    <t>Printer Ribbon HP Ink  703 Colored-1</t>
  </si>
  <si>
    <t>Fastener Long 8.5"3</t>
  </si>
  <si>
    <t>ROBBINS</t>
  </si>
  <si>
    <t>ID CORD (1 roll)</t>
  </si>
  <si>
    <t>Folder Long (w/ fastener) Punchless</t>
  </si>
  <si>
    <t>Sticker Paper 10's</t>
  </si>
  <si>
    <t>Stationery- 500's</t>
  </si>
  <si>
    <t>Binder Clip1</t>
  </si>
  <si>
    <t>Folder Long</t>
  </si>
  <si>
    <t>Highlighter-Stabilo-2</t>
  </si>
  <si>
    <t>Printer Ribbon HP Ink  703 Colored-2</t>
  </si>
  <si>
    <t>Printer Ribbon HP Ink  704 Colored-1</t>
  </si>
  <si>
    <t>Folder Short (Colored) Punchless-1</t>
  </si>
  <si>
    <t>WESTERN</t>
  </si>
  <si>
    <t xml:space="preserve">                    OFFICE EQUIPMENT:</t>
  </si>
  <si>
    <t>Application Form Pink Form/BOOKLET-new</t>
  </si>
  <si>
    <t>Official Receipt - Credit/BOOKLETS-1</t>
  </si>
  <si>
    <t>Stock Card /PCS. - Credit</t>
  </si>
  <si>
    <t>H &amp; TO</t>
  </si>
  <si>
    <t>GA</t>
  </si>
  <si>
    <t>Continous Paper  11x9 1/2  1 ply</t>
  </si>
  <si>
    <t>Continous Paper 11x14  7/8 1 ply-Western</t>
  </si>
  <si>
    <t>Continous Paper 11x14  7/8 1 ply-Laser</t>
  </si>
  <si>
    <t>Continous Paper 11x9 1/2  2 ply</t>
  </si>
  <si>
    <t>Printer Ribbon HP Ink  704 Black1</t>
  </si>
  <si>
    <t xml:space="preserve"> MONITOR AOC 18'</t>
  </si>
  <si>
    <t>MNGR</t>
  </si>
  <si>
    <t>ID CARD (Blank)</t>
  </si>
  <si>
    <t>ETHICS</t>
  </si>
  <si>
    <t>OFFSET</t>
  </si>
  <si>
    <t>HOUSING</t>
  </si>
  <si>
    <t>Correction Tape1</t>
  </si>
  <si>
    <t>Cork Board</t>
  </si>
  <si>
    <t>NOVO</t>
  </si>
  <si>
    <t>Squezzer</t>
  </si>
  <si>
    <t>JANTHERD</t>
  </si>
  <si>
    <t>E &amp;C</t>
  </si>
  <si>
    <t>Connector RJ-45</t>
  </si>
  <si>
    <t>Diskettes</t>
  </si>
  <si>
    <t>UPS Secure</t>
  </si>
  <si>
    <t>Manager</t>
  </si>
  <si>
    <t>Passbook - Supplemetal Associate1</t>
  </si>
  <si>
    <t>SEC</t>
  </si>
  <si>
    <t>GROCERY</t>
  </si>
  <si>
    <t>H &amp;TO</t>
  </si>
  <si>
    <t>SECRETARY</t>
  </si>
  <si>
    <t>Printer Ribbon HP Ink  704 Black2</t>
  </si>
  <si>
    <t>Envelope - Brown for time deposit 6x9</t>
  </si>
  <si>
    <t>Mouse Pad-sm</t>
  </si>
  <si>
    <t>UPS Ilogic</t>
  </si>
  <si>
    <t>Laminating Film 114x165x 100's</t>
  </si>
  <si>
    <t>CID</t>
  </si>
  <si>
    <t xml:space="preserve">Laminating Film 8X11 1/2 </t>
  </si>
  <si>
    <t>Wyteboard Marker - black/red</t>
  </si>
  <si>
    <t>Printer Ribbon HP Ink 703 Black1</t>
  </si>
  <si>
    <t>Certificate of Time Deposit w/o CTD #</t>
  </si>
  <si>
    <t>Chattel Mortgage Form                                        **</t>
  </si>
  <si>
    <t>For the period June 30, 2015</t>
  </si>
  <si>
    <t>SECURITY</t>
  </si>
  <si>
    <t>ACTTG</t>
  </si>
  <si>
    <t>Soft Grips1</t>
  </si>
  <si>
    <t>Laminating Film 9in x 50m x 250mic</t>
  </si>
  <si>
    <t>SYNERGY</t>
  </si>
  <si>
    <t>Continous Paper 11x14  7/8 1 ply-Synergy</t>
  </si>
  <si>
    <t>Printer Ribbon HP Laserjet 1102  85 - A1</t>
  </si>
  <si>
    <t xml:space="preserve">Printer Ribbon HP Laserjet 1006  35 - A </t>
  </si>
  <si>
    <t>Binder Clip2</t>
  </si>
  <si>
    <t>Correction Tape2</t>
  </si>
  <si>
    <t>Ballpen-Pilot (Black)1</t>
  </si>
  <si>
    <t>Highlighter-Stabilo-3</t>
  </si>
  <si>
    <t>Wyteboard Marker - black/red-Artline</t>
  </si>
  <si>
    <t>Stick-On (Post-it 4 Stripe)</t>
  </si>
  <si>
    <t>AVR-Automatic Voltage Regulator (AVR)</t>
  </si>
  <si>
    <t xml:space="preserve">Push Pin </t>
  </si>
  <si>
    <t>Printer Ribbon HP Ink  704 Colored-2</t>
  </si>
  <si>
    <t>Sign Pen - HBW I-Gel Red/Black</t>
  </si>
  <si>
    <t>Money Detector</t>
  </si>
  <si>
    <t>Router Extender</t>
  </si>
  <si>
    <t xml:space="preserve">Card Reader </t>
  </si>
  <si>
    <t>Scissor (maped 21 cm)</t>
  </si>
  <si>
    <t>Padlock</t>
  </si>
  <si>
    <t>SM-ACE</t>
  </si>
  <si>
    <t>Folder Expandable - Long1</t>
  </si>
  <si>
    <t>Ballpen-WIN-Black</t>
  </si>
  <si>
    <t>GUARDS</t>
  </si>
  <si>
    <t>Provisional Receipt</t>
  </si>
  <si>
    <t>Passbook - Loan Passbook 1</t>
  </si>
  <si>
    <t>AVR-Automatic Voltage Regulator (AVR)2</t>
  </si>
  <si>
    <t>Stick-On Paper sm1</t>
  </si>
  <si>
    <t>Cash Register Tape 76mm1</t>
  </si>
  <si>
    <t>Ballpen-Nataraj- Blue</t>
  </si>
  <si>
    <t>Adaptor - Socket</t>
  </si>
  <si>
    <t>Adaptor - Socket1</t>
  </si>
  <si>
    <t>CON MED</t>
  </si>
  <si>
    <t>HTC</t>
  </si>
  <si>
    <t>Bond Paper -A3</t>
  </si>
  <si>
    <t>Printer Ribbon Epson LX 310-3</t>
  </si>
  <si>
    <t>Ballpen - HBW (Red)</t>
  </si>
  <si>
    <t>Stop Pen - w/pen-1</t>
  </si>
  <si>
    <t>Stamp (Paid)</t>
  </si>
  <si>
    <t>Cork Board 5"x3"</t>
  </si>
  <si>
    <t>BOARD</t>
  </si>
  <si>
    <t>T.O</t>
  </si>
  <si>
    <t>HTO</t>
  </si>
  <si>
    <t>Folder Short (Transp Punchless)</t>
  </si>
  <si>
    <t>Folder Long (Colored)1</t>
  </si>
  <si>
    <t>Scissor (Dragon 9 in.)</t>
  </si>
  <si>
    <t>Battery - Alkaline AA</t>
  </si>
  <si>
    <t>Folder Short - Clear front</t>
  </si>
  <si>
    <t>Puncher</t>
  </si>
  <si>
    <t>Cutter</t>
  </si>
  <si>
    <t>TREASURER</t>
  </si>
  <si>
    <t>Typewriter Ribbon 1</t>
  </si>
  <si>
    <t>Correction Tape3</t>
  </si>
  <si>
    <t>Correction Tape4</t>
  </si>
  <si>
    <t>File Magazine</t>
  </si>
  <si>
    <t>Key Holder</t>
  </si>
  <si>
    <t>Bookends big1</t>
  </si>
  <si>
    <t>Folder Long2</t>
  </si>
  <si>
    <t>Bookends big2</t>
  </si>
  <si>
    <t>Printer Ribbon HP Laserjet 1006  35 - A2</t>
  </si>
  <si>
    <t>Printer Ribbon HP Laserjet 1102  85 - A2</t>
  </si>
  <si>
    <t>Adding Machine Tape 57mm1</t>
  </si>
  <si>
    <t>Clear Book Long</t>
  </si>
  <si>
    <t>ADMIN-GUARD</t>
  </si>
  <si>
    <t>Notebook</t>
  </si>
  <si>
    <t>Oslo Paper</t>
  </si>
  <si>
    <t>Scissor (craft)</t>
  </si>
  <si>
    <t>Calculator (CASIO)</t>
  </si>
  <si>
    <t>Tiongsan</t>
  </si>
  <si>
    <t>Rainboots</t>
  </si>
  <si>
    <t>Frame 8 1/2 x 11a</t>
  </si>
  <si>
    <t>Frame 8 1/2 x 11b</t>
  </si>
  <si>
    <t>Ballpen-blk,blue,red (retractable)</t>
  </si>
  <si>
    <r>
      <t>Ballpen-</t>
    </r>
    <r>
      <rPr>
        <sz val="12"/>
        <rFont val="Franklin Gothic Heavy"/>
        <family val="2"/>
      </rPr>
      <t>blk</t>
    </r>
    <r>
      <rPr>
        <sz val="12"/>
        <color indexed="10"/>
        <rFont val="Franklin Gothic Heavy"/>
        <family val="2"/>
      </rPr>
      <t>,</t>
    </r>
    <r>
      <rPr>
        <sz val="12"/>
        <color indexed="48"/>
        <rFont val="Franklin Gothic Heavy"/>
        <family val="2"/>
      </rPr>
      <t>blue</t>
    </r>
    <r>
      <rPr>
        <sz val="12"/>
        <color indexed="10"/>
        <rFont val="Franklin Gothic Heavy"/>
        <family val="2"/>
      </rPr>
      <t>,red (retractable)</t>
    </r>
  </si>
  <si>
    <t>Mouse Pad-Large1</t>
  </si>
  <si>
    <t>Felt Paper</t>
  </si>
  <si>
    <t>Binder Clip big</t>
  </si>
  <si>
    <t>Binder Clip med</t>
  </si>
  <si>
    <t>Binder Clip sm</t>
  </si>
  <si>
    <t>Computer Mouse1</t>
  </si>
  <si>
    <t>GUARD</t>
  </si>
  <si>
    <t>ADMIND</t>
  </si>
  <si>
    <t>Ballpen Pilot Better Rectractable Refill-1</t>
  </si>
  <si>
    <t>Push Pin 1</t>
  </si>
  <si>
    <t>Stamp Pad</t>
  </si>
  <si>
    <t>Printing Calculator Casio DR120</t>
  </si>
  <si>
    <t>Board Paper 10s</t>
  </si>
  <si>
    <t>ID CASE</t>
  </si>
  <si>
    <t>WHITE BOARD 4X8'</t>
  </si>
  <si>
    <t>`</t>
  </si>
  <si>
    <t>BOD C'MAN</t>
  </si>
  <si>
    <t>Revolving Fund Voucher1</t>
  </si>
  <si>
    <t>Cash Disbursement Voucher - Credit1</t>
  </si>
  <si>
    <t>Address Book</t>
  </si>
  <si>
    <t>Correction Tape5</t>
  </si>
  <si>
    <t>Staple T30 1/4 10mm</t>
  </si>
  <si>
    <t>Stapler Max # 35</t>
  </si>
  <si>
    <t>Puncher1</t>
  </si>
  <si>
    <t>Calculator Mz 125</t>
  </si>
  <si>
    <t>File Magazine3</t>
  </si>
  <si>
    <t>MKTG</t>
  </si>
  <si>
    <t>HR-ADMIN</t>
  </si>
  <si>
    <t>Tape Dispenser</t>
  </si>
  <si>
    <t>File Magazine4</t>
  </si>
  <si>
    <t xml:space="preserve">                                          </t>
  </si>
  <si>
    <t>Plan Holder</t>
  </si>
  <si>
    <t>MART ONE</t>
  </si>
  <si>
    <t>File Magazine1</t>
  </si>
  <si>
    <t>Clear Book Long w/ handle</t>
  </si>
  <si>
    <t>Clear Book Long spiral</t>
  </si>
  <si>
    <t>Printer-Scanner-Copier EPSON L360</t>
  </si>
  <si>
    <t>Printer Ribbon Epson PLQ-20 GEN</t>
  </si>
  <si>
    <t>Frame Stand</t>
  </si>
  <si>
    <t>Frame Stand1</t>
  </si>
  <si>
    <t>Battery - Alkaline AA1</t>
  </si>
  <si>
    <t>Money Detector1</t>
  </si>
  <si>
    <t>Printing Calculator Casio DR140TM</t>
  </si>
  <si>
    <t xml:space="preserve">USB 8Gb </t>
  </si>
  <si>
    <t>Micro-SD</t>
  </si>
  <si>
    <t>Card Reader</t>
  </si>
  <si>
    <t>Stapler # 35</t>
  </si>
  <si>
    <t>CDV - Grocery</t>
  </si>
  <si>
    <t>Cutter1</t>
  </si>
  <si>
    <t xml:space="preserve">Riso Stencil Paper </t>
  </si>
  <si>
    <t>INVENTORY AS OF  December 29, 2015</t>
  </si>
  <si>
    <t>Invty      12-29-15</t>
  </si>
  <si>
    <t>PURCHASE    2016</t>
  </si>
  <si>
    <t>Envelope - Payroll</t>
  </si>
  <si>
    <t>Tray (Paper)</t>
  </si>
  <si>
    <t>Folder Long (Colored) Punchless1</t>
  </si>
  <si>
    <t>Scotch Tape Dispenser</t>
  </si>
  <si>
    <t>Dater Stamp - Shiny</t>
  </si>
  <si>
    <t>Rubber Stamp</t>
  </si>
  <si>
    <t>Calculator (Casio MX-125)</t>
  </si>
  <si>
    <t>LIGHT HOUSE</t>
  </si>
  <si>
    <t>Newsprint Paper Short</t>
  </si>
  <si>
    <t>Sticker Paper 10'S</t>
  </si>
  <si>
    <t>Folder Long1</t>
  </si>
  <si>
    <t>Stamp Pad1</t>
  </si>
  <si>
    <t>Thermal Paper 80x70</t>
  </si>
  <si>
    <t>Printer Ribbon HP Laserjet 1010  12 -A1</t>
  </si>
  <si>
    <t>Stamp (Colop 20)</t>
  </si>
  <si>
    <t>Bond Paper -A31</t>
  </si>
  <si>
    <t>Record Book 300 pages1</t>
  </si>
  <si>
    <t>Printer Ribbon HP Ink  704 Colored2</t>
  </si>
  <si>
    <t>Printer Ribbon HP Ink  704 Black3</t>
  </si>
  <si>
    <t>Push Pin1</t>
  </si>
  <si>
    <t>Printer Ribbon Epson LX 310A</t>
  </si>
  <si>
    <t>Stationery- 500's1</t>
  </si>
  <si>
    <t>Calculator (Casio MS-120BM)</t>
  </si>
  <si>
    <t>Thermal Bar Code Sticker</t>
  </si>
  <si>
    <t>Printer Ribbon 30/34/38 Fullmark</t>
  </si>
  <si>
    <t>LWR</t>
  </si>
  <si>
    <t xml:space="preserve">Battery - Energizer AA </t>
  </si>
  <si>
    <t>MANILA</t>
  </si>
  <si>
    <t>TILAH</t>
  </si>
  <si>
    <t>Riso Ink EZ</t>
  </si>
  <si>
    <t>TELEPHONE SET</t>
  </si>
  <si>
    <t>External Hard Drive</t>
  </si>
  <si>
    <t>Polaris Photopaper/Fuji</t>
  </si>
  <si>
    <t>Telephone Set1</t>
  </si>
  <si>
    <t>Official Receipt - LTB/Pads</t>
  </si>
  <si>
    <t>Folder Long (Colored) Punchless3</t>
  </si>
  <si>
    <t>Stamp Tiny</t>
  </si>
  <si>
    <t>Stamp (Colop 15)</t>
  </si>
  <si>
    <t>Computer Keyboard1</t>
  </si>
  <si>
    <t>Folder Long3</t>
  </si>
  <si>
    <t>Cork Sheet 2x3</t>
  </si>
  <si>
    <t>Binder Clip Small</t>
  </si>
  <si>
    <t>RJ45a</t>
  </si>
  <si>
    <t>Polaris Photopaper</t>
  </si>
  <si>
    <t>Polaris Photopaper/10's</t>
  </si>
  <si>
    <t>Bond Paper -A3a</t>
  </si>
  <si>
    <t>Bond Paper -A31a</t>
  </si>
  <si>
    <t>Scissor</t>
  </si>
  <si>
    <t>Computer Keyboard2</t>
  </si>
  <si>
    <t>Cutter Big1</t>
  </si>
  <si>
    <t>Box (Organizer)1</t>
  </si>
  <si>
    <t>Scissor1</t>
  </si>
  <si>
    <t>DTR Card 100's2</t>
  </si>
  <si>
    <t>Folder Long (Colored) Punchless4</t>
  </si>
  <si>
    <t xml:space="preserve">Battery - MITSUBISHI AAA </t>
  </si>
  <si>
    <t>Ballpen-Pilot (Pink)</t>
  </si>
  <si>
    <t>Cutter Small (Blade)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</si>
  <si>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</si>
  <si>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Scotch Tape 1" 50m</t>
  </si>
  <si>
    <t>Notebook1</t>
  </si>
  <si>
    <t>Notebook2</t>
  </si>
  <si>
    <t>BOD</t>
  </si>
  <si>
    <t>Calculator (Printer)</t>
  </si>
  <si>
    <t>Clear Book Long w/ garter</t>
  </si>
  <si>
    <t>Clear Book Long1</t>
  </si>
  <si>
    <t>Ballpen - Sun-Up</t>
  </si>
  <si>
    <t>Sign Pen Excellent</t>
  </si>
  <si>
    <t>Ms. Mary Ann Black Bungag</t>
  </si>
  <si>
    <t xml:space="preserve">      General Manager</t>
  </si>
  <si>
    <t>Sticker Paper 10/pk</t>
  </si>
  <si>
    <t>USB LAN Connector</t>
  </si>
  <si>
    <t>Printer Ink Epson L360</t>
  </si>
  <si>
    <t>Official Receipt - Credit/Pads</t>
  </si>
  <si>
    <r>
      <t>Application Form Pink Form</t>
    </r>
    <r>
      <rPr>
        <b/>
        <sz val="11"/>
        <color indexed="10"/>
        <rFont val="Arial Rounded MT Bold"/>
        <family val="2"/>
      </rPr>
      <t>/BOOKLET-new</t>
    </r>
  </si>
  <si>
    <r>
      <t xml:space="preserve">Stock Card /PCS. - </t>
    </r>
    <r>
      <rPr>
        <b/>
        <sz val="11"/>
        <color indexed="10"/>
        <rFont val="Arial Rounded MT Bold"/>
        <family val="2"/>
      </rPr>
      <t>Credit</t>
    </r>
  </si>
  <si>
    <r>
      <t xml:space="preserve">Stock Card </t>
    </r>
    <r>
      <rPr>
        <b/>
        <sz val="11"/>
        <color indexed="10"/>
        <rFont val="Arial Rounded MT Bold"/>
        <family val="2"/>
      </rPr>
      <t>/PCS.</t>
    </r>
    <r>
      <rPr>
        <b/>
        <sz val="11"/>
        <color indexed="30"/>
        <rFont val="Arial Rounded MT Bold"/>
        <family val="2"/>
      </rPr>
      <t xml:space="preserve"> - Grocery</t>
    </r>
  </si>
  <si>
    <t>Adding Machine Tape 57mm2</t>
  </si>
  <si>
    <t>Invty      12-29-'15</t>
  </si>
  <si>
    <t xml:space="preserve">Dater Stamp </t>
  </si>
  <si>
    <t>Ballpen - Titus</t>
  </si>
  <si>
    <t>E &amp; C</t>
  </si>
  <si>
    <t>Printer Ribbon Epson T10 73N 1</t>
  </si>
  <si>
    <t>Highlighter-Stabilo1</t>
  </si>
  <si>
    <t>Power Pointer Presenter Remote</t>
  </si>
  <si>
    <t>Wire #18 Flat Cord</t>
  </si>
  <si>
    <t>Microphone (Shure)</t>
  </si>
  <si>
    <t>Microphone (Shure [2] )</t>
  </si>
  <si>
    <t>Door Bell</t>
  </si>
  <si>
    <t>Samsung Toner D111S</t>
  </si>
  <si>
    <t>Binder Clip Big</t>
  </si>
  <si>
    <t>ID Lace</t>
  </si>
  <si>
    <t>Masking Tape 1"-2</t>
  </si>
  <si>
    <t>Pentel Pen Pilot Black Fine1</t>
  </si>
  <si>
    <t>Folder Long (Straight Cut)</t>
  </si>
  <si>
    <t>Number Sign</t>
  </si>
  <si>
    <t>BLUE OCEAN</t>
  </si>
  <si>
    <t xml:space="preserve">Cash Box </t>
  </si>
  <si>
    <t>ACE</t>
  </si>
  <si>
    <t xml:space="preserve">Flashlight </t>
  </si>
  <si>
    <t>Emergency Light</t>
  </si>
  <si>
    <t>Binder Clip Medium</t>
  </si>
  <si>
    <t>Pay Envelope</t>
  </si>
  <si>
    <t>Power Pointer</t>
  </si>
  <si>
    <t>Printer Ribbon HP Ink  704 Colored1</t>
  </si>
  <si>
    <t>Folder Long (Colored) Punchless2</t>
  </si>
  <si>
    <t>Calculator Mx 125</t>
  </si>
  <si>
    <t>ID CARD (Blank 500)</t>
  </si>
  <si>
    <t>Pencil HBW</t>
  </si>
  <si>
    <t>Finger Moistuner1</t>
  </si>
  <si>
    <t>Envelope - Long Brown1</t>
  </si>
  <si>
    <t>Plastic Cover 50m</t>
  </si>
  <si>
    <t>Laminating Film 100X150X250</t>
  </si>
  <si>
    <t>Chattel Mortgage Form1</t>
  </si>
  <si>
    <t>SD Card</t>
  </si>
  <si>
    <t>Newsprint Paper Short1</t>
  </si>
  <si>
    <t>Paper Worx 10's</t>
  </si>
  <si>
    <t>PANGHOI</t>
  </si>
  <si>
    <t>Clear Book Long spiral1</t>
  </si>
  <si>
    <t>Clear Book Long spiral2</t>
  </si>
  <si>
    <t>CLAMP</t>
  </si>
  <si>
    <t>HANDYMAN</t>
  </si>
  <si>
    <t>Fastener Long 8.5"</t>
  </si>
  <si>
    <t>Calculator Ribbon-Ad-rite Blck/Red1</t>
  </si>
  <si>
    <t>Masking Tape 1"-3</t>
  </si>
  <si>
    <t>Calculator Ribbon-Ad-rite Blck/Red2</t>
  </si>
  <si>
    <t>Wyteboard Marker - black/red-PILOT</t>
  </si>
  <si>
    <t>Wyteboard Eraser1</t>
  </si>
  <si>
    <t>Battery - 9V</t>
  </si>
  <si>
    <t>DTR Card 100's1</t>
  </si>
  <si>
    <t>Glue all 130g1</t>
  </si>
  <si>
    <t>Printer Ribbon Epson 30/34/38 Fullmark1</t>
  </si>
  <si>
    <t>Stationery-Parchment 10's</t>
  </si>
  <si>
    <t>Folder Short - Expandable</t>
  </si>
  <si>
    <t>Pentel Pen Pilot Red Broad1</t>
  </si>
  <si>
    <t>Pentel Pen Pilot Black Broad1</t>
  </si>
  <si>
    <t>Stapler Max # 35 w/ Remover</t>
  </si>
  <si>
    <t xml:space="preserve">Cutter Big  </t>
  </si>
  <si>
    <t xml:space="preserve">USB 32Gb </t>
  </si>
  <si>
    <t>Extension Wire</t>
  </si>
  <si>
    <t>CHANCO</t>
  </si>
  <si>
    <t>Push Pin2</t>
  </si>
  <si>
    <t>USB LAN ADAPTER</t>
  </si>
  <si>
    <t xml:space="preserve">Battery - Eveready AA </t>
  </si>
  <si>
    <t>USB 32Gb 1</t>
  </si>
  <si>
    <t>Official Receipt - Credit- LWR</t>
  </si>
  <si>
    <t>RECORDER</t>
  </si>
  <si>
    <t>PEN TABLET</t>
  </si>
  <si>
    <t>Signature Pad</t>
  </si>
  <si>
    <t>Printer Ribbon HP Ink 703 Black2</t>
  </si>
  <si>
    <t>Stick-On (Post-it 4 Stripe)1</t>
  </si>
  <si>
    <t>Stationery-Parchment 10's1</t>
  </si>
  <si>
    <t>Stationery-Parchment 10's2</t>
  </si>
  <si>
    <t>INVEST-COM</t>
  </si>
  <si>
    <t>Scotch Tape Dispenser1</t>
  </si>
  <si>
    <t>Computer Cable</t>
  </si>
  <si>
    <t>Computer Cable1</t>
  </si>
  <si>
    <t>Binder Clip Large</t>
  </si>
  <si>
    <t>Printer Ribbon HP Ink  704 Black4</t>
  </si>
  <si>
    <t>Binder Clip Big1</t>
  </si>
  <si>
    <t>ID Lace1</t>
  </si>
  <si>
    <t>Screw Hook</t>
  </si>
  <si>
    <t>Envelope - Brown for time deposit 6x9a</t>
  </si>
  <si>
    <t>FOR THE YEAR ENDED DECEMBER 31, 2016</t>
  </si>
  <si>
    <t>MARY ANN BLACK BUNGAG</t>
  </si>
  <si>
    <t xml:space="preserve"> Total </t>
  </si>
  <si>
    <t>Records &amp; Supply Custodian</t>
  </si>
  <si>
    <t>Noted By:</t>
  </si>
  <si>
    <t>Ronald B. Linglingan</t>
  </si>
  <si>
    <t xml:space="preserve">Administrative Head </t>
  </si>
  <si>
    <t xml:space="preserve">           </t>
  </si>
  <si>
    <t>Checked &amp; Noted By</t>
  </si>
  <si>
    <t xml:space="preserve">Admin Head </t>
  </si>
  <si>
    <t>Mary Ann Black Bungag</t>
  </si>
  <si>
    <t>Passbook Printer PLQ-20</t>
  </si>
  <si>
    <t>Checked &amp; Noted By:</t>
  </si>
  <si>
    <t xml:space="preserve">Total Cost </t>
  </si>
  <si>
    <t>STOCKS as of  January 3, 2017</t>
  </si>
  <si>
    <t xml:space="preserve">            Manager</t>
  </si>
  <si>
    <t xml:space="preserve">         Noted By:</t>
  </si>
  <si>
    <t>Printer Ribbon HP Deskjet D2460 21 black</t>
  </si>
  <si>
    <t>2016-LASER</t>
  </si>
  <si>
    <t>For the period Dec 29, 2016 to Dec 29, 2017</t>
  </si>
  <si>
    <t>Bond Paper A3</t>
  </si>
  <si>
    <t xml:space="preserve">Battery - KODAK AAA </t>
  </si>
  <si>
    <t>2016-AC SOLID OFFSET</t>
  </si>
  <si>
    <t>Calculator (Casio MS-10B)</t>
  </si>
  <si>
    <t>Invty      12-29-16</t>
  </si>
  <si>
    <t>2016- LASER</t>
  </si>
  <si>
    <t>2016-NATIONAL</t>
  </si>
  <si>
    <t>2016-SYNERGY</t>
  </si>
  <si>
    <t>2016-COPYLANDIA</t>
  </si>
  <si>
    <t>2016-E &amp; C</t>
  </si>
  <si>
    <t>2016-NOVO</t>
  </si>
  <si>
    <t>2016-SM</t>
  </si>
  <si>
    <t>2016-TANGHAL</t>
  </si>
  <si>
    <t>PURCHASE    2017</t>
  </si>
  <si>
    <t>Stick-On Paper med</t>
  </si>
  <si>
    <t>Thermal Paper 80x70a</t>
  </si>
  <si>
    <t>Masking Tape 1"1</t>
  </si>
  <si>
    <t xml:space="preserve"> Total Stocks Balance </t>
  </si>
  <si>
    <t xml:space="preserve">USB </t>
  </si>
  <si>
    <t>Staple Wire No. 35a</t>
  </si>
  <si>
    <t>Ballpen Pilot  Rectract (Black)1</t>
  </si>
  <si>
    <t>STOCKS</t>
  </si>
  <si>
    <t>Printer Ribbon HP Toner CB4 35-A</t>
  </si>
  <si>
    <t>Ballpen-Pilot (Green)1</t>
  </si>
  <si>
    <t xml:space="preserve"> LASER</t>
  </si>
  <si>
    <t>Ballpen - HBW Matrix OG-5a</t>
  </si>
  <si>
    <t>Yarn</t>
  </si>
  <si>
    <t>Pentel Pen Pilot Black/Red Fine</t>
  </si>
  <si>
    <t>Plastic Cover 1 yard</t>
  </si>
  <si>
    <t xml:space="preserve">Laminating Film 4x6 </t>
  </si>
  <si>
    <t>Stationery 500's</t>
  </si>
  <si>
    <t xml:space="preserve">9-STAR </t>
  </si>
  <si>
    <t>YMCKO Ribbon-300 prints (Evolis)1</t>
  </si>
  <si>
    <t>Printer Ribbon HP Ink  703 Black</t>
  </si>
  <si>
    <t>Index Card for T.D.</t>
  </si>
  <si>
    <t>Rose Ann T. Pascua</t>
  </si>
  <si>
    <t>Acctg Head</t>
  </si>
  <si>
    <t>Ink (numbering machine)</t>
  </si>
  <si>
    <t xml:space="preserve">Cutter sm </t>
  </si>
  <si>
    <t>Printer Ribbon Epson LX 300 + Ila</t>
  </si>
  <si>
    <t>Newsprint Paper Long1</t>
  </si>
  <si>
    <t>Fastener Long 8.5"a</t>
  </si>
  <si>
    <t>Printer Ribbon HP Toner CB4 35-A1</t>
  </si>
  <si>
    <t>Battery - Eveready AA 1</t>
  </si>
  <si>
    <t>Battery - KODAK AAA 1</t>
  </si>
  <si>
    <t>ID Lace 1</t>
  </si>
  <si>
    <t>Newsprint (Bookpaper Short)</t>
  </si>
  <si>
    <t>Battery - Eveready C</t>
  </si>
  <si>
    <t>Rubber Band /pack 1</t>
  </si>
  <si>
    <t>Thumb Tax</t>
  </si>
  <si>
    <t>Cleaning Kit (Evolis)</t>
  </si>
  <si>
    <t>MT. STUDIO</t>
  </si>
  <si>
    <t>Ballpen - Retractable</t>
  </si>
  <si>
    <t>Pencil Mongol1</t>
  </si>
  <si>
    <t>Special Paper 20's</t>
  </si>
  <si>
    <t>Stapler # 35a</t>
  </si>
  <si>
    <t>Computer LCD Filter</t>
  </si>
  <si>
    <t>ADMIN-OFFICE</t>
  </si>
  <si>
    <t>Envelope - EXP. w/garter</t>
  </si>
  <si>
    <t>Battery - MMT AA</t>
  </si>
  <si>
    <t>Tray 3 Layer Metal</t>
  </si>
  <si>
    <t>Printer Ribbon HP Ink  703 Black1</t>
  </si>
  <si>
    <t>Printer Ribbon HP Ink  703 Colored2</t>
  </si>
  <si>
    <t>Printer Ribbon HP Ink  703 Black2</t>
  </si>
  <si>
    <t>Masking Tape 1/2"a</t>
  </si>
  <si>
    <t>Computer Keyboard w/ Mouse</t>
  </si>
  <si>
    <t>Folder Exp. Long</t>
  </si>
  <si>
    <t>Folder Short (Colored) Punchless1</t>
  </si>
  <si>
    <t>SYNERGY-2016</t>
  </si>
  <si>
    <t>File Magazine Big</t>
  </si>
  <si>
    <t>File Magazine Sm</t>
  </si>
  <si>
    <t>Tape- Dispenser</t>
  </si>
  <si>
    <t>Column1</t>
  </si>
  <si>
    <t>E&amp;C</t>
  </si>
  <si>
    <t>FINANCE</t>
  </si>
  <si>
    <t>Special Paper 20's1</t>
  </si>
  <si>
    <t>Frame</t>
  </si>
  <si>
    <t>Tape- Double Sided w/ Foam</t>
  </si>
  <si>
    <t>File Magazine sm</t>
  </si>
  <si>
    <t>Special Paper 10's</t>
  </si>
  <si>
    <t>Highlighter-Stabilo2</t>
  </si>
  <si>
    <t>Masking Tape 1"a</t>
  </si>
  <si>
    <t>Certificate/ Case</t>
  </si>
  <si>
    <t>Rubber Band /pack a</t>
  </si>
  <si>
    <t>Record Book 500 pages1</t>
  </si>
  <si>
    <t>Staple Wire No. 35b</t>
  </si>
  <si>
    <t>Tape- Dispenser1</t>
  </si>
  <si>
    <t>Folder Long Sliding</t>
  </si>
  <si>
    <t>RESEARCH</t>
  </si>
  <si>
    <t>Folder Short Sliding</t>
  </si>
  <si>
    <t>Battery - Eveready D</t>
  </si>
  <si>
    <t>SM</t>
  </si>
  <si>
    <t>Key Chain</t>
  </si>
  <si>
    <t>Calculator (Casio MS-120)</t>
  </si>
  <si>
    <t>Battery - Eveready AA 2</t>
  </si>
  <si>
    <t>Carbon Paper Short-2</t>
  </si>
  <si>
    <r>
      <rPr>
        <b/>
        <sz val="12"/>
        <color rgb="FFFF0000"/>
        <rFont val="High Tower Text"/>
        <family val="1"/>
      </rPr>
      <t>red</t>
    </r>
    <r>
      <rPr>
        <b/>
        <sz val="12"/>
        <color theme="3" tint="-0.499984740745262"/>
        <rFont val="High Tower Text"/>
        <family val="1"/>
      </rPr>
      <t>=supplier/IN : black=department/OUT</t>
    </r>
  </si>
  <si>
    <r>
      <rPr>
        <b/>
        <sz val="11"/>
        <color rgb="FF7030A0"/>
        <rFont val="High Tower Text"/>
        <family val="1"/>
      </rPr>
      <t>Invty</t>
    </r>
    <r>
      <rPr>
        <b/>
        <sz val="11"/>
        <rFont val="High Tower Text"/>
        <family val="1"/>
      </rPr>
      <t>=</t>
    </r>
    <r>
      <rPr>
        <b/>
        <sz val="11"/>
        <color rgb="FFFF0000"/>
        <rFont val="High Tower Text"/>
        <family val="1"/>
      </rPr>
      <t xml:space="preserve">2016 inventory: </t>
    </r>
    <r>
      <rPr>
        <b/>
        <sz val="11"/>
        <color rgb="FF7030A0"/>
        <rFont val="High Tower Text"/>
        <family val="1"/>
      </rPr>
      <t>PURCHASE=</t>
    </r>
    <r>
      <rPr>
        <b/>
        <sz val="11"/>
        <color rgb="FFFF0000"/>
        <rFont val="High Tower Text"/>
        <family val="1"/>
      </rPr>
      <t>2017 inventory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</si>
</sst>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d\-mmm\-yyyy;@"/>
    <numFmt numFmtId="167" formatCode="_(\$* #,##0.00_);_(\$* \(#,##0.00\);_(\$* \-??_);_(@_)"/>
  </numFmts>
  <fonts count="152" x14ac:knownFonts="1"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High Tower Text"/>
      <family val="1"/>
    </font>
    <font>
      <b/>
      <sz val="14"/>
      <name val="High Tower Text"/>
      <family val="1"/>
    </font>
    <font>
      <b/>
      <sz val="12"/>
      <name val="High Tower Text"/>
      <family val="1"/>
    </font>
    <font>
      <b/>
      <u/>
      <sz val="12"/>
      <name val="High Tower Text"/>
      <family val="1"/>
    </font>
    <font>
      <sz val="14"/>
      <name val="High Tower Text"/>
      <family val="1"/>
    </font>
    <font>
      <sz val="14"/>
      <color indexed="10"/>
      <name val="High Tower Text"/>
      <family val="1"/>
    </font>
    <font>
      <sz val="12"/>
      <color indexed="20"/>
      <name val="High Tower Text"/>
      <family val="1"/>
    </font>
    <font>
      <sz val="12"/>
      <color indexed="30"/>
      <name val="High Tower Text"/>
      <family val="1"/>
    </font>
    <font>
      <sz val="12"/>
      <color indexed="10"/>
      <name val="High Tower Text"/>
      <family val="1"/>
    </font>
    <font>
      <b/>
      <sz val="12"/>
      <color indexed="20"/>
      <name val="High Tower Text"/>
      <family val="1"/>
    </font>
    <font>
      <b/>
      <sz val="12"/>
      <color indexed="10"/>
      <name val="High Tower Text"/>
      <family val="1"/>
    </font>
    <font>
      <b/>
      <sz val="12"/>
      <color indexed="30"/>
      <name val="High Tower Text"/>
      <family val="1"/>
    </font>
    <font>
      <b/>
      <sz val="10"/>
      <color indexed="30"/>
      <name val="High Tower Text"/>
      <family val="1"/>
    </font>
    <font>
      <sz val="8"/>
      <name val="Arial"/>
      <family val="2"/>
    </font>
    <font>
      <sz val="10"/>
      <name val="High Tower Text"/>
      <family val="1"/>
    </font>
    <font>
      <b/>
      <sz val="11"/>
      <name val="High Tower Text"/>
      <family val="1"/>
    </font>
    <font>
      <b/>
      <sz val="12"/>
      <color indexed="62"/>
      <name val="High Tower Text"/>
      <family val="1"/>
    </font>
    <font>
      <sz val="12"/>
      <color indexed="62"/>
      <name val="High Tower Text"/>
      <family val="1"/>
    </font>
    <font>
      <b/>
      <sz val="10"/>
      <color indexed="30"/>
      <name val="Franklin Gothic Medium"/>
      <family val="2"/>
    </font>
    <font>
      <sz val="12"/>
      <name val="Franklin Gothic Medium"/>
      <family val="2"/>
    </font>
    <font>
      <sz val="12"/>
      <color indexed="48"/>
      <name val="Franklin Gothic Medium"/>
      <family val="2"/>
    </font>
    <font>
      <sz val="11"/>
      <name val="Franklin Gothic Medium"/>
      <family val="2"/>
    </font>
    <font>
      <sz val="12"/>
      <color indexed="10"/>
      <name val="Franklin Gothic Medium"/>
      <family val="2"/>
    </font>
    <font>
      <sz val="12"/>
      <color indexed="20"/>
      <name val="Franklin Gothic Medium"/>
      <family val="2"/>
    </font>
    <font>
      <sz val="12"/>
      <color indexed="30"/>
      <name val="Franklin Gothic Medium"/>
      <family val="2"/>
    </font>
    <font>
      <b/>
      <sz val="12"/>
      <color indexed="20"/>
      <name val="Franklin Gothic Medium"/>
      <family val="2"/>
    </font>
    <font>
      <b/>
      <sz val="12"/>
      <name val="Franklin Gothic Medium"/>
      <family val="2"/>
    </font>
    <font>
      <b/>
      <u/>
      <sz val="12"/>
      <name val="Franklin Gothic Medium"/>
      <family val="2"/>
    </font>
    <font>
      <b/>
      <u/>
      <sz val="12"/>
      <color indexed="20"/>
      <name val="Franklin Gothic Medium"/>
      <family val="2"/>
    </font>
    <font>
      <u/>
      <sz val="12"/>
      <color indexed="30"/>
      <name val="Franklin Gothic Medium"/>
      <family val="2"/>
    </font>
    <font>
      <b/>
      <u/>
      <sz val="12"/>
      <color indexed="10"/>
      <name val="Franklin Gothic Medium"/>
      <family val="2"/>
    </font>
    <font>
      <b/>
      <sz val="12"/>
      <color indexed="62"/>
      <name val="Franklin Gothic Medium"/>
      <family val="2"/>
    </font>
    <font>
      <sz val="12"/>
      <color indexed="62"/>
      <name val="Franklin Gothic Medium"/>
      <family val="2"/>
    </font>
    <font>
      <b/>
      <sz val="10"/>
      <color indexed="14"/>
      <name val="Franklin Gothic Medium"/>
      <family val="2"/>
    </font>
    <font>
      <b/>
      <sz val="10"/>
      <color indexed="60"/>
      <name val="Franklin Gothic Medium"/>
      <family val="2"/>
    </font>
    <font>
      <b/>
      <sz val="10"/>
      <color indexed="23"/>
      <name val="Franklin Gothic Medium"/>
      <family val="2"/>
    </font>
    <font>
      <b/>
      <sz val="10"/>
      <color indexed="10"/>
      <name val="Franklin Gothic Medium"/>
      <family val="2"/>
    </font>
    <font>
      <sz val="11"/>
      <color indexed="10"/>
      <name val="Franklin Gothic Medium"/>
      <family val="2"/>
    </font>
    <font>
      <sz val="10"/>
      <color indexed="10"/>
      <name val="Franklin Gothic Medium"/>
      <family val="2"/>
    </font>
    <font>
      <sz val="12"/>
      <color indexed="12"/>
      <name val="Franklin Gothic Medium"/>
      <family val="2"/>
    </font>
    <font>
      <b/>
      <sz val="10"/>
      <color indexed="48"/>
      <name val="Franklin Gothic Medium"/>
      <family val="2"/>
    </font>
    <font>
      <b/>
      <u/>
      <sz val="12"/>
      <color indexed="62"/>
      <name val="Franklin Gothic Medium"/>
      <family val="2"/>
    </font>
    <font>
      <b/>
      <sz val="10"/>
      <color indexed="61"/>
      <name val="Franklin Gothic Medium"/>
      <family val="2"/>
    </font>
    <font>
      <sz val="12"/>
      <color indexed="10"/>
      <name val="Franklin Gothic Heavy"/>
      <family val="2"/>
    </font>
    <font>
      <b/>
      <sz val="10"/>
      <color indexed="10"/>
      <name val="Franklin Gothic Heavy"/>
      <family val="2"/>
    </font>
    <font>
      <sz val="12"/>
      <color indexed="62"/>
      <name val="Franklin Gothic Heavy"/>
      <family val="2"/>
    </font>
    <font>
      <sz val="12"/>
      <name val="Franklin Gothic Heavy"/>
      <family val="2"/>
    </font>
    <font>
      <sz val="12"/>
      <color indexed="20"/>
      <name val="Franklin Gothic Heavy"/>
      <family val="2"/>
    </font>
    <font>
      <sz val="12"/>
      <color indexed="30"/>
      <name val="Franklin Gothic Heavy"/>
      <family val="2"/>
    </font>
    <font>
      <b/>
      <sz val="12"/>
      <color indexed="10"/>
      <name val="Franklin Gothic Heavy"/>
      <family val="2"/>
    </font>
    <font>
      <b/>
      <sz val="12"/>
      <color indexed="20"/>
      <name val="Franklin Gothic Heavy"/>
      <family val="2"/>
    </font>
    <font>
      <b/>
      <u/>
      <sz val="12"/>
      <name val="Franklin Gothic Heavy"/>
      <family val="2"/>
    </font>
    <font>
      <sz val="11"/>
      <name val="Franklin Gothic Heavy"/>
      <family val="2"/>
    </font>
    <font>
      <sz val="12"/>
      <name val="Franklin Gothic Book"/>
      <family val="2"/>
    </font>
    <font>
      <sz val="12"/>
      <name val="Franklin Gothic Demi"/>
      <family val="2"/>
    </font>
    <font>
      <sz val="12"/>
      <name val="Franklin Gothic Demi Cond"/>
      <family val="2"/>
    </font>
    <font>
      <b/>
      <sz val="10"/>
      <color indexed="57"/>
      <name val="Franklin Gothic Medium"/>
      <family val="2"/>
    </font>
    <font>
      <b/>
      <sz val="10"/>
      <color indexed="53"/>
      <name val="Franklin Gothic Medium"/>
      <family val="2"/>
    </font>
    <font>
      <b/>
      <sz val="10"/>
      <name val="Franklin Gothic Medium"/>
      <family val="2"/>
    </font>
    <font>
      <sz val="11"/>
      <color indexed="62"/>
      <name val="Franklin Gothic Medium"/>
      <family val="2"/>
    </font>
    <font>
      <b/>
      <sz val="10"/>
      <color indexed="19"/>
      <name val="Franklin Gothic Medium"/>
      <family val="2"/>
    </font>
    <font>
      <b/>
      <sz val="10"/>
      <color indexed="17"/>
      <name val="Franklin Gothic Medium"/>
      <family val="2"/>
    </font>
    <font>
      <sz val="10"/>
      <color indexed="10"/>
      <name val="Franklin Gothic Heavy"/>
      <family val="2"/>
    </font>
    <font>
      <sz val="12"/>
      <color indexed="10"/>
      <name val="Franklin Gothic Demi"/>
      <family val="2"/>
    </font>
    <font>
      <b/>
      <sz val="10"/>
      <color indexed="12"/>
      <name val="Franklin Gothic Medium"/>
      <family val="2"/>
    </font>
    <font>
      <b/>
      <sz val="10"/>
      <color indexed="20"/>
      <name val="Franklin Gothic Medium"/>
      <family val="2"/>
    </font>
    <font>
      <sz val="11"/>
      <color indexed="12"/>
      <name val="Franklin Gothic Medium"/>
      <family val="2"/>
    </font>
    <font>
      <sz val="12"/>
      <color indexed="48"/>
      <name val="Franklin Gothic Heavy"/>
      <family val="2"/>
    </font>
    <font>
      <sz val="10"/>
      <name val="Franklin Gothic Medium"/>
      <family val="2"/>
    </font>
    <font>
      <b/>
      <sz val="11"/>
      <name val="Arial Narrow"/>
      <family val="2"/>
    </font>
    <font>
      <b/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30"/>
      <name val="Arial Narrow"/>
      <family val="2"/>
    </font>
    <font>
      <sz val="14"/>
      <name val="Arial Rounded MT Bold"/>
      <family val="2"/>
    </font>
    <font>
      <sz val="10"/>
      <color indexed="10"/>
      <name val="Arial"/>
      <family val="2"/>
    </font>
    <font>
      <b/>
      <sz val="11"/>
      <color indexed="20"/>
      <name val="High Tower Text"/>
      <family val="1"/>
    </font>
    <font>
      <b/>
      <sz val="11"/>
      <color indexed="10"/>
      <name val="High Tower Text"/>
      <family val="1"/>
    </font>
    <font>
      <b/>
      <u/>
      <sz val="11"/>
      <name val="High Tower Text"/>
      <family val="1"/>
    </font>
    <font>
      <b/>
      <u/>
      <sz val="11"/>
      <color indexed="20"/>
      <name val="High Tower Text"/>
      <family val="1"/>
    </font>
    <font>
      <b/>
      <u/>
      <sz val="11"/>
      <color indexed="10"/>
      <name val="High Tower Text"/>
      <family val="1"/>
    </font>
    <font>
      <b/>
      <sz val="11"/>
      <color indexed="10"/>
      <name val="Arial Rounded MT Bold"/>
      <family val="2"/>
    </font>
    <font>
      <b/>
      <sz val="11"/>
      <color indexed="20"/>
      <name val="Arial Rounded MT Bold"/>
      <family val="2"/>
    </font>
    <font>
      <b/>
      <sz val="11"/>
      <color indexed="10"/>
      <name val="Franklin Gothic Heavy"/>
      <family val="2"/>
    </font>
    <font>
      <sz val="11"/>
      <color indexed="10"/>
      <name val="Franklin Gothic Heavy"/>
      <family val="2"/>
    </font>
    <font>
      <b/>
      <sz val="11"/>
      <name val="Arial Rounded MT Bold"/>
      <family val="2"/>
    </font>
    <font>
      <b/>
      <sz val="11"/>
      <name val="Franklin Gothic Heavy"/>
      <family val="2"/>
    </font>
    <font>
      <b/>
      <u/>
      <sz val="11"/>
      <name val="Arial Rounded MT Bold"/>
      <family val="2"/>
    </font>
    <font>
      <b/>
      <u/>
      <sz val="11"/>
      <color indexed="20"/>
      <name val="Arial Rounded MT Bold"/>
      <family val="2"/>
    </font>
    <font>
      <b/>
      <u/>
      <sz val="11"/>
      <color indexed="10"/>
      <name val="Arial Rounded MT Bold"/>
      <family val="2"/>
    </font>
    <font>
      <b/>
      <sz val="11"/>
      <color indexed="30"/>
      <name val="Arial Rounded MT Bold"/>
      <family val="2"/>
    </font>
    <font>
      <b/>
      <sz val="11"/>
      <color indexed="30"/>
      <name val="Franklin Gothic Heavy"/>
      <family val="2"/>
    </font>
    <font>
      <b/>
      <u/>
      <sz val="11"/>
      <name val="Franklin Gothic Heavy"/>
      <family val="2"/>
    </font>
    <font>
      <sz val="11"/>
      <color indexed="30"/>
      <name val="Franklin Gothic Heavy"/>
      <family val="2"/>
    </font>
    <font>
      <b/>
      <sz val="11"/>
      <color indexed="20"/>
      <name val="Franklin Gothic Heavy"/>
      <family val="2"/>
    </font>
    <font>
      <sz val="11"/>
      <color indexed="20"/>
      <name val="Franklin Gothic Heavy"/>
      <family val="2"/>
    </font>
    <font>
      <b/>
      <sz val="11"/>
      <color indexed="30"/>
      <name val="High Tower Text"/>
      <family val="1"/>
    </font>
    <font>
      <b/>
      <u/>
      <sz val="11"/>
      <color indexed="30"/>
      <name val="High Tower Text"/>
      <family val="1"/>
    </font>
    <font>
      <b/>
      <u/>
      <sz val="11"/>
      <color indexed="30"/>
      <name val="Arial Rounded MT Bold"/>
      <family val="2"/>
    </font>
    <font>
      <b/>
      <sz val="10"/>
      <name val="Arial Rounded MT Bold"/>
      <family val="2"/>
    </font>
    <font>
      <b/>
      <sz val="10"/>
      <name val="Franklin Gothic Heavy"/>
      <family val="2"/>
    </font>
    <font>
      <b/>
      <sz val="10"/>
      <color indexed="30"/>
      <name val="Arial Rounded MT Bold"/>
      <family val="2"/>
    </font>
    <font>
      <b/>
      <sz val="10"/>
      <color indexed="10"/>
      <name val="Arial Rounded MT Bold"/>
      <family val="2"/>
    </font>
    <font>
      <b/>
      <sz val="10"/>
      <color indexed="20"/>
      <name val="Arial Rounded MT Bold"/>
      <family val="2"/>
    </font>
    <font>
      <b/>
      <sz val="9"/>
      <name val="Arial Rounded MT Bold"/>
      <family val="2"/>
    </font>
    <font>
      <b/>
      <sz val="9"/>
      <color indexed="30"/>
      <name val="Arial Rounded MT Bold"/>
      <family val="2"/>
    </font>
    <font>
      <b/>
      <sz val="9"/>
      <name val="Franklin Gothic Heavy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Script MT Bold"/>
      <family val="4"/>
    </font>
    <font>
      <u/>
      <sz val="10"/>
      <name val="Arial"/>
      <family val="2"/>
    </font>
    <font>
      <sz val="14"/>
      <name val="Franklin Gothic Heavy"/>
      <family val="2"/>
    </font>
    <font>
      <sz val="10"/>
      <name val="Arial"/>
      <family val="2"/>
    </font>
    <font>
      <b/>
      <sz val="10"/>
      <color indexed="30"/>
      <name val="Arial Narrow"/>
      <family val="2"/>
    </font>
    <font>
      <b/>
      <sz val="9"/>
      <color indexed="20"/>
      <name val="Arial Rounded MT Bold"/>
      <family val="2"/>
    </font>
    <font>
      <sz val="12"/>
      <color theme="3"/>
      <name val="Franklin Gothic Heavy"/>
      <family val="2"/>
    </font>
    <font>
      <sz val="12"/>
      <color theme="3"/>
      <name val="Franklin Gothic Medium"/>
      <family val="2"/>
    </font>
    <font>
      <sz val="12"/>
      <color theme="1"/>
      <name val="Franklin Gothic Heavy"/>
      <family val="2"/>
    </font>
    <font>
      <sz val="12"/>
      <color rgb="FFFF0000"/>
      <name val="Franklin Gothic Medium"/>
      <family val="2"/>
    </font>
    <font>
      <sz val="12"/>
      <color rgb="FFC00000"/>
      <name val="Franklin Gothic Medium"/>
      <family val="2"/>
    </font>
    <font>
      <b/>
      <sz val="9"/>
      <color theme="4"/>
      <name val="Franklin Gothic Heavy"/>
      <family val="2"/>
    </font>
    <font>
      <b/>
      <sz val="10"/>
      <color theme="4"/>
      <name val="Franklin Gothic Medium"/>
      <family val="2"/>
    </font>
    <font>
      <b/>
      <sz val="10"/>
      <color theme="4"/>
      <name val="Arial Narrow"/>
      <family val="2"/>
    </font>
    <font>
      <b/>
      <sz val="11"/>
      <color rgb="FFFF0000"/>
      <name val="Arial Rounded MT Bold"/>
      <family val="2"/>
    </font>
    <font>
      <b/>
      <sz val="12"/>
      <color theme="3" tint="-0.499984740745262"/>
      <name val="High Tower Text"/>
      <family val="1"/>
    </font>
    <font>
      <sz val="12"/>
      <color theme="3" tint="-0.499984740745262"/>
      <name val="High Tower Text"/>
      <family val="1"/>
    </font>
    <font>
      <b/>
      <sz val="12"/>
      <color theme="3" tint="-0.499984740745262"/>
      <name val="Franklin Gothic Medium"/>
      <family val="2"/>
    </font>
    <font>
      <b/>
      <sz val="10"/>
      <color theme="3" tint="-0.499984740745262"/>
      <name val="Franklin Gothic Medium"/>
      <family val="2"/>
    </font>
    <font>
      <b/>
      <sz val="10"/>
      <color rgb="FF002060"/>
      <name val="Franklin Gothic Medium"/>
      <family val="2"/>
    </font>
    <font>
      <b/>
      <sz val="9"/>
      <color theme="4"/>
      <name val="Franklin Gothic Medium"/>
      <family val="2"/>
    </font>
    <font>
      <sz val="12"/>
      <color rgb="FFFF0000"/>
      <name val="Franklin Gothic Heavy"/>
      <family val="2"/>
    </font>
    <font>
      <b/>
      <sz val="10"/>
      <color rgb="FFFF0000"/>
      <name val="Franklin Gothic Heavy"/>
      <family val="2"/>
    </font>
    <font>
      <sz val="12"/>
      <name val="Franklin Gothic Medium"/>
      <family val="2"/>
    </font>
    <font>
      <sz val="12"/>
      <color indexed="10"/>
      <name val="Franklin Gothic Medium"/>
      <family val="2"/>
    </font>
    <font>
      <b/>
      <sz val="10"/>
      <color indexed="10"/>
      <name val="Franklin Gothic Heavy"/>
      <family val="2"/>
    </font>
    <font>
      <b/>
      <sz val="10"/>
      <color indexed="30"/>
      <name val="Franklin Gothic Medium Cond"/>
      <family val="2"/>
    </font>
    <font>
      <b/>
      <sz val="10"/>
      <color rgb="FF7030A0"/>
      <name val="Franklin Gothic Medium"/>
      <family val="2"/>
    </font>
    <font>
      <b/>
      <sz val="10"/>
      <color rgb="FF7030A0"/>
      <name val="Franklin Gothic Medium Cond"/>
      <family val="2"/>
    </font>
    <font>
      <b/>
      <sz val="10"/>
      <color theme="7" tint="-0.499984740745262"/>
      <name val="Franklin Gothic Medium"/>
      <family val="2"/>
    </font>
    <font>
      <b/>
      <sz val="10"/>
      <color theme="5" tint="-0.499984740745262"/>
      <name val="Franklin Gothic Medium"/>
      <family val="2"/>
    </font>
    <font>
      <b/>
      <sz val="12"/>
      <color theme="9" tint="-0.249977111117893"/>
      <name val="High Tower Text"/>
      <family val="1"/>
    </font>
    <font>
      <sz val="12"/>
      <color indexed="10"/>
      <name val="Franklin Gothic Medium"/>
      <family val="2"/>
    </font>
    <font>
      <b/>
      <sz val="14"/>
      <name val="Arial Rounded MT Bold"/>
      <family val="2"/>
    </font>
    <font>
      <sz val="12"/>
      <name val="Franklin Gothic Medium"/>
    </font>
    <font>
      <sz val="12"/>
      <color indexed="10"/>
      <name val="Franklin Gothic Medium"/>
    </font>
    <font>
      <b/>
      <sz val="10"/>
      <color indexed="10"/>
      <name val="Franklin Gothic Heavy"/>
    </font>
    <font>
      <b/>
      <sz val="12"/>
      <color rgb="FFFF0000"/>
      <name val="Franklin Gothic Medium"/>
      <family val="2"/>
    </font>
    <font>
      <b/>
      <sz val="12"/>
      <color rgb="FFFF0000"/>
      <name val="High Tower Text"/>
      <family val="1"/>
    </font>
    <font>
      <b/>
      <sz val="11"/>
      <color rgb="FFFF0000"/>
      <name val="High Tower Text"/>
      <family val="1"/>
    </font>
    <font>
      <b/>
      <sz val="11"/>
      <color rgb="FF7030A0"/>
      <name val="High Tower Text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14" fillId="0" borderId="0" applyFill="0" applyBorder="0" applyAlignment="0" applyProtection="0"/>
  </cellStyleXfs>
  <cellXfs count="526">
    <xf numFmtId="0" fontId="0" fillId="0" borderId="0" xfId="0"/>
    <xf numFmtId="0" fontId="0" fillId="0" borderId="0" xfId="0" applyBorder="1"/>
    <xf numFmtId="164" fontId="0" fillId="0" borderId="0" xfId="1" applyFont="1" applyFill="1" applyBorder="1" applyAlignment="1" applyProtection="1"/>
    <xf numFmtId="0" fontId="0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2" xfId="1" applyFont="1" applyFill="1" applyBorder="1" applyAlignment="1" applyProtection="1"/>
    <xf numFmtId="164" fontId="2" fillId="0" borderId="3" xfId="1" applyFont="1" applyFill="1" applyBorder="1" applyAlignment="1" applyProtection="1"/>
    <xf numFmtId="0" fontId="0" fillId="0" borderId="4" xfId="0" applyFont="1" applyBorder="1"/>
    <xf numFmtId="164" fontId="0" fillId="0" borderId="4" xfId="1" applyFont="1" applyFill="1" applyBorder="1" applyAlignment="1" applyProtection="1"/>
    <xf numFmtId="164" fontId="2" fillId="0" borderId="1" xfId="1" applyFont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applyFont="1" applyFill="1" applyBorder="1" applyAlignment="1" applyProtection="1">
      <alignment horizontal="center"/>
    </xf>
    <xf numFmtId="164" fontId="0" fillId="0" borderId="7" xfId="1" applyFont="1" applyFill="1" applyBorder="1" applyAlignment="1" applyProtection="1">
      <alignment horizontal="center"/>
    </xf>
    <xf numFmtId="0" fontId="0" fillId="0" borderId="1" xfId="0" applyFont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4" xfId="0" applyFont="1" applyFill="1" applyBorder="1"/>
    <xf numFmtId="0" fontId="0" fillId="0" borderId="4" xfId="0" applyFont="1" applyFill="1" applyBorder="1" applyAlignment="1"/>
    <xf numFmtId="0" fontId="3" fillId="0" borderId="0" xfId="0" applyFont="1" applyBorder="1"/>
    <xf numFmtId="164" fontId="3" fillId="0" borderId="0" xfId="1" applyFont="1" applyFill="1" applyBorder="1" applyAlignment="1" applyProtection="1"/>
    <xf numFmtId="0" fontId="5" fillId="0" borderId="1" xfId="0" applyFont="1" applyBorder="1" applyAlignment="1">
      <alignment horizontal="center"/>
    </xf>
    <xf numFmtId="164" fontId="5" fillId="0" borderId="1" xfId="1" applyFont="1" applyFill="1" applyBorder="1" applyAlignment="1" applyProtection="1">
      <alignment horizontal="center"/>
    </xf>
    <xf numFmtId="164" fontId="5" fillId="0" borderId="1" xfId="1" applyFont="1" applyFill="1" applyBorder="1" applyAlignment="1" applyProtection="1"/>
    <xf numFmtId="0" fontId="5" fillId="0" borderId="0" xfId="0" applyFont="1" applyBorder="1" applyAlignment="1">
      <alignment horizontal="center"/>
    </xf>
    <xf numFmtId="164" fontId="5" fillId="0" borderId="0" xfId="1" applyFont="1" applyFill="1" applyBorder="1" applyAlignment="1" applyProtection="1">
      <alignment horizontal="center"/>
    </xf>
    <xf numFmtId="164" fontId="5" fillId="0" borderId="0" xfId="1" applyFont="1" applyFill="1" applyBorder="1" applyAlignment="1" applyProtection="1"/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0" xfId="1" applyFont="1" applyFill="1" applyBorder="1" applyAlignment="1" applyProtection="1">
      <alignment horizontal="center"/>
    </xf>
    <xf numFmtId="0" fontId="7" fillId="0" borderId="0" xfId="0" applyFont="1" applyBorder="1"/>
    <xf numFmtId="3" fontId="7" fillId="0" borderId="0" xfId="0" applyNumberFormat="1" applyFont="1" applyBorder="1"/>
    <xf numFmtId="164" fontId="7" fillId="0" borderId="0" xfId="1" applyFont="1" applyFill="1" applyBorder="1" applyAlignment="1" applyProtection="1"/>
    <xf numFmtId="3" fontId="3" fillId="0" borderId="0" xfId="0" applyNumberFormat="1" applyFont="1" applyBorder="1"/>
    <xf numFmtId="164" fontId="5" fillId="0" borderId="8" xfId="1" applyFont="1" applyFill="1" applyBorder="1" applyAlignment="1" applyProtection="1"/>
    <xf numFmtId="0" fontId="6" fillId="0" borderId="0" xfId="0" applyFont="1" applyBorder="1"/>
    <xf numFmtId="0" fontId="5" fillId="0" borderId="1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Fill="1" applyBorder="1" applyAlignment="1"/>
    <xf numFmtId="164" fontId="0" fillId="0" borderId="0" xfId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vertical="center"/>
    </xf>
    <xf numFmtId="164" fontId="3" fillId="0" borderId="0" xfId="1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165" fontId="9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</xf>
    <xf numFmtId="164" fontId="3" fillId="0" borderId="0" xfId="1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vertical="center"/>
    </xf>
    <xf numFmtId="164" fontId="5" fillId="0" borderId="1" xfId="1" applyFont="1" applyFill="1" applyBorder="1" applyAlignment="1" applyProtection="1">
      <alignment horizontal="center" vertical="center"/>
    </xf>
    <xf numFmtId="165" fontId="12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164" fontId="12" fillId="0" borderId="1" xfId="1" applyFont="1" applyFill="1" applyBorder="1" applyAlignment="1" applyProtection="1">
      <alignment horizontal="center" vertical="center" wrapText="1"/>
    </xf>
    <xf numFmtId="164" fontId="5" fillId="0" borderId="1" xfId="1" applyFont="1" applyFill="1" applyBorder="1" applyAlignment="1" applyProtection="1">
      <alignment horizontal="center" vertical="center" wrapText="1"/>
    </xf>
    <xf numFmtId="164" fontId="5" fillId="0" borderId="0" xfId="1" applyFont="1" applyFill="1" applyBorder="1" applyAlignment="1" applyProtection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4" fontId="12" fillId="0" borderId="0" xfId="1" applyFont="1" applyFill="1" applyBorder="1" applyAlignment="1" applyProtection="1">
      <alignment horizontal="center" vertical="center"/>
    </xf>
    <xf numFmtId="164" fontId="6" fillId="0" borderId="0" xfId="1" applyFont="1" applyFill="1" applyBorder="1" applyAlignment="1" applyProtection="1">
      <alignment horizontal="left" vertical="center"/>
    </xf>
    <xf numFmtId="0" fontId="11" fillId="0" borderId="0" xfId="0" applyFont="1" applyBorder="1" applyAlignment="1">
      <alignment vertical="center"/>
    </xf>
    <xf numFmtId="164" fontId="13" fillId="0" borderId="0" xfId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13" fillId="0" borderId="8" xfId="1" applyFont="1" applyFill="1" applyBorder="1" applyAlignment="1" applyProtection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6" fillId="0" borderId="0" xfId="1" applyNumberFormat="1" applyFont="1" applyFill="1" applyBorder="1" applyAlignment="1" applyProtection="1">
      <alignment vertical="center"/>
    </xf>
    <xf numFmtId="0" fontId="14" fillId="0" borderId="0" xfId="0" applyFont="1" applyBorder="1" applyAlignment="1">
      <alignment horizontal="center" vertical="center"/>
    </xf>
    <xf numFmtId="164" fontId="10" fillId="0" borderId="0" xfId="1" applyFont="1" applyFill="1" applyBorder="1" applyAlignment="1" applyProtection="1">
      <alignment vertical="center"/>
    </xf>
    <xf numFmtId="164" fontId="10" fillId="0" borderId="0" xfId="1" applyFont="1" applyFill="1" applyBorder="1" applyAlignment="1" applyProtection="1">
      <alignment horizontal="center" vertical="center"/>
    </xf>
    <xf numFmtId="164" fontId="13" fillId="0" borderId="0" xfId="1" applyFont="1" applyFill="1" applyBorder="1" applyAlignment="1" applyProtection="1">
      <alignment horizontal="left" vertical="center"/>
    </xf>
    <xf numFmtId="0" fontId="10" fillId="0" borderId="0" xfId="0" applyFont="1" applyBorder="1" applyAlignment="1">
      <alignment vertical="center"/>
    </xf>
    <xf numFmtId="164" fontId="11" fillId="0" borderId="0" xfId="1" applyFont="1" applyFill="1" applyBorder="1" applyAlignment="1" applyProtection="1">
      <alignment vertical="center"/>
    </xf>
    <xf numFmtId="164" fontId="5" fillId="0" borderId="0" xfId="1" applyFont="1" applyFill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64" fontId="17" fillId="0" borderId="0" xfId="1" applyFont="1" applyFill="1" applyBorder="1" applyAlignment="1" applyProtection="1">
      <alignment horizontal="center" vertical="center"/>
    </xf>
    <xf numFmtId="164" fontId="9" fillId="2" borderId="0" xfId="1" applyFont="1" applyFill="1" applyBorder="1" applyAlignment="1" applyProtection="1">
      <alignment horizontal="center" vertical="center"/>
    </xf>
    <xf numFmtId="0" fontId="15" fillId="0" borderId="0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horizontal="center" vertical="center"/>
    </xf>
    <xf numFmtId="164" fontId="19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vertical="center"/>
    </xf>
    <xf numFmtId="0" fontId="21" fillId="0" borderId="9" xfId="0" applyFont="1" applyBorder="1" applyAlignment="1">
      <alignment horizontal="left" vertical="center"/>
    </xf>
    <xf numFmtId="164" fontId="22" fillId="0" borderId="0" xfId="1" applyFont="1" applyFill="1" applyBorder="1" applyAlignment="1" applyProtection="1">
      <alignment horizontal="left" vertical="center"/>
    </xf>
    <xf numFmtId="164" fontId="22" fillId="0" borderId="0" xfId="1" applyFont="1" applyFill="1" applyBorder="1" applyAlignment="1" applyProtection="1">
      <alignment vertical="center"/>
    </xf>
    <xf numFmtId="166" fontId="24" fillId="0" borderId="0" xfId="0" applyNumberFormat="1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30" fillId="0" borderId="0" xfId="1" applyFont="1" applyFill="1" applyBorder="1" applyAlignment="1" applyProtection="1">
      <alignment vertical="center"/>
    </xf>
    <xf numFmtId="165" fontId="31" fillId="0" borderId="0" xfId="0" applyNumberFormat="1" applyFont="1" applyBorder="1" applyAlignment="1">
      <alignment horizontal="center" vertical="center"/>
    </xf>
    <xf numFmtId="165" fontId="32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164" fontId="27" fillId="0" borderId="0" xfId="1" applyFont="1" applyFill="1" applyBorder="1" applyAlignment="1" applyProtection="1">
      <alignment vertical="center"/>
    </xf>
    <xf numFmtId="164" fontId="23" fillId="0" borderId="0" xfId="1" applyFont="1" applyFill="1" applyBorder="1" applyAlignment="1" applyProtection="1">
      <alignment vertical="center"/>
    </xf>
    <xf numFmtId="164" fontId="25" fillId="0" borderId="0" xfId="1" applyFont="1" applyFill="1" applyBorder="1" applyAlignment="1" applyProtection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166" fontId="29" fillId="0" borderId="1" xfId="0" applyNumberFormat="1" applyFont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1" applyFont="1" applyFill="1" applyBorder="1" applyAlignment="1" applyProtection="1">
      <alignment horizontal="center" vertical="center"/>
    </xf>
    <xf numFmtId="164" fontId="29" fillId="0" borderId="1" xfId="1" applyFont="1" applyFill="1" applyBorder="1" applyAlignment="1" applyProtection="1">
      <alignment horizontal="center" vertical="center" wrapText="1"/>
    </xf>
    <xf numFmtId="164" fontId="34" fillId="0" borderId="1" xfId="1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35" fillId="0" borderId="0" xfId="1" applyFont="1" applyFill="1" applyBorder="1" applyAlignment="1" applyProtection="1">
      <alignment vertical="center"/>
    </xf>
    <xf numFmtId="0" fontId="21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37" fillId="0" borderId="9" xfId="0" applyFont="1" applyBorder="1" applyAlignment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167" fontId="25" fillId="0" borderId="0" xfId="0" applyNumberFormat="1" applyFont="1" applyBorder="1" applyAlignment="1">
      <alignment vertical="center"/>
    </xf>
    <xf numFmtId="167" fontId="25" fillId="0" borderId="0" xfId="0" applyNumberFormat="1" applyFont="1" applyFill="1" applyBorder="1" applyAlignment="1">
      <alignment vertical="center"/>
    </xf>
    <xf numFmtId="164" fontId="35" fillId="0" borderId="0" xfId="1" applyFont="1" applyFill="1" applyBorder="1" applyAlignment="1" applyProtection="1">
      <alignment horizontal="center" vertical="center"/>
    </xf>
    <xf numFmtId="0" fontId="25" fillId="0" borderId="0" xfId="0" applyFont="1" applyBorder="1" applyAlignment="1">
      <alignment horizontal="left" vertical="center"/>
    </xf>
    <xf numFmtId="164" fontId="40" fillId="0" borderId="0" xfId="1" applyFont="1" applyFill="1" applyBorder="1" applyAlignment="1" applyProtection="1">
      <alignment vertical="center"/>
    </xf>
    <xf numFmtId="164" fontId="27" fillId="0" borderId="0" xfId="0" applyNumberFormat="1" applyFont="1" applyBorder="1" applyAlignment="1">
      <alignment horizontal="center" vertical="center"/>
    </xf>
    <xf numFmtId="164" fontId="41" fillId="0" borderId="0" xfId="1" applyFont="1" applyFill="1" applyBorder="1" applyAlignment="1" applyProtection="1">
      <alignment vertical="center"/>
    </xf>
    <xf numFmtId="164" fontId="42" fillId="0" borderId="0" xfId="1" applyFont="1" applyFill="1" applyBorder="1" applyAlignment="1" applyProtection="1">
      <alignment vertical="center"/>
    </xf>
    <xf numFmtId="0" fontId="43" fillId="0" borderId="0" xfId="0" applyFont="1" applyBorder="1" applyAlignment="1">
      <alignment horizontal="left" vertical="center"/>
    </xf>
    <xf numFmtId="167" fontId="27" fillId="0" borderId="0" xfId="0" applyNumberFormat="1" applyFont="1" applyFill="1" applyBorder="1" applyAlignment="1">
      <alignment vertical="center"/>
    </xf>
    <xf numFmtId="165" fontId="25" fillId="0" borderId="0" xfId="1" applyNumberFormat="1" applyFont="1" applyFill="1" applyBorder="1" applyAlignment="1" applyProtection="1">
      <alignment horizontal="center" vertical="center"/>
    </xf>
    <xf numFmtId="167" fontId="25" fillId="0" borderId="0" xfId="1" applyNumberFormat="1" applyFont="1" applyFill="1" applyBorder="1" applyAlignment="1" applyProtection="1">
      <alignment vertical="center"/>
    </xf>
    <xf numFmtId="0" fontId="41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164" fontId="44" fillId="0" borderId="0" xfId="1" applyFont="1" applyFill="1" applyBorder="1" applyAlignment="1" applyProtection="1">
      <alignment horizontal="left" vertical="center"/>
    </xf>
    <xf numFmtId="164" fontId="25" fillId="0" borderId="0" xfId="1" applyFont="1" applyFill="1" applyBorder="1" applyAlignment="1" applyProtection="1">
      <alignment horizontal="left" vertical="center"/>
    </xf>
    <xf numFmtId="167" fontId="25" fillId="0" borderId="0" xfId="1" applyNumberFormat="1" applyFont="1" applyFill="1" applyBorder="1" applyAlignment="1" applyProtection="1">
      <alignment horizontal="left" vertical="center"/>
    </xf>
    <xf numFmtId="0" fontId="23" fillId="0" borderId="0" xfId="0" applyFont="1" applyBorder="1" applyAlignment="1">
      <alignment horizontal="center" vertical="center"/>
    </xf>
    <xf numFmtId="164" fontId="26" fillId="0" borderId="0" xfId="1" applyFont="1" applyFill="1" applyBorder="1" applyAlignment="1" applyProtection="1">
      <alignment horizontal="center" vertical="center"/>
    </xf>
    <xf numFmtId="164" fontId="30" fillId="0" borderId="0" xfId="1" applyFont="1" applyFill="1" applyBorder="1" applyAlignment="1" applyProtection="1">
      <alignment horizontal="left" vertical="center"/>
    </xf>
    <xf numFmtId="164" fontId="34" fillId="0" borderId="0" xfId="1" applyFont="1" applyFill="1" applyBorder="1" applyAlignment="1" applyProtection="1">
      <alignment vertical="center"/>
    </xf>
    <xf numFmtId="167" fontId="26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164" fontId="26" fillId="0" borderId="0" xfId="1" applyFont="1" applyFill="1" applyBorder="1" applyAlignment="1" applyProtection="1">
      <alignment vertical="center"/>
    </xf>
    <xf numFmtId="167" fontId="27" fillId="0" borderId="0" xfId="0" applyNumberFormat="1" applyFont="1" applyBorder="1" applyAlignment="1">
      <alignment vertical="center"/>
    </xf>
    <xf numFmtId="0" fontId="45" fillId="0" borderId="9" xfId="0" applyFont="1" applyBorder="1" applyAlignment="1">
      <alignment horizontal="left" vertical="center"/>
    </xf>
    <xf numFmtId="166" fontId="46" fillId="0" borderId="0" xfId="0" applyNumberFormat="1" applyFont="1" applyBorder="1" applyAlignment="1">
      <alignment horizontal="center" vertical="center"/>
    </xf>
    <xf numFmtId="164" fontId="46" fillId="0" borderId="0" xfId="1" applyFont="1" applyFill="1" applyBorder="1" applyAlignment="1" applyProtection="1">
      <alignment vertical="center"/>
    </xf>
    <xf numFmtId="0" fontId="47" fillId="0" borderId="0" xfId="0" applyFont="1" applyBorder="1" applyAlignment="1">
      <alignment horizontal="left" vertical="center"/>
    </xf>
    <xf numFmtId="0" fontId="46" fillId="0" borderId="0" xfId="0" applyFont="1" applyFill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164" fontId="48" fillId="0" borderId="0" xfId="1" applyFont="1" applyFill="1" applyBorder="1" applyAlignment="1" applyProtection="1">
      <alignment vertical="center"/>
    </xf>
    <xf numFmtId="0" fontId="46" fillId="0" borderId="0" xfId="0" applyFont="1" applyBorder="1" applyAlignment="1">
      <alignment vertical="center"/>
    </xf>
    <xf numFmtId="164" fontId="49" fillId="0" borderId="0" xfId="1" applyFont="1" applyFill="1" applyBorder="1" applyAlignment="1" applyProtection="1">
      <alignment vertical="center"/>
    </xf>
    <xf numFmtId="0" fontId="49" fillId="0" borderId="0" xfId="0" applyFont="1" applyBorder="1" applyAlignment="1">
      <alignment vertical="center"/>
    </xf>
    <xf numFmtId="165" fontId="50" fillId="0" borderId="0" xfId="0" applyNumberFormat="1" applyFont="1" applyBorder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5" fontId="46" fillId="0" borderId="0" xfId="0" applyNumberFormat="1" applyFont="1" applyBorder="1" applyAlignment="1">
      <alignment horizontal="center" vertical="center"/>
    </xf>
    <xf numFmtId="164" fontId="50" fillId="2" borderId="0" xfId="1" applyFont="1" applyFill="1" applyBorder="1" applyAlignment="1" applyProtection="1">
      <alignment horizontal="center" vertical="center"/>
    </xf>
    <xf numFmtId="164" fontId="49" fillId="0" borderId="0" xfId="1" applyFont="1" applyFill="1" applyBorder="1" applyAlignment="1" applyProtection="1">
      <alignment horizontal="center" vertical="center"/>
    </xf>
    <xf numFmtId="164" fontId="52" fillId="0" borderId="0" xfId="1" applyFont="1" applyFill="1" applyBorder="1" applyAlignment="1" applyProtection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4" fontId="54" fillId="0" borderId="0" xfId="1" applyFont="1" applyFill="1" applyBorder="1" applyAlignment="1" applyProtection="1">
      <alignment vertical="center"/>
    </xf>
    <xf numFmtId="49" fontId="54" fillId="0" borderId="0" xfId="1" applyNumberFormat="1" applyFont="1" applyFill="1" applyBorder="1" applyAlignment="1" applyProtection="1">
      <alignment vertical="center"/>
    </xf>
    <xf numFmtId="164" fontId="51" fillId="0" borderId="0" xfId="1" applyFont="1" applyFill="1" applyBorder="1" applyAlignment="1" applyProtection="1">
      <alignment vertical="center"/>
    </xf>
    <xf numFmtId="164" fontId="52" fillId="0" borderId="0" xfId="1" applyFont="1" applyFill="1" applyBorder="1" applyAlignment="1" applyProtection="1">
      <alignment horizontal="left" vertical="center"/>
    </xf>
    <xf numFmtId="0" fontId="54" fillId="0" borderId="0" xfId="0" applyFont="1" applyBorder="1" applyAlignment="1">
      <alignment horizontal="left" vertical="center"/>
    </xf>
    <xf numFmtId="164" fontId="49" fillId="0" borderId="0" xfId="1" applyFont="1" applyFill="1" applyBorder="1" applyAlignment="1" applyProtection="1">
      <alignment horizontal="left" vertical="center"/>
    </xf>
    <xf numFmtId="164" fontId="46" fillId="0" borderId="0" xfId="1" applyFont="1" applyFill="1" applyBorder="1" applyAlignment="1" applyProtection="1">
      <alignment horizontal="left" vertical="center"/>
    </xf>
    <xf numFmtId="166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4" fontId="29" fillId="0" borderId="0" xfId="1" applyFont="1" applyFill="1" applyBorder="1" applyAlignment="1" applyProtection="1">
      <alignment horizontal="center" vertical="center"/>
    </xf>
    <xf numFmtId="164" fontId="29" fillId="0" borderId="0" xfId="1" applyFont="1" applyFill="1" applyBorder="1" applyAlignment="1" applyProtection="1">
      <alignment horizontal="center" vertical="center" wrapText="1"/>
    </xf>
    <xf numFmtId="164" fontId="34" fillId="0" borderId="0" xfId="1" applyFont="1" applyFill="1" applyBorder="1" applyAlignment="1" applyProtection="1">
      <alignment horizontal="center" vertical="center" wrapText="1"/>
    </xf>
    <xf numFmtId="164" fontId="55" fillId="0" borderId="0" xfId="1" applyFont="1" applyFill="1" applyBorder="1" applyAlignment="1" applyProtection="1">
      <alignment horizontal="center" vertical="center"/>
    </xf>
    <xf numFmtId="164" fontId="56" fillId="0" borderId="0" xfId="1" applyFont="1" applyFill="1" applyBorder="1" applyAlignment="1" applyProtection="1">
      <alignment vertical="center"/>
    </xf>
    <xf numFmtId="164" fontId="57" fillId="0" borderId="0" xfId="1" applyFont="1" applyFill="1" applyBorder="1" applyAlignment="1" applyProtection="1">
      <alignment vertical="center"/>
    </xf>
    <xf numFmtId="164" fontId="58" fillId="0" borderId="0" xfId="1" applyFont="1" applyFill="1" applyBorder="1" applyAlignment="1" applyProtection="1">
      <alignment vertical="center"/>
    </xf>
    <xf numFmtId="0" fontId="37" fillId="0" borderId="0" xfId="0" applyFont="1" applyBorder="1" applyAlignment="1">
      <alignment horizontal="left" vertical="center"/>
    </xf>
    <xf numFmtId="0" fontId="59" fillId="0" borderId="9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60" fillId="0" borderId="9" xfId="0" applyFont="1" applyBorder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0" fontId="61" fillId="0" borderId="9" xfId="0" applyFont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164" fontId="24" fillId="0" borderId="0" xfId="1" applyFont="1" applyFill="1" applyBorder="1" applyAlignment="1" applyProtection="1">
      <alignment vertical="center"/>
    </xf>
    <xf numFmtId="164" fontId="62" fillId="0" borderId="0" xfId="1" applyFont="1" applyFill="1" applyBorder="1" applyAlignment="1" applyProtection="1">
      <alignment vertical="center"/>
    </xf>
    <xf numFmtId="0" fontId="39" fillId="0" borderId="9" xfId="0" applyFont="1" applyBorder="1" applyAlignment="1">
      <alignment horizontal="left" vertical="center"/>
    </xf>
    <xf numFmtId="0" fontId="63" fillId="0" borderId="9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64" fillId="0" borderId="9" xfId="0" applyFont="1" applyBorder="1" applyAlignment="1">
      <alignment horizontal="left" vertical="center"/>
    </xf>
    <xf numFmtId="0" fontId="64" fillId="0" borderId="0" xfId="0" applyFont="1" applyBorder="1" applyAlignment="1">
      <alignment horizontal="left" vertical="center"/>
    </xf>
    <xf numFmtId="164" fontId="47" fillId="0" borderId="8" xfId="1" applyFont="1" applyFill="1" applyBorder="1" applyAlignment="1" applyProtection="1">
      <alignment horizontal="center" vertical="center"/>
    </xf>
    <xf numFmtId="0" fontId="39" fillId="0" borderId="10" xfId="0" applyFont="1" applyBorder="1" applyAlignment="1">
      <alignment horizontal="left" vertical="center"/>
    </xf>
    <xf numFmtId="0" fontId="60" fillId="0" borderId="10" xfId="0" applyFont="1" applyBorder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164" fontId="66" fillId="0" borderId="0" xfId="1" applyFont="1" applyFill="1" applyBorder="1" applyAlignment="1" applyProtection="1">
      <alignment vertical="center"/>
    </xf>
    <xf numFmtId="0" fontId="22" fillId="0" borderId="0" xfId="0" applyFont="1" applyFill="1" applyBorder="1" applyAlignment="1">
      <alignment vertical="center"/>
    </xf>
    <xf numFmtId="0" fontId="67" fillId="0" borderId="9" xfId="0" applyFont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166" fontId="69" fillId="0" borderId="0" xfId="0" applyNumberFormat="1" applyFont="1" applyBorder="1" applyAlignment="1">
      <alignment horizontal="center" vertical="center"/>
    </xf>
    <xf numFmtId="0" fontId="59" fillId="0" borderId="10" xfId="0" applyFont="1" applyBorder="1" applyAlignment="1">
      <alignment horizontal="left" vertical="center"/>
    </xf>
    <xf numFmtId="164" fontId="71" fillId="0" borderId="0" xfId="1" applyFont="1" applyFill="1" applyBorder="1" applyAlignment="1" applyProtection="1">
      <alignment vertical="center"/>
    </xf>
    <xf numFmtId="0" fontId="72" fillId="0" borderId="0" xfId="0" applyFont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0" xfId="1" applyFont="1" applyFill="1" applyBorder="1" applyAlignment="1" applyProtection="1">
      <alignment horizontal="center" vertical="center"/>
    </xf>
    <xf numFmtId="0" fontId="73" fillId="0" borderId="0" xfId="0" applyFont="1" applyAlignment="1">
      <alignment horizontal="left" vertical="center"/>
    </xf>
    <xf numFmtId="0" fontId="72" fillId="0" borderId="1" xfId="0" applyFont="1" applyBorder="1" applyAlignment="1">
      <alignment horizontal="center" vertical="center"/>
    </xf>
    <xf numFmtId="164" fontId="72" fillId="0" borderId="1" xfId="1" applyFont="1" applyFill="1" applyBorder="1" applyAlignment="1" applyProtection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left" vertical="center"/>
    </xf>
    <xf numFmtId="164" fontId="72" fillId="0" borderId="10" xfId="1" applyFont="1" applyFill="1" applyBorder="1" applyAlignment="1" applyProtection="1">
      <alignment horizontal="center" vertical="center"/>
    </xf>
    <xf numFmtId="0" fontId="72" fillId="0" borderId="0" xfId="0" applyFont="1" applyAlignment="1">
      <alignment horizontal="center" vertical="center"/>
    </xf>
    <xf numFmtId="0" fontId="75" fillId="0" borderId="9" xfId="0" applyFont="1" applyBorder="1" applyAlignment="1">
      <alignment horizontal="left" vertical="center"/>
    </xf>
    <xf numFmtId="164" fontId="72" fillId="0" borderId="9" xfId="1" applyFont="1" applyFill="1" applyBorder="1" applyAlignment="1" applyProtection="1">
      <alignment horizontal="center" vertical="center"/>
    </xf>
    <xf numFmtId="164" fontId="72" fillId="0" borderId="0" xfId="0" applyNumberFormat="1" applyFont="1" applyAlignment="1">
      <alignment horizontal="center" vertical="center"/>
    </xf>
    <xf numFmtId="164" fontId="74" fillId="0" borderId="8" xfId="1" applyFont="1" applyFill="1" applyBorder="1" applyAlignment="1" applyProtection="1">
      <alignment horizontal="center" vertical="center"/>
    </xf>
    <xf numFmtId="0" fontId="75" fillId="0" borderId="0" xfId="0" applyFont="1" applyAlignment="1">
      <alignment horizontal="center" vertical="center"/>
    </xf>
    <xf numFmtId="164" fontId="72" fillId="0" borderId="0" xfId="1" applyFont="1" applyFill="1" applyBorder="1" applyAlignment="1" applyProtection="1">
      <alignment horizontal="center" vertical="center"/>
    </xf>
    <xf numFmtId="164" fontId="72" fillId="0" borderId="0" xfId="1" applyFont="1" applyFill="1" applyBorder="1" applyAlignment="1" applyProtection="1">
      <alignment horizontal="left" vertical="center"/>
    </xf>
    <xf numFmtId="0" fontId="54" fillId="0" borderId="0" xfId="0" applyFont="1" applyBorder="1" applyAlignment="1">
      <alignment vertical="center"/>
    </xf>
    <xf numFmtId="0" fontId="47" fillId="0" borderId="9" xfId="0" applyFont="1" applyBorder="1" applyAlignment="1">
      <alignment horizontal="left" vertical="center"/>
    </xf>
    <xf numFmtId="0" fontId="38" fillId="0" borderId="10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45" fillId="0" borderId="10" xfId="0" applyFont="1" applyBorder="1" applyAlignment="1">
      <alignment horizontal="left" vertical="center"/>
    </xf>
    <xf numFmtId="0" fontId="47" fillId="0" borderId="10" xfId="0" applyFont="1" applyBorder="1" applyAlignment="1">
      <alignment horizontal="left" vertical="center"/>
    </xf>
    <xf numFmtId="0" fontId="67" fillId="0" borderId="10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25" fillId="0" borderId="9" xfId="0" applyFont="1" applyBorder="1" applyAlignment="1">
      <alignment vertical="center"/>
    </xf>
    <xf numFmtId="0" fontId="63" fillId="0" borderId="10" xfId="0" applyFont="1" applyBorder="1" applyAlignment="1">
      <alignment horizontal="left" vertical="center"/>
    </xf>
    <xf numFmtId="0" fontId="25" fillId="0" borderId="9" xfId="0" applyFont="1" applyFill="1" applyBorder="1" applyAlignment="1">
      <alignment vertical="center"/>
    </xf>
    <xf numFmtId="0" fontId="61" fillId="0" borderId="10" xfId="0" applyFont="1" applyBorder="1" applyAlignment="1">
      <alignment horizontal="left" vertical="center"/>
    </xf>
    <xf numFmtId="0" fontId="64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54" fillId="0" borderId="9" xfId="0" applyFont="1" applyBorder="1" applyAlignment="1">
      <alignment vertical="center"/>
    </xf>
    <xf numFmtId="0" fontId="68" fillId="0" borderId="10" xfId="0" applyFont="1" applyBorder="1" applyAlignment="1">
      <alignment horizontal="left" vertical="center"/>
    </xf>
    <xf numFmtId="164" fontId="76" fillId="0" borderId="0" xfId="1" applyFont="1" applyFill="1" applyBorder="1" applyAlignment="1" applyProtection="1">
      <alignment vertical="center"/>
    </xf>
    <xf numFmtId="0" fontId="77" fillId="0" borderId="0" xfId="0" applyFont="1" applyAlignment="1">
      <alignment vertical="center"/>
    </xf>
    <xf numFmtId="164" fontId="55" fillId="0" borderId="0" xfId="1" applyFont="1" applyFill="1" applyBorder="1" applyAlignment="1" applyProtection="1">
      <alignment vertical="center"/>
    </xf>
    <xf numFmtId="164" fontId="18" fillId="0" borderId="1" xfId="1" applyFont="1" applyFill="1" applyBorder="1" applyAlignment="1" applyProtection="1">
      <alignment horizontal="center" vertical="center"/>
    </xf>
    <xf numFmtId="165" fontId="78" fillId="0" borderId="1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5" fontId="79" fillId="0" borderId="1" xfId="0" applyNumberFormat="1" applyFont="1" applyBorder="1" applyAlignment="1">
      <alignment horizontal="center" vertical="center" wrapText="1"/>
    </xf>
    <xf numFmtId="164" fontId="78" fillId="2" borderId="1" xfId="1" applyFont="1" applyFill="1" applyBorder="1" applyAlignment="1" applyProtection="1">
      <alignment horizontal="center" vertical="center" wrapText="1"/>
    </xf>
    <xf numFmtId="164" fontId="18" fillId="0" borderId="1" xfId="1" applyFont="1" applyFill="1" applyBorder="1" applyAlignment="1" applyProtection="1">
      <alignment horizontal="center" vertical="center" wrapText="1"/>
    </xf>
    <xf numFmtId="164" fontId="18" fillId="0" borderId="0" xfId="1" applyFont="1" applyFill="1" applyBorder="1" applyAlignment="1" applyProtection="1">
      <alignment horizontal="center" vertical="center"/>
    </xf>
    <xf numFmtId="165" fontId="78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165" fontId="79" fillId="0" borderId="0" xfId="0" applyNumberFormat="1" applyFont="1" applyBorder="1" applyAlignment="1">
      <alignment horizontal="center" vertical="center"/>
    </xf>
    <xf numFmtId="164" fontId="78" fillId="2" borderId="0" xfId="1" applyFont="1" applyFill="1" applyBorder="1" applyAlignment="1" applyProtection="1">
      <alignment horizontal="center" vertical="center"/>
    </xf>
    <xf numFmtId="164" fontId="80" fillId="0" borderId="0" xfId="1" applyFont="1" applyFill="1" applyBorder="1" applyAlignment="1" applyProtection="1">
      <alignment horizontal="left" vertical="center"/>
    </xf>
    <xf numFmtId="165" fontId="81" fillId="0" borderId="0" xfId="0" applyNumberFormat="1" applyFont="1" applyBorder="1" applyAlignment="1">
      <alignment horizontal="center" vertical="center"/>
    </xf>
    <xf numFmtId="165" fontId="82" fillId="0" borderId="0" xfId="0" applyNumberFormat="1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164" fontId="83" fillId="0" borderId="0" xfId="1" applyFont="1" applyFill="1" applyBorder="1" applyAlignment="1" applyProtection="1">
      <alignment horizontal="center" vertical="center"/>
    </xf>
    <xf numFmtId="165" fontId="84" fillId="0" borderId="0" xfId="0" applyNumberFormat="1" applyFont="1" applyBorder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164" fontId="83" fillId="0" borderId="8" xfId="1" applyFont="1" applyFill="1" applyBorder="1" applyAlignment="1" applyProtection="1">
      <alignment horizontal="center" vertical="center"/>
    </xf>
    <xf numFmtId="164" fontId="85" fillId="0" borderId="8" xfId="1" applyFont="1" applyFill="1" applyBorder="1" applyAlignment="1" applyProtection="1">
      <alignment horizontal="center" vertical="center"/>
    </xf>
    <xf numFmtId="164" fontId="87" fillId="0" borderId="0" xfId="1" applyFont="1" applyFill="1" applyBorder="1" applyAlignment="1" applyProtection="1">
      <alignment horizontal="center" vertical="center"/>
    </xf>
    <xf numFmtId="165" fontId="87" fillId="0" borderId="0" xfId="0" applyNumberFormat="1" applyFont="1" applyBorder="1" applyAlignment="1">
      <alignment horizontal="center" vertical="center"/>
    </xf>
    <xf numFmtId="165" fontId="83" fillId="0" borderId="0" xfId="0" applyNumberFormat="1" applyFont="1" applyBorder="1" applyAlignment="1">
      <alignment horizontal="center" vertical="center"/>
    </xf>
    <xf numFmtId="0" fontId="84" fillId="2" borderId="0" xfId="0" applyFont="1" applyFill="1" applyBorder="1" applyAlignment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9" fillId="0" borderId="0" xfId="1" applyFont="1" applyFill="1" applyBorder="1" applyAlignment="1" applyProtection="1">
      <alignment vertical="center"/>
    </xf>
    <xf numFmtId="165" fontId="90" fillId="0" borderId="0" xfId="0" applyNumberFormat="1" applyFont="1" applyBorder="1" applyAlignment="1">
      <alignment horizontal="center" vertical="center"/>
    </xf>
    <xf numFmtId="165" fontId="91" fillId="0" borderId="0" xfId="0" applyNumberFormat="1" applyFont="1" applyBorder="1" applyAlignment="1">
      <alignment horizontal="center" vertical="center"/>
    </xf>
    <xf numFmtId="49" fontId="89" fillId="0" borderId="0" xfId="1" applyNumberFormat="1" applyFont="1" applyFill="1" applyBorder="1" applyAlignment="1" applyProtection="1">
      <alignment vertical="center"/>
    </xf>
    <xf numFmtId="0" fontId="92" fillId="0" borderId="0" xfId="0" applyFont="1" applyBorder="1" applyAlignment="1">
      <alignment horizontal="center" vertical="center"/>
    </xf>
    <xf numFmtId="164" fontId="85" fillId="0" borderId="0" xfId="1" applyFont="1" applyFill="1" applyBorder="1" applyAlignment="1" applyProtection="1">
      <alignment horizontal="center" vertical="center"/>
    </xf>
    <xf numFmtId="164" fontId="83" fillId="0" borderId="0" xfId="1" applyFont="1" applyFill="1" applyBorder="1" applyAlignment="1" applyProtection="1">
      <alignment horizontal="left" vertical="center"/>
    </xf>
    <xf numFmtId="0" fontId="94" fillId="0" borderId="0" xfId="0" applyFont="1" applyBorder="1" applyAlignment="1">
      <alignment horizontal="left" vertical="center"/>
    </xf>
    <xf numFmtId="165" fontId="96" fillId="0" borderId="0" xfId="0" applyNumberFormat="1" applyFont="1" applyBorder="1" applyAlignment="1">
      <alignment horizontal="center" vertical="center"/>
    </xf>
    <xf numFmtId="165" fontId="97" fillId="0" borderId="0" xfId="0" applyNumberFormat="1" applyFont="1" applyBorder="1" applyAlignment="1">
      <alignment horizontal="center" vertical="center"/>
    </xf>
    <xf numFmtId="165" fontId="55" fillId="0" borderId="0" xfId="0" applyNumberFormat="1" applyFont="1" applyBorder="1" applyAlignment="1">
      <alignment horizontal="center" vertical="center"/>
    </xf>
    <xf numFmtId="165" fontId="95" fillId="0" borderId="0" xfId="0" applyNumberFormat="1" applyFont="1" applyBorder="1" applyAlignment="1">
      <alignment horizontal="center" vertical="center"/>
    </xf>
    <xf numFmtId="165" fontId="86" fillId="0" borderId="0" xfId="0" applyNumberFormat="1" applyFont="1" applyBorder="1" applyAlignment="1">
      <alignment horizontal="center" vertical="center"/>
    </xf>
    <xf numFmtId="164" fontId="97" fillId="2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165" fontId="98" fillId="0" borderId="0" xfId="0" applyNumberFormat="1" applyFont="1" applyBorder="1" applyAlignment="1">
      <alignment horizontal="center" vertical="center"/>
    </xf>
    <xf numFmtId="165" fontId="98" fillId="0" borderId="1" xfId="0" applyNumberFormat="1" applyFont="1" applyBorder="1" applyAlignment="1">
      <alignment horizontal="center" vertical="center" wrapText="1"/>
    </xf>
    <xf numFmtId="165" fontId="99" fillId="0" borderId="0" xfId="0" applyNumberFormat="1" applyFont="1" applyBorder="1" applyAlignment="1">
      <alignment horizontal="center" vertical="center"/>
    </xf>
    <xf numFmtId="164" fontId="87" fillId="0" borderId="0" xfId="1" applyFont="1" applyFill="1" applyBorder="1" applyAlignment="1" applyProtection="1">
      <alignment vertical="center"/>
    </xf>
    <xf numFmtId="165" fontId="92" fillId="0" borderId="0" xfId="0" applyNumberFormat="1" applyFont="1" applyBorder="1" applyAlignment="1">
      <alignment horizontal="center" vertical="center"/>
    </xf>
    <xf numFmtId="164" fontId="84" fillId="2" borderId="0" xfId="1" applyFont="1" applyFill="1" applyBorder="1" applyAlignment="1" applyProtection="1">
      <alignment horizontal="center" vertical="center"/>
    </xf>
    <xf numFmtId="0" fontId="88" fillId="0" borderId="0" xfId="0" applyFont="1" applyBorder="1" applyAlignment="1">
      <alignment vertical="center"/>
    </xf>
    <xf numFmtId="165" fontId="88" fillId="0" borderId="0" xfId="0" applyNumberFormat="1" applyFont="1" applyBorder="1" applyAlignment="1">
      <alignment vertical="center"/>
    </xf>
    <xf numFmtId="0" fontId="85" fillId="0" borderId="0" xfId="0" applyFont="1" applyBorder="1" applyAlignment="1">
      <alignment vertical="center"/>
    </xf>
    <xf numFmtId="165" fontId="100" fillId="0" borderId="0" xfId="0" applyNumberFormat="1" applyFont="1" applyBorder="1" applyAlignment="1">
      <alignment horizontal="center" vertical="center"/>
    </xf>
    <xf numFmtId="164" fontId="92" fillId="0" borderId="0" xfId="1" applyFont="1" applyFill="1" applyBorder="1" applyAlignment="1" applyProtection="1">
      <alignment vertical="center"/>
    </xf>
    <xf numFmtId="164" fontId="92" fillId="0" borderId="0" xfId="1" applyFont="1" applyFill="1" applyBorder="1" applyAlignment="1" applyProtection="1">
      <alignment horizontal="center" vertical="center"/>
    </xf>
    <xf numFmtId="164" fontId="87" fillId="0" borderId="0" xfId="1" applyFont="1" applyFill="1" applyBorder="1" applyAlignment="1" applyProtection="1">
      <alignment horizontal="left" vertical="center"/>
    </xf>
    <xf numFmtId="165" fontId="84" fillId="0" borderId="0" xfId="0" applyNumberFormat="1" applyFont="1" applyFill="1" applyBorder="1" applyAlignment="1">
      <alignment horizontal="center" vertical="center"/>
    </xf>
    <xf numFmtId="165" fontId="87" fillId="0" borderId="0" xfId="0" applyNumberFormat="1" applyFont="1" applyFill="1" applyBorder="1" applyAlignment="1">
      <alignment horizontal="center" vertical="center"/>
    </xf>
    <xf numFmtId="164" fontId="87" fillId="2" borderId="0" xfId="1" applyFont="1" applyFill="1" applyBorder="1" applyAlignment="1" applyProtection="1">
      <alignment horizontal="center" vertical="center"/>
    </xf>
    <xf numFmtId="164" fontId="88" fillId="0" borderId="0" xfId="0" applyNumberFormat="1" applyFont="1" applyBorder="1" applyAlignment="1">
      <alignment vertical="center"/>
    </xf>
    <xf numFmtId="164" fontId="93" fillId="0" borderId="0" xfId="1" applyFont="1" applyFill="1" applyBorder="1" applyAlignment="1" applyProtection="1">
      <alignment horizontal="center" vertical="center"/>
    </xf>
    <xf numFmtId="0" fontId="93" fillId="0" borderId="0" xfId="0" applyFont="1" applyBorder="1" applyAlignment="1">
      <alignment vertical="center"/>
    </xf>
    <xf numFmtId="164" fontId="83" fillId="0" borderId="0" xfId="1" applyFont="1" applyFill="1" applyBorder="1" applyAlignment="1" applyProtection="1">
      <alignment vertical="center"/>
    </xf>
    <xf numFmtId="165" fontId="92" fillId="0" borderId="0" xfId="0" applyNumberFormat="1" applyFont="1" applyFill="1" applyBorder="1" applyAlignment="1">
      <alignment horizontal="center" vertical="center"/>
    </xf>
    <xf numFmtId="165" fontId="83" fillId="0" borderId="0" xfId="0" applyNumberFormat="1" applyFont="1" applyFill="1" applyBorder="1" applyAlignment="1">
      <alignment horizontal="center" vertical="center"/>
    </xf>
    <xf numFmtId="165" fontId="88" fillId="0" borderId="0" xfId="0" applyNumberFormat="1" applyFont="1" applyBorder="1" applyAlignment="1">
      <alignment horizontal="center" vertical="center"/>
    </xf>
    <xf numFmtId="165" fontId="93" fillId="0" borderId="0" xfId="0" applyNumberFormat="1" applyFont="1" applyBorder="1" applyAlignment="1">
      <alignment horizontal="center" vertical="center"/>
    </xf>
    <xf numFmtId="165" fontId="85" fillId="0" borderId="0" xfId="0" applyNumberFormat="1" applyFont="1" applyBorder="1" applyAlignment="1">
      <alignment horizontal="center" vertical="center"/>
    </xf>
    <xf numFmtId="164" fontId="96" fillId="2" borderId="0" xfId="1" applyFont="1" applyFill="1" applyBorder="1" applyAlignment="1" applyProtection="1">
      <alignment horizontal="center" vertical="center"/>
    </xf>
    <xf numFmtId="0" fontId="96" fillId="0" borderId="0" xfId="0" applyFont="1" applyBorder="1" applyAlignment="1">
      <alignment vertical="center"/>
    </xf>
    <xf numFmtId="0" fontId="96" fillId="2" borderId="0" xfId="0" applyFont="1" applyFill="1" applyBorder="1" applyAlignment="1">
      <alignment vertical="center"/>
    </xf>
    <xf numFmtId="165" fontId="101" fillId="0" borderId="0" xfId="0" applyNumberFormat="1" applyFont="1" applyBorder="1" applyAlignment="1">
      <alignment horizontal="center" vertical="center"/>
    </xf>
    <xf numFmtId="164" fontId="101" fillId="0" borderId="0" xfId="1" applyFont="1" applyFill="1" applyBorder="1" applyAlignment="1" applyProtection="1">
      <alignment horizontal="center" vertical="center"/>
    </xf>
    <xf numFmtId="164" fontId="102" fillId="0" borderId="0" xfId="1" applyFont="1" applyFill="1" applyBorder="1" applyAlignment="1" applyProtection="1">
      <alignment horizontal="center" vertical="center"/>
    </xf>
    <xf numFmtId="165" fontId="103" fillId="0" borderId="0" xfId="0" applyNumberFormat="1" applyFont="1" applyBorder="1" applyAlignment="1">
      <alignment horizontal="center" vertical="center"/>
    </xf>
    <xf numFmtId="164" fontId="104" fillId="0" borderId="8" xfId="1" applyFont="1" applyFill="1" applyBorder="1" applyAlignment="1" applyProtection="1">
      <alignment horizontal="center" vertical="center"/>
    </xf>
    <xf numFmtId="164" fontId="105" fillId="2" borderId="0" xfId="1" applyFont="1" applyFill="1" applyBorder="1" applyAlignment="1" applyProtection="1">
      <alignment horizontal="center" vertical="center"/>
    </xf>
    <xf numFmtId="165" fontId="106" fillId="0" borderId="0" xfId="0" applyNumberFormat="1" applyFont="1" applyBorder="1" applyAlignment="1">
      <alignment horizontal="center" vertical="center"/>
    </xf>
    <xf numFmtId="165" fontId="107" fillId="0" borderId="0" xfId="0" applyNumberFormat="1" applyFont="1" applyBorder="1" applyAlignment="1">
      <alignment horizontal="center" vertical="center"/>
    </xf>
    <xf numFmtId="164" fontId="108" fillId="0" borderId="0" xfId="1" applyFont="1" applyFill="1" applyBorder="1" applyAlignment="1" applyProtection="1">
      <alignment horizontal="center" vertical="center"/>
    </xf>
    <xf numFmtId="0" fontId="27" fillId="0" borderId="11" xfId="0" applyFont="1" applyBorder="1" applyAlignment="1">
      <alignment horizontal="center" vertical="center"/>
    </xf>
    <xf numFmtId="166" fontId="24" fillId="0" borderId="11" xfId="0" applyNumberFormat="1" applyFont="1" applyBorder="1" applyAlignment="1">
      <alignment horizontal="center" vertical="center"/>
    </xf>
    <xf numFmtId="166" fontId="46" fillId="0" borderId="11" xfId="0" applyNumberFormat="1" applyFont="1" applyBorder="1" applyAlignment="1">
      <alignment horizontal="center" vertical="center"/>
    </xf>
    <xf numFmtId="164" fontId="46" fillId="0" borderId="11" xfId="1" applyFont="1" applyFill="1" applyBorder="1" applyAlignment="1" applyProtection="1">
      <alignment horizontal="left" vertical="center"/>
    </xf>
    <xf numFmtId="0" fontId="47" fillId="0" borderId="11" xfId="0" applyFont="1" applyBorder="1" applyAlignment="1">
      <alignment horizontal="left" vertical="center"/>
    </xf>
    <xf numFmtId="0" fontId="46" fillId="0" borderId="11" xfId="0" applyFont="1" applyBorder="1" applyAlignment="1">
      <alignment horizontal="center" vertical="center"/>
    </xf>
    <xf numFmtId="164" fontId="22" fillId="0" borderId="11" xfId="1" applyFont="1" applyFill="1" applyBorder="1" applyAlignment="1" applyProtection="1">
      <alignment vertical="center"/>
    </xf>
    <xf numFmtId="16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64" fontId="46" fillId="0" borderId="11" xfId="1" applyFont="1" applyFill="1" applyBorder="1" applyAlignment="1" applyProtection="1">
      <alignment vertical="center"/>
    </xf>
    <xf numFmtId="164" fontId="49" fillId="0" borderId="11" xfId="1" applyFont="1" applyFill="1" applyBorder="1" applyAlignment="1" applyProtection="1">
      <alignment vertical="center"/>
    </xf>
    <xf numFmtId="0" fontId="25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/>
    </xf>
    <xf numFmtId="164" fontId="25" fillId="0" borderId="11" xfId="1" applyFont="1" applyFill="1" applyBorder="1" applyAlignment="1" applyProtection="1">
      <alignment vertical="center"/>
    </xf>
    <xf numFmtId="164" fontId="83" fillId="0" borderId="11" xfId="1" applyFont="1" applyFill="1" applyBorder="1" applyAlignment="1" applyProtection="1">
      <alignment vertical="center"/>
    </xf>
    <xf numFmtId="164" fontId="57" fillId="0" borderId="11" xfId="1" applyFont="1" applyFill="1" applyBorder="1" applyAlignment="1" applyProtection="1">
      <alignment vertical="center"/>
    </xf>
    <xf numFmtId="164" fontId="24" fillId="0" borderId="11" xfId="1" applyFont="1" applyFill="1" applyBorder="1" applyAlignment="1" applyProtection="1">
      <alignment vertical="center"/>
    </xf>
    <xf numFmtId="0" fontId="36" fillId="0" borderId="11" xfId="0" applyFont="1" applyBorder="1" applyAlignment="1">
      <alignment horizontal="left" vertical="center"/>
    </xf>
    <xf numFmtId="166" fontId="49" fillId="0" borderId="11" xfId="0" applyNumberFormat="1" applyFont="1" applyBorder="1" applyAlignment="1">
      <alignment horizontal="center" vertical="center"/>
    </xf>
    <xf numFmtId="0" fontId="59" fillId="0" borderId="11" xfId="0" applyFont="1" applyBorder="1" applyAlignment="1">
      <alignment horizontal="left" vertical="center"/>
    </xf>
    <xf numFmtId="164" fontId="66" fillId="0" borderId="11" xfId="1" applyFont="1" applyFill="1" applyBorder="1" applyAlignment="1" applyProtection="1">
      <alignment vertical="center"/>
    </xf>
    <xf numFmtId="164" fontId="56" fillId="0" borderId="11" xfId="1" applyFont="1" applyFill="1" applyBorder="1" applyAlignment="1" applyProtection="1">
      <alignment vertical="center"/>
    </xf>
    <xf numFmtId="0" fontId="67" fillId="0" borderId="12" xfId="0" applyFont="1" applyBorder="1" applyAlignment="1">
      <alignment horizontal="left" vertical="center"/>
    </xf>
    <xf numFmtId="3" fontId="25" fillId="0" borderId="11" xfId="0" applyNumberFormat="1" applyFont="1" applyBorder="1" applyAlignment="1">
      <alignment horizontal="center" vertical="center"/>
    </xf>
    <xf numFmtId="0" fontId="86" fillId="0" borderId="11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164" fontId="110" fillId="0" borderId="0" xfId="1" applyFont="1" applyFill="1" applyBorder="1" applyAlignment="1" applyProtection="1">
      <alignment vertical="center"/>
    </xf>
    <xf numFmtId="164" fontId="109" fillId="0" borderId="0" xfId="1" applyFont="1" applyFill="1" applyBorder="1" applyAlignment="1" applyProtection="1">
      <alignment vertical="center"/>
    </xf>
    <xf numFmtId="0" fontId="112" fillId="0" borderId="0" xfId="0" applyFont="1" applyAlignment="1">
      <alignment vertical="center"/>
    </xf>
    <xf numFmtId="166" fontId="29" fillId="0" borderId="3" xfId="0" applyNumberFormat="1" applyFont="1" applyBorder="1" applyAlignment="1">
      <alignment horizontal="center" vertical="center"/>
    </xf>
    <xf numFmtId="167" fontId="29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4" fontId="29" fillId="0" borderId="3" xfId="1" applyFont="1" applyFill="1" applyBorder="1" applyAlignment="1" applyProtection="1">
      <alignment horizontal="center" vertical="center"/>
    </xf>
    <xf numFmtId="164" fontId="29" fillId="0" borderId="3" xfId="1" applyFont="1" applyFill="1" applyBorder="1" applyAlignment="1" applyProtection="1">
      <alignment horizontal="center" vertical="center" wrapText="1"/>
    </xf>
    <xf numFmtId="164" fontId="65" fillId="0" borderId="11" xfId="1" applyFont="1" applyFill="1" applyBorder="1" applyAlignment="1" applyProtection="1">
      <alignment vertical="center"/>
    </xf>
    <xf numFmtId="0" fontId="117" fillId="0" borderId="11" xfId="0" applyFont="1" applyBorder="1" applyAlignment="1">
      <alignment horizontal="center" vertical="center"/>
    </xf>
    <xf numFmtId="0" fontId="118" fillId="0" borderId="11" xfId="0" applyFont="1" applyBorder="1" applyAlignment="1">
      <alignment horizontal="center" vertical="center"/>
    </xf>
    <xf numFmtId="164" fontId="119" fillId="0" borderId="11" xfId="1" applyNumberFormat="1" applyFont="1" applyBorder="1" applyAlignment="1">
      <alignment vertical="center"/>
    </xf>
    <xf numFmtId="0" fontId="120" fillId="0" borderId="11" xfId="0" applyFont="1" applyBorder="1" applyAlignment="1">
      <alignment horizontal="center" vertical="center"/>
    </xf>
    <xf numFmtId="164" fontId="49" fillId="3" borderId="11" xfId="1" applyNumberFormat="1" applyFont="1" applyFill="1" applyBorder="1" applyAlignment="1">
      <alignment vertical="center"/>
    </xf>
    <xf numFmtId="0" fontId="121" fillId="0" borderId="11" xfId="0" applyFont="1" applyBorder="1" applyAlignment="1">
      <alignment horizontal="center" vertical="center"/>
    </xf>
    <xf numFmtId="0" fontId="115" fillId="0" borderId="9" xfId="0" applyFont="1" applyBorder="1" applyAlignment="1">
      <alignment horizontal="left" vertical="center"/>
    </xf>
    <xf numFmtId="0" fontId="122" fillId="0" borderId="11" xfId="0" applyFont="1" applyBorder="1" applyAlignment="1">
      <alignment horizontal="left" vertical="center"/>
    </xf>
    <xf numFmtId="0" fontId="122" fillId="3" borderId="11" xfId="0" applyFont="1" applyFill="1" applyBorder="1" applyAlignment="1">
      <alignment horizontal="left" vertical="center"/>
    </xf>
    <xf numFmtId="0" fontId="72" fillId="0" borderId="0" xfId="0" applyFont="1" applyAlignment="1"/>
    <xf numFmtId="0" fontId="72" fillId="0" borderId="0" xfId="0" applyFont="1" applyAlignment="1">
      <alignment horizontal="left" vertical="top"/>
    </xf>
    <xf numFmtId="0" fontId="123" fillId="3" borderId="12" xfId="0" applyFont="1" applyFill="1" applyBorder="1" applyAlignment="1">
      <alignment horizontal="left" vertical="center"/>
    </xf>
    <xf numFmtId="0" fontId="124" fillId="0" borderId="9" xfId="0" applyFont="1" applyBorder="1" applyAlignment="1">
      <alignment horizontal="left" vertical="center"/>
    </xf>
    <xf numFmtId="0" fontId="115" fillId="0" borderId="10" xfId="0" applyFont="1" applyBorder="1" applyAlignment="1">
      <alignment horizontal="left" vertical="center"/>
    </xf>
    <xf numFmtId="164" fontId="125" fillId="0" borderId="11" xfId="1" applyFont="1" applyFill="1" applyBorder="1" applyAlignment="1" applyProtection="1">
      <alignment vertical="center"/>
    </xf>
    <xf numFmtId="164" fontId="104" fillId="0" borderId="11" xfId="1" applyFont="1" applyFill="1" applyBorder="1" applyAlignment="1" applyProtection="1">
      <alignment vertical="center"/>
    </xf>
    <xf numFmtId="0" fontId="47" fillId="0" borderId="12" xfId="0" applyFont="1" applyBorder="1" applyAlignment="1">
      <alignment horizontal="left" vertical="center"/>
    </xf>
    <xf numFmtId="0" fontId="115" fillId="0" borderId="12" xfId="0" applyFont="1" applyBorder="1" applyAlignment="1">
      <alignment horizontal="left" vertical="center"/>
    </xf>
    <xf numFmtId="43" fontId="72" fillId="0" borderId="0" xfId="0" applyNumberFormat="1" applyFont="1" applyAlignment="1">
      <alignment horizontal="center" vertical="center"/>
    </xf>
    <xf numFmtId="0" fontId="115" fillId="0" borderId="11" xfId="0" applyFont="1" applyBorder="1" applyAlignment="1">
      <alignment horizontal="left" vertical="center"/>
    </xf>
    <xf numFmtId="0" fontId="75" fillId="0" borderId="11" xfId="0" applyFont="1" applyBorder="1" applyAlignment="1">
      <alignment horizontal="left" vertical="center"/>
    </xf>
    <xf numFmtId="0" fontId="124" fillId="0" borderId="11" xfId="0" applyFont="1" applyBorder="1" applyAlignment="1">
      <alignment horizontal="left" vertical="center"/>
    </xf>
    <xf numFmtId="164" fontId="22" fillId="0" borderId="13" xfId="1" applyFont="1" applyFill="1" applyBorder="1" applyAlignment="1" applyProtection="1">
      <alignment vertical="center"/>
    </xf>
    <xf numFmtId="164" fontId="35" fillId="0" borderId="13" xfId="1" applyFont="1" applyFill="1" applyBorder="1" applyAlignment="1" applyProtection="1">
      <alignment vertical="center"/>
    </xf>
    <xf numFmtId="49" fontId="127" fillId="0" borderId="0" xfId="0" applyNumberFormat="1" applyFont="1" applyBorder="1" applyAlignment="1">
      <alignment horizontal="center" vertical="center"/>
    </xf>
    <xf numFmtId="0" fontId="128" fillId="0" borderId="14" xfId="0" applyFont="1" applyBorder="1" applyAlignment="1">
      <alignment horizontal="center" vertical="center"/>
    </xf>
    <xf numFmtId="0" fontId="129" fillId="0" borderId="12" xfId="0" applyFont="1" applyBorder="1" applyAlignment="1">
      <alignment horizontal="left" vertical="center"/>
    </xf>
    <xf numFmtId="0" fontId="130" fillId="0" borderId="12" xfId="0" applyFont="1" applyBorder="1" applyAlignment="1">
      <alignment horizontal="left" vertical="center"/>
    </xf>
    <xf numFmtId="0" fontId="123" fillId="0" borderId="9" xfId="0" applyFont="1" applyBorder="1" applyAlignment="1">
      <alignment horizontal="left" vertical="center"/>
    </xf>
    <xf numFmtId="0" fontId="122" fillId="0" borderId="9" xfId="0" applyFont="1" applyBorder="1" applyAlignment="1">
      <alignment horizontal="left" vertical="center"/>
    </xf>
    <xf numFmtId="0" fontId="122" fillId="3" borderId="9" xfId="0" applyFont="1" applyFill="1" applyBorder="1" applyAlignment="1">
      <alignment horizontal="left" vertical="center"/>
    </xf>
    <xf numFmtId="0" fontId="131" fillId="3" borderId="9" xfId="0" applyFont="1" applyFill="1" applyBorder="1" applyAlignment="1">
      <alignment horizontal="left" vertical="center"/>
    </xf>
    <xf numFmtId="164" fontId="132" fillId="0" borderId="11" xfId="1" applyFont="1" applyFill="1" applyBorder="1" applyAlignment="1" applyProtection="1">
      <alignment vertical="center"/>
    </xf>
    <xf numFmtId="166" fontId="120" fillId="0" borderId="11" xfId="0" applyNumberFormat="1" applyFont="1" applyBorder="1" applyAlignment="1">
      <alignment horizontal="center" vertical="center"/>
    </xf>
    <xf numFmtId="164" fontId="104" fillId="0" borderId="0" xfId="1" applyFont="1" applyFill="1" applyBorder="1" applyAlignment="1" applyProtection="1">
      <alignment horizontal="center" vertical="center"/>
    </xf>
    <xf numFmtId="164" fontId="47" fillId="0" borderId="0" xfId="1" applyFont="1" applyFill="1" applyBorder="1" applyAlignment="1" applyProtection="1">
      <alignment horizontal="center" vertical="center"/>
    </xf>
    <xf numFmtId="164" fontId="116" fillId="2" borderId="0" xfId="1" applyFont="1" applyFill="1" applyBorder="1" applyAlignment="1" applyProtection="1">
      <alignment horizontal="center" vertical="center"/>
    </xf>
    <xf numFmtId="164" fontId="0" fillId="0" borderId="0" xfId="1" applyFont="1" applyFill="1" applyBorder="1" applyAlignment="1" applyProtection="1">
      <alignment horizontal="center" vertical="center"/>
    </xf>
    <xf numFmtId="166" fontId="134" fillId="0" borderId="11" xfId="0" applyNumberFormat="1" applyFont="1" applyFill="1" applyBorder="1" applyAlignment="1">
      <alignment horizontal="center" vertical="center"/>
    </xf>
    <xf numFmtId="164" fontId="135" fillId="0" borderId="11" xfId="1" applyFont="1" applyFill="1" applyBorder="1" applyAlignment="1" applyProtection="1">
      <alignment vertical="center"/>
    </xf>
    <xf numFmtId="0" fontId="135" fillId="0" borderId="11" xfId="0" applyFont="1" applyFill="1" applyBorder="1" applyAlignment="1">
      <alignment horizontal="center" vertical="center"/>
    </xf>
    <xf numFmtId="164" fontId="114" fillId="0" borderId="13" xfId="1" applyFill="1" applyBorder="1" applyAlignment="1" applyProtection="1">
      <alignment vertical="center"/>
    </xf>
    <xf numFmtId="166" fontId="22" fillId="0" borderId="11" xfId="0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59" fillId="0" borderId="12" xfId="0" applyFont="1" applyBorder="1" applyAlignment="1">
      <alignment horizontal="left" vertical="center"/>
    </xf>
    <xf numFmtId="0" fontId="136" fillId="0" borderId="12" xfId="0" applyFont="1" applyFill="1" applyBorder="1" applyAlignment="1">
      <alignment horizontal="left" vertical="center"/>
    </xf>
    <xf numFmtId="0" fontId="130" fillId="0" borderId="11" xfId="0" applyFont="1" applyBorder="1" applyAlignment="1">
      <alignment horizontal="left" vertical="center"/>
    </xf>
    <xf numFmtId="0" fontId="45" fillId="0" borderId="11" xfId="0" applyFont="1" applyBorder="1" applyAlignment="1">
      <alignment horizontal="left" vertical="center"/>
    </xf>
    <xf numFmtId="0" fontId="137" fillId="0" borderId="9" xfId="0" applyFont="1" applyBorder="1" applyAlignment="1">
      <alignment horizontal="left" vertical="center"/>
    </xf>
    <xf numFmtId="0" fontId="137" fillId="0" borderId="0" xfId="0" applyFont="1" applyBorder="1" applyAlignment="1">
      <alignment horizontal="left" vertical="center"/>
    </xf>
    <xf numFmtId="164" fontId="87" fillId="0" borderId="11" xfId="1" applyFont="1" applyFill="1" applyBorder="1" applyAlignment="1" applyProtection="1">
      <alignment vertical="center"/>
    </xf>
    <xf numFmtId="0" fontId="139" fillId="0" borderId="9" xfId="0" applyFont="1" applyBorder="1" applyAlignment="1">
      <alignment horizontal="left" vertical="center"/>
    </xf>
    <xf numFmtId="0" fontId="47" fillId="0" borderId="11" xfId="0" applyFont="1" applyFill="1" applyBorder="1" applyAlignment="1">
      <alignment horizontal="left" vertical="center"/>
    </xf>
    <xf numFmtId="0" fontId="137" fillId="0" borderId="12" xfId="0" applyFont="1" applyBorder="1" applyAlignment="1">
      <alignment horizontal="left" vertical="center"/>
    </xf>
    <xf numFmtId="0" fontId="47" fillId="0" borderId="12" xfId="0" applyFont="1" applyFill="1" applyBorder="1" applyAlignment="1">
      <alignment horizontal="left" vertical="center"/>
    </xf>
    <xf numFmtId="0" fontId="138" fillId="0" borderId="12" xfId="0" applyFont="1" applyBorder="1" applyAlignment="1">
      <alignment horizontal="left" vertical="center"/>
    </xf>
    <xf numFmtId="0" fontId="129" fillId="0" borderId="11" xfId="0" applyFont="1" applyBorder="1" applyAlignment="1">
      <alignment horizontal="left" vertical="center"/>
    </xf>
    <xf numFmtId="0" fontId="130" fillId="0" borderId="0" xfId="0" applyFont="1" applyBorder="1" applyAlignment="1">
      <alignment horizontal="left" vertical="center"/>
    </xf>
    <xf numFmtId="164" fontId="125" fillId="0" borderId="0" xfId="1" applyFont="1" applyFill="1" applyBorder="1" applyAlignment="1" applyProtection="1">
      <alignment vertical="center"/>
    </xf>
    <xf numFmtId="0" fontId="141" fillId="0" borderId="0" xfId="0" applyFont="1" applyBorder="1" applyAlignment="1">
      <alignment horizontal="left" vertical="center"/>
    </xf>
    <xf numFmtId="49" fontId="142" fillId="0" borderId="0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left" vertical="center"/>
    </xf>
    <xf numFmtId="0" fontId="130" fillId="0" borderId="9" xfId="0" applyFont="1" applyBorder="1" applyAlignment="1">
      <alignment horizontal="left" vertical="center"/>
    </xf>
    <xf numFmtId="0" fontId="139" fillId="0" borderId="0" xfId="0" applyFont="1" applyBorder="1" applyAlignment="1">
      <alignment horizontal="left" vertical="center"/>
    </xf>
    <xf numFmtId="0" fontId="129" fillId="0" borderId="0" xfId="0" applyFont="1" applyBorder="1" applyAlignment="1">
      <alignment horizontal="left" vertical="center"/>
    </xf>
    <xf numFmtId="0" fontId="133" fillId="0" borderId="12" xfId="0" applyFont="1" applyBorder="1" applyAlignment="1">
      <alignment horizontal="left" vertical="center"/>
    </xf>
    <xf numFmtId="164" fontId="49" fillId="0" borderId="11" xfId="1" applyFont="1" applyFill="1" applyBorder="1" applyAlignment="1" applyProtection="1">
      <alignment horizontal="left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113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164" fontId="143" fillId="0" borderId="11" xfId="1" applyFont="1" applyFill="1" applyBorder="1" applyAlignment="1" applyProtection="1">
      <alignment vertical="center"/>
    </xf>
    <xf numFmtId="0" fontId="143" fillId="0" borderId="11" xfId="0" applyFont="1" applyFill="1" applyBorder="1" applyAlignment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0" fontId="115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137" fillId="0" borderId="11" xfId="0" applyFont="1" applyBorder="1" applyAlignment="1">
      <alignment horizontal="left" vertical="center"/>
    </xf>
    <xf numFmtId="0" fontId="129" fillId="0" borderId="9" xfId="0" applyFont="1" applyBorder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67" fillId="0" borderId="11" xfId="0" applyFont="1" applyBorder="1" applyAlignment="1">
      <alignment horizontal="left" vertical="center"/>
    </xf>
    <xf numFmtId="0" fontId="139" fillId="0" borderId="11" xfId="0" applyFont="1" applyBorder="1" applyAlignment="1">
      <alignment horizontal="left" vertical="center"/>
    </xf>
    <xf numFmtId="0" fontId="138" fillId="0" borderId="0" xfId="0" applyFont="1" applyBorder="1" applyAlignment="1">
      <alignment horizontal="left" vertical="center"/>
    </xf>
    <xf numFmtId="0" fontId="140" fillId="0" borderId="0" xfId="0" applyFont="1" applyBorder="1" applyAlignment="1">
      <alignment horizontal="left" vertical="center"/>
    </xf>
    <xf numFmtId="166" fontId="120" fillId="0" borderId="11" xfId="0" applyNumberFormat="1" applyFont="1" applyFill="1" applyBorder="1" applyAlignment="1">
      <alignment horizontal="center" vertical="center"/>
    </xf>
    <xf numFmtId="166" fontId="132" fillId="0" borderId="11" xfId="0" applyNumberFormat="1" applyFont="1" applyBorder="1" applyAlignment="1">
      <alignment horizontal="center" vertical="center"/>
    </xf>
    <xf numFmtId="0" fontId="120" fillId="0" borderId="11" xfId="0" applyFont="1" applyFill="1" applyBorder="1" applyAlignment="1">
      <alignment horizontal="center" vertical="center"/>
    </xf>
    <xf numFmtId="164" fontId="120" fillId="0" borderId="11" xfId="1" applyFont="1" applyFill="1" applyBorder="1" applyAlignment="1" applyProtection="1">
      <alignment vertical="center"/>
    </xf>
    <xf numFmtId="164" fontId="120" fillId="0" borderId="13" xfId="1" applyFont="1" applyFill="1" applyBorder="1" applyAlignment="1" applyProtection="1">
      <alignment vertical="center"/>
    </xf>
    <xf numFmtId="0" fontId="132" fillId="0" borderId="0" xfId="0" applyFont="1" applyBorder="1" applyAlignment="1">
      <alignment vertical="center"/>
    </xf>
    <xf numFmtId="0" fontId="132" fillId="0" borderId="11" xfId="0" applyFont="1" applyBorder="1" applyAlignment="1">
      <alignment horizontal="center" vertical="center"/>
    </xf>
    <xf numFmtId="0" fontId="120" fillId="0" borderId="0" xfId="0" applyFont="1" applyBorder="1" applyAlignment="1">
      <alignment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111" fillId="4" borderId="0" xfId="1" applyFont="1" applyFill="1" applyBorder="1" applyAlignment="1" applyProtection="1">
      <alignment vertical="center"/>
    </xf>
    <xf numFmtId="164" fontId="144" fillId="0" borderId="0" xfId="1" applyFont="1" applyFill="1" applyBorder="1" applyAlignment="1" applyProtection="1">
      <alignment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166" fontId="145" fillId="0" borderId="11" xfId="0" applyNumberFormat="1" applyFont="1" applyFill="1" applyBorder="1" applyAlignment="1">
      <alignment horizontal="center" vertical="center"/>
    </xf>
    <xf numFmtId="164" fontId="146" fillId="0" borderId="11" xfId="1" applyFont="1" applyFill="1" applyBorder="1" applyAlignment="1" applyProtection="1">
      <alignment vertical="center"/>
    </xf>
    <xf numFmtId="0" fontId="146" fillId="0" borderId="11" xfId="0" applyFont="1" applyFill="1" applyBorder="1" applyAlignment="1">
      <alignment horizontal="center" vertical="center"/>
    </xf>
    <xf numFmtId="0" fontId="146" fillId="0" borderId="0" xfId="0" applyFont="1" applyBorder="1" applyAlignment="1">
      <alignment vertical="center"/>
    </xf>
    <xf numFmtId="166" fontId="22" fillId="0" borderId="15" xfId="0" applyNumberFormat="1" applyFont="1" applyFill="1" applyBorder="1" applyAlignment="1">
      <alignment horizontal="center" vertical="center"/>
    </xf>
    <xf numFmtId="164" fontId="25" fillId="0" borderId="15" xfId="0" applyNumberFormat="1" applyFont="1" applyFill="1" applyBorder="1" applyAlignment="1" applyProtection="1">
      <alignment vertical="center"/>
    </xf>
    <xf numFmtId="0" fontId="47" fillId="0" borderId="0" xfId="0" applyFont="1" applyFill="1" applyBorder="1" applyAlignment="1">
      <alignment horizontal="left" vertical="center"/>
    </xf>
    <xf numFmtId="0" fontId="25" fillId="0" borderId="15" xfId="0" applyFont="1" applyFill="1" applyBorder="1" applyAlignment="1">
      <alignment horizontal="center" vertical="center"/>
    </xf>
    <xf numFmtId="164" fontId="22" fillId="0" borderId="15" xfId="0" applyNumberFormat="1" applyFont="1" applyFill="1" applyBorder="1" applyAlignment="1" applyProtection="1">
      <alignment vertical="center"/>
    </xf>
    <xf numFmtId="164" fontId="148" fillId="0" borderId="15" xfId="0" applyNumberFormat="1" applyFont="1" applyFill="1" applyBorder="1" applyAlignment="1" applyProtection="1">
      <alignment vertical="center"/>
    </xf>
    <xf numFmtId="164" fontId="146" fillId="0" borderId="0" xfId="1" applyFont="1" applyFill="1" applyBorder="1" applyAlignment="1" applyProtection="1">
      <alignment vertical="center"/>
    </xf>
    <xf numFmtId="164" fontId="132" fillId="0" borderId="0" xfId="1" applyFont="1" applyFill="1" applyBorder="1" applyAlignment="1" applyProtection="1">
      <alignment vertical="center"/>
    </xf>
    <xf numFmtId="0" fontId="133" fillId="0" borderId="0" xfId="0" applyFont="1" applyBorder="1" applyAlignment="1">
      <alignment horizontal="left" vertical="center"/>
    </xf>
    <xf numFmtId="0" fontId="147" fillId="0" borderId="12" xfId="0" applyFont="1" applyFill="1" applyBorder="1" applyAlignment="1">
      <alignment horizontal="left" vertical="center"/>
    </xf>
    <xf numFmtId="0" fontId="123" fillId="0" borderId="12" xfId="0" applyFont="1" applyBorder="1" applyAlignment="1">
      <alignment horizontal="left" vertical="center"/>
    </xf>
    <xf numFmtId="0" fontId="133" fillId="0" borderId="0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88" fillId="0" borderId="0" xfId="0" applyFont="1" applyBorder="1" applyAlignment="1">
      <alignment horizontal="left" vertical="center"/>
    </xf>
    <xf numFmtId="0" fontId="89" fillId="0" borderId="0" xfId="0" applyFont="1" applyBorder="1" applyAlignment="1">
      <alignment horizontal="left" vertical="center"/>
    </xf>
    <xf numFmtId="0" fontId="83" fillId="0" borderId="0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 vertical="center"/>
    </xf>
    <xf numFmtId="164" fontId="88" fillId="0" borderId="0" xfId="1" applyFont="1" applyFill="1" applyBorder="1" applyAlignment="1" applyProtection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49" fontId="126" fillId="0" borderId="0" xfId="0" applyNumberFormat="1" applyFont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Franklin Gothic Medium"/>
        <scheme val="none"/>
      </font>
      <numFmt numFmtId="164" formatCode="_(* #,##0.00_);_(* \(#,##0.00\);_(* \-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scheme val="none"/>
      </font>
      <numFmt numFmtId="164" formatCode="_(* #,##0.00_);_(* \(#,##0.00\);_(* \-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numFmt numFmtId="164" formatCode="_(* #,##0.00_);_(* \(#,##0.00\);_(* \-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Franklin Gothic Heav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Franklin Gothic Heav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numFmt numFmtId="164" formatCode="_(* #,##0.00_);_(* \(#,##0.00\);_(* \-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Franklin Gothic Mediu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scheme val="none"/>
      </font>
      <numFmt numFmtId="166" formatCode="d\-mmm\-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scheme val="none"/>
      </font>
      <numFmt numFmtId="166" formatCode="d\-mmm\-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scheme val="none"/>
      </font>
      <numFmt numFmtId="166" formatCode="d\-mmm\-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323D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6:J1198" insertRowShift="1" totalsRowCount="1">
  <autoFilter ref="A6:J1197"/>
  <sortState ref="A7:J1197">
    <sortCondition ref="A6:A1197"/>
  </sortState>
  <tableColumns count="10">
    <tableColumn id="1" name="DATE" dataDxfId="15" totalsRowDxfId="14"/>
    <tableColumn id="4" name="Column1" totalsRowDxfId="13"/>
    <tableColumn id="2" name="ITEMS" dataDxfId="12" totalsRowDxfId="11" dataCellStyle="Comma"/>
    <tableColumn id="3" name=" " dataDxfId="10" totalsRowDxfId="9"/>
    <tableColumn id="6" name="IN" dataDxfId="8" totalsRowDxfId="7"/>
    <tableColumn id="7" name="OUT" dataDxfId="6" totalsRowDxfId="5"/>
    <tableColumn id="8" name="PRICE" dataDxfId="4" totalsRowDxfId="3" dataCellStyle="Comma"/>
    <tableColumn id="9" name="TOTAL IN" totalsRowLabel=" Total " totalsRowDxfId="2" dataCellStyle="Comma"/>
    <tableColumn id="10" name="TOTAL OUT" totalsRowFunction="sum" totalsRowDxfId="1" dataCellStyle="Comma"/>
    <tableColumn id="5" name="OFF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zoomScale="77" zoomScaleNormal="77" workbookViewId="0">
      <selection activeCell="C25" sqref="C25"/>
    </sheetView>
  </sheetViews>
  <sheetFormatPr defaultRowHeight="12.75" x14ac:dyDescent="0.2"/>
  <cols>
    <col min="1" max="1" width="39.5703125" style="1" customWidth="1"/>
    <col min="2" max="2" width="15.140625" style="1" customWidth="1"/>
    <col min="3" max="3" width="15.42578125" style="2" customWidth="1"/>
    <col min="4" max="4" width="11.28515625" style="2" customWidth="1"/>
    <col min="5" max="16384" width="9.140625" style="1"/>
  </cols>
  <sheetData>
    <row r="1" spans="1:4" ht="20.25" x14ac:dyDescent="0.3">
      <c r="A1" s="506" t="s">
        <v>0</v>
      </c>
      <c r="B1" s="506"/>
      <c r="C1" s="506"/>
      <c r="D1" s="506"/>
    </row>
    <row r="2" spans="1:4" x14ac:dyDescent="0.2">
      <c r="A2" s="507" t="s">
        <v>1</v>
      </c>
      <c r="B2" s="507"/>
      <c r="C2" s="507"/>
      <c r="D2" s="507"/>
    </row>
    <row r="3" spans="1:4" x14ac:dyDescent="0.2">
      <c r="A3" s="4"/>
      <c r="B3" s="4"/>
      <c r="C3" s="5"/>
      <c r="D3" s="5"/>
    </row>
    <row r="4" spans="1:4" x14ac:dyDescent="0.2">
      <c r="A4" s="3" t="s">
        <v>2</v>
      </c>
      <c r="B4" s="3" t="s">
        <v>3</v>
      </c>
      <c r="C4" s="6" t="s">
        <v>4</v>
      </c>
      <c r="D4" s="5" t="s">
        <v>5</v>
      </c>
    </row>
    <row r="5" spans="1:4" x14ac:dyDescent="0.2">
      <c r="A5" s="3"/>
      <c r="B5" s="3"/>
      <c r="C5" s="6"/>
      <c r="D5" s="5"/>
    </row>
    <row r="6" spans="1:4" x14ac:dyDescent="0.2">
      <c r="A6" s="3"/>
      <c r="B6" s="3"/>
      <c r="C6" s="6"/>
      <c r="D6" s="5"/>
    </row>
    <row r="7" spans="1:4" x14ac:dyDescent="0.2">
      <c r="A7" s="4" t="s">
        <v>6</v>
      </c>
      <c r="B7" s="4" t="s">
        <v>7</v>
      </c>
      <c r="C7" s="5">
        <v>32</v>
      </c>
      <c r="D7" s="5">
        <v>26560</v>
      </c>
    </row>
    <row r="8" spans="1:4" x14ac:dyDescent="0.2">
      <c r="A8" s="4" t="s">
        <v>8</v>
      </c>
      <c r="B8" s="4" t="s">
        <v>9</v>
      </c>
      <c r="C8" s="5">
        <v>32</v>
      </c>
      <c r="D8" s="5">
        <v>141568</v>
      </c>
    </row>
    <row r="9" spans="1:4" x14ac:dyDescent="0.2">
      <c r="A9" s="4" t="s">
        <v>10</v>
      </c>
      <c r="B9" s="4" t="s">
        <v>11</v>
      </c>
      <c r="C9" s="5">
        <v>42</v>
      </c>
      <c r="D9" s="5">
        <v>18480</v>
      </c>
    </row>
    <row r="10" spans="1:4" x14ac:dyDescent="0.2">
      <c r="A10" s="4" t="s">
        <v>12</v>
      </c>
      <c r="B10" s="4" t="s">
        <v>13</v>
      </c>
      <c r="C10" s="5">
        <v>50</v>
      </c>
      <c r="D10" s="5">
        <v>100</v>
      </c>
    </row>
    <row r="11" spans="1:4" x14ac:dyDescent="0.2">
      <c r="A11" s="4" t="s">
        <v>14</v>
      </c>
      <c r="B11" s="4" t="s">
        <v>15</v>
      </c>
      <c r="C11" s="5">
        <v>34</v>
      </c>
      <c r="D11" s="5">
        <v>7480</v>
      </c>
    </row>
    <row r="12" spans="1:4" x14ac:dyDescent="0.2">
      <c r="A12" s="4" t="s">
        <v>16</v>
      </c>
      <c r="B12" s="4" t="s">
        <v>17</v>
      </c>
      <c r="C12" s="5">
        <v>125</v>
      </c>
      <c r="D12" s="5">
        <v>2375</v>
      </c>
    </row>
    <row r="13" spans="1:4" x14ac:dyDescent="0.2">
      <c r="A13" s="4" t="s">
        <v>18</v>
      </c>
      <c r="B13" s="4" t="s">
        <v>19</v>
      </c>
      <c r="C13" s="5">
        <v>28</v>
      </c>
      <c r="D13" s="5">
        <v>1680</v>
      </c>
    </row>
    <row r="14" spans="1:4" x14ac:dyDescent="0.2">
      <c r="A14" s="4" t="s">
        <v>20</v>
      </c>
      <c r="B14" s="4" t="s">
        <v>21</v>
      </c>
      <c r="C14" s="5">
        <v>50</v>
      </c>
      <c r="D14" s="5">
        <v>5500</v>
      </c>
    </row>
    <row r="15" spans="1:4" x14ac:dyDescent="0.2">
      <c r="A15" s="4" t="s">
        <v>22</v>
      </c>
      <c r="B15" s="4" t="s">
        <v>23</v>
      </c>
      <c r="C15" s="5">
        <v>2</v>
      </c>
      <c r="D15" s="5">
        <v>2000</v>
      </c>
    </row>
    <row r="16" spans="1:4" x14ac:dyDescent="0.2">
      <c r="A16" s="4" t="s">
        <v>24</v>
      </c>
      <c r="B16" s="4" t="s">
        <v>25</v>
      </c>
      <c r="C16" s="5">
        <v>30</v>
      </c>
      <c r="D16" s="5">
        <v>21600</v>
      </c>
    </row>
    <row r="17" spans="1:4" x14ac:dyDescent="0.2">
      <c r="A17" s="4" t="s">
        <v>26</v>
      </c>
      <c r="B17" s="4" t="s">
        <v>27</v>
      </c>
      <c r="C17" s="5">
        <v>8</v>
      </c>
      <c r="D17" s="5">
        <v>7040</v>
      </c>
    </row>
    <row r="18" spans="1:4" x14ac:dyDescent="0.2">
      <c r="A18" s="4" t="s">
        <v>28</v>
      </c>
      <c r="B18" s="4" t="s">
        <v>29</v>
      </c>
      <c r="C18" s="5">
        <v>12</v>
      </c>
      <c r="D18" s="5">
        <v>18000</v>
      </c>
    </row>
    <row r="19" spans="1:4" x14ac:dyDescent="0.2">
      <c r="A19" s="4" t="s">
        <v>30</v>
      </c>
      <c r="B19" s="4" t="s">
        <v>31</v>
      </c>
      <c r="C19" s="5">
        <v>8</v>
      </c>
      <c r="D19" s="5">
        <v>39200</v>
      </c>
    </row>
    <row r="20" spans="1:4" x14ac:dyDescent="0.2">
      <c r="A20" s="4" t="s">
        <v>32</v>
      </c>
      <c r="B20" s="4" t="s">
        <v>33</v>
      </c>
      <c r="C20" s="5">
        <v>9</v>
      </c>
      <c r="D20" s="5">
        <v>8100</v>
      </c>
    </row>
    <row r="21" spans="1:4" x14ac:dyDescent="0.2">
      <c r="A21" s="4" t="s">
        <v>34</v>
      </c>
      <c r="B21" s="4" t="s">
        <v>29</v>
      </c>
      <c r="C21" s="5">
        <v>18</v>
      </c>
      <c r="D21" s="5">
        <v>27000</v>
      </c>
    </row>
    <row r="22" spans="1:4" x14ac:dyDescent="0.2">
      <c r="A22" s="4" t="s">
        <v>35</v>
      </c>
      <c r="B22" s="4" t="s">
        <v>36</v>
      </c>
      <c r="C22" s="5">
        <v>170</v>
      </c>
      <c r="D22" s="5">
        <v>71400</v>
      </c>
    </row>
    <row r="23" spans="1:4" x14ac:dyDescent="0.2">
      <c r="A23" s="4" t="s">
        <v>37</v>
      </c>
      <c r="B23" s="4" t="s">
        <v>38</v>
      </c>
      <c r="C23" s="5">
        <v>50</v>
      </c>
      <c r="D23" s="5">
        <v>2450</v>
      </c>
    </row>
    <row r="24" spans="1:4" x14ac:dyDescent="0.2">
      <c r="A24" s="4" t="s">
        <v>39</v>
      </c>
      <c r="B24" s="4" t="s">
        <v>40</v>
      </c>
      <c r="C24" s="5">
        <v>25</v>
      </c>
      <c r="D24" s="5">
        <v>60000</v>
      </c>
    </row>
    <row r="25" spans="1:4" x14ac:dyDescent="0.2">
      <c r="A25" s="4" t="s">
        <v>41</v>
      </c>
      <c r="B25" s="4" t="s">
        <v>42</v>
      </c>
      <c r="C25" s="5"/>
      <c r="D25" s="7"/>
    </row>
    <row r="26" spans="1:4" x14ac:dyDescent="0.2">
      <c r="A26" s="4"/>
      <c r="B26" s="4"/>
      <c r="C26" s="5"/>
      <c r="D26" s="8">
        <f>SUM(D7:D25)</f>
        <v>460533</v>
      </c>
    </row>
    <row r="27" spans="1:4" x14ac:dyDescent="0.2">
      <c r="A27" s="4" t="s">
        <v>43</v>
      </c>
      <c r="B27" s="4" t="s">
        <v>44</v>
      </c>
      <c r="C27" s="5"/>
      <c r="D27" s="5"/>
    </row>
    <row r="28" spans="1:4" x14ac:dyDescent="0.2">
      <c r="A28" s="4"/>
      <c r="B28" s="4"/>
      <c r="C28" s="5"/>
      <c r="D28" s="5"/>
    </row>
    <row r="29" spans="1:4" x14ac:dyDescent="0.2">
      <c r="A29" s="4"/>
      <c r="B29" s="4"/>
      <c r="C29" s="5"/>
      <c r="D29" s="5"/>
    </row>
    <row r="30" spans="1:4" x14ac:dyDescent="0.2">
      <c r="A30" s="4"/>
      <c r="B30" s="4"/>
      <c r="C30" s="5"/>
      <c r="D30" s="5"/>
    </row>
    <row r="31" spans="1:4" x14ac:dyDescent="0.2">
      <c r="A31" s="4" t="s">
        <v>45</v>
      </c>
      <c r="B31" s="4" t="s">
        <v>46</v>
      </c>
      <c r="C31" s="5">
        <v>12</v>
      </c>
      <c r="D31" s="5">
        <v>2400</v>
      </c>
    </row>
    <row r="32" spans="1:4" x14ac:dyDescent="0.2">
      <c r="A32" s="4" t="s">
        <v>47</v>
      </c>
      <c r="B32" s="4" t="s">
        <v>48</v>
      </c>
      <c r="C32" s="5">
        <v>16</v>
      </c>
      <c r="D32" s="5">
        <v>6080</v>
      </c>
    </row>
    <row r="33" spans="1:4" x14ac:dyDescent="0.2">
      <c r="A33" s="4" t="s">
        <v>49</v>
      </c>
      <c r="B33" s="4" t="s">
        <v>50</v>
      </c>
      <c r="C33" s="5"/>
      <c r="D33" s="5"/>
    </row>
    <row r="34" spans="1:4" x14ac:dyDescent="0.2">
      <c r="A34" s="4" t="s">
        <v>51</v>
      </c>
      <c r="B34" s="4" t="s">
        <v>52</v>
      </c>
      <c r="C34" s="5">
        <v>45</v>
      </c>
      <c r="D34" s="5">
        <v>15300</v>
      </c>
    </row>
    <row r="35" spans="1:4" x14ac:dyDescent="0.2">
      <c r="A35" s="4" t="s">
        <v>53</v>
      </c>
      <c r="B35" s="4" t="s">
        <v>33</v>
      </c>
      <c r="C35" s="5">
        <v>2</v>
      </c>
      <c r="D35" s="5">
        <v>1800</v>
      </c>
    </row>
    <row r="36" spans="1:4" x14ac:dyDescent="0.2">
      <c r="A36" s="9" t="s">
        <v>54</v>
      </c>
      <c r="B36" s="9" t="s">
        <v>55</v>
      </c>
      <c r="C36" s="10"/>
      <c r="D36" s="10"/>
    </row>
    <row r="37" spans="1:4" s="4" customFormat="1" x14ac:dyDescent="0.2">
      <c r="C37" s="5"/>
      <c r="D37" s="11">
        <f>SUM(D31:D36)</f>
        <v>25580</v>
      </c>
    </row>
    <row r="59" spans="1:1" x14ac:dyDescent="0.2">
      <c r="A59" s="1" t="s">
        <v>56</v>
      </c>
    </row>
    <row r="60" spans="1:1" x14ac:dyDescent="0.2">
      <c r="A60" s="1" t="s">
        <v>57</v>
      </c>
    </row>
    <row r="61" spans="1:1" x14ac:dyDescent="0.2">
      <c r="A61" s="1" t="s">
        <v>58</v>
      </c>
    </row>
    <row r="67" spans="1:4" ht="20.25" x14ac:dyDescent="0.3">
      <c r="A67" s="508" t="s">
        <v>59</v>
      </c>
      <c r="B67" s="508"/>
      <c r="C67" s="508"/>
      <c r="D67" s="508"/>
    </row>
    <row r="68" spans="1:4" x14ac:dyDescent="0.2">
      <c r="A68" s="507" t="s">
        <v>1</v>
      </c>
      <c r="B68" s="507"/>
      <c r="C68" s="507"/>
      <c r="D68" s="507"/>
    </row>
    <row r="69" spans="1:4" x14ac:dyDescent="0.2">
      <c r="A69" s="12"/>
      <c r="B69" s="13"/>
      <c r="C69" s="14"/>
      <c r="D69" s="15"/>
    </row>
    <row r="70" spans="1:4" x14ac:dyDescent="0.2">
      <c r="A70" s="4"/>
      <c r="B70" s="4"/>
      <c r="C70" s="5"/>
      <c r="D70" s="5"/>
    </row>
    <row r="71" spans="1:4" x14ac:dyDescent="0.2">
      <c r="A71" s="3" t="s">
        <v>2</v>
      </c>
      <c r="B71" s="16" t="s">
        <v>3</v>
      </c>
      <c r="C71" s="6" t="s">
        <v>60</v>
      </c>
      <c r="D71" s="5" t="s">
        <v>5</v>
      </c>
    </row>
    <row r="72" spans="1:4" x14ac:dyDescent="0.2">
      <c r="A72" s="4"/>
      <c r="B72" s="16"/>
      <c r="C72" s="5"/>
      <c r="D72" s="5"/>
    </row>
    <row r="73" spans="1:4" x14ac:dyDescent="0.2">
      <c r="A73" s="4" t="s">
        <v>61</v>
      </c>
      <c r="B73" s="16" t="s">
        <v>62</v>
      </c>
      <c r="C73" s="5" t="s">
        <v>63</v>
      </c>
      <c r="D73" s="5">
        <v>1783.5</v>
      </c>
    </row>
    <row r="74" spans="1:4" x14ac:dyDescent="0.2">
      <c r="A74" s="17" t="s">
        <v>64</v>
      </c>
      <c r="B74" s="18" t="s">
        <v>65</v>
      </c>
      <c r="C74" s="5" t="s">
        <v>66</v>
      </c>
      <c r="D74" s="5">
        <v>520</v>
      </c>
    </row>
    <row r="75" spans="1:4" x14ac:dyDescent="0.2">
      <c r="A75" s="4" t="s">
        <v>67</v>
      </c>
      <c r="B75" s="16" t="s">
        <v>68</v>
      </c>
      <c r="C75" s="5" t="s">
        <v>69</v>
      </c>
      <c r="D75" s="5">
        <v>1232</v>
      </c>
    </row>
    <row r="76" spans="1:4" x14ac:dyDescent="0.2">
      <c r="A76" s="4" t="s">
        <v>70</v>
      </c>
      <c r="B76" s="16" t="s">
        <v>71</v>
      </c>
      <c r="C76" s="5" t="s">
        <v>72</v>
      </c>
      <c r="D76" s="5">
        <v>1690</v>
      </c>
    </row>
    <row r="77" spans="1:4" x14ac:dyDescent="0.2">
      <c r="A77" s="17" t="s">
        <v>73</v>
      </c>
      <c r="B77" s="18" t="s">
        <v>74</v>
      </c>
      <c r="C77" s="5" t="s">
        <v>75</v>
      </c>
      <c r="D77" s="5">
        <v>594</v>
      </c>
    </row>
    <row r="78" spans="1:4" x14ac:dyDescent="0.2">
      <c r="A78" s="17" t="s">
        <v>76</v>
      </c>
      <c r="B78" s="18" t="s">
        <v>77</v>
      </c>
      <c r="C78" s="5" t="s">
        <v>78</v>
      </c>
      <c r="D78" s="5">
        <v>840</v>
      </c>
    </row>
    <row r="79" spans="1:4" x14ac:dyDescent="0.2">
      <c r="A79" s="17" t="s">
        <v>79</v>
      </c>
      <c r="B79" s="18" t="s">
        <v>80</v>
      </c>
      <c r="C79" s="5" t="s">
        <v>81</v>
      </c>
      <c r="D79" s="5">
        <v>23100</v>
      </c>
    </row>
    <row r="80" spans="1:4" x14ac:dyDescent="0.2">
      <c r="A80" s="17" t="s">
        <v>82</v>
      </c>
      <c r="B80" s="18" t="s">
        <v>83</v>
      </c>
      <c r="C80" s="5" t="s">
        <v>84</v>
      </c>
      <c r="D80" s="5">
        <v>13140</v>
      </c>
    </row>
    <row r="81" spans="1:4" x14ac:dyDescent="0.2">
      <c r="A81" s="17" t="s">
        <v>85</v>
      </c>
      <c r="B81" s="18" t="s">
        <v>86</v>
      </c>
      <c r="C81" s="5" t="s">
        <v>87</v>
      </c>
      <c r="D81" s="5">
        <v>660</v>
      </c>
    </row>
    <row r="82" spans="1:4" x14ac:dyDescent="0.2">
      <c r="A82" s="17" t="s">
        <v>88</v>
      </c>
      <c r="B82" s="18" t="s">
        <v>89</v>
      </c>
      <c r="C82" s="5"/>
      <c r="D82" s="5"/>
    </row>
    <row r="83" spans="1:4" x14ac:dyDescent="0.2">
      <c r="A83" s="17" t="s">
        <v>90</v>
      </c>
      <c r="B83" s="18" t="s">
        <v>91</v>
      </c>
      <c r="C83" s="5"/>
      <c r="D83" s="5"/>
    </row>
    <row r="84" spans="1:4" x14ac:dyDescent="0.2">
      <c r="A84" s="17" t="s">
        <v>92</v>
      </c>
      <c r="B84" s="18" t="s">
        <v>91</v>
      </c>
      <c r="C84" s="5" t="s">
        <v>93</v>
      </c>
      <c r="D84" s="5">
        <v>96</v>
      </c>
    </row>
    <row r="85" spans="1:4" x14ac:dyDescent="0.2">
      <c r="A85" s="17" t="s">
        <v>94</v>
      </c>
      <c r="B85" s="18" t="s">
        <v>95</v>
      </c>
      <c r="C85" s="5"/>
      <c r="D85" s="5"/>
    </row>
    <row r="86" spans="1:4" x14ac:dyDescent="0.2">
      <c r="A86" s="17" t="s">
        <v>96</v>
      </c>
      <c r="B86" s="18" t="s">
        <v>91</v>
      </c>
      <c r="C86" s="5"/>
      <c r="D86" s="5"/>
    </row>
    <row r="87" spans="1:4" x14ac:dyDescent="0.2">
      <c r="A87" s="17" t="s">
        <v>97</v>
      </c>
      <c r="B87" s="18" t="s">
        <v>98</v>
      </c>
      <c r="C87" s="5"/>
      <c r="D87" s="5"/>
    </row>
    <row r="88" spans="1:4" x14ac:dyDescent="0.2">
      <c r="A88" s="17" t="s">
        <v>99</v>
      </c>
      <c r="B88" s="18" t="s">
        <v>74</v>
      </c>
      <c r="C88" s="5"/>
      <c r="D88" s="5"/>
    </row>
    <row r="89" spans="1:4" x14ac:dyDescent="0.2">
      <c r="A89" s="17" t="s">
        <v>100</v>
      </c>
      <c r="B89" s="18" t="s">
        <v>101</v>
      </c>
      <c r="C89" s="5" t="s">
        <v>102</v>
      </c>
      <c r="D89" s="5">
        <v>950</v>
      </c>
    </row>
    <row r="90" spans="1:4" x14ac:dyDescent="0.2">
      <c r="A90" s="17" t="s">
        <v>103</v>
      </c>
      <c r="B90" s="18" t="s">
        <v>101</v>
      </c>
      <c r="C90" s="5"/>
      <c r="D90" s="5"/>
    </row>
    <row r="91" spans="1:4" x14ac:dyDescent="0.2">
      <c r="A91" s="17" t="s">
        <v>104</v>
      </c>
      <c r="B91" s="18" t="s">
        <v>105</v>
      </c>
      <c r="C91" s="5" t="s">
        <v>106</v>
      </c>
      <c r="D91" s="5">
        <v>575</v>
      </c>
    </row>
    <row r="92" spans="1:4" x14ac:dyDescent="0.2">
      <c r="A92" s="17" t="s">
        <v>107</v>
      </c>
      <c r="B92" s="16" t="s">
        <v>83</v>
      </c>
      <c r="C92" s="5" t="s">
        <v>108</v>
      </c>
      <c r="D92" s="5">
        <v>975</v>
      </c>
    </row>
    <row r="93" spans="1:4" x14ac:dyDescent="0.2">
      <c r="A93" s="4" t="s">
        <v>109</v>
      </c>
      <c r="B93" s="16" t="s">
        <v>110</v>
      </c>
      <c r="C93" s="5" t="s">
        <v>111</v>
      </c>
      <c r="D93" s="5">
        <v>490</v>
      </c>
    </row>
    <row r="94" spans="1:4" x14ac:dyDescent="0.2">
      <c r="A94" s="4" t="s">
        <v>112</v>
      </c>
      <c r="B94" s="4" t="s">
        <v>95</v>
      </c>
      <c r="C94" s="5" t="s">
        <v>113</v>
      </c>
      <c r="D94" s="5">
        <v>3595</v>
      </c>
    </row>
    <row r="95" spans="1:4" x14ac:dyDescent="0.2">
      <c r="A95" s="4" t="s">
        <v>114</v>
      </c>
      <c r="B95" s="4" t="s">
        <v>95</v>
      </c>
      <c r="C95" s="5" t="s">
        <v>115</v>
      </c>
      <c r="D95" s="5">
        <v>100</v>
      </c>
    </row>
    <row r="96" spans="1:4" x14ac:dyDescent="0.2">
      <c r="A96" s="17" t="s">
        <v>116</v>
      </c>
      <c r="B96" s="18" t="s">
        <v>117</v>
      </c>
      <c r="C96" s="5" t="s">
        <v>118</v>
      </c>
      <c r="D96" s="5">
        <v>116</v>
      </c>
    </row>
    <row r="97" spans="1:4" x14ac:dyDescent="0.2">
      <c r="A97" s="17" t="s">
        <v>119</v>
      </c>
      <c r="B97" s="18" t="s">
        <v>110</v>
      </c>
      <c r="C97" s="5" t="s">
        <v>120</v>
      </c>
      <c r="D97" s="5">
        <v>56</v>
      </c>
    </row>
    <row r="98" spans="1:4" x14ac:dyDescent="0.2">
      <c r="A98" s="17" t="s">
        <v>121</v>
      </c>
      <c r="B98" s="18" t="s">
        <v>110</v>
      </c>
      <c r="C98" s="5" t="s">
        <v>122</v>
      </c>
      <c r="D98" s="5">
        <v>24</v>
      </c>
    </row>
    <row r="99" spans="1:4" x14ac:dyDescent="0.2">
      <c r="A99" s="17" t="s">
        <v>123</v>
      </c>
      <c r="B99" s="18" t="s">
        <v>95</v>
      </c>
      <c r="C99" s="5"/>
      <c r="D99" s="5"/>
    </row>
    <row r="100" spans="1:4" x14ac:dyDescent="0.2">
      <c r="A100" s="17" t="s">
        <v>124</v>
      </c>
      <c r="B100" s="18" t="s">
        <v>125</v>
      </c>
      <c r="C100" s="5" t="s">
        <v>126</v>
      </c>
      <c r="D100" s="5">
        <v>180</v>
      </c>
    </row>
    <row r="101" spans="1:4" x14ac:dyDescent="0.2">
      <c r="A101" s="17" t="s">
        <v>127</v>
      </c>
      <c r="B101" s="16" t="s">
        <v>95</v>
      </c>
      <c r="C101" s="5" t="s">
        <v>128</v>
      </c>
      <c r="D101" s="5">
        <v>131</v>
      </c>
    </row>
    <row r="102" spans="1:4" x14ac:dyDescent="0.2">
      <c r="A102" s="17" t="s">
        <v>129</v>
      </c>
      <c r="B102" s="18" t="s">
        <v>130</v>
      </c>
      <c r="C102" s="5" t="s">
        <v>131</v>
      </c>
      <c r="D102" s="5">
        <v>50</v>
      </c>
    </row>
    <row r="103" spans="1:4" x14ac:dyDescent="0.2">
      <c r="A103" s="17" t="s">
        <v>132</v>
      </c>
      <c r="B103" s="18" t="s">
        <v>133</v>
      </c>
      <c r="C103" s="5" t="s">
        <v>134</v>
      </c>
      <c r="D103" s="5">
        <v>43.5</v>
      </c>
    </row>
    <row r="104" spans="1:4" x14ac:dyDescent="0.2">
      <c r="A104" s="17" t="s">
        <v>135</v>
      </c>
      <c r="B104" s="18" t="s">
        <v>136</v>
      </c>
      <c r="C104" s="5" t="s">
        <v>137</v>
      </c>
      <c r="D104" s="5">
        <v>784</v>
      </c>
    </row>
    <row r="105" spans="1:4" x14ac:dyDescent="0.2">
      <c r="A105" s="17" t="s">
        <v>138</v>
      </c>
      <c r="B105" s="18" t="s">
        <v>139</v>
      </c>
      <c r="C105" s="5" t="s">
        <v>140</v>
      </c>
      <c r="D105" s="5">
        <v>92</v>
      </c>
    </row>
    <row r="106" spans="1:4" x14ac:dyDescent="0.2">
      <c r="A106" s="17" t="s">
        <v>141</v>
      </c>
      <c r="B106" s="18" t="s">
        <v>130</v>
      </c>
      <c r="C106" s="5" t="s">
        <v>142</v>
      </c>
      <c r="D106" s="5">
        <v>62.5</v>
      </c>
    </row>
    <row r="107" spans="1:4" x14ac:dyDescent="0.2">
      <c r="A107" s="17" t="s">
        <v>143</v>
      </c>
      <c r="B107" s="18" t="s">
        <v>144</v>
      </c>
      <c r="C107" s="5" t="s">
        <v>145</v>
      </c>
      <c r="D107" s="5">
        <v>253</v>
      </c>
    </row>
    <row r="108" spans="1:4" x14ac:dyDescent="0.2">
      <c r="A108" s="17" t="s">
        <v>146</v>
      </c>
      <c r="B108" s="18" t="s">
        <v>117</v>
      </c>
      <c r="C108" s="5" t="s">
        <v>147</v>
      </c>
      <c r="D108" s="5">
        <v>340</v>
      </c>
    </row>
    <row r="109" spans="1:4" x14ac:dyDescent="0.2">
      <c r="A109" s="17" t="s">
        <v>148</v>
      </c>
      <c r="B109" s="18" t="s">
        <v>149</v>
      </c>
      <c r="C109" s="5" t="s">
        <v>150</v>
      </c>
      <c r="D109" s="5">
        <v>225</v>
      </c>
    </row>
    <row r="110" spans="1:4" x14ac:dyDescent="0.2">
      <c r="A110" s="17" t="s">
        <v>151</v>
      </c>
      <c r="B110" s="18" t="s">
        <v>152</v>
      </c>
      <c r="C110" s="5" t="s">
        <v>153</v>
      </c>
      <c r="D110" s="5">
        <v>196</v>
      </c>
    </row>
    <row r="111" spans="1:4" x14ac:dyDescent="0.2">
      <c r="A111" s="17" t="s">
        <v>154</v>
      </c>
      <c r="B111" s="18" t="s">
        <v>155</v>
      </c>
      <c r="C111" s="5" t="s">
        <v>156</v>
      </c>
      <c r="D111" s="5">
        <v>19.5</v>
      </c>
    </row>
    <row r="112" spans="1:4" x14ac:dyDescent="0.2">
      <c r="A112" s="17" t="s">
        <v>157</v>
      </c>
      <c r="B112" s="18" t="s">
        <v>158</v>
      </c>
      <c r="C112" s="5" t="s">
        <v>159</v>
      </c>
      <c r="D112" s="5">
        <v>228.25</v>
      </c>
    </row>
    <row r="113" spans="1:4" x14ac:dyDescent="0.2">
      <c r="A113" s="17" t="s">
        <v>160</v>
      </c>
      <c r="B113" s="18" t="s">
        <v>80</v>
      </c>
      <c r="C113" s="5" t="s">
        <v>161</v>
      </c>
      <c r="D113" s="5">
        <v>182</v>
      </c>
    </row>
    <row r="114" spans="1:4" x14ac:dyDescent="0.2">
      <c r="A114" s="17" t="s">
        <v>162</v>
      </c>
      <c r="B114" s="18" t="s">
        <v>163</v>
      </c>
      <c r="C114" s="5" t="s">
        <v>164</v>
      </c>
      <c r="D114" s="5">
        <v>1260</v>
      </c>
    </row>
    <row r="115" spans="1:4" x14ac:dyDescent="0.2">
      <c r="A115" s="4" t="s">
        <v>165</v>
      </c>
      <c r="B115" s="4" t="s">
        <v>110</v>
      </c>
      <c r="C115" s="5" t="s">
        <v>166</v>
      </c>
      <c r="D115" s="5">
        <v>1360</v>
      </c>
    </row>
    <row r="116" spans="1:4" x14ac:dyDescent="0.2">
      <c r="A116" s="4" t="s">
        <v>167</v>
      </c>
      <c r="B116" s="4" t="s">
        <v>152</v>
      </c>
      <c r="C116" s="5" t="s">
        <v>168</v>
      </c>
      <c r="D116" s="5">
        <v>24</v>
      </c>
    </row>
    <row r="117" spans="1:4" x14ac:dyDescent="0.2">
      <c r="A117" s="17" t="s">
        <v>169</v>
      </c>
      <c r="B117" s="18" t="s">
        <v>155</v>
      </c>
      <c r="C117" s="5" t="s">
        <v>161</v>
      </c>
      <c r="D117" s="5">
        <v>156</v>
      </c>
    </row>
    <row r="118" spans="1:4" x14ac:dyDescent="0.2">
      <c r="A118" s="17" t="s">
        <v>170</v>
      </c>
      <c r="B118" s="16" t="s">
        <v>95</v>
      </c>
      <c r="C118" s="5" t="s">
        <v>111</v>
      </c>
      <c r="D118" s="5">
        <v>245</v>
      </c>
    </row>
    <row r="119" spans="1:4" x14ac:dyDescent="0.2">
      <c r="A119" s="17" t="s">
        <v>171</v>
      </c>
      <c r="B119" s="18" t="s">
        <v>172</v>
      </c>
      <c r="C119" s="5" t="s">
        <v>173</v>
      </c>
      <c r="D119" s="5">
        <v>670</v>
      </c>
    </row>
    <row r="120" spans="1:4" x14ac:dyDescent="0.2">
      <c r="A120" s="17" t="s">
        <v>174</v>
      </c>
      <c r="B120" s="18" t="s">
        <v>83</v>
      </c>
      <c r="C120" s="5" t="s">
        <v>66</v>
      </c>
      <c r="D120" s="5">
        <v>60</v>
      </c>
    </row>
    <row r="121" spans="1:4" x14ac:dyDescent="0.2">
      <c r="A121" s="17" t="s">
        <v>175</v>
      </c>
      <c r="B121" s="18" t="s">
        <v>176</v>
      </c>
      <c r="C121" s="5" t="s">
        <v>177</v>
      </c>
      <c r="D121" s="5">
        <v>236</v>
      </c>
    </row>
    <row r="122" spans="1:4" x14ac:dyDescent="0.2">
      <c r="A122" s="17" t="s">
        <v>178</v>
      </c>
      <c r="B122" s="18" t="s">
        <v>179</v>
      </c>
      <c r="C122" s="5" t="s">
        <v>177</v>
      </c>
      <c r="D122" s="5">
        <v>120</v>
      </c>
    </row>
    <row r="123" spans="1:4" x14ac:dyDescent="0.2">
      <c r="A123" s="17" t="s">
        <v>180</v>
      </c>
      <c r="B123" s="18" t="s">
        <v>181</v>
      </c>
      <c r="C123" s="5" t="s">
        <v>177</v>
      </c>
      <c r="D123" s="5">
        <v>76</v>
      </c>
    </row>
    <row r="124" spans="1:4" x14ac:dyDescent="0.2">
      <c r="A124" s="17" t="s">
        <v>182</v>
      </c>
      <c r="B124" s="18" t="s">
        <v>183</v>
      </c>
      <c r="C124" s="5" t="s">
        <v>87</v>
      </c>
      <c r="D124" s="5">
        <v>231</v>
      </c>
    </row>
    <row r="125" spans="1:4" x14ac:dyDescent="0.2">
      <c r="A125" s="17" t="s">
        <v>184</v>
      </c>
      <c r="B125" s="18" t="s">
        <v>83</v>
      </c>
      <c r="C125" s="5" t="s">
        <v>185</v>
      </c>
      <c r="D125" s="5">
        <v>25.5</v>
      </c>
    </row>
    <row r="126" spans="1:4" x14ac:dyDescent="0.2">
      <c r="A126" s="17" t="s">
        <v>186</v>
      </c>
      <c r="B126" s="18" t="s">
        <v>187</v>
      </c>
      <c r="C126" s="5" t="s">
        <v>188</v>
      </c>
      <c r="D126" s="5">
        <v>67.5</v>
      </c>
    </row>
    <row r="127" spans="1:4" x14ac:dyDescent="0.2">
      <c r="A127" s="17" t="s">
        <v>189</v>
      </c>
      <c r="B127" s="18" t="s">
        <v>190</v>
      </c>
      <c r="C127" s="5" t="s">
        <v>191</v>
      </c>
      <c r="D127" s="5">
        <v>720</v>
      </c>
    </row>
    <row r="128" spans="1:4" x14ac:dyDescent="0.2">
      <c r="A128" s="17" t="s">
        <v>192</v>
      </c>
      <c r="B128" s="18" t="s">
        <v>144</v>
      </c>
      <c r="C128" s="5" t="s">
        <v>193</v>
      </c>
      <c r="D128" s="5">
        <v>325.38</v>
      </c>
    </row>
    <row r="129" spans="1:4" x14ac:dyDescent="0.2">
      <c r="A129" s="17" t="s">
        <v>194</v>
      </c>
      <c r="B129" s="18" t="s">
        <v>190</v>
      </c>
      <c r="C129" s="5" t="s">
        <v>191</v>
      </c>
      <c r="D129" s="5">
        <v>720</v>
      </c>
    </row>
    <row r="130" spans="1:4" x14ac:dyDescent="0.2">
      <c r="A130" s="17" t="s">
        <v>195</v>
      </c>
      <c r="B130" s="18" t="s">
        <v>83</v>
      </c>
      <c r="C130" s="5" t="s">
        <v>193</v>
      </c>
      <c r="D130" s="5">
        <v>88.74</v>
      </c>
    </row>
    <row r="131" spans="1:4" x14ac:dyDescent="0.2">
      <c r="A131" s="17" t="s">
        <v>196</v>
      </c>
      <c r="B131" s="18" t="s">
        <v>197</v>
      </c>
      <c r="C131" s="5" t="s">
        <v>191</v>
      </c>
      <c r="D131" s="5">
        <v>510</v>
      </c>
    </row>
    <row r="132" spans="1:4" x14ac:dyDescent="0.2">
      <c r="A132" s="17" t="s">
        <v>198</v>
      </c>
      <c r="B132" s="18" t="s">
        <v>130</v>
      </c>
      <c r="C132" s="5" t="s">
        <v>193</v>
      </c>
      <c r="D132" s="5">
        <v>147.9</v>
      </c>
    </row>
    <row r="133" spans="1:4" x14ac:dyDescent="0.2">
      <c r="A133" s="3" t="s">
        <v>2</v>
      </c>
      <c r="B133" s="16" t="s">
        <v>3</v>
      </c>
      <c r="C133" s="6" t="s">
        <v>60</v>
      </c>
      <c r="D133" s="5" t="s">
        <v>5</v>
      </c>
    </row>
    <row r="134" spans="1:4" x14ac:dyDescent="0.2">
      <c r="A134" s="17"/>
      <c r="B134" s="18"/>
      <c r="C134" s="5"/>
      <c r="D134" s="5"/>
    </row>
    <row r="135" spans="1:4" x14ac:dyDescent="0.2">
      <c r="A135" s="17" t="s">
        <v>199</v>
      </c>
      <c r="B135" s="18" t="s">
        <v>200</v>
      </c>
      <c r="C135" s="5" t="s">
        <v>201</v>
      </c>
      <c r="D135" s="5">
        <v>720</v>
      </c>
    </row>
    <row r="136" spans="1:4" x14ac:dyDescent="0.2">
      <c r="A136" s="17" t="s">
        <v>202</v>
      </c>
      <c r="B136" s="18" t="s">
        <v>179</v>
      </c>
      <c r="C136" s="5" t="s">
        <v>203</v>
      </c>
      <c r="D136" s="5">
        <v>562.5</v>
      </c>
    </row>
    <row r="137" spans="1:4" x14ac:dyDescent="0.2">
      <c r="A137" s="17" t="s">
        <v>204</v>
      </c>
      <c r="B137" s="18" t="s">
        <v>205</v>
      </c>
      <c r="C137" s="5" t="s">
        <v>206</v>
      </c>
      <c r="D137" s="5">
        <v>564</v>
      </c>
    </row>
    <row r="138" spans="1:4" x14ac:dyDescent="0.2">
      <c r="A138" s="17" t="s">
        <v>207</v>
      </c>
      <c r="B138" s="18" t="s">
        <v>208</v>
      </c>
      <c r="C138" s="5" t="s">
        <v>203</v>
      </c>
      <c r="D138" s="5">
        <v>75</v>
      </c>
    </row>
    <row r="139" spans="1:4" x14ac:dyDescent="0.2">
      <c r="A139" s="17" t="s">
        <v>209</v>
      </c>
      <c r="B139" s="18" t="s">
        <v>210</v>
      </c>
      <c r="C139" s="5" t="s">
        <v>206</v>
      </c>
      <c r="D139" s="5">
        <v>372</v>
      </c>
    </row>
    <row r="140" spans="1:4" x14ac:dyDescent="0.2">
      <c r="A140" s="17" t="s">
        <v>211</v>
      </c>
      <c r="B140" s="18" t="s">
        <v>155</v>
      </c>
      <c r="C140" s="5" t="s">
        <v>212</v>
      </c>
      <c r="D140" s="5">
        <v>210</v>
      </c>
    </row>
    <row r="141" spans="1:4" x14ac:dyDescent="0.2">
      <c r="A141" s="17" t="s">
        <v>213</v>
      </c>
      <c r="B141" s="18" t="s">
        <v>214</v>
      </c>
      <c r="C141" s="5" t="s">
        <v>215</v>
      </c>
      <c r="D141" s="5">
        <v>546</v>
      </c>
    </row>
    <row r="142" spans="1:4" x14ac:dyDescent="0.2">
      <c r="A142" s="17" t="s">
        <v>216</v>
      </c>
      <c r="B142" s="18" t="s">
        <v>217</v>
      </c>
      <c r="C142" s="5"/>
      <c r="D142" s="5"/>
    </row>
    <row r="143" spans="1:4" x14ac:dyDescent="0.2">
      <c r="A143" s="17" t="s">
        <v>218</v>
      </c>
      <c r="B143" s="18" t="s">
        <v>219</v>
      </c>
      <c r="C143" s="5" t="s">
        <v>220</v>
      </c>
      <c r="D143" s="5">
        <v>404.25</v>
      </c>
    </row>
    <row r="144" spans="1:4" x14ac:dyDescent="0.2">
      <c r="A144" s="17" t="s">
        <v>221</v>
      </c>
      <c r="B144" s="18" t="s">
        <v>214</v>
      </c>
      <c r="C144" s="5" t="s">
        <v>203</v>
      </c>
      <c r="D144" s="5">
        <v>243.75</v>
      </c>
    </row>
    <row r="145" spans="1:4" x14ac:dyDescent="0.2">
      <c r="A145" s="17" t="s">
        <v>222</v>
      </c>
      <c r="B145" s="18" t="s">
        <v>223</v>
      </c>
      <c r="C145" s="5" t="s">
        <v>206</v>
      </c>
      <c r="D145" s="5">
        <v>420</v>
      </c>
    </row>
    <row r="146" spans="1:4" x14ac:dyDescent="0.2">
      <c r="A146" s="17" t="s">
        <v>224</v>
      </c>
      <c r="B146" s="18" t="s">
        <v>155</v>
      </c>
      <c r="C146" s="5" t="s">
        <v>225</v>
      </c>
      <c r="D146" s="5">
        <v>48</v>
      </c>
    </row>
    <row r="147" spans="1:4" x14ac:dyDescent="0.2">
      <c r="A147" s="17" t="s">
        <v>226</v>
      </c>
      <c r="B147" s="18" t="s">
        <v>80</v>
      </c>
      <c r="C147" s="5"/>
      <c r="D147" s="5"/>
    </row>
    <row r="148" spans="1:4" x14ac:dyDescent="0.2">
      <c r="A148" s="17" t="s">
        <v>227</v>
      </c>
      <c r="B148" s="18" t="s">
        <v>130</v>
      </c>
      <c r="C148" s="5" t="s">
        <v>228</v>
      </c>
      <c r="D148" s="5">
        <v>575</v>
      </c>
    </row>
    <row r="149" spans="1:4" x14ac:dyDescent="0.2">
      <c r="A149" s="17" t="s">
        <v>229</v>
      </c>
      <c r="B149" s="18" t="s">
        <v>125</v>
      </c>
      <c r="C149" s="5" t="s">
        <v>230</v>
      </c>
      <c r="D149" s="5">
        <v>1350</v>
      </c>
    </row>
    <row r="150" spans="1:4" x14ac:dyDescent="0.2">
      <c r="A150" s="17" t="s">
        <v>231</v>
      </c>
      <c r="B150" s="18" t="s">
        <v>130</v>
      </c>
      <c r="C150" s="5" t="s">
        <v>232</v>
      </c>
      <c r="D150" s="5">
        <v>1975</v>
      </c>
    </row>
    <row r="151" spans="1:4" x14ac:dyDescent="0.2">
      <c r="A151" s="17" t="s">
        <v>233</v>
      </c>
      <c r="B151" s="18" t="s">
        <v>110</v>
      </c>
      <c r="C151" s="5" t="s">
        <v>234</v>
      </c>
      <c r="D151" s="5">
        <v>190</v>
      </c>
    </row>
    <row r="152" spans="1:4" x14ac:dyDescent="0.2">
      <c r="A152" s="17" t="s">
        <v>235</v>
      </c>
      <c r="B152" s="18" t="s">
        <v>190</v>
      </c>
      <c r="C152" s="5" t="s">
        <v>236</v>
      </c>
      <c r="D152" s="5">
        <v>9000</v>
      </c>
    </row>
    <row r="153" spans="1:4" x14ac:dyDescent="0.2">
      <c r="A153" s="17" t="s">
        <v>237</v>
      </c>
      <c r="B153" s="18" t="s">
        <v>95</v>
      </c>
      <c r="C153" s="5" t="s">
        <v>238</v>
      </c>
      <c r="D153" s="5">
        <v>455</v>
      </c>
    </row>
    <row r="154" spans="1:4" x14ac:dyDescent="0.2">
      <c r="A154" s="17" t="s">
        <v>239</v>
      </c>
      <c r="B154" s="18" t="s">
        <v>80</v>
      </c>
      <c r="C154" s="5" t="s">
        <v>240</v>
      </c>
      <c r="D154" s="5">
        <v>2030</v>
      </c>
    </row>
    <row r="155" spans="1:4" x14ac:dyDescent="0.2">
      <c r="A155" s="17" t="s">
        <v>241</v>
      </c>
      <c r="B155" s="18" t="s">
        <v>130</v>
      </c>
      <c r="C155" s="5" t="s">
        <v>242</v>
      </c>
      <c r="D155" s="5">
        <v>1950</v>
      </c>
    </row>
    <row r="156" spans="1:4" x14ac:dyDescent="0.2">
      <c r="A156" s="17" t="s">
        <v>243</v>
      </c>
      <c r="B156" s="18" t="s">
        <v>117</v>
      </c>
      <c r="C156" s="5" t="s">
        <v>244</v>
      </c>
      <c r="D156" s="5">
        <v>2660</v>
      </c>
    </row>
    <row r="157" spans="1:4" x14ac:dyDescent="0.2">
      <c r="A157" s="17" t="s">
        <v>245</v>
      </c>
      <c r="B157" s="18" t="s">
        <v>130</v>
      </c>
      <c r="C157" s="5" t="s">
        <v>246</v>
      </c>
      <c r="D157" s="5">
        <v>1825</v>
      </c>
    </row>
    <row r="158" spans="1:4" x14ac:dyDescent="0.2">
      <c r="A158" s="17" t="s">
        <v>247</v>
      </c>
      <c r="B158" s="18" t="s">
        <v>117</v>
      </c>
      <c r="C158" s="5" t="s">
        <v>246</v>
      </c>
      <c r="D158" s="5">
        <v>1460</v>
      </c>
    </row>
    <row r="159" spans="1:4" x14ac:dyDescent="0.2">
      <c r="A159" s="17" t="s">
        <v>248</v>
      </c>
      <c r="B159" s="18" t="s">
        <v>155</v>
      </c>
      <c r="C159" s="5" t="s">
        <v>249</v>
      </c>
      <c r="D159" s="5">
        <v>2220</v>
      </c>
    </row>
    <row r="160" spans="1:4" x14ac:dyDescent="0.2">
      <c r="A160" s="17" t="s">
        <v>250</v>
      </c>
      <c r="B160" s="18" t="s">
        <v>130</v>
      </c>
      <c r="C160" s="5" t="s">
        <v>249</v>
      </c>
      <c r="D160" s="5">
        <v>1850</v>
      </c>
    </row>
    <row r="161" spans="1:4" x14ac:dyDescent="0.2">
      <c r="A161" s="17" t="s">
        <v>251</v>
      </c>
      <c r="B161" s="18" t="s">
        <v>95</v>
      </c>
      <c r="C161" s="5" t="s">
        <v>252</v>
      </c>
      <c r="D161" s="5">
        <v>2950</v>
      </c>
    </row>
    <row r="162" spans="1:4" x14ac:dyDescent="0.2">
      <c r="A162" s="17" t="s">
        <v>253</v>
      </c>
      <c r="B162" s="18" t="s">
        <v>110</v>
      </c>
      <c r="C162" s="5" t="s">
        <v>254</v>
      </c>
      <c r="D162" s="5">
        <v>6400</v>
      </c>
    </row>
    <row r="163" spans="1:4" x14ac:dyDescent="0.2">
      <c r="A163" s="17" t="s">
        <v>255</v>
      </c>
      <c r="B163" s="18" t="s">
        <v>110</v>
      </c>
      <c r="C163" s="5" t="s">
        <v>256</v>
      </c>
      <c r="D163" s="5">
        <v>5900</v>
      </c>
    </row>
    <row r="164" spans="1:4" x14ac:dyDescent="0.2">
      <c r="A164" s="17" t="s">
        <v>257</v>
      </c>
      <c r="B164" s="18" t="s">
        <v>83</v>
      </c>
      <c r="C164" s="5" t="s">
        <v>258</v>
      </c>
      <c r="D164" s="5">
        <v>3000</v>
      </c>
    </row>
    <row r="165" spans="1:4" x14ac:dyDescent="0.2">
      <c r="A165" s="17" t="s">
        <v>259</v>
      </c>
      <c r="B165" s="18" t="s">
        <v>219</v>
      </c>
      <c r="C165" s="5" t="s">
        <v>260</v>
      </c>
      <c r="D165" s="5">
        <v>945</v>
      </c>
    </row>
    <row r="166" spans="1:4" x14ac:dyDescent="0.2">
      <c r="A166" s="17" t="s">
        <v>261</v>
      </c>
      <c r="B166" s="18" t="s">
        <v>208</v>
      </c>
      <c r="C166" s="5" t="s">
        <v>262</v>
      </c>
      <c r="D166" s="5">
        <v>96</v>
      </c>
    </row>
    <row r="167" spans="1:4" x14ac:dyDescent="0.2">
      <c r="A167" s="17" t="s">
        <v>263</v>
      </c>
      <c r="B167" s="18" t="s">
        <v>83</v>
      </c>
      <c r="C167" s="5" t="s">
        <v>260</v>
      </c>
      <c r="D167" s="5">
        <v>135</v>
      </c>
    </row>
    <row r="168" spans="1:4" x14ac:dyDescent="0.2">
      <c r="A168" s="17" t="s">
        <v>264</v>
      </c>
      <c r="B168" s="18" t="s">
        <v>110</v>
      </c>
      <c r="C168" s="5" t="s">
        <v>265</v>
      </c>
      <c r="D168" s="5">
        <v>116</v>
      </c>
    </row>
    <row r="169" spans="1:4" x14ac:dyDescent="0.2">
      <c r="A169" s="17" t="s">
        <v>266</v>
      </c>
      <c r="B169" s="18" t="s">
        <v>267</v>
      </c>
      <c r="C169" s="5" t="s">
        <v>268</v>
      </c>
      <c r="D169" s="5">
        <v>25</v>
      </c>
    </row>
    <row r="170" spans="1:4" x14ac:dyDescent="0.2">
      <c r="A170" s="17" t="s">
        <v>269</v>
      </c>
      <c r="B170" s="18" t="s">
        <v>117</v>
      </c>
      <c r="C170" s="5" t="s">
        <v>270</v>
      </c>
      <c r="D170" s="5">
        <v>60</v>
      </c>
    </row>
    <row r="171" spans="1:4" x14ac:dyDescent="0.2">
      <c r="A171" s="17" t="s">
        <v>271</v>
      </c>
      <c r="B171" s="18" t="s">
        <v>83</v>
      </c>
      <c r="C171" s="5"/>
      <c r="D171" s="5"/>
    </row>
    <row r="172" spans="1:4" x14ac:dyDescent="0.2">
      <c r="A172" s="17" t="s">
        <v>272</v>
      </c>
      <c r="B172" s="18" t="s">
        <v>130</v>
      </c>
      <c r="C172" s="5" t="s">
        <v>273</v>
      </c>
      <c r="D172" s="5">
        <v>42</v>
      </c>
    </row>
    <row r="173" spans="1:4" x14ac:dyDescent="0.2">
      <c r="A173" s="17" t="s">
        <v>274</v>
      </c>
      <c r="B173" s="18" t="s">
        <v>117</v>
      </c>
      <c r="C173" s="5" t="s">
        <v>126</v>
      </c>
      <c r="D173" s="5">
        <v>72</v>
      </c>
    </row>
    <row r="174" spans="1:4" x14ac:dyDescent="0.2">
      <c r="A174" s="17" t="s">
        <v>275</v>
      </c>
      <c r="B174" s="18" t="s">
        <v>95</v>
      </c>
      <c r="C174" s="5" t="s">
        <v>276</v>
      </c>
      <c r="D174" s="5">
        <v>265</v>
      </c>
    </row>
    <row r="175" spans="1:4" x14ac:dyDescent="0.2">
      <c r="A175" s="17" t="s">
        <v>277</v>
      </c>
      <c r="B175" s="18" t="s">
        <v>95</v>
      </c>
      <c r="C175" s="5" t="s">
        <v>278</v>
      </c>
      <c r="D175" s="5">
        <v>19.75</v>
      </c>
    </row>
    <row r="176" spans="1:4" x14ac:dyDescent="0.2">
      <c r="A176" s="17" t="s">
        <v>279</v>
      </c>
      <c r="B176" s="18" t="s">
        <v>280</v>
      </c>
      <c r="C176" s="5" t="s">
        <v>281</v>
      </c>
      <c r="D176" s="5">
        <v>66.959999999999994</v>
      </c>
    </row>
    <row r="177" spans="1:4" x14ac:dyDescent="0.2">
      <c r="A177" s="17" t="s">
        <v>282</v>
      </c>
      <c r="B177" s="18" t="s">
        <v>152</v>
      </c>
      <c r="C177" s="5" t="s">
        <v>283</v>
      </c>
      <c r="D177" s="5">
        <v>288</v>
      </c>
    </row>
    <row r="178" spans="1:4" x14ac:dyDescent="0.2">
      <c r="A178" s="17" t="s">
        <v>284</v>
      </c>
      <c r="B178" s="18" t="s">
        <v>285</v>
      </c>
      <c r="C178" s="5" t="s">
        <v>286</v>
      </c>
      <c r="D178" s="5">
        <v>480</v>
      </c>
    </row>
    <row r="179" spans="1:4" x14ac:dyDescent="0.2">
      <c r="A179" s="17" t="s">
        <v>287</v>
      </c>
      <c r="B179" s="16" t="s">
        <v>288</v>
      </c>
      <c r="C179" s="5" t="s">
        <v>289</v>
      </c>
      <c r="D179" s="5">
        <v>480</v>
      </c>
    </row>
    <row r="180" spans="1:4" x14ac:dyDescent="0.2">
      <c r="A180" s="17" t="s">
        <v>290</v>
      </c>
      <c r="B180" s="18" t="s">
        <v>95</v>
      </c>
      <c r="C180" s="5" t="s">
        <v>291</v>
      </c>
      <c r="D180" s="5">
        <v>3125</v>
      </c>
    </row>
    <row r="181" spans="1:4" x14ac:dyDescent="0.2">
      <c r="A181" s="17" t="s">
        <v>292</v>
      </c>
      <c r="B181" s="18" t="s">
        <v>144</v>
      </c>
      <c r="C181" s="5" t="s">
        <v>293</v>
      </c>
      <c r="D181" s="5">
        <v>209</v>
      </c>
    </row>
    <row r="182" spans="1:4" x14ac:dyDescent="0.2">
      <c r="A182" s="4" t="s">
        <v>294</v>
      </c>
      <c r="B182" s="4" t="s">
        <v>295</v>
      </c>
      <c r="C182" s="5" t="s">
        <v>296</v>
      </c>
      <c r="D182" s="5">
        <v>2900</v>
      </c>
    </row>
    <row r="183" spans="1:4" x14ac:dyDescent="0.2">
      <c r="A183" s="17" t="s">
        <v>297</v>
      </c>
      <c r="B183" s="16" t="s">
        <v>130</v>
      </c>
      <c r="C183" s="5" t="s">
        <v>298</v>
      </c>
      <c r="D183" s="5">
        <v>1475</v>
      </c>
    </row>
    <row r="184" spans="1:4" x14ac:dyDescent="0.2">
      <c r="A184" s="17" t="s">
        <v>299</v>
      </c>
      <c r="B184" s="18" t="s">
        <v>152</v>
      </c>
      <c r="C184" s="5" t="s">
        <v>300</v>
      </c>
      <c r="D184" s="5">
        <v>304</v>
      </c>
    </row>
    <row r="185" spans="1:4" x14ac:dyDescent="0.2">
      <c r="A185" s="19" t="s">
        <v>301</v>
      </c>
      <c r="B185" s="20" t="s">
        <v>110</v>
      </c>
      <c r="C185" s="10" t="s">
        <v>302</v>
      </c>
      <c r="D185" s="10">
        <v>30</v>
      </c>
    </row>
    <row r="186" spans="1:4" s="4" customFormat="1" x14ac:dyDescent="0.2">
      <c r="C186" s="5"/>
      <c r="D186" s="11">
        <f>SUM(D73:D185)</f>
        <v>121455.48</v>
      </c>
    </row>
    <row r="194" spans="1:1" x14ac:dyDescent="0.2">
      <c r="A194" s="1" t="s">
        <v>56</v>
      </c>
    </row>
    <row r="195" spans="1:1" x14ac:dyDescent="0.2">
      <c r="A195" s="1" t="s">
        <v>303</v>
      </c>
    </row>
    <row r="196" spans="1:1" x14ac:dyDescent="0.2">
      <c r="A196" s="1" t="s">
        <v>304</v>
      </c>
    </row>
  </sheetData>
  <sheetProtection selectLockedCells="1" selectUnlockedCells="1"/>
  <mergeCells count="4">
    <mergeCell ref="A1:D1"/>
    <mergeCell ref="A2:D2"/>
    <mergeCell ref="A67:D67"/>
    <mergeCell ref="A68:D68"/>
  </mergeCells>
  <phoneticPr fontId="16" type="noConversion"/>
  <pageMargins left="0.75" right="0.75" top="1" bottom="1" header="0.51180555555555551" footer="0.51180555555555551"/>
  <pageSetup paperSize="5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7" zoomScaleNormal="77" workbookViewId="0">
      <selection activeCell="G59" sqref="G59"/>
    </sheetView>
  </sheetViews>
  <sheetFormatPr defaultRowHeight="15.75" x14ac:dyDescent="0.2"/>
  <cols>
    <col min="1" max="1" width="40.28515625" style="46" customWidth="1"/>
    <col min="2" max="2" width="9.42578125" style="48" customWidth="1"/>
    <col min="3" max="3" width="14.7109375" style="48" customWidth="1"/>
    <col min="4" max="4" width="8" style="49" customWidth="1"/>
    <col min="5" max="5" width="7.28515625" style="50" customWidth="1"/>
    <col min="6" max="6" width="8" style="51" customWidth="1"/>
    <col min="7" max="7" width="10.140625" style="52" customWidth="1"/>
    <col min="8" max="8" width="14.5703125" style="53" customWidth="1"/>
    <col min="9" max="9" width="14.42578125" style="53" customWidth="1"/>
    <col min="10" max="10" width="0" style="47" hidden="1" customWidth="1"/>
    <col min="11" max="16384" width="9.140625" style="47"/>
  </cols>
  <sheetData>
    <row r="1" spans="1:10" s="54" customFormat="1" ht="18.75" x14ac:dyDescent="0.2">
      <c r="A1" s="523" t="s">
        <v>385</v>
      </c>
      <c r="B1" s="523"/>
      <c r="C1" s="523"/>
      <c r="D1" s="523"/>
      <c r="E1" s="523"/>
      <c r="F1" s="523"/>
      <c r="G1" s="523"/>
      <c r="H1" s="523"/>
      <c r="I1" s="523"/>
    </row>
    <row r="2" spans="1:10" s="54" customFormat="1" ht="18.75" x14ac:dyDescent="0.2">
      <c r="A2" s="523" t="s">
        <v>498</v>
      </c>
      <c r="B2" s="523"/>
      <c r="C2" s="523"/>
      <c r="D2" s="523"/>
      <c r="E2" s="523"/>
      <c r="F2" s="523"/>
      <c r="G2" s="523"/>
      <c r="H2" s="523"/>
      <c r="I2" s="523"/>
    </row>
    <row r="4" spans="1:10" ht="47.25" x14ac:dyDescent="0.2">
      <c r="A4" s="55" t="s">
        <v>2</v>
      </c>
      <c r="B4" s="56" t="s">
        <v>386</v>
      </c>
      <c r="C4" s="56" t="s">
        <v>499</v>
      </c>
      <c r="D4" s="57" t="s">
        <v>387</v>
      </c>
      <c r="E4" s="58" t="s">
        <v>388</v>
      </c>
      <c r="F4" s="59" t="s">
        <v>389</v>
      </c>
      <c r="G4" s="60" t="s">
        <v>4</v>
      </c>
      <c r="H4" s="61" t="s">
        <v>390</v>
      </c>
      <c r="I4" s="61" t="s">
        <v>391</v>
      </c>
    </row>
    <row r="5" spans="1:10" ht="6.75" customHeight="1" x14ac:dyDescent="0.2">
      <c r="A5" s="62"/>
      <c r="B5" s="63"/>
      <c r="C5" s="63"/>
      <c r="D5" s="64"/>
      <c r="F5" s="65"/>
      <c r="G5" s="66"/>
      <c r="H5" s="62"/>
      <c r="I5" s="62"/>
    </row>
    <row r="6" spans="1:10" x14ac:dyDescent="0.2">
      <c r="A6" s="73" t="s">
        <v>400</v>
      </c>
      <c r="D6" s="70"/>
      <c r="E6" s="74"/>
      <c r="F6" s="70"/>
      <c r="G6" s="72"/>
      <c r="H6" s="69"/>
      <c r="I6" s="69"/>
    </row>
    <row r="7" spans="1:10" x14ac:dyDescent="0.2">
      <c r="A7" s="75" t="s">
        <v>376</v>
      </c>
      <c r="B7" s="48">
        <v>700</v>
      </c>
      <c r="C7" s="48" t="e">
        <f>SUMIF(INOUT!#REF!,#REF!,INOUT!#REF!)</f>
        <v>#REF!</v>
      </c>
      <c r="D7" s="49" t="e">
        <f>B7+C7</f>
        <v>#REF!</v>
      </c>
      <c r="E7" s="50" t="e">
        <f>SUMIF(INOUT!#REF!,#REF!,INOUT!#REF!)</f>
        <v>#REF!</v>
      </c>
      <c r="F7" s="51" t="e">
        <f>D7-E7</f>
        <v>#REF!</v>
      </c>
      <c r="G7" s="52">
        <v>4</v>
      </c>
      <c r="H7" s="76" t="e">
        <f>+E7*G7</f>
        <v>#REF!</v>
      </c>
      <c r="I7" s="53" t="e">
        <f>+G7*F7</f>
        <v>#REF!</v>
      </c>
      <c r="J7" s="524"/>
    </row>
    <row r="8" spans="1:10" x14ac:dyDescent="0.2">
      <c r="A8" s="75" t="s">
        <v>401</v>
      </c>
      <c r="B8" s="48">
        <v>300</v>
      </c>
      <c r="C8" s="48" t="e">
        <f>SUMIF(INOUT!#REF!,#REF!,INOUT!#REF!)</f>
        <v>#REF!</v>
      </c>
      <c r="D8" s="49" t="e">
        <f>B8+C8</f>
        <v>#REF!</v>
      </c>
      <c r="E8" s="50" t="e">
        <f>SUMIF(INOUT!#REF!,#REF!,INOUT!#REF!)</f>
        <v>#REF!</v>
      </c>
      <c r="F8" s="51" t="e">
        <f>D8-E8</f>
        <v>#REF!</v>
      </c>
      <c r="G8" s="52">
        <v>3.5</v>
      </c>
      <c r="H8" s="76" t="e">
        <f>+E8*G8</f>
        <v>#REF!</v>
      </c>
      <c r="I8" s="53" t="e">
        <f>+G8*F8</f>
        <v>#REF!</v>
      </c>
      <c r="J8" s="524"/>
    </row>
    <row r="9" spans="1:10" x14ac:dyDescent="0.2">
      <c r="A9" s="75" t="s">
        <v>402</v>
      </c>
      <c r="B9" s="48">
        <v>0</v>
      </c>
      <c r="C9" s="48" t="e">
        <f>SUMIF(INOUT!#REF!,#REF!,INOUT!#REF!)</f>
        <v>#REF!</v>
      </c>
      <c r="D9" s="49" t="e">
        <f>B9+C9</f>
        <v>#REF!</v>
      </c>
      <c r="E9" s="50" t="e">
        <f>SUMIF(INOUT!#REF!,#REF!,INOUT!#REF!)</f>
        <v>#REF!</v>
      </c>
      <c r="F9" s="51" t="e">
        <f>D9-E9</f>
        <v>#REF!</v>
      </c>
      <c r="G9" s="52">
        <v>80</v>
      </c>
      <c r="H9" s="76" t="e">
        <f>+E9*G9</f>
        <v>#REF!</v>
      </c>
      <c r="I9" s="53" t="e">
        <f>+G9*F9</f>
        <v>#REF!</v>
      </c>
      <c r="J9" s="524"/>
    </row>
    <row r="10" spans="1:10" s="68" customFormat="1" x14ac:dyDescent="0.2">
      <c r="A10" s="77"/>
      <c r="B10" s="63"/>
      <c r="C10" s="63"/>
      <c r="D10" s="525" t="s">
        <v>312</v>
      </c>
      <c r="E10" s="525"/>
      <c r="F10" s="525"/>
      <c r="G10" s="525"/>
      <c r="H10" s="71" t="e">
        <f>SUM(H7:H9)</f>
        <v>#REF!</v>
      </c>
      <c r="I10" s="71" t="e">
        <f>SUM(I7:I9)</f>
        <v>#REF!</v>
      </c>
    </row>
    <row r="11" spans="1:10" x14ac:dyDescent="0.2">
      <c r="A11" s="62"/>
      <c r="B11" s="63"/>
      <c r="C11" s="63"/>
      <c r="F11" s="65"/>
      <c r="H11" s="62"/>
      <c r="I11" s="62"/>
    </row>
    <row r="15" spans="1:10" x14ac:dyDescent="0.2">
      <c r="A15" s="80" t="s">
        <v>56</v>
      </c>
      <c r="B15" s="81"/>
      <c r="C15" s="81"/>
      <c r="D15" s="47"/>
      <c r="E15" s="78"/>
      <c r="F15" s="68"/>
      <c r="G15" s="81"/>
      <c r="H15" s="47"/>
      <c r="I15" s="47"/>
    </row>
    <row r="16" spans="1:10" x14ac:dyDescent="0.2">
      <c r="B16" s="81"/>
      <c r="C16" s="81"/>
      <c r="D16" s="47"/>
      <c r="E16" s="78"/>
      <c r="F16" s="68"/>
      <c r="G16" s="81"/>
      <c r="H16" s="47"/>
      <c r="I16" s="47"/>
    </row>
    <row r="17" spans="1:7" s="47" customFormat="1" x14ac:dyDescent="0.2">
      <c r="A17" s="46" t="s">
        <v>448</v>
      </c>
      <c r="B17" s="81"/>
      <c r="C17" s="81"/>
      <c r="E17" s="78"/>
      <c r="F17" s="68"/>
      <c r="G17" s="81"/>
    </row>
    <row r="18" spans="1:7" s="47" customFormat="1" x14ac:dyDescent="0.2">
      <c r="A18" s="46" t="s">
        <v>449</v>
      </c>
      <c r="B18" s="81"/>
      <c r="C18" s="81"/>
      <c r="E18" s="78"/>
      <c r="F18" s="68"/>
      <c r="G18" s="81"/>
    </row>
    <row r="20" spans="1:7" s="47" customFormat="1" x14ac:dyDescent="0.2">
      <c r="A20" s="80" t="s">
        <v>383</v>
      </c>
      <c r="B20" s="81"/>
      <c r="C20" s="81"/>
      <c r="E20" s="78"/>
      <c r="F20" s="68"/>
      <c r="G20" s="81"/>
    </row>
    <row r="21" spans="1:7" s="47" customFormat="1" x14ac:dyDescent="0.2">
      <c r="A21" s="46"/>
      <c r="B21" s="81"/>
      <c r="C21" s="81"/>
      <c r="E21" s="78"/>
      <c r="F21" s="68"/>
      <c r="G21" s="81"/>
    </row>
    <row r="22" spans="1:7" s="47" customFormat="1" x14ac:dyDescent="0.2">
      <c r="A22" s="46" t="s">
        <v>450</v>
      </c>
      <c r="B22" s="81"/>
      <c r="C22" s="81"/>
      <c r="E22" s="78"/>
      <c r="F22" s="68"/>
      <c r="G22" s="81"/>
    </row>
    <row r="23" spans="1:7" s="47" customFormat="1" x14ac:dyDescent="0.2">
      <c r="A23" s="46" t="s">
        <v>451</v>
      </c>
      <c r="B23" s="81"/>
      <c r="C23" s="81"/>
      <c r="E23" s="78"/>
      <c r="F23" s="68"/>
      <c r="G23" s="81"/>
    </row>
  </sheetData>
  <sheetProtection selectLockedCells="1" selectUnlockedCells="1"/>
  <mergeCells count="4">
    <mergeCell ref="A1:I1"/>
    <mergeCell ref="A2:I2"/>
    <mergeCell ref="J7:J9"/>
    <mergeCell ref="D10:G10"/>
  </mergeCells>
  <phoneticPr fontId="16" type="noConversion"/>
  <pageMargins left="0.6" right="0.4" top="0.75" bottom="0.75" header="0.51180555555555551" footer="0.51180555555555551"/>
  <pageSetup scale="95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3"/>
  <sheetViews>
    <sheetView topLeftCell="A74" zoomScale="70" workbookViewId="0">
      <selection activeCell="G59" sqref="G59"/>
    </sheetView>
  </sheetViews>
  <sheetFormatPr defaultRowHeight="15.75" x14ac:dyDescent="0.2"/>
  <cols>
    <col min="1" max="1" width="48.42578125" style="46" customWidth="1"/>
    <col min="2" max="2" width="9.42578125" style="48" customWidth="1"/>
    <col min="3" max="3" width="11.42578125" style="48" customWidth="1"/>
    <col min="4" max="4" width="8.7109375" style="49" customWidth="1"/>
    <col min="5" max="5" width="8.5703125" style="50" customWidth="1"/>
    <col min="6" max="6" width="11.140625" style="51" bestFit="1" customWidth="1"/>
    <col min="7" max="7" width="11.5703125" style="90" customWidth="1"/>
    <col min="8" max="8" width="13.42578125" style="53" customWidth="1"/>
    <col min="9" max="9" width="13.28515625" style="53" customWidth="1"/>
    <col min="10" max="10" width="0" style="47" hidden="1" customWidth="1"/>
    <col min="11" max="11" width="9.85546875" style="47" customWidth="1"/>
    <col min="12" max="16384" width="9.140625" style="47"/>
  </cols>
  <sheetData>
    <row r="1" spans="1:9" s="300" customFormat="1" ht="15" x14ac:dyDescent="0.2">
      <c r="A1" s="513" t="s">
        <v>385</v>
      </c>
      <c r="B1" s="513"/>
      <c r="C1" s="513"/>
      <c r="D1" s="513"/>
      <c r="E1" s="513"/>
      <c r="F1" s="513"/>
      <c r="G1" s="513"/>
      <c r="H1" s="513"/>
      <c r="I1" s="513"/>
    </row>
    <row r="2" spans="1:9" s="300" customFormat="1" ht="15" x14ac:dyDescent="0.2">
      <c r="A2" s="513" t="s">
        <v>741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x14ac:dyDescent="0.2">
      <c r="A3" s="299" t="s">
        <v>715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45" x14ac:dyDescent="0.2">
      <c r="A4" s="260" t="s">
        <v>2</v>
      </c>
      <c r="B4" s="261" t="s">
        <v>821</v>
      </c>
      <c r="C4" s="261" t="s">
        <v>542</v>
      </c>
      <c r="D4" s="262" t="s">
        <v>387</v>
      </c>
      <c r="E4" s="302" t="s">
        <v>388</v>
      </c>
      <c r="F4" s="263" t="s">
        <v>389</v>
      </c>
      <c r="G4" s="264" t="s">
        <v>4</v>
      </c>
      <c r="H4" s="265" t="s">
        <v>390</v>
      </c>
      <c r="I4" s="265" t="s">
        <v>391</v>
      </c>
    </row>
    <row r="5" spans="1:9" s="300" customFormat="1" ht="6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276">
        <v>85</v>
      </c>
      <c r="C8" s="276">
        <f>SUMIF(INOUT!C:C,'N1113 '!A8,INOUT!E:E)</f>
        <v>60</v>
      </c>
      <c r="D8" s="281">
        <f t="shared" ref="D8:D28" si="0">B8+C8</f>
        <v>145</v>
      </c>
      <c r="E8" s="305">
        <v>0</v>
      </c>
      <c r="F8" s="282">
        <f t="shared" ref="F8:F28" si="1">D8-E8</f>
        <v>145</v>
      </c>
      <c r="G8" s="306">
        <v>45</v>
      </c>
      <c r="H8" s="280">
        <f t="shared" ref="H8:H28" si="2">+E8*G8</f>
        <v>0</v>
      </c>
      <c r="I8" s="284">
        <f t="shared" ref="I8:I15" si="3">+G8*F8</f>
        <v>6525</v>
      </c>
    </row>
    <row r="9" spans="1:9" s="307" customFormat="1" x14ac:dyDescent="0.2">
      <c r="A9" s="304" t="s">
        <v>8</v>
      </c>
      <c r="B9" s="276">
        <v>3502</v>
      </c>
      <c r="C9" s="276">
        <f>SUMIF(INOUT!C:C,'N1113 '!A9,INOUT!E:E)</f>
        <v>3326</v>
      </c>
      <c r="D9" s="329">
        <f t="shared" si="0"/>
        <v>6828</v>
      </c>
      <c r="E9" s="305">
        <v>0</v>
      </c>
      <c r="F9" s="282">
        <f t="shared" si="1"/>
        <v>6828</v>
      </c>
      <c r="G9" s="306">
        <v>34.5</v>
      </c>
      <c r="H9" s="280">
        <f t="shared" si="2"/>
        <v>0</v>
      </c>
      <c r="I9" s="331">
        <f t="shared" si="3"/>
        <v>235566</v>
      </c>
    </row>
    <row r="10" spans="1:9" s="307" customFormat="1" x14ac:dyDescent="0.2">
      <c r="A10" s="304" t="s">
        <v>709</v>
      </c>
      <c r="B10" s="276">
        <v>100</v>
      </c>
      <c r="C10" s="276">
        <v>0</v>
      </c>
      <c r="D10" s="281">
        <f>B10+C10</f>
        <v>100</v>
      </c>
      <c r="E10" s="305">
        <v>0</v>
      </c>
      <c r="F10" s="282">
        <f>D10-E10</f>
        <v>100</v>
      </c>
      <c r="G10" s="306">
        <v>70</v>
      </c>
      <c r="H10" s="330">
        <f>+E10*G10</f>
        <v>0</v>
      </c>
      <c r="I10" s="284">
        <f>+G10*F10</f>
        <v>7000</v>
      </c>
    </row>
    <row r="11" spans="1:9" s="307" customFormat="1" x14ac:dyDescent="0.2">
      <c r="A11" s="304" t="s">
        <v>12</v>
      </c>
      <c r="B11" s="276">
        <v>16</v>
      </c>
      <c r="C11" s="276">
        <f>SUMIF(INOUT!C:C,'N1113 '!A11,INOUT!E:E)</f>
        <v>9</v>
      </c>
      <c r="D11" s="281">
        <f t="shared" si="0"/>
        <v>25</v>
      </c>
      <c r="E11" s="305">
        <v>0</v>
      </c>
      <c r="F11" s="282">
        <f t="shared" si="1"/>
        <v>25</v>
      </c>
      <c r="G11" s="306">
        <v>150</v>
      </c>
      <c r="H11" s="280">
        <f t="shared" si="2"/>
        <v>0</v>
      </c>
      <c r="I11" s="284">
        <f t="shared" si="3"/>
        <v>3750</v>
      </c>
    </row>
    <row r="12" spans="1:9" s="307" customFormat="1" x14ac:dyDescent="0.2">
      <c r="A12" s="304" t="s">
        <v>611</v>
      </c>
      <c r="B12" s="276">
        <v>12</v>
      </c>
      <c r="C12" s="276">
        <f>SUMIF(INOUT!C:C,'N1113 '!A12,INOUT!E:E)</f>
        <v>8</v>
      </c>
      <c r="D12" s="281">
        <f>B12+C12</f>
        <v>20</v>
      </c>
      <c r="E12" s="305">
        <v>0</v>
      </c>
      <c r="F12" s="282">
        <f>D12-E12</f>
        <v>20</v>
      </c>
      <c r="G12" s="306">
        <v>150</v>
      </c>
      <c r="H12" s="280">
        <f>+E12*G12</f>
        <v>0</v>
      </c>
      <c r="I12" s="284">
        <f>+G12*F12</f>
        <v>3000</v>
      </c>
    </row>
    <row r="13" spans="1:9" s="307" customFormat="1" x14ac:dyDescent="0.2">
      <c r="A13" s="304" t="s">
        <v>612</v>
      </c>
      <c r="B13" s="276">
        <v>3</v>
      </c>
      <c r="C13" s="276">
        <f>SUMIF(INOUT!C:C,'N1113 '!#REF!,INOUT!E:E)</f>
        <v>0</v>
      </c>
      <c r="D13" s="281">
        <f>B13+C13</f>
        <v>3</v>
      </c>
      <c r="E13" s="305">
        <v>0</v>
      </c>
      <c r="F13" s="282">
        <f>D13-E13</f>
        <v>3</v>
      </c>
      <c r="G13" s="306">
        <v>50</v>
      </c>
      <c r="H13" s="280">
        <f>+E13*G13</f>
        <v>0</v>
      </c>
      <c r="I13" s="284">
        <f>+G13*F13</f>
        <v>150</v>
      </c>
    </row>
    <row r="14" spans="1:9" s="307" customFormat="1" x14ac:dyDescent="0.2">
      <c r="A14" s="304" t="s">
        <v>16</v>
      </c>
      <c r="B14" s="276">
        <v>25</v>
      </c>
      <c r="C14" s="276">
        <f>SUMIF(INOUT!C:C,'N1113 '!A14,INOUT!E:E)</f>
        <v>25</v>
      </c>
      <c r="D14" s="281">
        <f t="shared" si="0"/>
        <v>50</v>
      </c>
      <c r="E14" s="305">
        <v>0</v>
      </c>
      <c r="F14" s="282">
        <f t="shared" si="1"/>
        <v>50</v>
      </c>
      <c r="G14" s="306">
        <v>75</v>
      </c>
      <c r="H14" s="280">
        <f t="shared" si="2"/>
        <v>0</v>
      </c>
      <c r="I14" s="284">
        <f t="shared" si="3"/>
        <v>3750</v>
      </c>
    </row>
    <row r="15" spans="1:9" s="307" customFormat="1" x14ac:dyDescent="0.2">
      <c r="A15" s="304" t="s">
        <v>392</v>
      </c>
      <c r="B15" s="276">
        <v>60</v>
      </c>
      <c r="C15" s="276">
        <v>0</v>
      </c>
      <c r="D15" s="281">
        <f t="shared" si="0"/>
        <v>60</v>
      </c>
      <c r="E15" s="305">
        <v>0</v>
      </c>
      <c r="F15" s="282">
        <f t="shared" si="1"/>
        <v>60</v>
      </c>
      <c r="G15" s="306">
        <v>35</v>
      </c>
      <c r="H15" s="280">
        <f t="shared" si="2"/>
        <v>0</v>
      </c>
      <c r="I15" s="284">
        <f t="shared" si="3"/>
        <v>2100</v>
      </c>
    </row>
    <row r="16" spans="1:9" s="307" customFormat="1" x14ac:dyDescent="0.2">
      <c r="A16" s="304" t="s">
        <v>816</v>
      </c>
      <c r="B16" s="276">
        <v>150</v>
      </c>
      <c r="C16" s="276">
        <v>0</v>
      </c>
      <c r="D16" s="281">
        <f>B16+C16</f>
        <v>150</v>
      </c>
      <c r="E16" s="305">
        <v>0</v>
      </c>
      <c r="F16" s="282">
        <f>D16-E16</f>
        <v>150</v>
      </c>
      <c r="G16" s="306">
        <v>37.5</v>
      </c>
      <c r="H16" s="280">
        <f>+E16*G16</f>
        <v>0</v>
      </c>
      <c r="I16" s="284">
        <f>+G16*F16</f>
        <v>5625</v>
      </c>
    </row>
    <row r="17" spans="1:11" s="307" customFormat="1" x14ac:dyDescent="0.2">
      <c r="A17" s="304" t="s">
        <v>26</v>
      </c>
      <c r="B17" s="276">
        <v>700</v>
      </c>
      <c r="C17" s="276">
        <f>SUMIF(INOUT!C:C,'N1113 '!A17,INOUT!E:E)</f>
        <v>700</v>
      </c>
      <c r="D17" s="281">
        <f t="shared" si="0"/>
        <v>1400</v>
      </c>
      <c r="E17" s="305">
        <v>0</v>
      </c>
      <c r="F17" s="282">
        <f t="shared" si="1"/>
        <v>1400</v>
      </c>
      <c r="G17" s="306">
        <v>8</v>
      </c>
      <c r="H17" s="280">
        <f t="shared" si="2"/>
        <v>0</v>
      </c>
      <c r="I17" s="284">
        <f t="shared" ref="I17:I28" si="4">+G17*F17</f>
        <v>11200</v>
      </c>
    </row>
    <row r="18" spans="1:11" s="307" customFormat="1" x14ac:dyDescent="0.2">
      <c r="A18" s="304" t="s">
        <v>393</v>
      </c>
      <c r="B18" s="276">
        <v>300</v>
      </c>
      <c r="C18" s="276">
        <f>SUMIF(INOUT!C:C,'N1113 '!A18,INOUT!E:E)</f>
        <v>1350</v>
      </c>
      <c r="D18" s="281">
        <f t="shared" si="0"/>
        <v>1650</v>
      </c>
      <c r="E18" s="332">
        <v>0</v>
      </c>
      <c r="F18" s="282">
        <f t="shared" si="1"/>
        <v>1650</v>
      </c>
      <c r="G18" s="306">
        <v>12</v>
      </c>
      <c r="H18" s="330">
        <f t="shared" si="2"/>
        <v>0</v>
      </c>
      <c r="I18" s="284">
        <f t="shared" si="4"/>
        <v>19800</v>
      </c>
      <c r="K18" s="308"/>
    </row>
    <row r="19" spans="1:11" s="307" customFormat="1" x14ac:dyDescent="0.2">
      <c r="A19" s="304" t="s">
        <v>32</v>
      </c>
      <c r="B19" s="276">
        <v>400</v>
      </c>
      <c r="C19" s="276">
        <f>SUMIF(INOUT!C:C,'N1113 '!A19,INOUT!E:E)</f>
        <v>800</v>
      </c>
      <c r="D19" s="329">
        <f t="shared" si="0"/>
        <v>1200</v>
      </c>
      <c r="E19" s="336">
        <v>0</v>
      </c>
      <c r="F19" s="282">
        <f t="shared" si="1"/>
        <v>1200</v>
      </c>
      <c r="G19" s="306">
        <v>12</v>
      </c>
      <c r="H19" s="330">
        <f t="shared" si="2"/>
        <v>0</v>
      </c>
      <c r="I19" s="284">
        <f t="shared" si="4"/>
        <v>14400</v>
      </c>
    </row>
    <row r="20" spans="1:11" s="307" customFormat="1" x14ac:dyDescent="0.2">
      <c r="A20" s="304" t="s">
        <v>642</v>
      </c>
      <c r="B20" s="276">
        <v>1600</v>
      </c>
      <c r="C20" s="276">
        <v>0</v>
      </c>
      <c r="D20" s="335">
        <f>B20+C20</f>
        <v>1600</v>
      </c>
      <c r="E20" s="332">
        <v>0</v>
      </c>
      <c r="F20" s="282">
        <f>D20-E20</f>
        <v>1600</v>
      </c>
      <c r="G20" s="306">
        <v>20</v>
      </c>
      <c r="H20" s="330">
        <f>+E20*G20</f>
        <v>0</v>
      </c>
      <c r="I20" s="284">
        <f>+G20*F20</f>
        <v>32000</v>
      </c>
    </row>
    <row r="21" spans="1:11" s="307" customFormat="1" x14ac:dyDescent="0.2">
      <c r="A21" s="304" t="s">
        <v>311</v>
      </c>
      <c r="B21" s="276">
        <v>200</v>
      </c>
      <c r="C21" s="276">
        <f>SUMIF(INOUT!C:C,'N1113 '!#REF!,INOUT!E:E)</f>
        <v>0</v>
      </c>
      <c r="D21" s="329">
        <f t="shared" si="0"/>
        <v>200</v>
      </c>
      <c r="E21" s="332">
        <v>0</v>
      </c>
      <c r="F21" s="282">
        <f t="shared" si="1"/>
        <v>200</v>
      </c>
      <c r="G21" s="306">
        <v>12</v>
      </c>
      <c r="H21" s="330">
        <f t="shared" si="2"/>
        <v>0</v>
      </c>
      <c r="I21" s="284">
        <f t="shared" si="4"/>
        <v>2400</v>
      </c>
    </row>
    <row r="22" spans="1:11" s="307" customFormat="1" x14ac:dyDescent="0.2">
      <c r="A22" s="304" t="s">
        <v>519</v>
      </c>
      <c r="B22" s="276">
        <v>47</v>
      </c>
      <c r="C22" s="276">
        <f>SUMIF(INOUT!C:C,'N1113 '!A22,INOUT!E:E)</f>
        <v>190</v>
      </c>
      <c r="D22" s="281">
        <f t="shared" si="0"/>
        <v>237</v>
      </c>
      <c r="E22" s="305">
        <v>0</v>
      </c>
      <c r="F22" s="282">
        <f t="shared" si="1"/>
        <v>237</v>
      </c>
      <c r="G22" s="306">
        <v>0</v>
      </c>
      <c r="H22" s="280">
        <f t="shared" si="2"/>
        <v>0</v>
      </c>
      <c r="I22" s="284">
        <f t="shared" si="4"/>
        <v>0</v>
      </c>
    </row>
    <row r="23" spans="1:11" s="307" customFormat="1" x14ac:dyDescent="0.2">
      <c r="A23" s="304" t="s">
        <v>641</v>
      </c>
      <c r="B23" s="276">
        <v>4</v>
      </c>
      <c r="C23" s="276">
        <v>0</v>
      </c>
      <c r="D23" s="281">
        <f>B23+C23</f>
        <v>4</v>
      </c>
      <c r="E23" s="305">
        <v>0</v>
      </c>
      <c r="F23" s="282">
        <f>D23-E23</f>
        <v>4</v>
      </c>
      <c r="G23" s="306">
        <v>340</v>
      </c>
      <c r="H23" s="280">
        <f>+E23*G23</f>
        <v>0</v>
      </c>
      <c r="I23" s="284">
        <f>+G23*F23</f>
        <v>1360</v>
      </c>
    </row>
    <row r="24" spans="1:11" s="307" customFormat="1" x14ac:dyDescent="0.2">
      <c r="A24" s="304" t="s">
        <v>35</v>
      </c>
      <c r="B24" s="276">
        <v>355</v>
      </c>
      <c r="C24" s="276">
        <f>SUMIF(INOUT!C:C,'N1113 '!A24,INOUT!E:E)</f>
        <v>350</v>
      </c>
      <c r="D24" s="281">
        <f t="shared" si="0"/>
        <v>705</v>
      </c>
      <c r="E24" s="305">
        <v>0</v>
      </c>
      <c r="F24" s="282">
        <f t="shared" si="1"/>
        <v>705</v>
      </c>
      <c r="G24" s="306">
        <v>170</v>
      </c>
      <c r="H24" s="280">
        <f t="shared" si="2"/>
        <v>0</v>
      </c>
      <c r="I24" s="284">
        <f t="shared" si="4"/>
        <v>119850</v>
      </c>
    </row>
    <row r="25" spans="1:11" s="307" customFormat="1" x14ac:dyDescent="0.2">
      <c r="A25" s="304" t="s">
        <v>37</v>
      </c>
      <c r="B25" s="276">
        <v>22</v>
      </c>
      <c r="C25" s="276">
        <f>SUMIF(INOUT!C:C,'N1113 '!A25,INOUT!E:E)</f>
        <v>30</v>
      </c>
      <c r="D25" s="281">
        <f t="shared" si="0"/>
        <v>52</v>
      </c>
      <c r="E25" s="305">
        <v>0</v>
      </c>
      <c r="F25" s="282">
        <f t="shared" si="1"/>
        <v>52</v>
      </c>
      <c r="G25" s="306">
        <v>50</v>
      </c>
      <c r="H25" s="280">
        <f t="shared" si="2"/>
        <v>0</v>
      </c>
      <c r="I25" s="284">
        <f t="shared" si="4"/>
        <v>2600</v>
      </c>
      <c r="J25" s="307" t="s">
        <v>375</v>
      </c>
    </row>
    <row r="26" spans="1:11" s="307" customFormat="1" x14ac:dyDescent="0.2">
      <c r="A26" s="304" t="s">
        <v>39</v>
      </c>
      <c r="B26" s="276">
        <v>280</v>
      </c>
      <c r="C26" s="276">
        <f>SUMIF(INOUT!C:C,'N1113 '!A26,INOUT!E:E)</f>
        <v>520</v>
      </c>
      <c r="D26" s="281">
        <f t="shared" si="0"/>
        <v>800</v>
      </c>
      <c r="E26" s="305">
        <v>0</v>
      </c>
      <c r="F26" s="282">
        <f t="shared" si="1"/>
        <v>800</v>
      </c>
      <c r="G26" s="306">
        <v>25</v>
      </c>
      <c r="H26" s="280">
        <f t="shared" si="2"/>
        <v>0</v>
      </c>
      <c r="I26" s="284">
        <f t="shared" si="4"/>
        <v>20000</v>
      </c>
    </row>
    <row r="27" spans="1:11" s="307" customFormat="1" x14ac:dyDescent="0.2">
      <c r="A27" s="304" t="s">
        <v>818</v>
      </c>
      <c r="B27" s="276">
        <v>900</v>
      </c>
      <c r="C27" s="276">
        <f>SUMIF(INOUT!C:C,'N1113 '!A27,INOUT!E:E)</f>
        <v>900</v>
      </c>
      <c r="D27" s="281">
        <f t="shared" si="0"/>
        <v>1800</v>
      </c>
      <c r="E27" s="305">
        <f>SUMIF(INOUT!C:C,'N1113 '!A27,INOUT!F:F)</f>
        <v>0</v>
      </c>
      <c r="F27" s="282">
        <f t="shared" si="1"/>
        <v>1800</v>
      </c>
      <c r="G27" s="306">
        <v>2</v>
      </c>
      <c r="H27" s="280">
        <f t="shared" si="2"/>
        <v>0</v>
      </c>
      <c r="I27" s="284">
        <f t="shared" si="4"/>
        <v>3600</v>
      </c>
      <c r="J27" s="307" t="s">
        <v>375</v>
      </c>
    </row>
    <row r="28" spans="1:11" s="307" customFormat="1" x14ac:dyDescent="0.2">
      <c r="A28" s="304" t="s">
        <v>41</v>
      </c>
      <c r="B28" s="276">
        <v>4</v>
      </c>
      <c r="C28" s="276">
        <f>SUMIF(INOUT!C:C,'N1113 '!A28,INOUT!E:E)</f>
        <v>25</v>
      </c>
      <c r="D28" s="281">
        <f t="shared" si="0"/>
        <v>29</v>
      </c>
      <c r="E28" s="305">
        <v>0</v>
      </c>
      <c r="F28" s="282">
        <f t="shared" si="1"/>
        <v>29</v>
      </c>
      <c r="G28" s="306">
        <v>0</v>
      </c>
      <c r="H28" s="280">
        <f t="shared" si="2"/>
        <v>0</v>
      </c>
      <c r="I28" s="284">
        <f t="shared" si="4"/>
        <v>0</v>
      </c>
    </row>
    <row r="29" spans="1:11" s="309" customFormat="1" ht="16.5" thickBot="1" x14ac:dyDescent="0.25">
      <c r="A29" s="275"/>
      <c r="B29" s="276"/>
      <c r="C29" s="276"/>
      <c r="D29" s="516" t="s">
        <v>312</v>
      </c>
      <c r="E29" s="516"/>
      <c r="F29" s="516"/>
      <c r="G29" s="516"/>
      <c r="H29" s="333">
        <f>SUM(H8:H28)</f>
        <v>0</v>
      </c>
      <c r="I29" s="209">
        <f>SUM(I8:I28)</f>
        <v>494676</v>
      </c>
    </row>
    <row r="30" spans="1:11" s="307" customFormat="1" x14ac:dyDescent="0.2">
      <c r="A30" s="280"/>
      <c r="B30" s="276"/>
      <c r="C30" s="276"/>
      <c r="D30" s="281"/>
      <c r="E30" s="305"/>
      <c r="F30" s="282"/>
      <c r="G30" s="283"/>
      <c r="H30" s="280"/>
      <c r="I30" s="284"/>
    </row>
    <row r="31" spans="1:11" s="307" customFormat="1" ht="21" customHeight="1" x14ac:dyDescent="0.2">
      <c r="A31" s="285" t="s">
        <v>395</v>
      </c>
      <c r="B31" s="286"/>
      <c r="C31" s="286"/>
      <c r="D31" s="281"/>
      <c r="E31" s="310"/>
      <c r="F31" s="287"/>
      <c r="G31" s="306"/>
      <c r="H31" s="280"/>
      <c r="I31" s="284"/>
    </row>
    <row r="32" spans="1:11" s="307" customFormat="1" x14ac:dyDescent="0.2">
      <c r="A32" s="304" t="s">
        <v>396</v>
      </c>
      <c r="B32" s="276">
        <v>0</v>
      </c>
      <c r="C32" s="276">
        <f>SUMIF(INOUT!C:C,'N1113 '!#REF!,INOUT!E:E)</f>
        <v>0</v>
      </c>
      <c r="D32" s="281">
        <f>B32+C32</f>
        <v>0</v>
      </c>
      <c r="E32" s="305">
        <v>0</v>
      </c>
      <c r="F32" s="282">
        <v>0</v>
      </c>
      <c r="G32" s="306">
        <v>0</v>
      </c>
      <c r="H32" s="280">
        <f>+E32*G32</f>
        <v>0</v>
      </c>
      <c r="I32" s="284">
        <f>+G32*F32</f>
        <v>0</v>
      </c>
    </row>
    <row r="33" spans="1:10" s="309" customFormat="1" ht="16.5" thickBot="1" x14ac:dyDescent="0.25">
      <c r="A33" s="275"/>
      <c r="B33" s="276"/>
      <c r="C33" s="276"/>
      <c r="D33" s="516" t="s">
        <v>312</v>
      </c>
      <c r="E33" s="516"/>
      <c r="F33" s="516"/>
      <c r="G33" s="516"/>
      <c r="H33" s="278">
        <f>SUM(H32:H32)</f>
        <v>0</v>
      </c>
      <c r="I33" s="279">
        <f>SUM(I32:I32)</f>
        <v>0</v>
      </c>
    </row>
    <row r="34" spans="1:10" s="307" customFormat="1" x14ac:dyDescent="0.2">
      <c r="A34" s="304"/>
      <c r="B34" s="276"/>
      <c r="C34" s="276"/>
      <c r="D34" s="281"/>
      <c r="E34" s="305"/>
      <c r="F34" s="282"/>
      <c r="G34" s="306"/>
      <c r="H34" s="280"/>
      <c r="I34" s="284"/>
    </row>
    <row r="35" spans="1:10" s="307" customFormat="1" ht="21" customHeight="1" x14ac:dyDescent="0.2">
      <c r="A35" s="285" t="s">
        <v>314</v>
      </c>
      <c r="B35" s="286"/>
      <c r="C35" s="286"/>
      <c r="D35" s="281"/>
      <c r="E35" s="310"/>
      <c r="F35" s="287"/>
      <c r="G35" s="306"/>
      <c r="H35" s="280"/>
      <c r="I35" s="284"/>
    </row>
    <row r="36" spans="1:10" s="307" customFormat="1" x14ac:dyDescent="0.2">
      <c r="A36" s="304" t="s">
        <v>315</v>
      </c>
      <c r="B36" s="276">
        <v>120</v>
      </c>
      <c r="C36" s="276">
        <v>0</v>
      </c>
      <c r="D36" s="281">
        <f>B36+C36</f>
        <v>120</v>
      </c>
      <c r="E36" s="305">
        <v>0</v>
      </c>
      <c r="F36" s="282">
        <f>D36-E36</f>
        <v>120</v>
      </c>
      <c r="G36" s="306">
        <v>12</v>
      </c>
      <c r="H36" s="280">
        <f t="shared" ref="H36:H42" si="5">+E36*G36</f>
        <v>0</v>
      </c>
      <c r="I36" s="284">
        <f t="shared" ref="I36:I42" si="6">+G36*F36</f>
        <v>1440</v>
      </c>
    </row>
    <row r="37" spans="1:10" s="307" customFormat="1" x14ac:dyDescent="0.2">
      <c r="A37" s="304" t="s">
        <v>397</v>
      </c>
      <c r="B37" s="276">
        <v>160</v>
      </c>
      <c r="C37" s="276">
        <v>0</v>
      </c>
      <c r="D37" s="281">
        <f t="shared" ref="D37:D42" si="7">B37+C37</f>
        <v>160</v>
      </c>
      <c r="E37" s="305">
        <v>0</v>
      </c>
      <c r="F37" s="282">
        <f t="shared" ref="F37:F42" si="8">D37-E37</f>
        <v>160</v>
      </c>
      <c r="G37" s="306">
        <v>17</v>
      </c>
      <c r="H37" s="280">
        <f t="shared" si="5"/>
        <v>0</v>
      </c>
      <c r="I37" s="284">
        <f t="shared" si="6"/>
        <v>2720</v>
      </c>
    </row>
    <row r="38" spans="1:10" s="307" customFormat="1" x14ac:dyDescent="0.2">
      <c r="A38" s="304" t="s">
        <v>398</v>
      </c>
      <c r="B38" s="276">
        <v>6</v>
      </c>
      <c r="C38" s="276">
        <f>SUMIF(INOUT!C:C,'N1113 '!#REF!,INOUT!E:E)</f>
        <v>0</v>
      </c>
      <c r="D38" s="281">
        <f t="shared" si="7"/>
        <v>6</v>
      </c>
      <c r="E38" s="305">
        <f>SUMIF(INOUT!C:C,'N1113 '!#REF!,INOUT!F:F)</f>
        <v>0</v>
      </c>
      <c r="F38" s="282">
        <f t="shared" si="8"/>
        <v>6</v>
      </c>
      <c r="G38" s="306">
        <v>115</v>
      </c>
      <c r="H38" s="280">
        <f t="shared" si="5"/>
        <v>0</v>
      </c>
      <c r="I38" s="284">
        <f t="shared" si="6"/>
        <v>690</v>
      </c>
    </row>
    <row r="39" spans="1:10" s="307" customFormat="1" x14ac:dyDescent="0.2">
      <c r="A39" s="304" t="s">
        <v>738</v>
      </c>
      <c r="B39" s="276">
        <v>100</v>
      </c>
      <c r="C39" s="276">
        <v>0</v>
      </c>
      <c r="D39" s="281">
        <f>B39+C39</f>
        <v>100</v>
      </c>
      <c r="E39" s="305">
        <v>0</v>
      </c>
      <c r="F39" s="282">
        <f t="shared" si="8"/>
        <v>100</v>
      </c>
      <c r="G39" s="306">
        <v>60</v>
      </c>
      <c r="H39" s="280">
        <f>+E39*G39</f>
        <v>0</v>
      </c>
      <c r="I39" s="284">
        <f>+G39*F39</f>
        <v>6000</v>
      </c>
    </row>
    <row r="40" spans="1:10" s="307" customFormat="1" x14ac:dyDescent="0.2">
      <c r="A40" s="304" t="s">
        <v>319</v>
      </c>
      <c r="B40" s="276">
        <v>0</v>
      </c>
      <c r="C40" s="276">
        <v>0</v>
      </c>
      <c r="D40" s="281">
        <f t="shared" si="7"/>
        <v>0</v>
      </c>
      <c r="E40" s="305">
        <v>0</v>
      </c>
      <c r="F40" s="282">
        <f t="shared" si="8"/>
        <v>0</v>
      </c>
      <c r="G40" s="306">
        <v>60</v>
      </c>
      <c r="H40" s="280">
        <f t="shared" si="5"/>
        <v>0</v>
      </c>
      <c r="I40" s="284">
        <f t="shared" si="6"/>
        <v>0</v>
      </c>
    </row>
    <row r="41" spans="1:10" s="307" customFormat="1" x14ac:dyDescent="0.2">
      <c r="A41" s="304" t="s">
        <v>318</v>
      </c>
      <c r="B41" s="276">
        <v>140</v>
      </c>
      <c r="C41" s="276">
        <f>SUMIF(INOUT!C:C,'N1113 '!A36,INOUT!E:E)</f>
        <v>140</v>
      </c>
      <c r="D41" s="281">
        <f t="shared" si="7"/>
        <v>280</v>
      </c>
      <c r="E41" s="305">
        <f>SUMIF(INOUT!C:C,'N1113 '!A36,INOUT!F:F)</f>
        <v>0</v>
      </c>
      <c r="F41" s="282">
        <f t="shared" si="8"/>
        <v>280</v>
      </c>
      <c r="G41" s="306">
        <v>50</v>
      </c>
      <c r="H41" s="280">
        <f t="shared" si="5"/>
        <v>0</v>
      </c>
      <c r="I41" s="284">
        <f t="shared" si="6"/>
        <v>14000</v>
      </c>
    </row>
    <row r="42" spans="1:10" s="307" customFormat="1" x14ac:dyDescent="0.2">
      <c r="A42" s="304" t="s">
        <v>399</v>
      </c>
      <c r="B42" s="276">
        <v>900</v>
      </c>
      <c r="C42" s="276">
        <f>SUMIF(INOUT!C:C,'N1113 '!A37,INOUT!E:E)</f>
        <v>900</v>
      </c>
      <c r="D42" s="281">
        <f t="shared" si="7"/>
        <v>1800</v>
      </c>
      <c r="E42" s="305">
        <f>SUMIF(INOUT!C:C,'N1113 '!A37,INOUT!F:F)</f>
        <v>0</v>
      </c>
      <c r="F42" s="282">
        <f t="shared" si="8"/>
        <v>1800</v>
      </c>
      <c r="G42" s="306">
        <v>80</v>
      </c>
      <c r="H42" s="280">
        <f t="shared" si="5"/>
        <v>0</v>
      </c>
      <c r="I42" s="284">
        <f t="shared" si="6"/>
        <v>144000</v>
      </c>
    </row>
    <row r="43" spans="1:10" s="307" customFormat="1" ht="16.5" thickBot="1" x14ac:dyDescent="0.25">
      <c r="A43" s="304"/>
      <c r="B43" s="276"/>
      <c r="C43" s="276"/>
      <c r="D43" s="516" t="s">
        <v>312</v>
      </c>
      <c r="E43" s="516"/>
      <c r="F43" s="516"/>
      <c r="G43" s="516"/>
      <c r="H43" s="278">
        <f>SUM(H36:H42)</f>
        <v>0</v>
      </c>
      <c r="I43" s="279">
        <f>SUM(I36:I42)</f>
        <v>168850</v>
      </c>
    </row>
    <row r="44" spans="1:10" s="307" customFormat="1" x14ac:dyDescent="0.2">
      <c r="A44" s="288" t="s">
        <v>400</v>
      </c>
      <c r="B44" s="276"/>
      <c r="C44" s="276"/>
      <c r="D44" s="277"/>
      <c r="E44" s="289"/>
      <c r="F44" s="277"/>
      <c r="G44" s="283"/>
      <c r="H44" s="275"/>
      <c r="I44" s="290"/>
    </row>
    <row r="45" spans="1:10" s="307" customFormat="1" x14ac:dyDescent="0.2">
      <c r="A45" s="311" t="s">
        <v>376</v>
      </c>
      <c r="B45" s="276">
        <v>400</v>
      </c>
      <c r="C45" s="276">
        <f>SUMIF(INOUT!C:C,'N1113 '!#REF!,INOUT!E:E)</f>
        <v>0</v>
      </c>
      <c r="D45" s="281">
        <f>B45+C45</f>
        <v>400</v>
      </c>
      <c r="E45" s="305">
        <f>SUMIF(INOUT!C:C,'N1113 '!#REF!,INOUT!F:F)</f>
        <v>0</v>
      </c>
      <c r="F45" s="282">
        <f>D45-E45</f>
        <v>400</v>
      </c>
      <c r="G45" s="306">
        <v>4</v>
      </c>
      <c r="H45" s="312">
        <f>+E45*G45</f>
        <v>0</v>
      </c>
      <c r="I45" s="284">
        <f>+G45*F45</f>
        <v>1600</v>
      </c>
      <c r="J45" s="521"/>
    </row>
    <row r="46" spans="1:10" s="307" customFormat="1" x14ac:dyDescent="0.2">
      <c r="A46" s="311" t="s">
        <v>819</v>
      </c>
      <c r="B46" s="276">
        <v>300</v>
      </c>
      <c r="C46" s="276">
        <f>SUMIF(INOUT!C:C,'N1113 '!#REF!,INOUT!E:E)</f>
        <v>0</v>
      </c>
      <c r="D46" s="281">
        <f>B46+C46</f>
        <v>300</v>
      </c>
      <c r="E46" s="305">
        <f>SUMIF(INOUT!C:C,'N1113 '!#REF!,INOUT!F:F)</f>
        <v>0</v>
      </c>
      <c r="F46" s="282">
        <f>D46-E46</f>
        <v>300</v>
      </c>
      <c r="G46" s="306">
        <v>3.5</v>
      </c>
      <c r="H46" s="312">
        <f>+E46*G46</f>
        <v>0</v>
      </c>
      <c r="I46" s="284">
        <f>+G46*F46</f>
        <v>1050</v>
      </c>
      <c r="J46" s="521"/>
    </row>
    <row r="47" spans="1:10" s="307" customFormat="1" x14ac:dyDescent="0.2">
      <c r="A47" s="311" t="s">
        <v>402</v>
      </c>
      <c r="B47" s="276">
        <v>500</v>
      </c>
      <c r="C47" s="276">
        <f>SUMIF(INOUT!C:C,'N1113 '!#REF!,INOUT!E:E)</f>
        <v>0</v>
      </c>
      <c r="D47" s="281">
        <f>B47+C47</f>
        <v>500</v>
      </c>
      <c r="E47" s="305">
        <f>SUMIF(INOUT!C:C,'N1113 '!#REF!,INOUT!F:F)</f>
        <v>0</v>
      </c>
      <c r="F47" s="282">
        <f>D47-E47</f>
        <v>500</v>
      </c>
      <c r="G47" s="306">
        <v>80</v>
      </c>
      <c r="H47" s="312">
        <f>+E47*G47</f>
        <v>0</v>
      </c>
      <c r="I47" s="284">
        <f>+G47*F47</f>
        <v>40000</v>
      </c>
      <c r="J47" s="521"/>
    </row>
    <row r="48" spans="1:10" s="309" customFormat="1" ht="16.5" thickBot="1" x14ac:dyDescent="0.25">
      <c r="A48" s="291"/>
      <c r="B48" s="276"/>
      <c r="C48" s="276"/>
      <c r="D48" s="516" t="s">
        <v>312</v>
      </c>
      <c r="E48" s="516"/>
      <c r="F48" s="516"/>
      <c r="G48" s="516"/>
      <c r="H48" s="278">
        <f>SUM(H45:H47)</f>
        <v>0</v>
      </c>
      <c r="I48" s="279">
        <f>SUM(I45:I47)</f>
        <v>42650</v>
      </c>
    </row>
    <row r="49" spans="1:10" s="307" customFormat="1" x14ac:dyDescent="0.2">
      <c r="A49" s="280"/>
      <c r="B49" s="276"/>
      <c r="C49" s="276"/>
      <c r="D49" s="281"/>
      <c r="E49" s="305"/>
      <c r="F49" s="282"/>
      <c r="G49" s="306"/>
      <c r="H49" s="280"/>
      <c r="I49" s="284"/>
    </row>
    <row r="50" spans="1:10" s="307" customFormat="1" x14ac:dyDescent="0.2">
      <c r="A50" s="280"/>
      <c r="B50" s="276"/>
      <c r="C50" s="276"/>
      <c r="D50" s="281"/>
      <c r="E50" s="305"/>
      <c r="F50" s="282"/>
      <c r="G50" s="306"/>
      <c r="H50" s="280"/>
      <c r="I50" s="284"/>
    </row>
    <row r="51" spans="1:10" s="307" customFormat="1" x14ac:dyDescent="0.2">
      <c r="A51" s="280"/>
      <c r="B51" s="276"/>
      <c r="C51" s="276"/>
      <c r="D51" s="281"/>
      <c r="E51" s="305"/>
      <c r="F51" s="282"/>
      <c r="G51" s="306"/>
      <c r="H51" s="280"/>
      <c r="I51" s="284"/>
    </row>
    <row r="52" spans="1:10" s="307" customFormat="1" x14ac:dyDescent="0.2">
      <c r="A52" s="280"/>
      <c r="B52" s="276"/>
      <c r="C52" s="276"/>
      <c r="D52" s="281"/>
      <c r="E52" s="305"/>
      <c r="F52" s="282"/>
      <c r="G52" s="306"/>
      <c r="H52" s="280"/>
      <c r="I52" s="284"/>
    </row>
    <row r="53" spans="1:10" s="307" customFormat="1" x14ac:dyDescent="0.2">
      <c r="A53" s="280"/>
      <c r="B53" s="276"/>
      <c r="C53" s="276"/>
      <c r="D53" s="281"/>
      <c r="E53" s="305"/>
      <c r="F53" s="282"/>
      <c r="G53" s="306"/>
      <c r="H53" s="280"/>
      <c r="I53" s="284"/>
    </row>
    <row r="54" spans="1:10" s="307" customFormat="1" x14ac:dyDescent="0.2">
      <c r="A54" s="280"/>
      <c r="B54" s="276"/>
      <c r="C54" s="276"/>
      <c r="D54" s="281"/>
      <c r="E54" s="305"/>
      <c r="F54" s="282"/>
      <c r="G54" s="306"/>
      <c r="H54" s="280"/>
      <c r="I54" s="284"/>
    </row>
    <row r="55" spans="1:10" s="307" customFormat="1" x14ac:dyDescent="0.2">
      <c r="A55" s="280"/>
      <c r="B55" s="276"/>
      <c r="C55" s="276"/>
      <c r="D55" s="281"/>
      <c r="E55" s="305"/>
      <c r="F55" s="282"/>
      <c r="G55" s="306"/>
      <c r="H55" s="280"/>
      <c r="I55" s="284"/>
    </row>
    <row r="56" spans="1:10" s="307" customFormat="1" x14ac:dyDescent="0.2">
      <c r="A56" s="515" t="s">
        <v>324</v>
      </c>
      <c r="B56" s="515"/>
      <c r="C56" s="515"/>
      <c r="D56" s="515"/>
      <c r="E56" s="515"/>
      <c r="F56" s="515"/>
      <c r="G56" s="515"/>
      <c r="H56" s="515"/>
      <c r="I56" s="292"/>
    </row>
    <row r="57" spans="1:10" s="307" customFormat="1" x14ac:dyDescent="0.2">
      <c r="A57" s="313" t="s">
        <v>647</v>
      </c>
      <c r="B57" s="276">
        <v>2</v>
      </c>
      <c r="C57" s="276">
        <v>0</v>
      </c>
      <c r="D57" s="281">
        <f>B57+C57</f>
        <v>2</v>
      </c>
      <c r="E57" s="305">
        <v>0</v>
      </c>
      <c r="F57" s="282">
        <f>D57-E57</f>
        <v>2</v>
      </c>
      <c r="G57" s="306">
        <v>45</v>
      </c>
      <c r="H57" s="280">
        <f>+E57*G57</f>
        <v>0</v>
      </c>
      <c r="I57" s="284">
        <f>+G57*F57</f>
        <v>90</v>
      </c>
    </row>
    <row r="58" spans="1:10" s="307" customFormat="1" x14ac:dyDescent="0.2">
      <c r="A58" s="304" t="s">
        <v>820</v>
      </c>
      <c r="B58" s="276">
        <v>33</v>
      </c>
      <c r="C58" s="276">
        <v>0</v>
      </c>
      <c r="D58" s="281">
        <f>B58+C58</f>
        <v>33</v>
      </c>
      <c r="E58" s="305">
        <v>0</v>
      </c>
      <c r="F58" s="282">
        <f>D58-E58</f>
        <v>33</v>
      </c>
      <c r="G58" s="306">
        <v>13.5</v>
      </c>
      <c r="H58" s="280">
        <f>+E58*G58</f>
        <v>0</v>
      </c>
      <c r="I58" s="284">
        <f>+G58*F58</f>
        <v>445.5</v>
      </c>
    </row>
    <row r="59" spans="1:10" s="307" customFormat="1" x14ac:dyDescent="0.2">
      <c r="A59" s="304" t="s">
        <v>403</v>
      </c>
      <c r="B59" s="314">
        <v>0</v>
      </c>
      <c r="C59" s="276">
        <v>0</v>
      </c>
      <c r="D59" s="281">
        <v>0</v>
      </c>
      <c r="E59" s="305">
        <v>0</v>
      </c>
      <c r="F59" s="282">
        <f t="shared" ref="F59:F83" si="9">D59-E59</f>
        <v>0</v>
      </c>
      <c r="G59" s="306">
        <v>3.75</v>
      </c>
      <c r="H59" s="280">
        <f t="shared" ref="H59:H83" si="10">+E59*G59</f>
        <v>0</v>
      </c>
      <c r="I59" s="284">
        <f t="shared" ref="I59:I81" si="11">+G59*F59</f>
        <v>0</v>
      </c>
      <c r="J59" s="309"/>
    </row>
    <row r="60" spans="1:10" s="307" customFormat="1" x14ac:dyDescent="0.2">
      <c r="A60" s="304" t="s">
        <v>404</v>
      </c>
      <c r="B60" s="314">
        <v>0</v>
      </c>
      <c r="C60" s="276">
        <f>SUMIF(INOUT!C:C,'N1113 '!A44,INOUT!E:E)</f>
        <v>274</v>
      </c>
      <c r="D60" s="281">
        <f t="shared" ref="D60:D83" si="12">B60+C60</f>
        <v>274</v>
      </c>
      <c r="E60" s="305">
        <v>0</v>
      </c>
      <c r="F60" s="282">
        <f t="shared" si="9"/>
        <v>274</v>
      </c>
      <c r="G60" s="306">
        <v>3.6</v>
      </c>
      <c r="H60" s="280">
        <f t="shared" si="10"/>
        <v>0</v>
      </c>
      <c r="I60" s="284">
        <f t="shared" si="11"/>
        <v>986.4</v>
      </c>
      <c r="J60" s="309"/>
    </row>
    <row r="61" spans="1:10" s="307" customFormat="1" x14ac:dyDescent="0.2">
      <c r="A61" s="304" t="s">
        <v>653</v>
      </c>
      <c r="B61" s="314">
        <v>0</v>
      </c>
      <c r="C61" s="276">
        <f>SUMIF(INOUT!C:C,'N1113 '!#REF!,INOUT!E:E)</f>
        <v>0</v>
      </c>
      <c r="D61" s="281">
        <f t="shared" si="12"/>
        <v>0</v>
      </c>
      <c r="E61" s="305">
        <v>0</v>
      </c>
      <c r="F61" s="282">
        <f t="shared" si="9"/>
        <v>0</v>
      </c>
      <c r="G61" s="306">
        <v>3.75</v>
      </c>
      <c r="H61" s="280">
        <f t="shared" si="10"/>
        <v>0</v>
      </c>
      <c r="I61" s="284">
        <f t="shared" si="11"/>
        <v>0</v>
      </c>
      <c r="J61" s="309"/>
    </row>
    <row r="62" spans="1:10" s="307" customFormat="1" x14ac:dyDescent="0.2">
      <c r="A62" s="304" t="s">
        <v>646</v>
      </c>
      <c r="B62" s="314">
        <v>27</v>
      </c>
      <c r="C62" s="276">
        <v>0</v>
      </c>
      <c r="D62" s="281">
        <f>B62+C62</f>
        <v>27</v>
      </c>
      <c r="E62" s="305">
        <v>0</v>
      </c>
      <c r="F62" s="282">
        <f>D62-E62</f>
        <v>27</v>
      </c>
      <c r="G62" s="306">
        <v>5</v>
      </c>
      <c r="H62" s="280">
        <f>+E62*G62</f>
        <v>0</v>
      </c>
      <c r="I62" s="284">
        <f>+G62*F62</f>
        <v>135</v>
      </c>
      <c r="J62" s="309"/>
    </row>
    <row r="63" spans="1:10" s="307" customFormat="1" x14ac:dyDescent="0.2">
      <c r="A63" s="304" t="s">
        <v>809</v>
      </c>
      <c r="B63" s="314">
        <v>251</v>
      </c>
      <c r="C63" s="276">
        <v>0</v>
      </c>
      <c r="D63" s="281">
        <f>B63+C63</f>
        <v>251</v>
      </c>
      <c r="E63" s="305">
        <v>0</v>
      </c>
      <c r="F63" s="282">
        <f>D63-E63</f>
        <v>251</v>
      </c>
      <c r="G63" s="306">
        <v>3.75</v>
      </c>
      <c r="H63" s="280">
        <f>+E63*G63</f>
        <v>0</v>
      </c>
      <c r="I63" s="284">
        <f>+G63*F63</f>
        <v>941.25</v>
      </c>
      <c r="J63" s="309"/>
    </row>
    <row r="64" spans="1:10" s="307" customFormat="1" x14ac:dyDescent="0.2">
      <c r="A64" s="304" t="s">
        <v>689</v>
      </c>
      <c r="B64" s="314">
        <v>89</v>
      </c>
      <c r="C64" s="276">
        <v>0</v>
      </c>
      <c r="D64" s="281">
        <f>B64+C64</f>
        <v>89</v>
      </c>
      <c r="E64" s="305">
        <v>0</v>
      </c>
      <c r="F64" s="282">
        <f>D64-E64</f>
        <v>89</v>
      </c>
      <c r="G64" s="306">
        <v>5</v>
      </c>
      <c r="H64" s="280">
        <f>+E64*G64</f>
        <v>0</v>
      </c>
      <c r="I64" s="284">
        <f>+G64*F64</f>
        <v>445</v>
      </c>
      <c r="J64" s="309"/>
    </row>
    <row r="65" spans="1:9" s="307" customFormat="1" x14ac:dyDescent="0.2">
      <c r="A65" s="304" t="s">
        <v>406</v>
      </c>
      <c r="B65" s="314">
        <v>10</v>
      </c>
      <c r="C65" s="276">
        <v>0</v>
      </c>
      <c r="D65" s="281">
        <f>B65+C65</f>
        <v>10</v>
      </c>
      <c r="E65" s="305">
        <v>0</v>
      </c>
      <c r="F65" s="282">
        <f>D65-E65</f>
        <v>10</v>
      </c>
      <c r="G65" s="306">
        <v>22.5</v>
      </c>
      <c r="H65" s="280">
        <f>+E65*G65</f>
        <v>0</v>
      </c>
      <c r="I65" s="284">
        <f>+G65*F65</f>
        <v>225</v>
      </c>
    </row>
    <row r="66" spans="1:9" s="307" customFormat="1" x14ac:dyDescent="0.2">
      <c r="A66" s="304" t="s">
        <v>407</v>
      </c>
      <c r="B66" s="314">
        <v>9</v>
      </c>
      <c r="C66" s="276">
        <f>SUMIF(INOUT!C:C,'N1113 '!A47,INOUT!E:E)</f>
        <v>9</v>
      </c>
      <c r="D66" s="281">
        <f t="shared" si="12"/>
        <v>18</v>
      </c>
      <c r="E66" s="305">
        <v>0</v>
      </c>
      <c r="F66" s="282">
        <f t="shared" si="9"/>
        <v>18</v>
      </c>
      <c r="G66" s="306">
        <v>12</v>
      </c>
      <c r="H66" s="280">
        <f t="shared" si="10"/>
        <v>0</v>
      </c>
      <c r="I66" s="284">
        <f t="shared" si="11"/>
        <v>216</v>
      </c>
    </row>
    <row r="67" spans="1:9" s="307" customFormat="1" x14ac:dyDescent="0.2">
      <c r="A67" s="304" t="s">
        <v>502</v>
      </c>
      <c r="B67" s="314">
        <v>8</v>
      </c>
      <c r="C67" s="276">
        <v>0</v>
      </c>
      <c r="D67" s="281">
        <f t="shared" si="12"/>
        <v>8</v>
      </c>
      <c r="E67" s="305">
        <v>0</v>
      </c>
      <c r="F67" s="282">
        <f t="shared" si="9"/>
        <v>8</v>
      </c>
      <c r="G67" s="306">
        <v>37</v>
      </c>
      <c r="H67" s="280">
        <f t="shared" si="10"/>
        <v>0</v>
      </c>
      <c r="I67" s="284">
        <f t="shared" si="11"/>
        <v>296</v>
      </c>
    </row>
    <row r="68" spans="1:9" s="307" customFormat="1" x14ac:dyDescent="0.2">
      <c r="A68" s="304" t="s">
        <v>410</v>
      </c>
      <c r="B68" s="314">
        <v>0</v>
      </c>
      <c r="C68" s="276">
        <f>SUMIF(INOUT!C:C,'N1113 '!#REF!,INOUT!E:E)</f>
        <v>0</v>
      </c>
      <c r="D68" s="281">
        <f t="shared" si="12"/>
        <v>0</v>
      </c>
      <c r="E68" s="305">
        <v>0</v>
      </c>
      <c r="F68" s="282">
        <f t="shared" si="9"/>
        <v>0</v>
      </c>
      <c r="G68" s="306">
        <v>12</v>
      </c>
      <c r="H68" s="280">
        <f t="shared" si="10"/>
        <v>0</v>
      </c>
      <c r="I68" s="284">
        <f t="shared" si="11"/>
        <v>0</v>
      </c>
    </row>
    <row r="69" spans="1:9" s="307" customFormat="1" x14ac:dyDescent="0.2">
      <c r="A69" s="304" t="s">
        <v>411</v>
      </c>
      <c r="B69" s="314">
        <v>5</v>
      </c>
      <c r="C69" s="276">
        <v>0</v>
      </c>
      <c r="D69" s="281">
        <f t="shared" si="12"/>
        <v>5</v>
      </c>
      <c r="E69" s="305">
        <v>0</v>
      </c>
      <c r="F69" s="282">
        <f t="shared" si="9"/>
        <v>5</v>
      </c>
      <c r="G69" s="306">
        <v>18.75</v>
      </c>
      <c r="H69" s="280">
        <f t="shared" si="10"/>
        <v>0</v>
      </c>
      <c r="I69" s="284">
        <f t="shared" si="11"/>
        <v>93.75</v>
      </c>
    </row>
    <row r="70" spans="1:9" s="307" customFormat="1" x14ac:dyDescent="0.2">
      <c r="A70" s="304" t="s">
        <v>412</v>
      </c>
      <c r="B70" s="315">
        <v>0</v>
      </c>
      <c r="C70" s="276">
        <f>SUMIF(INOUT!C:C,'N1113 '!#REF!,INOUT!E:E)</f>
        <v>0</v>
      </c>
      <c r="D70" s="281">
        <f t="shared" si="12"/>
        <v>0</v>
      </c>
      <c r="E70" s="305">
        <f>SUMIF(INOUT!C:C,'N1113 '!#REF!,INOUT!F:F)</f>
        <v>0</v>
      </c>
      <c r="F70" s="281">
        <f t="shared" si="9"/>
        <v>0</v>
      </c>
      <c r="G70" s="316">
        <v>22</v>
      </c>
      <c r="H70" s="280">
        <f t="shared" si="10"/>
        <v>0</v>
      </c>
      <c r="I70" s="284">
        <f t="shared" si="11"/>
        <v>0</v>
      </c>
    </row>
    <row r="71" spans="1:9" s="307" customFormat="1" x14ac:dyDescent="0.2">
      <c r="A71" s="304" t="s">
        <v>731</v>
      </c>
      <c r="B71" s="314">
        <v>7</v>
      </c>
      <c r="C71" s="276">
        <v>0</v>
      </c>
      <c r="D71" s="281">
        <f>B71+C71</f>
        <v>7</v>
      </c>
      <c r="E71" s="305">
        <v>0</v>
      </c>
      <c r="F71" s="282">
        <f>D71-E71</f>
        <v>7</v>
      </c>
      <c r="G71" s="306">
        <v>10</v>
      </c>
      <c r="H71" s="280">
        <f>+E71*G71</f>
        <v>0</v>
      </c>
      <c r="I71" s="284">
        <f>+G71*F71</f>
        <v>70</v>
      </c>
    </row>
    <row r="72" spans="1:9" s="307" customFormat="1" x14ac:dyDescent="0.2">
      <c r="A72" s="304" t="s">
        <v>533</v>
      </c>
      <c r="B72" s="276">
        <v>10</v>
      </c>
      <c r="C72" s="276">
        <f>SUMIF(INOUT!C:C,'N1113 '!A61,INOUT!E:E)</f>
        <v>13</v>
      </c>
      <c r="D72" s="281">
        <f t="shared" si="12"/>
        <v>23</v>
      </c>
      <c r="E72" s="305">
        <v>0</v>
      </c>
      <c r="F72" s="282">
        <f t="shared" si="9"/>
        <v>23</v>
      </c>
      <c r="G72" s="306">
        <v>45</v>
      </c>
      <c r="H72" s="280">
        <f t="shared" si="10"/>
        <v>0</v>
      </c>
      <c r="I72" s="284">
        <f t="shared" si="11"/>
        <v>1035</v>
      </c>
    </row>
    <row r="73" spans="1:9" s="307" customFormat="1" x14ac:dyDescent="0.2">
      <c r="A73" s="304" t="s">
        <v>695</v>
      </c>
      <c r="B73" s="276">
        <v>6</v>
      </c>
      <c r="C73" s="276">
        <f>SUMIF(INOUT!C:C,'N1113 '!#REF!,INOUT!E:E)</f>
        <v>0</v>
      </c>
      <c r="D73" s="281">
        <f t="shared" si="12"/>
        <v>6</v>
      </c>
      <c r="E73" s="305">
        <v>0</v>
      </c>
      <c r="F73" s="282">
        <f t="shared" si="9"/>
        <v>6</v>
      </c>
      <c r="G73" s="306">
        <v>5</v>
      </c>
      <c r="H73" s="280">
        <f t="shared" si="10"/>
        <v>0</v>
      </c>
      <c r="I73" s="284">
        <f t="shared" si="11"/>
        <v>30</v>
      </c>
    </row>
    <row r="74" spans="1:9" s="307" customFormat="1" x14ac:dyDescent="0.2">
      <c r="A74" s="304" t="s">
        <v>563</v>
      </c>
      <c r="B74" s="276">
        <v>0</v>
      </c>
      <c r="C74" s="276">
        <v>0</v>
      </c>
      <c r="D74" s="281">
        <f>B74+C74</f>
        <v>0</v>
      </c>
      <c r="E74" s="305">
        <v>0</v>
      </c>
      <c r="F74" s="282">
        <f t="shared" si="9"/>
        <v>0</v>
      </c>
      <c r="G74" s="306">
        <v>5.33</v>
      </c>
      <c r="H74" s="280">
        <f t="shared" si="10"/>
        <v>0</v>
      </c>
      <c r="I74" s="284">
        <f t="shared" si="11"/>
        <v>0</v>
      </c>
    </row>
    <row r="75" spans="1:9" s="307" customFormat="1" x14ac:dyDescent="0.2">
      <c r="A75" s="304" t="s">
        <v>693</v>
      </c>
      <c r="B75" s="276">
        <v>0</v>
      </c>
      <c r="C75" s="276">
        <v>0</v>
      </c>
      <c r="D75" s="281">
        <f>B75+C75</f>
        <v>0</v>
      </c>
      <c r="E75" s="305">
        <v>0</v>
      </c>
      <c r="F75" s="282">
        <f t="shared" si="9"/>
        <v>0</v>
      </c>
      <c r="G75" s="306">
        <v>6.67</v>
      </c>
      <c r="H75" s="280">
        <f t="shared" si="10"/>
        <v>0</v>
      </c>
      <c r="I75" s="284">
        <f t="shared" si="11"/>
        <v>0</v>
      </c>
    </row>
    <row r="76" spans="1:9" s="307" customFormat="1" x14ac:dyDescent="0.2">
      <c r="A76" s="304" t="s">
        <v>694</v>
      </c>
      <c r="B76" s="276">
        <v>0</v>
      </c>
      <c r="C76" s="276">
        <v>0</v>
      </c>
      <c r="D76" s="281">
        <f>B76+C76</f>
        <v>0</v>
      </c>
      <c r="E76" s="305">
        <v>0</v>
      </c>
      <c r="F76" s="282">
        <f t="shared" si="9"/>
        <v>0</v>
      </c>
      <c r="G76" s="306">
        <v>3.75</v>
      </c>
      <c r="H76" s="280">
        <f t="shared" si="10"/>
        <v>0</v>
      </c>
      <c r="I76" s="284">
        <f t="shared" si="11"/>
        <v>0</v>
      </c>
    </row>
    <row r="77" spans="1:9" s="307" customFormat="1" x14ac:dyDescent="0.2">
      <c r="A77" s="304" t="s">
        <v>695</v>
      </c>
      <c r="B77" s="276">
        <v>5</v>
      </c>
      <c r="C77" s="276">
        <v>0</v>
      </c>
      <c r="D77" s="281">
        <f>B77+C77</f>
        <v>5</v>
      </c>
      <c r="E77" s="305">
        <v>0</v>
      </c>
      <c r="F77" s="282">
        <f t="shared" si="9"/>
        <v>5</v>
      </c>
      <c r="G77" s="306">
        <v>1.84</v>
      </c>
      <c r="H77" s="280">
        <f t="shared" si="10"/>
        <v>0</v>
      </c>
      <c r="I77" s="284">
        <f t="shared" si="11"/>
        <v>9.2000000000000011</v>
      </c>
    </row>
    <row r="78" spans="1:9" s="307" customFormat="1" x14ac:dyDescent="0.2">
      <c r="A78" s="304" t="s">
        <v>703</v>
      </c>
      <c r="B78" s="276">
        <v>1</v>
      </c>
      <c r="C78" s="276">
        <v>0</v>
      </c>
      <c r="D78" s="281">
        <v>2</v>
      </c>
      <c r="E78" s="305">
        <v>1</v>
      </c>
      <c r="F78" s="282">
        <f t="shared" si="9"/>
        <v>1</v>
      </c>
      <c r="G78" s="306">
        <v>34</v>
      </c>
      <c r="H78" s="280">
        <f t="shared" si="10"/>
        <v>34</v>
      </c>
      <c r="I78" s="284">
        <f t="shared" si="11"/>
        <v>34</v>
      </c>
    </row>
    <row r="79" spans="1:9" s="307" customFormat="1" x14ac:dyDescent="0.2">
      <c r="A79" s="304" t="s">
        <v>415</v>
      </c>
      <c r="B79" s="276">
        <v>12</v>
      </c>
      <c r="C79" s="276">
        <v>0</v>
      </c>
      <c r="D79" s="281">
        <f t="shared" si="12"/>
        <v>12</v>
      </c>
      <c r="E79" s="305">
        <v>0</v>
      </c>
      <c r="F79" s="282">
        <f t="shared" si="9"/>
        <v>12</v>
      </c>
      <c r="G79" s="306">
        <v>137</v>
      </c>
      <c r="H79" s="280">
        <f t="shared" si="10"/>
        <v>0</v>
      </c>
      <c r="I79" s="284">
        <f t="shared" si="11"/>
        <v>1644</v>
      </c>
    </row>
    <row r="80" spans="1:9" s="307" customFormat="1" x14ac:dyDescent="0.2">
      <c r="A80" s="304" t="s">
        <v>416</v>
      </c>
      <c r="B80" s="276">
        <v>27</v>
      </c>
      <c r="C80" s="276">
        <v>0</v>
      </c>
      <c r="D80" s="281">
        <f t="shared" si="12"/>
        <v>27</v>
      </c>
      <c r="E80" s="305">
        <v>0</v>
      </c>
      <c r="F80" s="282">
        <f t="shared" si="9"/>
        <v>27</v>
      </c>
      <c r="G80" s="306">
        <v>122</v>
      </c>
      <c r="H80" s="280">
        <f t="shared" si="10"/>
        <v>0</v>
      </c>
      <c r="I80" s="284">
        <f t="shared" si="11"/>
        <v>3294</v>
      </c>
    </row>
    <row r="81" spans="1:9" s="307" customFormat="1" x14ac:dyDescent="0.2">
      <c r="A81" s="304" t="s">
        <v>651</v>
      </c>
      <c r="B81" s="276">
        <v>0</v>
      </c>
      <c r="C81" s="276">
        <v>0</v>
      </c>
      <c r="D81" s="281">
        <f t="shared" si="12"/>
        <v>0</v>
      </c>
      <c r="E81" s="305">
        <v>0</v>
      </c>
      <c r="F81" s="282">
        <f t="shared" si="9"/>
        <v>0</v>
      </c>
      <c r="G81" s="306">
        <v>414.75</v>
      </c>
      <c r="H81" s="280">
        <f t="shared" si="10"/>
        <v>0</v>
      </c>
      <c r="I81" s="284">
        <f t="shared" si="11"/>
        <v>0</v>
      </c>
    </row>
    <row r="82" spans="1:9" s="307" customFormat="1" x14ac:dyDescent="0.2">
      <c r="A82" s="304" t="s">
        <v>675</v>
      </c>
      <c r="B82" s="276">
        <v>2</v>
      </c>
      <c r="C82" s="276">
        <v>0</v>
      </c>
      <c r="D82" s="281">
        <f>B82+C82</f>
        <v>2</v>
      </c>
      <c r="E82" s="305">
        <f>SUMIF(INOUT!C:C,'N1113 '!#REF!,INOUT!F:F)</f>
        <v>0</v>
      </c>
      <c r="F82" s="282">
        <f>D82-E82</f>
        <v>2</v>
      </c>
      <c r="G82" s="306">
        <v>145</v>
      </c>
      <c r="H82" s="280">
        <f>+E82*G82</f>
        <v>0</v>
      </c>
      <c r="I82" s="284">
        <f>+G82*F82</f>
        <v>290</v>
      </c>
    </row>
    <row r="83" spans="1:9" s="307" customFormat="1" x14ac:dyDescent="0.2">
      <c r="A83" s="304" t="s">
        <v>523</v>
      </c>
      <c r="B83" s="276">
        <v>0</v>
      </c>
      <c r="C83" s="276">
        <v>0</v>
      </c>
      <c r="D83" s="281">
        <f t="shared" si="12"/>
        <v>0</v>
      </c>
      <c r="E83" s="305">
        <v>0</v>
      </c>
      <c r="F83" s="282">
        <f t="shared" si="9"/>
        <v>0</v>
      </c>
      <c r="G83" s="306">
        <v>88</v>
      </c>
      <c r="H83" s="280">
        <f t="shared" si="10"/>
        <v>0</v>
      </c>
      <c r="I83" s="284"/>
    </row>
    <row r="84" spans="1:9" s="307" customFormat="1" x14ac:dyDescent="0.2">
      <c r="A84" s="304" t="s">
        <v>555</v>
      </c>
      <c r="B84" s="276">
        <v>3</v>
      </c>
      <c r="C84" s="276">
        <v>0</v>
      </c>
      <c r="D84" s="281">
        <f>B84+C84</f>
        <v>3</v>
      </c>
      <c r="E84" s="305">
        <f>SUMIF(INOUT!C:C,'N1113 '!A70,INOUT!F:F)</f>
        <v>0</v>
      </c>
      <c r="F84" s="282">
        <f>D84-E84</f>
        <v>3</v>
      </c>
      <c r="G84" s="306">
        <v>395</v>
      </c>
      <c r="H84" s="280">
        <f>+E84*G84</f>
        <v>0</v>
      </c>
      <c r="I84" s="284">
        <f>+G84*F84</f>
        <v>1185</v>
      </c>
    </row>
    <row r="85" spans="1:9" s="307" customFormat="1" x14ac:dyDescent="0.2">
      <c r="A85" s="304" t="s">
        <v>513</v>
      </c>
      <c r="B85" s="276">
        <v>10</v>
      </c>
      <c r="C85" s="276">
        <v>0</v>
      </c>
      <c r="D85" s="281">
        <v>10</v>
      </c>
      <c r="E85" s="305">
        <v>0</v>
      </c>
      <c r="F85" s="282">
        <f t="shared" ref="F85:F105" si="13">D85-E85</f>
        <v>10</v>
      </c>
      <c r="G85" s="306">
        <v>25</v>
      </c>
      <c r="H85" s="280">
        <f t="shared" ref="H85:H117" si="14">+E85*G85</f>
        <v>0</v>
      </c>
      <c r="I85" s="284">
        <f t="shared" ref="I85:I92" si="15">+G85*F85</f>
        <v>250</v>
      </c>
    </row>
    <row r="86" spans="1:9" s="307" customFormat="1" x14ac:dyDescent="0.2">
      <c r="A86" s="304" t="s">
        <v>536</v>
      </c>
      <c r="B86" s="276">
        <v>16</v>
      </c>
      <c r="C86" s="276">
        <v>0</v>
      </c>
      <c r="D86" s="281">
        <f t="shared" ref="D86:D117" si="16">B86+C86</f>
        <v>16</v>
      </c>
      <c r="E86" s="305">
        <v>0</v>
      </c>
      <c r="F86" s="282">
        <f t="shared" si="13"/>
        <v>16</v>
      </c>
      <c r="G86" s="306">
        <v>25</v>
      </c>
      <c r="H86" s="280">
        <f t="shared" si="14"/>
        <v>0</v>
      </c>
      <c r="I86" s="284">
        <f t="shared" si="15"/>
        <v>400</v>
      </c>
    </row>
    <row r="87" spans="1:9" s="307" customFormat="1" x14ac:dyDescent="0.2">
      <c r="A87" s="304" t="s">
        <v>73</v>
      </c>
      <c r="B87" s="314">
        <v>1</v>
      </c>
      <c r="C87" s="276">
        <f>SUMIF(INOUT!C:C,'N1113 '!#REF!,INOUT!E:E)</f>
        <v>0</v>
      </c>
      <c r="D87" s="281">
        <f t="shared" si="16"/>
        <v>1</v>
      </c>
      <c r="E87" s="305">
        <v>0</v>
      </c>
      <c r="F87" s="282">
        <f t="shared" si="13"/>
        <v>1</v>
      </c>
      <c r="G87" s="306">
        <v>185</v>
      </c>
      <c r="H87" s="280">
        <f t="shared" si="14"/>
        <v>0</v>
      </c>
      <c r="I87" s="284">
        <f t="shared" si="15"/>
        <v>185</v>
      </c>
    </row>
    <row r="88" spans="1:9" s="307" customFormat="1" x14ac:dyDescent="0.2">
      <c r="A88" s="304" t="s">
        <v>418</v>
      </c>
      <c r="B88" s="314">
        <v>3</v>
      </c>
      <c r="C88" s="276">
        <f>SUMIF(INOUT!C:C,'N1113 '!A74,INOUT!E:E)</f>
        <v>2</v>
      </c>
      <c r="D88" s="281">
        <f t="shared" si="16"/>
        <v>5</v>
      </c>
      <c r="E88" s="305">
        <f>SUMIF(INOUT!C:C,'N1113 '!A74,INOUT!F:F)</f>
        <v>0</v>
      </c>
      <c r="F88" s="282">
        <f t="shared" si="13"/>
        <v>5</v>
      </c>
      <c r="G88" s="306">
        <v>145</v>
      </c>
      <c r="H88" s="280">
        <f t="shared" si="14"/>
        <v>0</v>
      </c>
      <c r="I88" s="284">
        <f t="shared" si="15"/>
        <v>725</v>
      </c>
    </row>
    <row r="89" spans="1:9" s="307" customFormat="1" x14ac:dyDescent="0.2">
      <c r="A89" s="304" t="s">
        <v>419</v>
      </c>
      <c r="B89" s="314">
        <v>5</v>
      </c>
      <c r="C89" s="276">
        <f>SUMIF(INOUT!C:C,'N1113 '!#REF!,INOUT!E:E)</f>
        <v>0</v>
      </c>
      <c r="D89" s="281">
        <f t="shared" si="16"/>
        <v>5</v>
      </c>
      <c r="E89" s="305">
        <v>0</v>
      </c>
      <c r="F89" s="282">
        <f t="shared" si="13"/>
        <v>5</v>
      </c>
      <c r="G89" s="306">
        <v>185</v>
      </c>
      <c r="H89" s="280">
        <f t="shared" si="14"/>
        <v>0</v>
      </c>
      <c r="I89" s="284">
        <f t="shared" si="15"/>
        <v>925</v>
      </c>
    </row>
    <row r="90" spans="1:9" s="307" customFormat="1" x14ac:dyDescent="0.2">
      <c r="A90" s="304" t="s">
        <v>85</v>
      </c>
      <c r="B90" s="314">
        <v>0</v>
      </c>
      <c r="C90" s="276">
        <f>SUMIF(INOUT!C:C,'N1113 '!#REF!,INOUT!E:E)</f>
        <v>0</v>
      </c>
      <c r="D90" s="281">
        <f t="shared" si="16"/>
        <v>0</v>
      </c>
      <c r="E90" s="305">
        <v>0</v>
      </c>
      <c r="F90" s="282">
        <f t="shared" si="13"/>
        <v>0</v>
      </c>
      <c r="G90" s="306">
        <v>16</v>
      </c>
      <c r="H90" s="280">
        <f t="shared" si="14"/>
        <v>0</v>
      </c>
      <c r="I90" s="284">
        <f t="shared" si="15"/>
        <v>0</v>
      </c>
    </row>
    <row r="91" spans="1:9" s="307" customFormat="1" x14ac:dyDescent="0.2">
      <c r="A91" s="304" t="s">
        <v>726</v>
      </c>
      <c r="B91" s="276">
        <v>1</v>
      </c>
      <c r="C91" s="276">
        <v>0</v>
      </c>
      <c r="D91" s="281">
        <f t="shared" si="16"/>
        <v>1</v>
      </c>
      <c r="E91" s="305">
        <f>SUMIF(INOUT!C:C,'N1113 '!#REF!,INOUT!F:F)</f>
        <v>0</v>
      </c>
      <c r="F91" s="282">
        <f t="shared" si="13"/>
        <v>1</v>
      </c>
      <c r="G91" s="306">
        <v>175</v>
      </c>
      <c r="H91" s="280">
        <f t="shared" si="14"/>
        <v>0</v>
      </c>
      <c r="I91" s="284">
        <f t="shared" si="15"/>
        <v>175</v>
      </c>
    </row>
    <row r="92" spans="1:9" s="307" customFormat="1" x14ac:dyDescent="0.2">
      <c r="A92" s="304" t="s">
        <v>530</v>
      </c>
      <c r="B92" s="276">
        <v>1</v>
      </c>
      <c r="C92" s="276">
        <f>SUMIF(INOUT!C:C,'N1113 '!A80,INOUT!E:E)</f>
        <v>1</v>
      </c>
      <c r="D92" s="281">
        <f t="shared" si="16"/>
        <v>2</v>
      </c>
      <c r="E92" s="305">
        <f>SUMIF(INOUT!C:C,'N1113 '!A80,INOUT!F:F)</f>
        <v>0</v>
      </c>
      <c r="F92" s="282">
        <f t="shared" si="13"/>
        <v>2</v>
      </c>
      <c r="G92" s="306">
        <v>49</v>
      </c>
      <c r="H92" s="280">
        <f t="shared" si="14"/>
        <v>0</v>
      </c>
      <c r="I92" s="284">
        <f t="shared" si="15"/>
        <v>98</v>
      </c>
    </row>
    <row r="93" spans="1:9" s="307" customFormat="1" x14ac:dyDescent="0.2">
      <c r="A93" s="304" t="s">
        <v>532</v>
      </c>
      <c r="B93" s="276">
        <v>369</v>
      </c>
      <c r="C93" s="276">
        <f>SUMIF(INOUT!C:C,'N1113 '!#REF!,INOUT!E:E)</f>
        <v>0</v>
      </c>
      <c r="D93" s="281">
        <f t="shared" si="16"/>
        <v>369</v>
      </c>
      <c r="E93" s="305">
        <v>0</v>
      </c>
      <c r="F93" s="282">
        <f t="shared" si="13"/>
        <v>369</v>
      </c>
      <c r="G93" s="306">
        <v>0.54</v>
      </c>
      <c r="H93" s="280">
        <f t="shared" si="14"/>
        <v>0</v>
      </c>
      <c r="I93" s="284"/>
    </row>
    <row r="94" spans="1:9" s="307" customFormat="1" x14ac:dyDescent="0.2">
      <c r="A94" s="304" t="s">
        <v>90</v>
      </c>
      <c r="B94" s="314">
        <v>2</v>
      </c>
      <c r="C94" s="276">
        <f>SUMIF(INOUT!C:C,'N1113 '!A81,INOUT!E:E)</f>
        <v>1</v>
      </c>
      <c r="D94" s="281">
        <f t="shared" si="16"/>
        <v>3</v>
      </c>
      <c r="E94" s="305">
        <v>0</v>
      </c>
      <c r="F94" s="282">
        <f t="shared" si="13"/>
        <v>3</v>
      </c>
      <c r="G94" s="306">
        <v>0</v>
      </c>
      <c r="H94" s="280">
        <f t="shared" si="14"/>
        <v>0</v>
      </c>
      <c r="I94" s="284">
        <f t="shared" ref="I94:I102" si="17">+G94*F94</f>
        <v>0</v>
      </c>
    </row>
    <row r="95" spans="1:9" s="307" customFormat="1" x14ac:dyDescent="0.2">
      <c r="A95" s="304" t="s">
        <v>96</v>
      </c>
      <c r="B95" s="314">
        <v>4</v>
      </c>
      <c r="C95" s="276">
        <f>SUMIF(INOUT!C:C,'N1113 '!A82,INOUT!E:E)</f>
        <v>4</v>
      </c>
      <c r="D95" s="281">
        <f t="shared" si="16"/>
        <v>8</v>
      </c>
      <c r="E95" s="305">
        <f>SUMIF(INOUT!C:C,'N1113 '!A82,INOUT!F:F)</f>
        <v>1</v>
      </c>
      <c r="F95" s="282">
        <f t="shared" si="13"/>
        <v>7</v>
      </c>
      <c r="G95" s="306">
        <v>0</v>
      </c>
      <c r="H95" s="280">
        <f t="shared" si="14"/>
        <v>0</v>
      </c>
      <c r="I95" s="284">
        <f t="shared" si="17"/>
        <v>0</v>
      </c>
    </row>
    <row r="96" spans="1:9" s="307" customFormat="1" x14ac:dyDescent="0.2">
      <c r="A96" s="304" t="s">
        <v>97</v>
      </c>
      <c r="B96" s="314">
        <v>3</v>
      </c>
      <c r="C96" s="276">
        <f>SUMIF(INOUT!C:C,'N1113 '!A83,INOUT!E:E)</f>
        <v>3</v>
      </c>
      <c r="D96" s="281">
        <f t="shared" si="16"/>
        <v>6</v>
      </c>
      <c r="E96" s="305">
        <f>SUMIF(INOUT!C:C,'N1113 '!A83,INOUT!F:F)</f>
        <v>0</v>
      </c>
      <c r="F96" s="282">
        <f t="shared" si="13"/>
        <v>6</v>
      </c>
      <c r="G96" s="306">
        <v>0</v>
      </c>
      <c r="H96" s="280">
        <f t="shared" si="14"/>
        <v>0</v>
      </c>
      <c r="I96" s="284">
        <f t="shared" si="17"/>
        <v>0</v>
      </c>
    </row>
    <row r="97" spans="1:9" s="307" customFormat="1" x14ac:dyDescent="0.2">
      <c r="A97" s="304" t="s">
        <v>593</v>
      </c>
      <c r="B97" s="314">
        <v>0</v>
      </c>
      <c r="C97" s="276">
        <v>0</v>
      </c>
      <c r="D97" s="281">
        <f>B97+C97</f>
        <v>0</v>
      </c>
      <c r="E97" s="305">
        <v>0</v>
      </c>
      <c r="F97" s="282">
        <f>D97-E97</f>
        <v>0</v>
      </c>
      <c r="G97" s="306">
        <v>6</v>
      </c>
      <c r="H97" s="280">
        <f>+E97*G97</f>
        <v>0</v>
      </c>
      <c r="I97" s="284">
        <f t="shared" si="17"/>
        <v>0</v>
      </c>
    </row>
    <row r="98" spans="1:9" s="307" customFormat="1" x14ac:dyDescent="0.2">
      <c r="A98" s="304" t="s">
        <v>576</v>
      </c>
      <c r="B98" s="314">
        <v>0</v>
      </c>
      <c r="C98" s="276">
        <v>0</v>
      </c>
      <c r="D98" s="281">
        <v>0</v>
      </c>
      <c r="E98" s="305">
        <v>0</v>
      </c>
      <c r="F98" s="282">
        <f t="shared" si="13"/>
        <v>0</v>
      </c>
      <c r="G98" s="306">
        <v>460</v>
      </c>
      <c r="H98" s="330">
        <f t="shared" si="14"/>
        <v>0</v>
      </c>
      <c r="I98" s="284">
        <f t="shared" si="17"/>
        <v>0</v>
      </c>
    </row>
    <row r="99" spans="1:9" s="307" customFormat="1" x14ac:dyDescent="0.2">
      <c r="A99" s="304" t="s">
        <v>619</v>
      </c>
      <c r="B99" s="314">
        <v>0</v>
      </c>
      <c r="C99" s="276">
        <v>0</v>
      </c>
      <c r="D99" s="281">
        <f t="shared" si="16"/>
        <v>0</v>
      </c>
      <c r="E99" s="305">
        <v>0</v>
      </c>
      <c r="F99" s="282">
        <f t="shared" si="13"/>
        <v>0</v>
      </c>
      <c r="G99" s="306">
        <v>680</v>
      </c>
      <c r="H99" s="280">
        <f t="shared" si="14"/>
        <v>0</v>
      </c>
      <c r="I99" s="284">
        <f t="shared" si="17"/>
        <v>0</v>
      </c>
    </row>
    <row r="100" spans="1:9" s="307" customFormat="1" x14ac:dyDescent="0.2">
      <c r="A100" s="304" t="s">
        <v>579</v>
      </c>
      <c r="B100" s="314">
        <v>2</v>
      </c>
      <c r="C100" s="276">
        <f>SUMIF(INOUT!C:C,'N1113 '!A88,INOUT!E:E)</f>
        <v>2</v>
      </c>
      <c r="D100" s="281">
        <f t="shared" si="16"/>
        <v>4</v>
      </c>
      <c r="E100" s="305">
        <v>0</v>
      </c>
      <c r="F100" s="282">
        <f t="shared" si="13"/>
        <v>4</v>
      </c>
      <c r="G100" s="306">
        <v>700</v>
      </c>
      <c r="H100" s="280">
        <f t="shared" si="14"/>
        <v>0</v>
      </c>
      <c r="I100" s="284">
        <f t="shared" si="17"/>
        <v>2800</v>
      </c>
    </row>
    <row r="101" spans="1:9" s="307" customFormat="1" x14ac:dyDescent="0.2">
      <c r="A101" s="304" t="s">
        <v>333</v>
      </c>
      <c r="B101" s="314">
        <v>13</v>
      </c>
      <c r="C101" s="276">
        <f>SUMIF(INOUT!C:C,'N1113 '!#REF!,INOUT!E:E)</f>
        <v>0</v>
      </c>
      <c r="D101" s="281">
        <f t="shared" si="16"/>
        <v>13</v>
      </c>
      <c r="E101" s="305">
        <v>0</v>
      </c>
      <c r="F101" s="282">
        <f t="shared" si="13"/>
        <v>13</v>
      </c>
      <c r="G101" s="306">
        <v>25</v>
      </c>
      <c r="H101" s="280">
        <f t="shared" si="14"/>
        <v>0</v>
      </c>
      <c r="I101" s="284">
        <f t="shared" si="17"/>
        <v>325</v>
      </c>
    </row>
    <row r="102" spans="1:9" s="307" customFormat="1" x14ac:dyDescent="0.2">
      <c r="A102" s="304" t="s">
        <v>121</v>
      </c>
      <c r="B102" s="314">
        <v>1</v>
      </c>
      <c r="C102" s="276">
        <f>SUMIF(INOUT!C:C,'N1113 '!A93,INOUT!E:E)</f>
        <v>1</v>
      </c>
      <c r="D102" s="281">
        <f t="shared" si="16"/>
        <v>2</v>
      </c>
      <c r="E102" s="305">
        <f>SUMIF(INOUT!C:C,'N1113 '!A93,INOUT!F:F)</f>
        <v>1</v>
      </c>
      <c r="F102" s="282">
        <f t="shared" si="13"/>
        <v>1</v>
      </c>
      <c r="G102" s="306">
        <v>12</v>
      </c>
      <c r="H102" s="280">
        <f t="shared" si="14"/>
        <v>12</v>
      </c>
      <c r="I102" s="284">
        <f t="shared" si="17"/>
        <v>12</v>
      </c>
    </row>
    <row r="103" spans="1:9" s="307" customFormat="1" x14ac:dyDescent="0.2">
      <c r="A103" s="304" t="s">
        <v>521</v>
      </c>
      <c r="B103" s="314">
        <v>8</v>
      </c>
      <c r="C103" s="276">
        <f>SUMIF(INOUT!C:C,'N1113 '!A95,INOUT!E:E)</f>
        <v>12</v>
      </c>
      <c r="D103" s="281">
        <f t="shared" si="16"/>
        <v>20</v>
      </c>
      <c r="E103" s="305">
        <v>0</v>
      </c>
      <c r="F103" s="282">
        <f t="shared" si="13"/>
        <v>20</v>
      </c>
      <c r="G103" s="306">
        <v>2.8</v>
      </c>
      <c r="H103" s="280">
        <f t="shared" si="14"/>
        <v>0</v>
      </c>
      <c r="I103" s="284"/>
    </row>
    <row r="104" spans="1:9" s="307" customFormat="1" x14ac:dyDescent="0.2">
      <c r="A104" s="304" t="s">
        <v>822</v>
      </c>
      <c r="B104" s="314">
        <v>2</v>
      </c>
      <c r="C104" s="276">
        <v>0</v>
      </c>
      <c r="D104" s="281">
        <f t="shared" si="16"/>
        <v>2</v>
      </c>
      <c r="E104" s="305">
        <v>0</v>
      </c>
      <c r="F104" s="282">
        <f t="shared" si="13"/>
        <v>2</v>
      </c>
      <c r="G104" s="306">
        <v>65</v>
      </c>
      <c r="H104" s="280">
        <f t="shared" si="14"/>
        <v>0</v>
      </c>
      <c r="I104" s="284">
        <f>+G104*F104</f>
        <v>130</v>
      </c>
    </row>
    <row r="105" spans="1:9" s="307" customFormat="1" x14ac:dyDescent="0.2">
      <c r="A105" s="304" t="s">
        <v>594</v>
      </c>
      <c r="B105" s="314">
        <v>10</v>
      </c>
      <c r="C105" s="276">
        <v>0</v>
      </c>
      <c r="D105" s="281">
        <f>B105+C105</f>
        <v>10</v>
      </c>
      <c r="E105" s="305">
        <f>SUMIF(INOUT!C:C,'N1113 '!A98,INOUT!F:F)</f>
        <v>0</v>
      </c>
      <c r="F105" s="282">
        <f t="shared" si="13"/>
        <v>10</v>
      </c>
      <c r="G105" s="306">
        <v>16.5</v>
      </c>
      <c r="H105" s="280">
        <f t="shared" si="14"/>
        <v>0</v>
      </c>
      <c r="I105" s="284">
        <f>+G105*F105</f>
        <v>165</v>
      </c>
    </row>
    <row r="106" spans="1:9" s="307" customFormat="1" x14ac:dyDescent="0.2">
      <c r="A106" s="304" t="s">
        <v>534</v>
      </c>
      <c r="B106" s="314">
        <v>0</v>
      </c>
      <c r="C106" s="276">
        <v>0</v>
      </c>
      <c r="D106" s="281">
        <f t="shared" si="16"/>
        <v>0</v>
      </c>
      <c r="E106" s="305">
        <v>0</v>
      </c>
      <c r="F106" s="282">
        <v>0</v>
      </c>
      <c r="G106" s="306">
        <v>118</v>
      </c>
      <c r="H106" s="280">
        <f t="shared" si="14"/>
        <v>0</v>
      </c>
      <c r="I106" s="284">
        <f>+G106*F106</f>
        <v>0</v>
      </c>
    </row>
    <row r="107" spans="1:9" s="307" customFormat="1" x14ac:dyDescent="0.2">
      <c r="A107" s="304" t="s">
        <v>334</v>
      </c>
      <c r="B107" s="314">
        <v>2</v>
      </c>
      <c r="C107" s="276">
        <v>0</v>
      </c>
      <c r="D107" s="281">
        <f t="shared" si="16"/>
        <v>2</v>
      </c>
      <c r="E107" s="305">
        <v>0</v>
      </c>
      <c r="F107" s="282">
        <f t="shared" ref="F107:F136" si="18">D107-E107</f>
        <v>2</v>
      </c>
      <c r="G107" s="306">
        <v>45</v>
      </c>
      <c r="H107" s="280">
        <f t="shared" si="14"/>
        <v>0</v>
      </c>
      <c r="I107" s="284"/>
    </row>
    <row r="108" spans="1:9" s="307" customFormat="1" x14ac:dyDescent="0.2">
      <c r="A108" s="304" t="s">
        <v>603</v>
      </c>
      <c r="B108" s="314">
        <v>100</v>
      </c>
      <c r="C108" s="276">
        <v>0</v>
      </c>
      <c r="D108" s="281">
        <f t="shared" si="16"/>
        <v>100</v>
      </c>
      <c r="E108" s="305">
        <v>0</v>
      </c>
      <c r="F108" s="282">
        <f t="shared" si="18"/>
        <v>100</v>
      </c>
      <c r="G108" s="306">
        <v>2</v>
      </c>
      <c r="H108" s="280">
        <f t="shared" si="14"/>
        <v>0</v>
      </c>
      <c r="I108" s="284">
        <f>+G108*F108</f>
        <v>200</v>
      </c>
    </row>
    <row r="109" spans="1:9" s="307" customFormat="1" x14ac:dyDescent="0.2">
      <c r="A109" s="304" t="s">
        <v>129</v>
      </c>
      <c r="B109" s="314">
        <v>7</v>
      </c>
      <c r="C109" s="276">
        <v>0</v>
      </c>
      <c r="D109" s="281">
        <f t="shared" si="16"/>
        <v>7</v>
      </c>
      <c r="E109" s="305">
        <v>0</v>
      </c>
      <c r="F109" s="282">
        <f t="shared" si="18"/>
        <v>7</v>
      </c>
      <c r="G109" s="306">
        <v>10</v>
      </c>
      <c r="H109" s="280">
        <f t="shared" si="14"/>
        <v>0</v>
      </c>
      <c r="I109" s="284">
        <f>+G109*F109</f>
        <v>70</v>
      </c>
    </row>
    <row r="110" spans="1:9" s="307" customFormat="1" x14ac:dyDescent="0.2">
      <c r="A110" s="304" t="s">
        <v>132</v>
      </c>
      <c r="B110" s="314">
        <v>66</v>
      </c>
      <c r="C110" s="276">
        <v>0</v>
      </c>
      <c r="D110" s="281">
        <f t="shared" si="16"/>
        <v>66</v>
      </c>
      <c r="E110" s="305">
        <v>0</v>
      </c>
      <c r="F110" s="282">
        <f t="shared" si="18"/>
        <v>66</v>
      </c>
      <c r="G110" s="306">
        <v>1.5</v>
      </c>
      <c r="H110" s="280">
        <f t="shared" si="14"/>
        <v>0</v>
      </c>
      <c r="I110" s="284">
        <f t="shared" ref="I110:I123" si="19">+G110*F110</f>
        <v>99</v>
      </c>
    </row>
    <row r="111" spans="1:9" s="307" customFormat="1" x14ac:dyDescent="0.2">
      <c r="A111" s="304" t="s">
        <v>138</v>
      </c>
      <c r="B111" s="314">
        <v>90</v>
      </c>
      <c r="C111" s="276">
        <v>0</v>
      </c>
      <c r="D111" s="281">
        <f>B111+C111</f>
        <v>90</v>
      </c>
      <c r="E111" s="305">
        <v>0</v>
      </c>
      <c r="F111" s="282">
        <f t="shared" si="18"/>
        <v>90</v>
      </c>
      <c r="G111" s="306">
        <v>1.5</v>
      </c>
      <c r="H111" s="280">
        <f>+E111*G111</f>
        <v>0</v>
      </c>
      <c r="I111" s="284">
        <f>+G111*F111</f>
        <v>135</v>
      </c>
    </row>
    <row r="112" spans="1:9" s="307" customFormat="1" x14ac:dyDescent="0.2">
      <c r="A112" s="304" t="s">
        <v>335</v>
      </c>
      <c r="B112" s="314">
        <v>1</v>
      </c>
      <c r="C112" s="276">
        <v>0</v>
      </c>
      <c r="D112" s="281">
        <f t="shared" si="16"/>
        <v>1</v>
      </c>
      <c r="E112" s="305">
        <v>0</v>
      </c>
      <c r="F112" s="282">
        <f t="shared" si="18"/>
        <v>1</v>
      </c>
      <c r="G112" s="306">
        <v>198</v>
      </c>
      <c r="H112" s="280">
        <f t="shared" si="14"/>
        <v>0</v>
      </c>
      <c r="I112" s="284">
        <f t="shared" si="19"/>
        <v>198</v>
      </c>
    </row>
    <row r="113" spans="1:11" s="307" customFormat="1" x14ac:dyDescent="0.2">
      <c r="A113" s="304" t="s">
        <v>336</v>
      </c>
      <c r="B113" s="314">
        <v>2</v>
      </c>
      <c r="C113" s="276">
        <f>SUMIF(INOUT!C:C,'N1113 '!A107,INOUT!E:E)</f>
        <v>2</v>
      </c>
      <c r="D113" s="281">
        <f t="shared" si="16"/>
        <v>4</v>
      </c>
      <c r="E113" s="305">
        <f>SUMIF(INOUT!C:C,'N1113 '!A107,INOUT!F:F)</f>
        <v>0</v>
      </c>
      <c r="F113" s="282">
        <f t="shared" si="18"/>
        <v>4</v>
      </c>
      <c r="G113" s="306">
        <v>210</v>
      </c>
      <c r="H113" s="280">
        <f t="shared" si="14"/>
        <v>0</v>
      </c>
      <c r="I113" s="284">
        <f t="shared" si="19"/>
        <v>840</v>
      </c>
    </row>
    <row r="114" spans="1:11" s="307" customFormat="1" x14ac:dyDescent="0.2">
      <c r="A114" s="304" t="s">
        <v>500</v>
      </c>
      <c r="B114" s="314">
        <v>2</v>
      </c>
      <c r="C114" s="276">
        <f>SUMIF(INOUT!C:C,'N1113 '!A108,INOUT!E:E)</f>
        <v>4</v>
      </c>
      <c r="D114" s="281">
        <f t="shared" si="16"/>
        <v>6</v>
      </c>
      <c r="E114" s="305">
        <v>0</v>
      </c>
      <c r="F114" s="282">
        <f t="shared" si="18"/>
        <v>6</v>
      </c>
      <c r="G114" s="306">
        <v>10</v>
      </c>
      <c r="H114" s="280">
        <f t="shared" si="14"/>
        <v>0</v>
      </c>
      <c r="I114" s="284">
        <f t="shared" si="19"/>
        <v>60</v>
      </c>
    </row>
    <row r="115" spans="1:11" s="307" customFormat="1" x14ac:dyDescent="0.2">
      <c r="A115" s="304" t="s">
        <v>143</v>
      </c>
      <c r="B115" s="314">
        <v>4</v>
      </c>
      <c r="C115" s="276">
        <v>0</v>
      </c>
      <c r="D115" s="281">
        <f t="shared" si="16"/>
        <v>4</v>
      </c>
      <c r="E115" s="305">
        <v>0</v>
      </c>
      <c r="F115" s="282">
        <f t="shared" si="18"/>
        <v>4</v>
      </c>
      <c r="G115" s="306">
        <v>26</v>
      </c>
      <c r="H115" s="280">
        <f t="shared" si="14"/>
        <v>0</v>
      </c>
      <c r="I115" s="284">
        <f t="shared" si="19"/>
        <v>104</v>
      </c>
    </row>
    <row r="116" spans="1:11" s="307" customFormat="1" x14ac:dyDescent="0.2">
      <c r="A116" s="304" t="s">
        <v>421</v>
      </c>
      <c r="B116" s="314">
        <v>7</v>
      </c>
      <c r="C116" s="276">
        <v>0</v>
      </c>
      <c r="D116" s="281">
        <f t="shared" si="16"/>
        <v>7</v>
      </c>
      <c r="E116" s="305">
        <v>0</v>
      </c>
      <c r="F116" s="282">
        <f t="shared" si="18"/>
        <v>7</v>
      </c>
      <c r="G116" s="306">
        <v>89</v>
      </c>
      <c r="H116" s="280">
        <f t="shared" si="14"/>
        <v>0</v>
      </c>
      <c r="I116" s="284">
        <f t="shared" si="19"/>
        <v>623</v>
      </c>
      <c r="K116" s="317"/>
    </row>
    <row r="117" spans="1:11" s="307" customFormat="1" x14ac:dyDescent="0.2">
      <c r="A117" s="304" t="s">
        <v>422</v>
      </c>
      <c r="B117" s="314">
        <v>2</v>
      </c>
      <c r="C117" s="276">
        <v>0</v>
      </c>
      <c r="D117" s="281">
        <f t="shared" si="16"/>
        <v>2</v>
      </c>
      <c r="E117" s="305">
        <v>0</v>
      </c>
      <c r="F117" s="282">
        <f t="shared" si="18"/>
        <v>2</v>
      </c>
      <c r="G117" s="306">
        <v>75</v>
      </c>
      <c r="H117" s="280">
        <f t="shared" si="14"/>
        <v>0</v>
      </c>
      <c r="I117" s="284">
        <f t="shared" si="19"/>
        <v>150</v>
      </c>
    </row>
    <row r="118" spans="1:11" s="307" customFormat="1" x14ac:dyDescent="0.2">
      <c r="A118" s="304" t="s">
        <v>151</v>
      </c>
      <c r="B118" s="314">
        <v>3</v>
      </c>
      <c r="C118" s="276">
        <v>0</v>
      </c>
      <c r="D118" s="281">
        <f t="shared" ref="D118:D125" si="20">B118+C118</f>
        <v>3</v>
      </c>
      <c r="E118" s="305">
        <v>0</v>
      </c>
      <c r="F118" s="282">
        <f t="shared" si="18"/>
        <v>3</v>
      </c>
      <c r="G118" s="306">
        <v>26</v>
      </c>
      <c r="H118" s="280">
        <f t="shared" ref="H118:H147" si="21">+E118*G118</f>
        <v>0</v>
      </c>
      <c r="I118" s="284">
        <f t="shared" si="19"/>
        <v>78</v>
      </c>
    </row>
    <row r="119" spans="1:11" s="307" customFormat="1" x14ac:dyDescent="0.2">
      <c r="A119" s="304" t="s">
        <v>423</v>
      </c>
      <c r="B119" s="314">
        <v>5</v>
      </c>
      <c r="C119" s="276">
        <v>0</v>
      </c>
      <c r="D119" s="281">
        <f t="shared" si="20"/>
        <v>5</v>
      </c>
      <c r="E119" s="305">
        <v>0</v>
      </c>
      <c r="F119" s="282">
        <f t="shared" si="18"/>
        <v>5</v>
      </c>
      <c r="G119" s="306">
        <v>19.5</v>
      </c>
      <c r="H119" s="280">
        <f t="shared" si="21"/>
        <v>0</v>
      </c>
      <c r="I119" s="284">
        <f t="shared" si="19"/>
        <v>97.5</v>
      </c>
    </row>
    <row r="120" spans="1:11" s="307" customFormat="1" x14ac:dyDescent="0.2">
      <c r="A120" s="304" t="s">
        <v>564</v>
      </c>
      <c r="B120" s="314">
        <v>0</v>
      </c>
      <c r="C120" s="276">
        <v>0</v>
      </c>
      <c r="D120" s="281">
        <f t="shared" si="20"/>
        <v>0</v>
      </c>
      <c r="E120" s="305">
        <v>0</v>
      </c>
      <c r="F120" s="282">
        <f t="shared" si="18"/>
        <v>0</v>
      </c>
      <c r="G120" s="306">
        <v>3.5</v>
      </c>
      <c r="H120" s="280">
        <f t="shared" si="21"/>
        <v>0</v>
      </c>
      <c r="I120" s="284">
        <f>+G120*F120</f>
        <v>0</v>
      </c>
    </row>
    <row r="121" spans="1:11" s="307" customFormat="1" x14ac:dyDescent="0.2">
      <c r="A121" s="304" t="s">
        <v>377</v>
      </c>
      <c r="B121" s="314">
        <v>75</v>
      </c>
      <c r="C121" s="276">
        <v>0</v>
      </c>
      <c r="D121" s="281">
        <f t="shared" si="20"/>
        <v>75</v>
      </c>
      <c r="E121" s="305">
        <v>0</v>
      </c>
      <c r="F121" s="282">
        <f t="shared" si="18"/>
        <v>75</v>
      </c>
      <c r="G121" s="306">
        <v>2.75</v>
      </c>
      <c r="H121" s="280">
        <f t="shared" si="21"/>
        <v>0</v>
      </c>
      <c r="I121" s="284">
        <f>+G121*F121</f>
        <v>206.25</v>
      </c>
    </row>
    <row r="122" spans="1:11" s="307" customFormat="1" x14ac:dyDescent="0.2">
      <c r="A122" s="304" t="s">
        <v>664</v>
      </c>
      <c r="B122" s="314">
        <v>5</v>
      </c>
      <c r="C122" s="276">
        <v>0</v>
      </c>
      <c r="D122" s="281">
        <f t="shared" si="20"/>
        <v>5</v>
      </c>
      <c r="E122" s="305">
        <v>0</v>
      </c>
      <c r="F122" s="282">
        <f t="shared" si="18"/>
        <v>5</v>
      </c>
      <c r="G122" s="306">
        <v>14</v>
      </c>
      <c r="H122" s="280">
        <f t="shared" si="21"/>
        <v>0</v>
      </c>
      <c r="I122" s="284">
        <f t="shared" si="19"/>
        <v>70</v>
      </c>
    </row>
    <row r="123" spans="1:11" s="307" customFormat="1" x14ac:dyDescent="0.2">
      <c r="A123" s="304" t="s">
        <v>483</v>
      </c>
      <c r="B123" s="314">
        <v>14</v>
      </c>
      <c r="C123" s="276">
        <v>0</v>
      </c>
      <c r="D123" s="281">
        <f t="shared" si="20"/>
        <v>14</v>
      </c>
      <c r="E123" s="305">
        <v>0</v>
      </c>
      <c r="F123" s="282">
        <f t="shared" si="18"/>
        <v>14</v>
      </c>
      <c r="G123" s="306">
        <v>8</v>
      </c>
      <c r="H123" s="280">
        <f t="shared" si="21"/>
        <v>0</v>
      </c>
      <c r="I123" s="284">
        <f t="shared" si="19"/>
        <v>112</v>
      </c>
    </row>
    <row r="124" spans="1:11" s="307" customFormat="1" x14ac:dyDescent="0.2">
      <c r="A124" s="304" t="s">
        <v>520</v>
      </c>
      <c r="B124" s="314">
        <v>32</v>
      </c>
      <c r="C124" s="276">
        <v>0</v>
      </c>
      <c r="D124" s="281">
        <f t="shared" si="20"/>
        <v>32</v>
      </c>
      <c r="E124" s="305">
        <v>0</v>
      </c>
      <c r="F124" s="282">
        <f t="shared" si="18"/>
        <v>32</v>
      </c>
      <c r="G124" s="306">
        <v>14</v>
      </c>
      <c r="H124" s="280">
        <f t="shared" si="21"/>
        <v>0</v>
      </c>
      <c r="I124" s="284"/>
    </row>
    <row r="125" spans="1:11" s="307" customFormat="1" x14ac:dyDescent="0.2">
      <c r="A125" s="304" t="s">
        <v>554</v>
      </c>
      <c r="B125" s="314">
        <v>23</v>
      </c>
      <c r="C125" s="276">
        <v>0</v>
      </c>
      <c r="D125" s="281">
        <f t="shared" si="20"/>
        <v>23</v>
      </c>
      <c r="E125" s="305">
        <v>0</v>
      </c>
      <c r="F125" s="282">
        <f t="shared" si="18"/>
        <v>23</v>
      </c>
      <c r="G125" s="306">
        <v>13</v>
      </c>
      <c r="H125" s="280">
        <f t="shared" si="21"/>
        <v>0</v>
      </c>
      <c r="I125" s="284"/>
    </row>
    <row r="126" spans="1:11" s="307" customFormat="1" x14ac:dyDescent="0.2">
      <c r="A126" s="304" t="s">
        <v>688</v>
      </c>
      <c r="B126" s="314">
        <v>3</v>
      </c>
      <c r="C126" s="276">
        <v>0</v>
      </c>
      <c r="D126" s="281">
        <v>3</v>
      </c>
      <c r="E126" s="305">
        <v>0</v>
      </c>
      <c r="F126" s="282">
        <f t="shared" si="18"/>
        <v>3</v>
      </c>
      <c r="G126" s="306">
        <v>50</v>
      </c>
      <c r="H126" s="280">
        <f t="shared" si="21"/>
        <v>0</v>
      </c>
      <c r="I126" s="284"/>
    </row>
    <row r="127" spans="1:11" s="307" customFormat="1" x14ac:dyDescent="0.2">
      <c r="A127" s="304" t="s">
        <v>730</v>
      </c>
      <c r="B127" s="314">
        <v>2</v>
      </c>
      <c r="C127" s="276">
        <v>0</v>
      </c>
      <c r="D127" s="281">
        <f>B127+C127</f>
        <v>2</v>
      </c>
      <c r="E127" s="305">
        <f>SUMIF(INOUT!C:C,'N1113 '!#REF!,INOUT!F:F)</f>
        <v>0</v>
      </c>
      <c r="F127" s="282">
        <f>D127-E127</f>
        <v>2</v>
      </c>
      <c r="G127" s="306">
        <v>109.75</v>
      </c>
      <c r="H127" s="280">
        <f>+E127*G127</f>
        <v>0</v>
      </c>
      <c r="I127" s="284"/>
    </row>
    <row r="128" spans="1:11" s="307" customFormat="1" x14ac:dyDescent="0.2">
      <c r="A128" s="304" t="s">
        <v>342</v>
      </c>
      <c r="B128" s="314">
        <v>7</v>
      </c>
      <c r="C128" s="276">
        <v>0</v>
      </c>
      <c r="D128" s="281">
        <f>B128+C128</f>
        <v>7</v>
      </c>
      <c r="E128" s="305">
        <v>0</v>
      </c>
      <c r="F128" s="282">
        <f t="shared" si="18"/>
        <v>7</v>
      </c>
      <c r="G128" s="306">
        <v>39</v>
      </c>
      <c r="H128" s="280">
        <f t="shared" si="21"/>
        <v>0</v>
      </c>
      <c r="I128" s="284">
        <f t="shared" ref="I128:I134" si="22">+G128*F128</f>
        <v>273</v>
      </c>
    </row>
    <row r="129" spans="1:9" s="307" customFormat="1" x14ac:dyDescent="0.2">
      <c r="A129" s="304" t="s">
        <v>424</v>
      </c>
      <c r="B129" s="314">
        <v>2</v>
      </c>
      <c r="C129" s="276">
        <f>SUMIF(INOUT!C:C,'N1113 '!#REF!,INOUT!E:E)</f>
        <v>0</v>
      </c>
      <c r="D129" s="281">
        <f>B129+C129</f>
        <v>2</v>
      </c>
      <c r="E129" s="305">
        <f>SUMIF(INOUT!C:C,'N1113 '!#REF!,INOUT!F:F)</f>
        <v>0</v>
      </c>
      <c r="F129" s="282">
        <f t="shared" si="18"/>
        <v>2</v>
      </c>
      <c r="G129" s="306">
        <v>29</v>
      </c>
      <c r="H129" s="280">
        <f t="shared" si="21"/>
        <v>0</v>
      </c>
      <c r="I129" s="284">
        <f t="shared" si="22"/>
        <v>58</v>
      </c>
    </row>
    <row r="130" spans="1:9" s="307" customFormat="1" x14ac:dyDescent="0.2">
      <c r="A130" s="304" t="s">
        <v>583</v>
      </c>
      <c r="B130" s="314">
        <v>2</v>
      </c>
      <c r="C130" s="276">
        <f>SUMIF(INOUT!C:C,'N1113 '!#REF!,INOUT!E:E)</f>
        <v>0</v>
      </c>
      <c r="D130" s="281">
        <f t="shared" ref="D130:D143" si="23">B130+C130</f>
        <v>2</v>
      </c>
      <c r="E130" s="305">
        <v>0</v>
      </c>
      <c r="F130" s="282">
        <f t="shared" si="18"/>
        <v>2</v>
      </c>
      <c r="G130" s="306">
        <v>400</v>
      </c>
      <c r="H130" s="280">
        <f t="shared" si="21"/>
        <v>0</v>
      </c>
      <c r="I130" s="284">
        <f t="shared" si="22"/>
        <v>800</v>
      </c>
    </row>
    <row r="131" spans="1:9" s="307" customFormat="1" x14ac:dyDescent="0.2">
      <c r="A131" s="304" t="s">
        <v>162</v>
      </c>
      <c r="B131" s="314">
        <v>7</v>
      </c>
      <c r="C131" s="276">
        <f>SUMIF(INOUT!C:C,'N1113 '!A137,INOUT!E:E)</f>
        <v>6</v>
      </c>
      <c r="D131" s="281">
        <f t="shared" si="23"/>
        <v>13</v>
      </c>
      <c r="E131" s="305">
        <v>0</v>
      </c>
      <c r="F131" s="282">
        <f t="shared" si="18"/>
        <v>13</v>
      </c>
      <c r="G131" s="306">
        <v>42</v>
      </c>
      <c r="H131" s="280">
        <f t="shared" si="21"/>
        <v>0</v>
      </c>
      <c r="I131" s="284">
        <f t="shared" si="22"/>
        <v>546</v>
      </c>
    </row>
    <row r="132" spans="1:9" s="307" customFormat="1" ht="16.5" x14ac:dyDescent="0.2">
      <c r="A132" s="168" t="s">
        <v>855</v>
      </c>
      <c r="B132" s="314">
        <v>0</v>
      </c>
      <c r="C132" s="276">
        <v>0</v>
      </c>
      <c r="D132" s="281">
        <f t="shared" si="23"/>
        <v>0</v>
      </c>
      <c r="E132" s="305">
        <v>0</v>
      </c>
      <c r="F132" s="282">
        <f t="shared" si="18"/>
        <v>0</v>
      </c>
      <c r="G132" s="306">
        <v>3.5</v>
      </c>
      <c r="H132" s="280">
        <f t="shared" si="21"/>
        <v>0</v>
      </c>
      <c r="I132" s="284">
        <f t="shared" si="22"/>
        <v>0</v>
      </c>
    </row>
    <row r="133" spans="1:9" s="307" customFormat="1" x14ac:dyDescent="0.2">
      <c r="A133" s="304" t="s">
        <v>425</v>
      </c>
      <c r="B133" s="314">
        <v>4</v>
      </c>
      <c r="C133" s="276">
        <v>0</v>
      </c>
      <c r="D133" s="281">
        <f t="shared" si="23"/>
        <v>4</v>
      </c>
      <c r="E133" s="305">
        <v>0</v>
      </c>
      <c r="F133" s="282">
        <f t="shared" si="18"/>
        <v>4</v>
      </c>
      <c r="G133" s="306">
        <v>28</v>
      </c>
      <c r="H133" s="280">
        <f t="shared" si="21"/>
        <v>0</v>
      </c>
      <c r="I133" s="284">
        <f t="shared" si="22"/>
        <v>112</v>
      </c>
    </row>
    <row r="134" spans="1:9" s="307" customFormat="1" x14ac:dyDescent="0.2">
      <c r="A134" s="304" t="s">
        <v>346</v>
      </c>
      <c r="B134" s="314">
        <v>3</v>
      </c>
      <c r="C134" s="276">
        <v>0</v>
      </c>
      <c r="D134" s="281">
        <f t="shared" si="23"/>
        <v>3</v>
      </c>
      <c r="E134" s="305">
        <v>0</v>
      </c>
      <c r="F134" s="282">
        <f t="shared" si="18"/>
        <v>3</v>
      </c>
      <c r="G134" s="306">
        <v>14.5</v>
      </c>
      <c r="H134" s="280">
        <f t="shared" si="21"/>
        <v>0</v>
      </c>
      <c r="I134" s="284">
        <f t="shared" si="22"/>
        <v>43.5</v>
      </c>
    </row>
    <row r="135" spans="1:9" s="307" customFormat="1" x14ac:dyDescent="0.2">
      <c r="A135" s="304" t="s">
        <v>426</v>
      </c>
      <c r="B135" s="314">
        <v>1</v>
      </c>
      <c r="C135" s="276">
        <f>SUMIF(INOUT!C:C,'N1113 '!#REF!,INOUT!E:E)</f>
        <v>0</v>
      </c>
      <c r="D135" s="281">
        <f t="shared" si="23"/>
        <v>1</v>
      </c>
      <c r="E135" s="305">
        <v>0</v>
      </c>
      <c r="F135" s="282">
        <f t="shared" si="18"/>
        <v>1</v>
      </c>
      <c r="G135" s="306">
        <v>40</v>
      </c>
      <c r="H135" s="280">
        <f t="shared" si="21"/>
        <v>0</v>
      </c>
      <c r="I135" s="284"/>
    </row>
    <row r="136" spans="1:9" s="307" customFormat="1" x14ac:dyDescent="0.2">
      <c r="A136" s="304" t="s">
        <v>171</v>
      </c>
      <c r="B136" s="314">
        <v>0</v>
      </c>
      <c r="C136" s="276">
        <v>0</v>
      </c>
      <c r="D136" s="281">
        <f t="shared" si="23"/>
        <v>0</v>
      </c>
      <c r="E136" s="305">
        <v>0</v>
      </c>
      <c r="F136" s="282">
        <f t="shared" si="18"/>
        <v>0</v>
      </c>
      <c r="G136" s="306">
        <v>67</v>
      </c>
      <c r="H136" s="280">
        <f t="shared" si="21"/>
        <v>0</v>
      </c>
      <c r="I136" s="284">
        <f t="shared" ref="I136:I150" si="24">+G136*F136</f>
        <v>0</v>
      </c>
    </row>
    <row r="137" spans="1:9" s="307" customFormat="1" x14ac:dyDescent="0.2">
      <c r="A137" s="304" t="s">
        <v>427</v>
      </c>
      <c r="B137" s="314">
        <v>1</v>
      </c>
      <c r="C137" s="276">
        <v>0</v>
      </c>
      <c r="D137" s="281">
        <f t="shared" si="23"/>
        <v>1</v>
      </c>
      <c r="E137" s="305">
        <v>0</v>
      </c>
      <c r="F137" s="282">
        <f t="shared" ref="F137:F143" si="25">D137-E137</f>
        <v>1</v>
      </c>
      <c r="G137" s="306">
        <v>85</v>
      </c>
      <c r="H137" s="280">
        <f t="shared" si="21"/>
        <v>0</v>
      </c>
      <c r="I137" s="284">
        <f t="shared" si="24"/>
        <v>85</v>
      </c>
    </row>
    <row r="138" spans="1:9" s="307" customFormat="1" x14ac:dyDescent="0.2">
      <c r="A138" s="304" t="s">
        <v>174</v>
      </c>
      <c r="B138" s="314">
        <v>32</v>
      </c>
      <c r="C138" s="276">
        <v>0</v>
      </c>
      <c r="D138" s="281">
        <f>B138+C138</f>
        <v>32</v>
      </c>
      <c r="E138" s="305">
        <v>0</v>
      </c>
      <c r="F138" s="282">
        <f>D138-E138</f>
        <v>32</v>
      </c>
      <c r="G138" s="306">
        <v>40</v>
      </c>
      <c r="H138" s="280">
        <f>+E138*G138</f>
        <v>0</v>
      </c>
      <c r="I138" s="284">
        <f t="shared" si="24"/>
        <v>1280</v>
      </c>
    </row>
    <row r="139" spans="1:9" s="307" customFormat="1" x14ac:dyDescent="0.2">
      <c r="A139" s="304" t="s">
        <v>182</v>
      </c>
      <c r="B139" s="314">
        <v>6</v>
      </c>
      <c r="C139" s="276">
        <v>0</v>
      </c>
      <c r="D139" s="281">
        <f>B139+C139</f>
        <v>6</v>
      </c>
      <c r="E139" s="305">
        <v>0</v>
      </c>
      <c r="F139" s="282">
        <f>D139-E139</f>
        <v>6</v>
      </c>
      <c r="G139" s="306">
        <v>17</v>
      </c>
      <c r="H139" s="280">
        <f>+E139*G139</f>
        <v>0</v>
      </c>
      <c r="I139" s="284">
        <f>+G139*F139</f>
        <v>102</v>
      </c>
    </row>
    <row r="140" spans="1:9" s="307" customFormat="1" x14ac:dyDescent="0.2">
      <c r="A140" s="304" t="s">
        <v>184</v>
      </c>
      <c r="B140" s="314">
        <v>3</v>
      </c>
      <c r="C140" s="276">
        <v>0</v>
      </c>
      <c r="D140" s="281">
        <f t="shared" si="23"/>
        <v>3</v>
      </c>
      <c r="E140" s="305">
        <v>0</v>
      </c>
      <c r="F140" s="282">
        <f t="shared" si="25"/>
        <v>3</v>
      </c>
      <c r="G140" s="306">
        <v>8.5</v>
      </c>
      <c r="H140" s="280">
        <f t="shared" si="21"/>
        <v>0</v>
      </c>
      <c r="I140" s="284">
        <f t="shared" si="24"/>
        <v>25.5</v>
      </c>
    </row>
    <row r="141" spans="1:9" s="307" customFormat="1" x14ac:dyDescent="0.2">
      <c r="A141" s="304" t="s">
        <v>529</v>
      </c>
      <c r="B141" s="314">
        <v>2</v>
      </c>
      <c r="C141" s="276">
        <f>SUMIF(INOUT!C:C,'N1113 '!A157,INOUT!E:E)</f>
        <v>2</v>
      </c>
      <c r="D141" s="281">
        <f t="shared" si="23"/>
        <v>4</v>
      </c>
      <c r="E141" s="305">
        <v>0</v>
      </c>
      <c r="F141" s="282">
        <f t="shared" si="25"/>
        <v>4</v>
      </c>
      <c r="G141" s="306">
        <v>145</v>
      </c>
      <c r="H141" s="280">
        <f t="shared" si="21"/>
        <v>0</v>
      </c>
      <c r="I141" s="284">
        <f t="shared" si="24"/>
        <v>580</v>
      </c>
    </row>
    <row r="142" spans="1:9" s="307" customFormat="1" x14ac:dyDescent="0.2">
      <c r="A142" s="304" t="s">
        <v>430</v>
      </c>
      <c r="B142" s="314">
        <v>3</v>
      </c>
      <c r="C142" s="276">
        <f>SUMIF(INOUT!C:C,'N1113 '!A158,INOUT!E:E)</f>
        <v>3</v>
      </c>
      <c r="D142" s="281">
        <f t="shared" si="23"/>
        <v>6</v>
      </c>
      <c r="E142" s="305">
        <f>SUMIF(INOUT!C:C,'N1113 '!A158,INOUT!F:F)</f>
        <v>0</v>
      </c>
      <c r="F142" s="282">
        <f t="shared" si="25"/>
        <v>6</v>
      </c>
      <c r="G142" s="306">
        <v>26</v>
      </c>
      <c r="H142" s="280">
        <f t="shared" si="21"/>
        <v>0</v>
      </c>
      <c r="I142" s="284">
        <f t="shared" si="24"/>
        <v>156</v>
      </c>
    </row>
    <row r="143" spans="1:9" s="307" customFormat="1" x14ac:dyDescent="0.2">
      <c r="A143" s="304" t="s">
        <v>186</v>
      </c>
      <c r="B143" s="314">
        <v>5</v>
      </c>
      <c r="C143" s="276">
        <f>SUMIF(INOUT!C:C,'N1113 '!A161,INOUT!E:E)</f>
        <v>0</v>
      </c>
      <c r="D143" s="281">
        <f t="shared" si="23"/>
        <v>5</v>
      </c>
      <c r="E143" s="305">
        <v>0</v>
      </c>
      <c r="F143" s="282">
        <f t="shared" si="25"/>
        <v>5</v>
      </c>
      <c r="G143" s="306">
        <v>4.5</v>
      </c>
      <c r="H143" s="280">
        <f t="shared" si="21"/>
        <v>0</v>
      </c>
      <c r="I143" s="284">
        <f t="shared" si="24"/>
        <v>22.5</v>
      </c>
    </row>
    <row r="144" spans="1:9" s="307" customFormat="1" x14ac:dyDescent="0.2">
      <c r="A144" s="304" t="s">
        <v>189</v>
      </c>
      <c r="B144" s="314">
        <v>19</v>
      </c>
      <c r="C144" s="276">
        <v>0</v>
      </c>
      <c r="D144" s="281">
        <f>B144+C144</f>
        <v>19</v>
      </c>
      <c r="E144" s="305">
        <v>0</v>
      </c>
      <c r="F144" s="282">
        <f>D144-E144</f>
        <v>19</v>
      </c>
      <c r="G144" s="306">
        <v>29.58</v>
      </c>
      <c r="H144" s="280">
        <f t="shared" si="21"/>
        <v>0</v>
      </c>
      <c r="I144" s="284">
        <f t="shared" si="24"/>
        <v>562.02</v>
      </c>
    </row>
    <row r="145" spans="1:9" s="307" customFormat="1" x14ac:dyDescent="0.2">
      <c r="A145" s="304" t="s">
        <v>192</v>
      </c>
      <c r="B145" s="314">
        <v>8</v>
      </c>
      <c r="C145" s="276">
        <v>0</v>
      </c>
      <c r="D145" s="281">
        <f>B145+C145</f>
        <v>8</v>
      </c>
      <c r="E145" s="305">
        <v>0</v>
      </c>
      <c r="F145" s="282">
        <f t="shared" ref="F145:F165" si="26">D145-E145</f>
        <v>8</v>
      </c>
      <c r="G145" s="306">
        <v>29.582999999999998</v>
      </c>
      <c r="H145" s="280">
        <f t="shared" si="21"/>
        <v>0</v>
      </c>
      <c r="I145" s="284">
        <f t="shared" si="24"/>
        <v>236.66399999999999</v>
      </c>
    </row>
    <row r="146" spans="1:9" s="307" customFormat="1" x14ac:dyDescent="0.2">
      <c r="A146" s="304" t="s">
        <v>194</v>
      </c>
      <c r="B146" s="314">
        <v>13</v>
      </c>
      <c r="C146" s="276">
        <f>SUMIF(INOUT!C:C,'N1113 '!A164,INOUT!E:E)</f>
        <v>10</v>
      </c>
      <c r="D146" s="281">
        <f>B146+C146</f>
        <v>23</v>
      </c>
      <c r="E146" s="305">
        <f>SUMIF(INOUT!C:C,'N1113 '!A164,INOUT!F:F)</f>
        <v>10</v>
      </c>
      <c r="F146" s="282">
        <f t="shared" si="26"/>
        <v>13</v>
      </c>
      <c r="G146" s="306">
        <v>30</v>
      </c>
      <c r="H146" s="280">
        <f t="shared" si="21"/>
        <v>300</v>
      </c>
      <c r="I146" s="284">
        <f t="shared" si="24"/>
        <v>390</v>
      </c>
    </row>
    <row r="147" spans="1:9" s="307" customFormat="1" x14ac:dyDescent="0.2">
      <c r="A147" s="304" t="s">
        <v>195</v>
      </c>
      <c r="B147" s="314">
        <v>2</v>
      </c>
      <c r="C147" s="276">
        <f>SUMIF(INOUT!C:C,'N1113 '!#REF!,INOUT!E:E)</f>
        <v>0</v>
      </c>
      <c r="D147" s="281">
        <v>5</v>
      </c>
      <c r="E147" s="305">
        <v>0</v>
      </c>
      <c r="F147" s="282">
        <f t="shared" si="26"/>
        <v>5</v>
      </c>
      <c r="G147" s="306">
        <v>30</v>
      </c>
      <c r="H147" s="280">
        <f t="shared" si="21"/>
        <v>0</v>
      </c>
      <c r="I147" s="284">
        <f t="shared" si="24"/>
        <v>150</v>
      </c>
    </row>
    <row r="148" spans="1:9" s="307" customFormat="1" x14ac:dyDescent="0.2">
      <c r="A148" s="304" t="s">
        <v>196</v>
      </c>
      <c r="B148" s="314">
        <v>5</v>
      </c>
      <c r="C148" s="276">
        <f>SUMIF(INOUT!C:C,'N1113 '!#REF!,INOUT!E:E)</f>
        <v>0</v>
      </c>
      <c r="D148" s="281">
        <f t="shared" ref="D148:D163" si="27">B148+C148</f>
        <v>5</v>
      </c>
      <c r="E148" s="305">
        <v>0</v>
      </c>
      <c r="F148" s="282">
        <f t="shared" si="26"/>
        <v>5</v>
      </c>
      <c r="G148" s="306">
        <v>30</v>
      </c>
      <c r="H148" s="280">
        <f t="shared" ref="H148:H165" si="28">+E148*G148</f>
        <v>0</v>
      </c>
      <c r="I148" s="284">
        <f t="shared" si="24"/>
        <v>150</v>
      </c>
    </row>
    <row r="149" spans="1:9" s="307" customFormat="1" x14ac:dyDescent="0.2">
      <c r="A149" s="304" t="s">
        <v>224</v>
      </c>
      <c r="B149" s="314">
        <v>4</v>
      </c>
      <c r="C149" s="276">
        <f>SUMIF(INOUT!C:C,'N1113 '!A167,INOUT!E:E)</f>
        <v>4</v>
      </c>
      <c r="D149" s="281">
        <f t="shared" si="27"/>
        <v>8</v>
      </c>
      <c r="E149" s="305">
        <f>SUMIF(INOUT!C:C,'N1113 '!A167,INOUT!F:F)</f>
        <v>0</v>
      </c>
      <c r="F149" s="282">
        <f t="shared" si="26"/>
        <v>8</v>
      </c>
      <c r="G149" s="306">
        <v>12</v>
      </c>
      <c r="H149" s="280">
        <f t="shared" si="28"/>
        <v>0</v>
      </c>
      <c r="I149" s="284">
        <f t="shared" si="24"/>
        <v>96</v>
      </c>
    </row>
    <row r="150" spans="1:9" s="307" customFormat="1" x14ac:dyDescent="0.2">
      <c r="A150" s="304" t="s">
        <v>226</v>
      </c>
      <c r="B150" s="314">
        <v>2</v>
      </c>
      <c r="C150" s="276">
        <f>SUMIF(INOUT!C:C,'N1113 '!A168,INOUT!E:E)</f>
        <v>2</v>
      </c>
      <c r="D150" s="281">
        <f t="shared" si="27"/>
        <v>4</v>
      </c>
      <c r="E150" s="305">
        <f>SUMIF(INOUT!C:C,'N1113 '!A168,INOUT!F:F)</f>
        <v>0</v>
      </c>
      <c r="F150" s="282">
        <f t="shared" si="26"/>
        <v>4</v>
      </c>
      <c r="G150" s="306">
        <v>10</v>
      </c>
      <c r="H150" s="280">
        <f t="shared" si="28"/>
        <v>0</v>
      </c>
      <c r="I150" s="284">
        <f t="shared" si="24"/>
        <v>40</v>
      </c>
    </row>
    <row r="151" spans="1:9" s="307" customFormat="1" x14ac:dyDescent="0.2">
      <c r="A151" s="304" t="s">
        <v>815</v>
      </c>
      <c r="B151" s="314">
        <v>0</v>
      </c>
      <c r="C151" s="276">
        <v>0</v>
      </c>
      <c r="D151" s="281">
        <f>B151+C151</f>
        <v>0</v>
      </c>
      <c r="E151" s="305">
        <v>0</v>
      </c>
      <c r="F151" s="282">
        <f>D151-E151</f>
        <v>0</v>
      </c>
      <c r="G151" s="306">
        <v>295</v>
      </c>
      <c r="H151" s="280">
        <f>+E151*G151</f>
        <v>0</v>
      </c>
      <c r="I151" s="284">
        <f>+G151*F151</f>
        <v>0</v>
      </c>
    </row>
    <row r="152" spans="1:9" s="307" customFormat="1" x14ac:dyDescent="0.2">
      <c r="A152" s="304" t="s">
        <v>227</v>
      </c>
      <c r="B152" s="314">
        <v>2</v>
      </c>
      <c r="C152" s="276">
        <f>SUMIF(INOUT!C:C,'N1113 '!#REF!,INOUT!E:E)</f>
        <v>0</v>
      </c>
      <c r="D152" s="281">
        <f>B152+C152</f>
        <v>2</v>
      </c>
      <c r="E152" s="305">
        <f>SUMIF(INOUT!C:C,'N1113 '!#REF!,INOUT!F:F)</f>
        <v>0</v>
      </c>
      <c r="F152" s="282">
        <f>D152-E152</f>
        <v>2</v>
      </c>
      <c r="G152" s="306">
        <v>10</v>
      </c>
      <c r="H152" s="280">
        <f>+E152*G152</f>
        <v>0</v>
      </c>
      <c r="I152" s="284">
        <f>+G152*F152</f>
        <v>20</v>
      </c>
    </row>
    <row r="153" spans="1:9" s="307" customFormat="1" x14ac:dyDescent="0.2">
      <c r="A153" s="304" t="s">
        <v>231</v>
      </c>
      <c r="B153" s="314">
        <v>9</v>
      </c>
      <c r="C153" s="276">
        <v>0</v>
      </c>
      <c r="D153" s="281">
        <f t="shared" si="27"/>
        <v>9</v>
      </c>
      <c r="E153" s="305">
        <v>0</v>
      </c>
      <c r="F153" s="282">
        <f t="shared" si="26"/>
        <v>9</v>
      </c>
      <c r="G153" s="306">
        <v>425</v>
      </c>
      <c r="H153" s="280">
        <f t="shared" si="28"/>
        <v>0</v>
      </c>
      <c r="I153" s="284">
        <f t="shared" ref="I153:I165" si="29">+G153*F153</f>
        <v>3825</v>
      </c>
    </row>
    <row r="154" spans="1:9" s="307" customFormat="1" x14ac:dyDescent="0.2">
      <c r="A154" s="304" t="s">
        <v>235</v>
      </c>
      <c r="B154" s="314">
        <v>0</v>
      </c>
      <c r="C154" s="276">
        <v>0</v>
      </c>
      <c r="D154" s="281">
        <f t="shared" si="27"/>
        <v>0</v>
      </c>
      <c r="E154" s="305">
        <v>0</v>
      </c>
      <c r="F154" s="282">
        <f t="shared" si="26"/>
        <v>0</v>
      </c>
      <c r="G154" s="306">
        <v>616.66999999999996</v>
      </c>
      <c r="H154" s="330">
        <f t="shared" si="28"/>
        <v>0</v>
      </c>
      <c r="I154" s="284">
        <f t="shared" si="29"/>
        <v>0</v>
      </c>
    </row>
    <row r="155" spans="1:9" s="307" customFormat="1" x14ac:dyDescent="0.2">
      <c r="A155" s="304" t="s">
        <v>728</v>
      </c>
      <c r="B155" s="314">
        <v>5</v>
      </c>
      <c r="C155" s="276">
        <v>0</v>
      </c>
      <c r="D155" s="281">
        <f>B155+C155</f>
        <v>5</v>
      </c>
      <c r="E155" s="305">
        <v>0</v>
      </c>
      <c r="F155" s="282">
        <f>D155-E155</f>
        <v>5</v>
      </c>
      <c r="G155" s="306">
        <v>350</v>
      </c>
      <c r="H155" s="280">
        <f>+E155*G155</f>
        <v>0</v>
      </c>
      <c r="I155" s="284">
        <f>+G155*F155</f>
        <v>1750</v>
      </c>
    </row>
    <row r="156" spans="1:9" s="307" customFormat="1" x14ac:dyDescent="0.2">
      <c r="A156" s="304" t="s">
        <v>237</v>
      </c>
      <c r="B156" s="314">
        <v>18</v>
      </c>
      <c r="C156" s="276">
        <v>0</v>
      </c>
      <c r="D156" s="281">
        <f t="shared" si="27"/>
        <v>18</v>
      </c>
      <c r="E156" s="305">
        <v>0</v>
      </c>
      <c r="F156" s="282">
        <f t="shared" si="26"/>
        <v>18</v>
      </c>
      <c r="G156" s="306">
        <v>495</v>
      </c>
      <c r="H156" s="330">
        <f t="shared" si="28"/>
        <v>0</v>
      </c>
      <c r="I156" s="284">
        <f t="shared" si="29"/>
        <v>8910</v>
      </c>
    </row>
    <row r="157" spans="1:9" s="307" customFormat="1" x14ac:dyDescent="0.2">
      <c r="A157" s="304" t="s">
        <v>241</v>
      </c>
      <c r="B157" s="314">
        <v>3</v>
      </c>
      <c r="C157" s="276">
        <f>SUMIF(INOUT!C:C,'N1113 '!A179,INOUT!E:E)</f>
        <v>3</v>
      </c>
      <c r="D157" s="281">
        <f t="shared" si="27"/>
        <v>6</v>
      </c>
      <c r="E157" s="305">
        <f>SUMIF(INOUT!C:C,'N1113 '!A179,INOUT!F:F)</f>
        <v>0</v>
      </c>
      <c r="F157" s="282">
        <f t="shared" si="26"/>
        <v>6</v>
      </c>
      <c r="G157" s="306">
        <v>390</v>
      </c>
      <c r="H157" s="280">
        <f t="shared" si="28"/>
        <v>0</v>
      </c>
      <c r="I157" s="284">
        <f t="shared" si="29"/>
        <v>2340</v>
      </c>
    </row>
    <row r="158" spans="1:9" s="307" customFormat="1" x14ac:dyDescent="0.2">
      <c r="A158" s="304" t="s">
        <v>349</v>
      </c>
      <c r="B158" s="314">
        <v>2</v>
      </c>
      <c r="C158" s="276">
        <f>SUMIF(INOUT!C:C,'N1113 '!A179,INOUT!E:E)</f>
        <v>3</v>
      </c>
      <c r="D158" s="281">
        <f>B158+C158</f>
        <v>5</v>
      </c>
      <c r="E158" s="305">
        <f>SUMIF(INOUT!C:C,'N1113 '!A179,INOUT!F:F)</f>
        <v>0</v>
      </c>
      <c r="F158" s="282">
        <f>D158-E158</f>
        <v>5</v>
      </c>
      <c r="G158" s="306">
        <v>695</v>
      </c>
      <c r="H158" s="280">
        <f>+E158*G158</f>
        <v>0</v>
      </c>
      <c r="I158" s="284">
        <f>+G158*F158</f>
        <v>3475</v>
      </c>
    </row>
    <row r="159" spans="1:9" s="307" customFormat="1" x14ac:dyDescent="0.2">
      <c r="A159" s="304" t="s">
        <v>432</v>
      </c>
      <c r="B159" s="314">
        <v>1</v>
      </c>
      <c r="C159" s="276">
        <f>SUMIF(INOUT!C:C,'N1113 '!A180,INOUT!E:E)</f>
        <v>2</v>
      </c>
      <c r="D159" s="281">
        <f t="shared" si="27"/>
        <v>3</v>
      </c>
      <c r="E159" s="305">
        <f>SUMIF(INOUT!C:C,'N1113 '!A180,INOUT!F:F)</f>
        <v>0</v>
      </c>
      <c r="F159" s="282">
        <f t="shared" si="26"/>
        <v>3</v>
      </c>
      <c r="G159" s="306">
        <v>695</v>
      </c>
      <c r="H159" s="280">
        <f t="shared" si="28"/>
        <v>0</v>
      </c>
      <c r="I159" s="284">
        <f t="shared" si="29"/>
        <v>2085</v>
      </c>
    </row>
    <row r="160" spans="1:9" s="307" customFormat="1" x14ac:dyDescent="0.2">
      <c r="A160" s="304" t="s">
        <v>544</v>
      </c>
      <c r="B160" s="314">
        <v>5</v>
      </c>
      <c r="C160" s="276">
        <f>SUMIF(INOUT!C:C,'N1113 '!#REF!,INOUT!E:E)</f>
        <v>0</v>
      </c>
      <c r="D160" s="281">
        <f t="shared" si="27"/>
        <v>5</v>
      </c>
      <c r="E160" s="305">
        <v>0</v>
      </c>
      <c r="F160" s="282">
        <f t="shared" si="26"/>
        <v>5</v>
      </c>
      <c r="G160" s="306">
        <v>365</v>
      </c>
      <c r="H160" s="280">
        <f t="shared" si="28"/>
        <v>0</v>
      </c>
      <c r="I160" s="284">
        <f t="shared" si="29"/>
        <v>1825</v>
      </c>
    </row>
    <row r="161" spans="1:11" s="307" customFormat="1" x14ac:dyDescent="0.2">
      <c r="A161" s="304" t="s">
        <v>545</v>
      </c>
      <c r="B161" s="314">
        <v>1</v>
      </c>
      <c r="C161" s="276">
        <f>SUMIF(INOUT!C:C,'N1113 '!#REF!,INOUT!E:E)</f>
        <v>0</v>
      </c>
      <c r="D161" s="281">
        <f t="shared" si="27"/>
        <v>1</v>
      </c>
      <c r="E161" s="305">
        <v>0</v>
      </c>
      <c r="F161" s="282">
        <f t="shared" si="26"/>
        <v>1</v>
      </c>
      <c r="G161" s="306">
        <v>365</v>
      </c>
      <c r="H161" s="280">
        <f t="shared" si="28"/>
        <v>0</v>
      </c>
      <c r="I161" s="284">
        <f t="shared" si="29"/>
        <v>365</v>
      </c>
    </row>
    <row r="162" spans="1:11" s="307" customFormat="1" x14ac:dyDescent="0.2">
      <c r="A162" s="304" t="s">
        <v>546</v>
      </c>
      <c r="B162" s="314">
        <v>0</v>
      </c>
      <c r="C162" s="276">
        <f>SUMIF(INOUT!C:C,'N1113 '!#REF!,INOUT!E:E)</f>
        <v>0</v>
      </c>
      <c r="D162" s="281">
        <f t="shared" si="27"/>
        <v>0</v>
      </c>
      <c r="E162" s="305">
        <v>0</v>
      </c>
      <c r="F162" s="282">
        <f t="shared" si="26"/>
        <v>0</v>
      </c>
      <c r="G162" s="306">
        <v>365</v>
      </c>
      <c r="H162" s="280">
        <f t="shared" si="28"/>
        <v>0</v>
      </c>
      <c r="I162" s="284">
        <f t="shared" si="29"/>
        <v>0</v>
      </c>
    </row>
    <row r="163" spans="1:11" s="307" customFormat="1" x14ac:dyDescent="0.2">
      <c r="A163" s="304" t="s">
        <v>547</v>
      </c>
      <c r="B163" s="314">
        <v>4</v>
      </c>
      <c r="C163" s="276">
        <f>SUMIF(INOUT!C:C,'N1113 '!#REF!,INOUT!E:E)</f>
        <v>0</v>
      </c>
      <c r="D163" s="281">
        <f t="shared" si="27"/>
        <v>4</v>
      </c>
      <c r="E163" s="305">
        <v>0</v>
      </c>
      <c r="F163" s="282">
        <f t="shared" si="26"/>
        <v>4</v>
      </c>
      <c r="G163" s="306">
        <v>365</v>
      </c>
      <c r="H163" s="280">
        <f t="shared" si="28"/>
        <v>0</v>
      </c>
      <c r="I163" s="284">
        <f t="shared" si="29"/>
        <v>1460</v>
      </c>
    </row>
    <row r="164" spans="1:11" s="307" customFormat="1" hidden="1" x14ac:dyDescent="0.2">
      <c r="A164" s="304" t="s">
        <v>567</v>
      </c>
      <c r="B164" s="314">
        <v>6</v>
      </c>
      <c r="C164" s="276">
        <f>SUMIF(INOUT!C:C,'N1113 '!#REF!,INOUT!E:E)</f>
        <v>0</v>
      </c>
      <c r="D164" s="281">
        <v>18</v>
      </c>
      <c r="E164" s="305">
        <f>SUMIF(INOUT!C:C,'N1113 '!#REF!,INOUT!F:F)</f>
        <v>0</v>
      </c>
      <c r="F164" s="282">
        <f>D164-E164</f>
        <v>18</v>
      </c>
      <c r="G164" s="306">
        <v>395</v>
      </c>
      <c r="H164" s="280">
        <f>+E164*G164</f>
        <v>0</v>
      </c>
      <c r="I164" s="284">
        <f>+G164*F164</f>
        <v>7110</v>
      </c>
    </row>
    <row r="165" spans="1:11" s="307" customFormat="1" x14ac:dyDescent="0.2">
      <c r="A165" s="304" t="s">
        <v>433</v>
      </c>
      <c r="B165" s="314">
        <v>2</v>
      </c>
      <c r="C165" s="276">
        <f>SUMIF(INOUT!C:C,'N1113 '!#REF!,INOUT!E:E)</f>
        <v>0</v>
      </c>
      <c r="D165" s="305">
        <v>2</v>
      </c>
      <c r="E165" s="305">
        <v>0</v>
      </c>
      <c r="F165" s="282">
        <f t="shared" si="26"/>
        <v>2</v>
      </c>
      <c r="G165" s="334">
        <v>3100</v>
      </c>
      <c r="H165" s="312">
        <f t="shared" si="28"/>
        <v>0</v>
      </c>
      <c r="I165" s="318">
        <f t="shared" si="29"/>
        <v>6200</v>
      </c>
    </row>
    <row r="166" spans="1:11" s="319" customFormat="1" ht="18.75" customHeight="1" x14ac:dyDescent="0.2">
      <c r="A166" s="304" t="s">
        <v>379</v>
      </c>
      <c r="B166" s="314">
        <v>2</v>
      </c>
      <c r="C166" s="276">
        <f>SUMIF(INOUT!C:C,'N1113 '!A182,INOUT!E:E)</f>
        <v>2</v>
      </c>
      <c r="D166" s="281">
        <f t="shared" ref="D166:D182" si="30">B166+C166</f>
        <v>4</v>
      </c>
      <c r="E166" s="305">
        <f>SUMIF(INOUT!C:C,'N1113 '!A182,INOUT!F:F)</f>
        <v>2</v>
      </c>
      <c r="F166" s="282">
        <f t="shared" ref="F166:F182" si="31">D166-E166</f>
        <v>2</v>
      </c>
      <c r="G166" s="334">
        <v>1000</v>
      </c>
      <c r="H166" s="280">
        <f t="shared" ref="H166:H182" si="32">+E166*G166</f>
        <v>2000</v>
      </c>
      <c r="I166" s="284">
        <f t="shared" ref="I166:I171" si="33">+G166*F166</f>
        <v>2000</v>
      </c>
    </row>
    <row r="167" spans="1:11" s="307" customFormat="1" x14ac:dyDescent="0.2">
      <c r="A167" s="304" t="s">
        <v>253</v>
      </c>
      <c r="B167" s="314">
        <v>0</v>
      </c>
      <c r="C167" s="276">
        <f>SUMIF(INOUT!C:C,'N1113 '!#REF!,INOUT!E:E)</f>
        <v>0</v>
      </c>
      <c r="D167" s="281">
        <f t="shared" si="30"/>
        <v>0</v>
      </c>
      <c r="E167" s="305">
        <v>0</v>
      </c>
      <c r="F167" s="282">
        <f t="shared" si="31"/>
        <v>0</v>
      </c>
      <c r="G167" s="334">
        <v>3100</v>
      </c>
      <c r="H167" s="280">
        <f t="shared" si="32"/>
        <v>0</v>
      </c>
      <c r="I167" s="284">
        <f t="shared" si="33"/>
        <v>0</v>
      </c>
    </row>
    <row r="168" spans="1:11" s="307" customFormat="1" x14ac:dyDescent="0.2">
      <c r="A168" s="304" t="s">
        <v>255</v>
      </c>
      <c r="B168" s="314">
        <v>0</v>
      </c>
      <c r="C168" s="276">
        <f>SUMIF(INOUT!C:C,'N1113 '!#REF!,INOUT!E:E)</f>
        <v>0</v>
      </c>
      <c r="D168" s="281">
        <f t="shared" si="30"/>
        <v>0</v>
      </c>
      <c r="E168" s="305">
        <v>0</v>
      </c>
      <c r="F168" s="282">
        <f t="shared" si="31"/>
        <v>0</v>
      </c>
      <c r="G168" s="334">
        <v>3200</v>
      </c>
      <c r="H168" s="280">
        <f t="shared" si="32"/>
        <v>0</v>
      </c>
      <c r="I168" s="284">
        <f t="shared" si="33"/>
        <v>0</v>
      </c>
    </row>
    <row r="169" spans="1:11" s="307" customFormat="1" x14ac:dyDescent="0.2">
      <c r="A169" s="304" t="s">
        <v>378</v>
      </c>
      <c r="B169" s="314">
        <v>0</v>
      </c>
      <c r="C169" s="276">
        <f>SUMIF(INOUT!C:C,'N1113 '!#REF!,INOUT!E:E)</f>
        <v>0</v>
      </c>
      <c r="D169" s="281">
        <f t="shared" si="30"/>
        <v>0</v>
      </c>
      <c r="E169" s="305">
        <f>SUMIF(INOUT!C:C,'N1113 '!#REF!,INOUT!F:F)</f>
        <v>0</v>
      </c>
      <c r="F169" s="282">
        <f t="shared" si="31"/>
        <v>0</v>
      </c>
      <c r="G169" s="306">
        <v>45</v>
      </c>
      <c r="H169" s="280">
        <f t="shared" si="32"/>
        <v>0</v>
      </c>
      <c r="I169" s="284">
        <f t="shared" si="33"/>
        <v>0</v>
      </c>
    </row>
    <row r="170" spans="1:11" s="307" customFormat="1" x14ac:dyDescent="0.2">
      <c r="A170" s="304" t="s">
        <v>435</v>
      </c>
      <c r="B170" s="314">
        <v>4</v>
      </c>
      <c r="C170" s="276">
        <f>SUMIF(INOUT!C:C,'N1113 '!A184,INOUT!E:E)</f>
        <v>5</v>
      </c>
      <c r="D170" s="281">
        <f t="shared" si="30"/>
        <v>9</v>
      </c>
      <c r="E170" s="305">
        <v>0</v>
      </c>
      <c r="F170" s="282">
        <f t="shared" si="31"/>
        <v>9</v>
      </c>
      <c r="G170" s="306">
        <v>115</v>
      </c>
      <c r="H170" s="280">
        <f t="shared" si="32"/>
        <v>0</v>
      </c>
      <c r="I170" s="284">
        <f t="shared" si="33"/>
        <v>1035</v>
      </c>
      <c r="K170" s="317"/>
    </row>
    <row r="171" spans="1:11" s="307" customFormat="1" x14ac:dyDescent="0.2">
      <c r="A171" s="304" t="s">
        <v>629</v>
      </c>
      <c r="B171" s="314">
        <v>3</v>
      </c>
      <c r="C171" s="276">
        <f>SUMIF(INOUT!C:C,'N1113 '!#REF!,INOUT!E:E)</f>
        <v>0</v>
      </c>
      <c r="D171" s="281">
        <f>B171+C171</f>
        <v>3</v>
      </c>
      <c r="E171" s="305">
        <v>0</v>
      </c>
      <c r="F171" s="282">
        <f>D171-E171</f>
        <v>3</v>
      </c>
      <c r="G171" s="306">
        <v>26</v>
      </c>
      <c r="H171" s="280">
        <f>+E171*G171</f>
        <v>0</v>
      </c>
      <c r="I171" s="284">
        <f t="shared" si="33"/>
        <v>78</v>
      </c>
    </row>
    <row r="172" spans="1:11" s="307" customFormat="1" x14ac:dyDescent="0.2">
      <c r="A172" s="304" t="s">
        <v>437</v>
      </c>
      <c r="B172" s="314">
        <v>0</v>
      </c>
      <c r="C172" s="276">
        <v>0</v>
      </c>
      <c r="D172" s="281">
        <f t="shared" si="30"/>
        <v>0</v>
      </c>
      <c r="E172" s="305">
        <v>0</v>
      </c>
      <c r="F172" s="282">
        <f t="shared" si="31"/>
        <v>0</v>
      </c>
      <c r="G172" s="306">
        <v>49</v>
      </c>
      <c r="H172" s="280">
        <f t="shared" si="32"/>
        <v>0</v>
      </c>
      <c r="I172" s="284">
        <f t="shared" ref="I172:I182" si="34">+G172*F172</f>
        <v>0</v>
      </c>
    </row>
    <row r="173" spans="1:11" s="307" customFormat="1" x14ac:dyDescent="0.2">
      <c r="A173" s="304" t="s">
        <v>264</v>
      </c>
      <c r="B173" s="314">
        <v>1</v>
      </c>
      <c r="C173" s="276">
        <v>0</v>
      </c>
      <c r="D173" s="281">
        <f t="shared" si="30"/>
        <v>1</v>
      </c>
      <c r="E173" s="305">
        <v>0</v>
      </c>
      <c r="F173" s="282">
        <f t="shared" si="31"/>
        <v>1</v>
      </c>
      <c r="G173" s="306">
        <v>59</v>
      </c>
      <c r="H173" s="280">
        <f t="shared" si="32"/>
        <v>0</v>
      </c>
      <c r="I173" s="284">
        <f t="shared" si="34"/>
        <v>59</v>
      </c>
    </row>
    <row r="174" spans="1:11" s="307" customFormat="1" x14ac:dyDescent="0.2">
      <c r="A174" s="304" t="s">
        <v>351</v>
      </c>
      <c r="B174" s="314">
        <v>1</v>
      </c>
      <c r="C174" s="276">
        <v>0</v>
      </c>
      <c r="D174" s="281">
        <f t="shared" si="30"/>
        <v>1</v>
      </c>
      <c r="E174" s="305">
        <v>0</v>
      </c>
      <c r="F174" s="282">
        <f t="shared" si="31"/>
        <v>1</v>
      </c>
      <c r="G174" s="334">
        <v>1150</v>
      </c>
      <c r="H174" s="280">
        <f t="shared" si="32"/>
        <v>0</v>
      </c>
      <c r="I174" s="284">
        <f t="shared" si="34"/>
        <v>1150</v>
      </c>
    </row>
    <row r="175" spans="1:11" s="307" customFormat="1" x14ac:dyDescent="0.2">
      <c r="A175" s="304" t="s">
        <v>740</v>
      </c>
      <c r="B175" s="314">
        <v>0</v>
      </c>
      <c r="C175" s="276">
        <f>SUMIF(INOUT!C:C,'N1113 '!#REF!,INOUT!E:E)</f>
        <v>0</v>
      </c>
      <c r="D175" s="281">
        <f t="shared" si="30"/>
        <v>0</v>
      </c>
      <c r="E175" s="305">
        <f>SUMIF(INOUT!C:C,'N1113 '!#REF!,INOUT!F:F)</f>
        <v>0</v>
      </c>
      <c r="F175" s="282">
        <f t="shared" si="31"/>
        <v>0</v>
      </c>
      <c r="G175" s="334">
        <v>1320</v>
      </c>
      <c r="H175" s="280">
        <f t="shared" si="32"/>
        <v>0</v>
      </c>
      <c r="I175" s="284">
        <f t="shared" si="34"/>
        <v>0</v>
      </c>
    </row>
    <row r="176" spans="1:11" s="307" customFormat="1" x14ac:dyDescent="0.2">
      <c r="A176" s="304" t="s">
        <v>353</v>
      </c>
      <c r="B176" s="314">
        <v>0</v>
      </c>
      <c r="C176" s="276">
        <f>SUMIF(INOUT!C:C,'N1113 '!#REF!,INOUT!E:E)</f>
        <v>0</v>
      </c>
      <c r="D176" s="281">
        <f t="shared" si="30"/>
        <v>0</v>
      </c>
      <c r="E176" s="305">
        <f>SUMIF(INOUT!C:C,'N1113 '!#REF!,INOUT!F:F)</f>
        <v>0</v>
      </c>
      <c r="F176" s="282">
        <f t="shared" si="31"/>
        <v>0</v>
      </c>
      <c r="G176" s="306">
        <v>5</v>
      </c>
      <c r="H176" s="280">
        <f t="shared" si="32"/>
        <v>0</v>
      </c>
      <c r="I176" s="284">
        <f t="shared" si="34"/>
        <v>0</v>
      </c>
    </row>
    <row r="177" spans="1:10" s="307" customFormat="1" x14ac:dyDescent="0.2">
      <c r="A177" s="304" t="s">
        <v>438</v>
      </c>
      <c r="B177" s="314">
        <v>42</v>
      </c>
      <c r="C177" s="276">
        <v>0</v>
      </c>
      <c r="D177" s="281">
        <f t="shared" si="30"/>
        <v>42</v>
      </c>
      <c r="E177" s="305">
        <v>0</v>
      </c>
      <c r="F177" s="282">
        <f t="shared" si="31"/>
        <v>42</v>
      </c>
      <c r="G177" s="306">
        <v>20</v>
      </c>
      <c r="H177" s="280">
        <f t="shared" si="32"/>
        <v>0</v>
      </c>
      <c r="I177" s="284">
        <f t="shared" si="34"/>
        <v>840</v>
      </c>
    </row>
    <row r="178" spans="1:10" s="307" customFormat="1" x14ac:dyDescent="0.2">
      <c r="A178" s="304"/>
      <c r="B178" s="314"/>
      <c r="C178" s="276"/>
      <c r="D178" s="281"/>
      <c r="E178" s="305"/>
      <c r="F178" s="282"/>
      <c r="G178" s="306"/>
      <c r="H178" s="280"/>
      <c r="I178" s="284"/>
    </row>
    <row r="179" spans="1:10" s="307" customFormat="1" x14ac:dyDescent="0.2">
      <c r="A179" s="304" t="s">
        <v>356</v>
      </c>
      <c r="B179" s="314">
        <v>0</v>
      </c>
      <c r="C179" s="276">
        <f>SUMIF(INOUT!C:C,'N1113 '!A198,INOUT!E:E)</f>
        <v>1</v>
      </c>
      <c r="D179" s="281">
        <f t="shared" si="30"/>
        <v>1</v>
      </c>
      <c r="E179" s="305">
        <v>0</v>
      </c>
      <c r="F179" s="282">
        <f t="shared" si="31"/>
        <v>1</v>
      </c>
      <c r="G179" s="306">
        <v>5</v>
      </c>
      <c r="H179" s="280">
        <f t="shared" si="32"/>
        <v>0</v>
      </c>
      <c r="I179" s="284">
        <f t="shared" si="34"/>
        <v>5</v>
      </c>
    </row>
    <row r="180" spans="1:10" s="307" customFormat="1" x14ac:dyDescent="0.2">
      <c r="A180" s="304" t="s">
        <v>269</v>
      </c>
      <c r="B180" s="314">
        <v>262</v>
      </c>
      <c r="C180" s="276">
        <v>0</v>
      </c>
      <c r="D180" s="281">
        <f>B180+C180</f>
        <v>262</v>
      </c>
      <c r="E180" s="305">
        <v>0</v>
      </c>
      <c r="F180" s="282">
        <f>D180-E180</f>
        <v>262</v>
      </c>
      <c r="G180" s="306">
        <v>15</v>
      </c>
      <c r="H180" s="280">
        <f>+E180*G180</f>
        <v>0</v>
      </c>
      <c r="I180" s="284">
        <f>+G180*F180</f>
        <v>3930</v>
      </c>
    </row>
    <row r="181" spans="1:10" s="307" customFormat="1" x14ac:dyDescent="0.2">
      <c r="A181" s="304" t="s">
        <v>439</v>
      </c>
      <c r="B181" s="314">
        <v>3</v>
      </c>
      <c r="C181" s="276">
        <f>SUMIF(INOUT!C:C,'N1113 '!A202,INOUT!E:E)</f>
        <v>3</v>
      </c>
      <c r="D181" s="281">
        <f t="shared" si="30"/>
        <v>6</v>
      </c>
      <c r="E181" s="305">
        <f>SUMIF(INOUT!C:C,'N1113 '!A202,INOUT!F:F)</f>
        <v>0</v>
      </c>
      <c r="F181" s="282">
        <f t="shared" si="31"/>
        <v>6</v>
      </c>
      <c r="G181" s="306">
        <v>8.5</v>
      </c>
      <c r="H181" s="280">
        <f t="shared" si="32"/>
        <v>0</v>
      </c>
      <c r="I181" s="284">
        <f t="shared" si="34"/>
        <v>51</v>
      </c>
    </row>
    <row r="182" spans="1:10" s="307" customFormat="1" x14ac:dyDescent="0.2">
      <c r="A182" s="304" t="s">
        <v>271</v>
      </c>
      <c r="B182" s="314">
        <v>7</v>
      </c>
      <c r="C182" s="276">
        <f>SUMIF(INOUT!C:C,'N1113 '!A203,INOUT!E:E)</f>
        <v>7</v>
      </c>
      <c r="D182" s="281">
        <f t="shared" si="30"/>
        <v>14</v>
      </c>
      <c r="E182" s="305">
        <v>0</v>
      </c>
      <c r="F182" s="282">
        <f t="shared" si="31"/>
        <v>14</v>
      </c>
      <c r="G182" s="306">
        <v>8.5</v>
      </c>
      <c r="H182" s="280">
        <f t="shared" si="32"/>
        <v>0</v>
      </c>
      <c r="I182" s="284">
        <f t="shared" si="34"/>
        <v>119</v>
      </c>
    </row>
    <row r="183" spans="1:10" s="307" customFormat="1" x14ac:dyDescent="0.2">
      <c r="A183" s="304" t="s">
        <v>810</v>
      </c>
      <c r="B183" s="314">
        <v>46</v>
      </c>
      <c r="C183" s="276">
        <v>0</v>
      </c>
      <c r="D183" s="281">
        <f>B183+C183</f>
        <v>46</v>
      </c>
      <c r="E183" s="305">
        <v>0</v>
      </c>
      <c r="F183" s="282">
        <f>D183-E183</f>
        <v>46</v>
      </c>
      <c r="G183" s="306">
        <v>13</v>
      </c>
      <c r="H183" s="280">
        <f>+E183*G183</f>
        <v>0</v>
      </c>
      <c r="I183" s="284">
        <f>+G183*F183</f>
        <v>598</v>
      </c>
      <c r="J183" s="309"/>
    </row>
    <row r="184" spans="1:10" s="307" customFormat="1" x14ac:dyDescent="0.2">
      <c r="A184" s="304" t="s">
        <v>631</v>
      </c>
      <c r="B184" s="314">
        <v>11</v>
      </c>
      <c r="C184" s="276">
        <v>0</v>
      </c>
      <c r="D184" s="281">
        <f t="shared" ref="D184:D191" si="35">B184+C184</f>
        <v>11</v>
      </c>
      <c r="E184" s="305">
        <v>0</v>
      </c>
      <c r="F184" s="282">
        <f t="shared" ref="F184:F191" si="36">D184-E184</f>
        <v>11</v>
      </c>
      <c r="G184" s="306">
        <v>16</v>
      </c>
      <c r="H184" s="280">
        <f t="shared" ref="H184:H191" si="37">+E184*G184</f>
        <v>0</v>
      </c>
      <c r="I184" s="284"/>
    </row>
    <row r="185" spans="1:10" s="307" customFormat="1" x14ac:dyDescent="0.2">
      <c r="A185" s="304" t="s">
        <v>517</v>
      </c>
      <c r="B185" s="314">
        <v>0</v>
      </c>
      <c r="C185" s="276">
        <f>SUMIF(INOUT!C:C,'N1113 '!#REF!,INOUT!E:E)</f>
        <v>0</v>
      </c>
      <c r="D185" s="281">
        <f t="shared" si="35"/>
        <v>0</v>
      </c>
      <c r="E185" s="305">
        <v>0</v>
      </c>
      <c r="F185" s="282">
        <f t="shared" si="36"/>
        <v>0</v>
      </c>
      <c r="G185" s="306">
        <v>20</v>
      </c>
      <c r="H185" s="280">
        <f t="shared" si="37"/>
        <v>0</v>
      </c>
      <c r="I185" s="284">
        <f t="shared" ref="I185:I191" si="38">+G185*F185</f>
        <v>0</v>
      </c>
    </row>
    <row r="186" spans="1:10" s="307" customFormat="1" x14ac:dyDescent="0.2">
      <c r="A186" s="304" t="s">
        <v>440</v>
      </c>
      <c r="B186" s="314">
        <v>8</v>
      </c>
      <c r="C186" s="276">
        <v>0</v>
      </c>
      <c r="D186" s="281">
        <f t="shared" si="35"/>
        <v>8</v>
      </c>
      <c r="E186" s="305">
        <v>0</v>
      </c>
      <c r="F186" s="282">
        <f t="shared" si="36"/>
        <v>8</v>
      </c>
      <c r="G186" s="306">
        <v>45</v>
      </c>
      <c r="H186" s="280">
        <f t="shared" si="37"/>
        <v>0</v>
      </c>
      <c r="I186" s="284">
        <f t="shared" si="38"/>
        <v>360</v>
      </c>
    </row>
    <row r="187" spans="1:10" s="307" customFormat="1" x14ac:dyDescent="0.2">
      <c r="A187" s="304" t="s">
        <v>441</v>
      </c>
      <c r="B187" s="314">
        <v>15</v>
      </c>
      <c r="C187" s="276">
        <v>0</v>
      </c>
      <c r="D187" s="281">
        <f t="shared" si="35"/>
        <v>15</v>
      </c>
      <c r="E187" s="305">
        <v>0</v>
      </c>
      <c r="F187" s="282">
        <f t="shared" si="36"/>
        <v>15</v>
      </c>
      <c r="G187" s="306">
        <v>58</v>
      </c>
      <c r="H187" s="280">
        <f t="shared" si="37"/>
        <v>0</v>
      </c>
      <c r="I187" s="284">
        <f t="shared" si="38"/>
        <v>870</v>
      </c>
    </row>
    <row r="188" spans="1:10" s="307" customFormat="1" x14ac:dyDescent="0.2">
      <c r="A188" s="304" t="s">
        <v>272</v>
      </c>
      <c r="B188" s="314">
        <v>10</v>
      </c>
      <c r="C188" s="276">
        <f>SUMIF(INOUT!C:C,'N1113 '!#REF!,INOUT!E:E)</f>
        <v>0</v>
      </c>
      <c r="D188" s="281">
        <f t="shared" si="35"/>
        <v>10</v>
      </c>
      <c r="E188" s="305">
        <v>0</v>
      </c>
      <c r="F188" s="282">
        <f t="shared" si="36"/>
        <v>10</v>
      </c>
      <c r="G188" s="306">
        <v>9.8000000000000007</v>
      </c>
      <c r="H188" s="280">
        <f t="shared" si="37"/>
        <v>0</v>
      </c>
      <c r="I188" s="284">
        <f t="shared" si="38"/>
        <v>98</v>
      </c>
    </row>
    <row r="189" spans="1:10" s="307" customFormat="1" x14ac:dyDescent="0.2">
      <c r="A189" s="304" t="s">
        <v>701</v>
      </c>
      <c r="B189" s="314">
        <v>1</v>
      </c>
      <c r="C189" s="276">
        <v>0</v>
      </c>
      <c r="D189" s="281">
        <v>3</v>
      </c>
      <c r="E189" s="305">
        <v>0</v>
      </c>
      <c r="F189" s="282">
        <f t="shared" si="36"/>
        <v>3</v>
      </c>
      <c r="G189" s="306">
        <v>108</v>
      </c>
      <c r="H189" s="280">
        <f t="shared" si="37"/>
        <v>0</v>
      </c>
      <c r="I189" s="284">
        <f t="shared" si="38"/>
        <v>324</v>
      </c>
    </row>
    <row r="190" spans="1:10" s="307" customFormat="1" x14ac:dyDescent="0.2">
      <c r="A190" s="304" t="s">
        <v>501</v>
      </c>
      <c r="B190" s="314">
        <v>8</v>
      </c>
      <c r="C190" s="276">
        <v>0</v>
      </c>
      <c r="D190" s="281">
        <f t="shared" si="35"/>
        <v>8</v>
      </c>
      <c r="E190" s="305">
        <v>0</v>
      </c>
      <c r="F190" s="282">
        <f t="shared" si="36"/>
        <v>8</v>
      </c>
      <c r="G190" s="306">
        <v>20</v>
      </c>
      <c r="H190" s="280">
        <f t="shared" si="37"/>
        <v>0</v>
      </c>
      <c r="I190" s="284">
        <f t="shared" si="38"/>
        <v>160</v>
      </c>
    </row>
    <row r="191" spans="1:10" s="307" customFormat="1" x14ac:dyDescent="0.2">
      <c r="A191" s="304" t="s">
        <v>655</v>
      </c>
      <c r="B191" s="314">
        <v>2</v>
      </c>
      <c r="C191" s="276">
        <v>0</v>
      </c>
      <c r="D191" s="281">
        <f t="shared" si="35"/>
        <v>2</v>
      </c>
      <c r="E191" s="305">
        <f>SUMIF(INOUT!C:C,#REF!,INOUT!F:F)</f>
        <v>0</v>
      </c>
      <c r="F191" s="282">
        <f t="shared" si="36"/>
        <v>2</v>
      </c>
      <c r="G191" s="306">
        <v>65</v>
      </c>
      <c r="H191" s="280">
        <f t="shared" si="37"/>
        <v>0</v>
      </c>
      <c r="I191" s="284">
        <f t="shared" si="38"/>
        <v>130</v>
      </c>
    </row>
    <row r="192" spans="1:10" s="307" customFormat="1" x14ac:dyDescent="0.2">
      <c r="A192" s="304" t="s">
        <v>279</v>
      </c>
      <c r="B192" s="314">
        <v>2</v>
      </c>
      <c r="C192" s="276">
        <v>0</v>
      </c>
      <c r="D192" s="281">
        <f t="shared" ref="D192:D206" si="39">B192+C192</f>
        <v>2</v>
      </c>
      <c r="E192" s="305">
        <v>0</v>
      </c>
      <c r="F192" s="282">
        <f t="shared" ref="F192:F209" si="40">D192-E192</f>
        <v>2</v>
      </c>
      <c r="G192" s="306">
        <v>5.58</v>
      </c>
      <c r="H192" s="280">
        <f t="shared" ref="H192:H209" si="41">+E192*G192</f>
        <v>0</v>
      </c>
      <c r="I192" s="284">
        <f t="shared" ref="I192:I207" si="42">+G192*F192</f>
        <v>11.16</v>
      </c>
    </row>
    <row r="193" spans="1:9" s="307" customFormat="1" x14ac:dyDescent="0.2">
      <c r="A193" s="304" t="s">
        <v>282</v>
      </c>
      <c r="B193" s="314">
        <v>9</v>
      </c>
      <c r="C193" s="276">
        <v>0</v>
      </c>
      <c r="D193" s="281">
        <f t="shared" si="39"/>
        <v>9</v>
      </c>
      <c r="E193" s="305">
        <v>0</v>
      </c>
      <c r="F193" s="282">
        <f t="shared" si="40"/>
        <v>9</v>
      </c>
      <c r="G193" s="306">
        <v>26</v>
      </c>
      <c r="H193" s="280">
        <f t="shared" si="41"/>
        <v>0</v>
      </c>
      <c r="I193" s="284">
        <f t="shared" si="42"/>
        <v>234</v>
      </c>
    </row>
    <row r="194" spans="1:9" s="307" customFormat="1" x14ac:dyDescent="0.2">
      <c r="A194" s="304" t="s">
        <v>538</v>
      </c>
      <c r="B194" s="314">
        <v>2</v>
      </c>
      <c r="C194" s="276">
        <f>SUMIF(INOUT!C:C,'N1113 '!#REF!,INOUT!E:E)</f>
        <v>0</v>
      </c>
      <c r="D194" s="281">
        <f t="shared" si="39"/>
        <v>2</v>
      </c>
      <c r="E194" s="305">
        <v>0</v>
      </c>
      <c r="F194" s="282">
        <f t="shared" si="40"/>
        <v>2</v>
      </c>
      <c r="G194" s="306">
        <v>30</v>
      </c>
      <c r="H194" s="280">
        <f t="shared" si="41"/>
        <v>0</v>
      </c>
      <c r="I194" s="284">
        <f t="shared" si="42"/>
        <v>60</v>
      </c>
    </row>
    <row r="195" spans="1:9" s="307" customFormat="1" x14ac:dyDescent="0.2">
      <c r="A195" s="304" t="s">
        <v>562</v>
      </c>
      <c r="B195" s="314">
        <v>0</v>
      </c>
      <c r="C195" s="276">
        <v>0</v>
      </c>
      <c r="D195" s="329">
        <f>B195+C195</f>
        <v>0</v>
      </c>
      <c r="E195" s="332">
        <v>0</v>
      </c>
      <c r="F195" s="282">
        <f>D195-E195</f>
        <v>0</v>
      </c>
      <c r="G195" s="306">
        <v>0.99</v>
      </c>
      <c r="H195" s="280">
        <f>+E195*G195</f>
        <v>0</v>
      </c>
      <c r="I195" s="284">
        <f>+G195*F195</f>
        <v>0</v>
      </c>
    </row>
    <row r="196" spans="1:9" s="307" customFormat="1" x14ac:dyDescent="0.2">
      <c r="A196" s="304" t="s">
        <v>813</v>
      </c>
      <c r="B196" s="314">
        <v>0</v>
      </c>
      <c r="C196" s="276">
        <f>SUMIF(INOUT!C:C,'N1113 '!A223,INOUT!E:E)</f>
        <v>7</v>
      </c>
      <c r="D196" s="281">
        <f>B196+C196</f>
        <v>7</v>
      </c>
      <c r="E196" s="305">
        <v>0</v>
      </c>
      <c r="F196" s="282">
        <f>D196-E196</f>
        <v>7</v>
      </c>
      <c r="G196" s="306">
        <v>38</v>
      </c>
      <c r="H196" s="280">
        <f>+E196*G196</f>
        <v>0</v>
      </c>
      <c r="I196" s="284">
        <f>+G196*F196</f>
        <v>266</v>
      </c>
    </row>
    <row r="197" spans="1:9" s="307" customFormat="1" x14ac:dyDescent="0.2">
      <c r="A197" s="304" t="s">
        <v>535</v>
      </c>
      <c r="B197" s="314">
        <v>2</v>
      </c>
      <c r="C197" s="276">
        <f>SUMIF(INOUT!C:C,'N1113 '!A224,INOUT!E:E)</f>
        <v>1</v>
      </c>
      <c r="D197" s="281">
        <f t="shared" si="39"/>
        <v>3</v>
      </c>
      <c r="E197" s="305">
        <f>SUMIF(INOUT!C:C,'N1113 '!A224,INOUT!F:F)</f>
        <v>0</v>
      </c>
      <c r="F197" s="282">
        <f t="shared" si="40"/>
        <v>3</v>
      </c>
      <c r="G197" s="306">
        <v>49</v>
      </c>
      <c r="H197" s="280">
        <f t="shared" si="41"/>
        <v>0</v>
      </c>
      <c r="I197" s="284">
        <f t="shared" si="42"/>
        <v>147</v>
      </c>
    </row>
    <row r="198" spans="1:9" s="307" customFormat="1" x14ac:dyDescent="0.2">
      <c r="A198" s="304" t="s">
        <v>627</v>
      </c>
      <c r="B198" s="314">
        <v>1</v>
      </c>
      <c r="C198" s="276">
        <v>0</v>
      </c>
      <c r="D198" s="281">
        <f>B198+C198</f>
        <v>1</v>
      </c>
      <c r="E198" s="305">
        <v>0</v>
      </c>
      <c r="F198" s="282">
        <f>D198-E198</f>
        <v>1</v>
      </c>
      <c r="G198" s="306">
        <v>18</v>
      </c>
      <c r="H198" s="280">
        <f>+E198*G198</f>
        <v>0</v>
      </c>
      <c r="I198" s="284">
        <f>+G198*F198</f>
        <v>18</v>
      </c>
    </row>
    <row r="199" spans="1:9" s="307" customFormat="1" x14ac:dyDescent="0.2">
      <c r="A199" s="304" t="s">
        <v>509</v>
      </c>
      <c r="B199" s="314">
        <v>3</v>
      </c>
      <c r="C199" s="276">
        <v>0</v>
      </c>
      <c r="D199" s="281">
        <f t="shared" si="39"/>
        <v>3</v>
      </c>
      <c r="E199" s="305">
        <v>0</v>
      </c>
      <c r="F199" s="282">
        <f t="shared" si="40"/>
        <v>3</v>
      </c>
      <c r="G199" s="306">
        <v>29</v>
      </c>
      <c r="H199" s="280">
        <f t="shared" si="41"/>
        <v>0</v>
      </c>
      <c r="I199" s="284">
        <f t="shared" si="42"/>
        <v>87</v>
      </c>
    </row>
    <row r="200" spans="1:9" s="307" customFormat="1" x14ac:dyDescent="0.2">
      <c r="A200" s="304" t="s">
        <v>510</v>
      </c>
      <c r="B200" s="314">
        <v>1</v>
      </c>
      <c r="C200" s="276">
        <f>SUMIF(INOUT!C:C,'N1113 '!A225,INOUT!E:E)</f>
        <v>1</v>
      </c>
      <c r="D200" s="281">
        <f t="shared" si="39"/>
        <v>2</v>
      </c>
      <c r="E200" s="305">
        <v>0</v>
      </c>
      <c r="F200" s="282">
        <f t="shared" si="40"/>
        <v>2</v>
      </c>
      <c r="G200" s="306">
        <v>24</v>
      </c>
      <c r="H200" s="280">
        <f t="shared" si="41"/>
        <v>0</v>
      </c>
      <c r="I200" s="284">
        <f t="shared" si="42"/>
        <v>48</v>
      </c>
    </row>
    <row r="201" spans="1:9" s="307" customFormat="1" x14ac:dyDescent="0.2">
      <c r="A201" s="304" t="s">
        <v>505</v>
      </c>
      <c r="B201" s="314"/>
      <c r="C201" s="276">
        <v>0</v>
      </c>
      <c r="D201" s="281">
        <f t="shared" si="39"/>
        <v>0</v>
      </c>
      <c r="E201" s="305">
        <v>0</v>
      </c>
      <c r="F201" s="282">
        <f t="shared" si="40"/>
        <v>0</v>
      </c>
      <c r="G201" s="306">
        <v>29</v>
      </c>
      <c r="H201" s="280">
        <f t="shared" si="41"/>
        <v>0</v>
      </c>
      <c r="I201" s="284">
        <f t="shared" si="42"/>
        <v>0</v>
      </c>
    </row>
    <row r="202" spans="1:9" s="307" customFormat="1" x14ac:dyDescent="0.2">
      <c r="A202" s="304" t="s">
        <v>719</v>
      </c>
      <c r="B202" s="314">
        <v>0</v>
      </c>
      <c r="C202" s="276">
        <v>0</v>
      </c>
      <c r="D202" s="281">
        <v>0</v>
      </c>
      <c r="E202" s="305">
        <v>0</v>
      </c>
      <c r="F202" s="282">
        <f>D202-E202</f>
        <v>0</v>
      </c>
      <c r="G202" s="306">
        <v>95</v>
      </c>
      <c r="H202" s="280">
        <f>+E202*G202</f>
        <v>0</v>
      </c>
      <c r="I202" s="284">
        <f>+G202*F202</f>
        <v>0</v>
      </c>
    </row>
    <row r="203" spans="1:9" s="307" customFormat="1" x14ac:dyDescent="0.2">
      <c r="A203" s="304" t="s">
        <v>442</v>
      </c>
      <c r="B203" s="314">
        <v>5</v>
      </c>
      <c r="C203" s="276">
        <v>0</v>
      </c>
      <c r="D203" s="281">
        <f t="shared" si="39"/>
        <v>5</v>
      </c>
      <c r="E203" s="305">
        <v>0</v>
      </c>
      <c r="F203" s="282">
        <f t="shared" si="40"/>
        <v>5</v>
      </c>
      <c r="G203" s="306">
        <v>26</v>
      </c>
      <c r="H203" s="280">
        <f t="shared" si="41"/>
        <v>0</v>
      </c>
      <c r="I203" s="284">
        <f t="shared" si="42"/>
        <v>130</v>
      </c>
    </row>
    <row r="204" spans="1:9" s="307" customFormat="1" x14ac:dyDescent="0.2">
      <c r="A204" s="304" t="s">
        <v>290</v>
      </c>
      <c r="B204" s="314">
        <v>0</v>
      </c>
      <c r="C204" s="276">
        <v>0</v>
      </c>
      <c r="D204" s="281">
        <f t="shared" si="39"/>
        <v>0</v>
      </c>
      <c r="E204" s="305">
        <v>0</v>
      </c>
      <c r="F204" s="282">
        <f t="shared" si="40"/>
        <v>0</v>
      </c>
      <c r="G204" s="334">
        <v>3125</v>
      </c>
      <c r="H204" s="330">
        <f t="shared" si="41"/>
        <v>0</v>
      </c>
      <c r="I204" s="284">
        <f t="shared" si="42"/>
        <v>0</v>
      </c>
    </row>
    <row r="205" spans="1:9" s="307" customFormat="1" x14ac:dyDescent="0.2">
      <c r="A205" s="304" t="s">
        <v>443</v>
      </c>
      <c r="B205" s="314">
        <v>0</v>
      </c>
      <c r="C205" s="276">
        <f>SUMIF(INOUT!C:C,'N1113 '!#REF!,INOUT!E:E)</f>
        <v>0</v>
      </c>
      <c r="D205" s="281">
        <f t="shared" si="39"/>
        <v>0</v>
      </c>
      <c r="E205" s="305">
        <v>0</v>
      </c>
      <c r="F205" s="282">
        <f t="shared" si="40"/>
        <v>0</v>
      </c>
      <c r="G205" s="306">
        <v>20</v>
      </c>
      <c r="H205" s="280">
        <f t="shared" si="41"/>
        <v>0</v>
      </c>
      <c r="I205" s="284">
        <f t="shared" si="42"/>
        <v>0</v>
      </c>
    </row>
    <row r="206" spans="1:9" s="307" customFormat="1" x14ac:dyDescent="0.2">
      <c r="A206" s="304" t="s">
        <v>609</v>
      </c>
      <c r="B206" s="314">
        <v>4</v>
      </c>
      <c r="C206" s="276">
        <v>0</v>
      </c>
      <c r="D206" s="281">
        <f t="shared" si="39"/>
        <v>4</v>
      </c>
      <c r="E206" s="305">
        <v>0</v>
      </c>
      <c r="F206" s="282">
        <f t="shared" si="40"/>
        <v>4</v>
      </c>
      <c r="G206" s="306">
        <v>49</v>
      </c>
      <c r="H206" s="280">
        <f t="shared" si="41"/>
        <v>0</v>
      </c>
      <c r="I206" s="284">
        <f t="shared" si="42"/>
        <v>196</v>
      </c>
    </row>
    <row r="207" spans="1:9" s="307" customFormat="1" x14ac:dyDescent="0.2">
      <c r="A207" s="304" t="s">
        <v>382</v>
      </c>
      <c r="B207" s="314">
        <v>1</v>
      </c>
      <c r="C207" s="276">
        <f>SUMIF(INOUT!C:C,'N1113 '!#REF!,INOUT!E:E)</f>
        <v>0</v>
      </c>
      <c r="D207" s="281">
        <f>B207+C207</f>
        <v>1</v>
      </c>
      <c r="E207" s="305">
        <f>SUMIF(INOUT!C:C,'N1113 '!#REF!,INOUT!F:F)</f>
        <v>0</v>
      </c>
      <c r="F207" s="282">
        <f t="shared" si="40"/>
        <v>1</v>
      </c>
      <c r="G207" s="306">
        <v>125</v>
      </c>
      <c r="H207" s="280">
        <f t="shared" si="41"/>
        <v>0</v>
      </c>
      <c r="I207" s="284">
        <f t="shared" si="42"/>
        <v>125</v>
      </c>
    </row>
    <row r="208" spans="1:9" s="307" customFormat="1" x14ac:dyDescent="0.2">
      <c r="A208" s="304" t="s">
        <v>524</v>
      </c>
      <c r="B208" s="314">
        <v>3</v>
      </c>
      <c r="C208" s="276">
        <f>SUMIF(INOUT!C:C,'N1113 '!#REF!,INOUT!E:E)</f>
        <v>0</v>
      </c>
      <c r="D208" s="281">
        <f>B208+C208</f>
        <v>3</v>
      </c>
      <c r="E208" s="305">
        <v>0</v>
      </c>
      <c r="F208" s="282">
        <f t="shared" si="40"/>
        <v>3</v>
      </c>
      <c r="G208" s="306">
        <v>16</v>
      </c>
      <c r="H208" s="280">
        <f t="shared" si="41"/>
        <v>0</v>
      </c>
      <c r="I208" s="284"/>
    </row>
    <row r="209" spans="1:9" s="307" customFormat="1" x14ac:dyDescent="0.2">
      <c r="A209" s="304" t="s">
        <v>444</v>
      </c>
      <c r="B209" s="314">
        <v>2</v>
      </c>
      <c r="C209" s="276">
        <v>0</v>
      </c>
      <c r="D209" s="281">
        <f>B209+C209</f>
        <v>2</v>
      </c>
      <c r="E209" s="305">
        <v>0</v>
      </c>
      <c r="F209" s="282">
        <f t="shared" si="40"/>
        <v>2</v>
      </c>
      <c r="G209" s="334">
        <v>3800</v>
      </c>
      <c r="H209" s="330">
        <f t="shared" si="41"/>
        <v>0</v>
      </c>
      <c r="I209" s="284">
        <f>+G209*F209</f>
        <v>7600</v>
      </c>
    </row>
    <row r="210" spans="1:9" s="307" customFormat="1" ht="16.5" thickBot="1" x14ac:dyDescent="0.25">
      <c r="A210" s="320"/>
      <c r="B210" s="314"/>
      <c r="C210" s="314"/>
      <c r="D210" s="516" t="s">
        <v>312</v>
      </c>
      <c r="E210" s="516"/>
      <c r="F210" s="516"/>
      <c r="G210" s="516"/>
      <c r="H210" s="333">
        <f>SUM(H58:H209)</f>
        <v>2346</v>
      </c>
      <c r="I210" s="279">
        <f>SUM(I58:I209)</f>
        <v>86410.194000000003</v>
      </c>
    </row>
    <row r="211" spans="1:9" s="307" customFormat="1" x14ac:dyDescent="0.2">
      <c r="A211" s="304"/>
      <c r="B211" s="314"/>
      <c r="C211" s="314"/>
      <c r="D211" s="315"/>
      <c r="E211" s="321"/>
      <c r="F211" s="322"/>
      <c r="G211" s="306"/>
      <c r="H211" s="280"/>
      <c r="I211" s="284"/>
    </row>
    <row r="212" spans="1:9" s="309" customFormat="1" x14ac:dyDescent="0.2">
      <c r="A212" s="515" t="s">
        <v>368</v>
      </c>
      <c r="B212" s="515"/>
      <c r="C212" s="515"/>
      <c r="D212" s="515"/>
      <c r="E212" s="515"/>
      <c r="F212" s="515"/>
      <c r="G212" s="515"/>
      <c r="H212" s="515"/>
      <c r="I212" s="292"/>
    </row>
    <row r="213" spans="1:9" s="307" customFormat="1" x14ac:dyDescent="0.2">
      <c r="A213" s="313" t="s">
        <v>445</v>
      </c>
      <c r="B213" s="276">
        <v>0</v>
      </c>
      <c r="C213" s="276">
        <v>0</v>
      </c>
      <c r="D213" s="281">
        <f>B213+C213</f>
        <v>0</v>
      </c>
      <c r="E213" s="305">
        <v>0</v>
      </c>
      <c r="F213" s="282">
        <f>D213-E213</f>
        <v>0</v>
      </c>
      <c r="G213" s="306">
        <v>495</v>
      </c>
      <c r="H213" s="280">
        <f t="shared" ref="H213:H221" si="43">+E213*G213</f>
        <v>0</v>
      </c>
      <c r="I213" s="284">
        <f t="shared" ref="I213:I220" si="44">+G213*F213</f>
        <v>0</v>
      </c>
    </row>
    <row r="214" spans="1:9" s="307" customFormat="1" x14ac:dyDescent="0.2">
      <c r="A214" s="304" t="s">
        <v>107</v>
      </c>
      <c r="B214" s="314">
        <v>0</v>
      </c>
      <c r="C214" s="276">
        <v>0</v>
      </c>
      <c r="D214" s="281">
        <f t="shared" ref="D214:D221" si="45">B214+C214</f>
        <v>0</v>
      </c>
      <c r="E214" s="305">
        <v>0</v>
      </c>
      <c r="F214" s="282">
        <f>D214-E214</f>
        <v>0</v>
      </c>
      <c r="G214" s="306">
        <v>325</v>
      </c>
      <c r="H214" s="280">
        <f t="shared" si="43"/>
        <v>0</v>
      </c>
      <c r="I214" s="284">
        <f t="shared" si="44"/>
        <v>0</v>
      </c>
    </row>
    <row r="215" spans="1:9" s="307" customFormat="1" x14ac:dyDescent="0.2">
      <c r="A215" s="304" t="s">
        <v>109</v>
      </c>
      <c r="B215" s="276">
        <v>2</v>
      </c>
      <c r="C215" s="276">
        <v>0</v>
      </c>
      <c r="D215" s="281">
        <f t="shared" si="45"/>
        <v>2</v>
      </c>
      <c r="E215" s="305">
        <v>0</v>
      </c>
      <c r="F215" s="282">
        <f>D215-E215</f>
        <v>2</v>
      </c>
      <c r="G215" s="306">
        <v>225</v>
      </c>
      <c r="H215" s="280">
        <f t="shared" si="43"/>
        <v>0</v>
      </c>
      <c r="I215" s="284">
        <f t="shared" si="44"/>
        <v>450</v>
      </c>
    </row>
    <row r="216" spans="1:9" s="307" customFormat="1" x14ac:dyDescent="0.2">
      <c r="A216" s="304" t="s">
        <v>114</v>
      </c>
      <c r="B216" s="276">
        <v>0</v>
      </c>
      <c r="C216" s="276">
        <v>0</v>
      </c>
      <c r="D216" s="281">
        <f>B216+C216</f>
        <v>0</v>
      </c>
      <c r="E216" s="305">
        <v>0</v>
      </c>
      <c r="F216" s="282">
        <v>0</v>
      </c>
      <c r="G216" s="306">
        <v>460</v>
      </c>
      <c r="H216" s="280">
        <f>+E216*G216</f>
        <v>0</v>
      </c>
      <c r="I216" s="284">
        <f>+G216*F216</f>
        <v>0</v>
      </c>
    </row>
    <row r="217" spans="1:9" s="307" customFormat="1" x14ac:dyDescent="0.2">
      <c r="A217" s="313" t="s">
        <v>632</v>
      </c>
      <c r="B217" s="314"/>
      <c r="C217" s="276">
        <v>0</v>
      </c>
      <c r="D217" s="281">
        <f t="shared" si="45"/>
        <v>0</v>
      </c>
      <c r="E217" s="305">
        <v>0</v>
      </c>
      <c r="F217" s="282">
        <f t="shared" ref="F217:F222" si="46">D217-E217</f>
        <v>0</v>
      </c>
      <c r="G217" s="306">
        <v>785</v>
      </c>
      <c r="H217" s="280">
        <f t="shared" si="43"/>
        <v>0</v>
      </c>
      <c r="I217" s="284">
        <f t="shared" si="44"/>
        <v>0</v>
      </c>
    </row>
    <row r="218" spans="1:9" s="307" customFormat="1" x14ac:dyDescent="0.2">
      <c r="A218" s="304" t="s">
        <v>447</v>
      </c>
      <c r="B218" s="314">
        <v>1</v>
      </c>
      <c r="C218" s="276">
        <f>SUMIF(INOUT!C:C,'N1113 '!#REF!,INOUT!E:E)</f>
        <v>0</v>
      </c>
      <c r="D218" s="281">
        <f t="shared" si="45"/>
        <v>1</v>
      </c>
      <c r="E218" s="305">
        <v>0</v>
      </c>
      <c r="F218" s="282">
        <f t="shared" si="46"/>
        <v>1</v>
      </c>
      <c r="G218" s="306">
        <v>695</v>
      </c>
      <c r="H218" s="280">
        <f t="shared" si="43"/>
        <v>0</v>
      </c>
      <c r="I218" s="284">
        <f t="shared" si="44"/>
        <v>695</v>
      </c>
    </row>
    <row r="219" spans="1:9" s="307" customFormat="1" x14ac:dyDescent="0.2">
      <c r="A219" s="313" t="s">
        <v>727</v>
      </c>
      <c r="B219" s="314">
        <v>0</v>
      </c>
      <c r="C219" s="276">
        <v>0</v>
      </c>
      <c r="D219" s="281">
        <f t="shared" si="45"/>
        <v>0</v>
      </c>
      <c r="E219" s="305">
        <v>0</v>
      </c>
      <c r="F219" s="282">
        <f t="shared" si="46"/>
        <v>0</v>
      </c>
      <c r="G219" s="334">
        <v>8500</v>
      </c>
      <c r="H219" s="280">
        <f t="shared" si="43"/>
        <v>0</v>
      </c>
      <c r="I219" s="284">
        <f t="shared" si="44"/>
        <v>0</v>
      </c>
    </row>
    <row r="220" spans="1:9" s="307" customFormat="1" x14ac:dyDescent="0.2">
      <c r="A220" s="304" t="s">
        <v>294</v>
      </c>
      <c r="B220" s="314">
        <v>0</v>
      </c>
      <c r="C220" s="276">
        <v>0</v>
      </c>
      <c r="D220" s="281">
        <f t="shared" si="45"/>
        <v>0</v>
      </c>
      <c r="E220" s="305">
        <v>0</v>
      </c>
      <c r="F220" s="282">
        <f t="shared" si="46"/>
        <v>0</v>
      </c>
      <c r="G220" s="334">
        <v>1700</v>
      </c>
      <c r="H220" s="280">
        <f t="shared" si="43"/>
        <v>0</v>
      </c>
      <c r="I220" s="284">
        <f t="shared" si="44"/>
        <v>0</v>
      </c>
    </row>
    <row r="221" spans="1:9" s="307" customFormat="1" x14ac:dyDescent="0.2">
      <c r="A221" s="304" t="s">
        <v>522</v>
      </c>
      <c r="B221" s="314">
        <v>0</v>
      </c>
      <c r="C221" s="276">
        <v>0</v>
      </c>
      <c r="D221" s="281">
        <f t="shared" si="45"/>
        <v>0</v>
      </c>
      <c r="E221" s="305">
        <v>0</v>
      </c>
      <c r="F221" s="282">
        <f t="shared" si="46"/>
        <v>0</v>
      </c>
      <c r="G221" s="306">
        <v>495</v>
      </c>
      <c r="H221" s="280">
        <f t="shared" si="43"/>
        <v>0</v>
      </c>
      <c r="I221" s="284"/>
    </row>
    <row r="222" spans="1:9" s="307" customFormat="1" x14ac:dyDescent="0.2">
      <c r="A222" s="304" t="s">
        <v>814</v>
      </c>
      <c r="B222" s="314">
        <v>0</v>
      </c>
      <c r="C222" s="276">
        <v>0</v>
      </c>
      <c r="D222" s="281">
        <f>B222+C222</f>
        <v>0</v>
      </c>
      <c r="E222" s="305">
        <v>0</v>
      </c>
      <c r="F222" s="282">
        <f t="shared" si="46"/>
        <v>0</v>
      </c>
      <c r="G222" s="306">
        <v>650</v>
      </c>
      <c r="H222" s="280">
        <f>+E222*G222</f>
        <v>0</v>
      </c>
      <c r="I222" s="284">
        <f>+G222*F222</f>
        <v>0</v>
      </c>
    </row>
    <row r="223" spans="1:9" s="307" customFormat="1" ht="16.5" thickBot="1" x14ac:dyDescent="0.25">
      <c r="A223" s="309"/>
      <c r="B223" s="293"/>
      <c r="C223" s="293"/>
      <c r="D223" s="517" t="s">
        <v>312</v>
      </c>
      <c r="E223" s="517"/>
      <c r="F223" s="517"/>
      <c r="G223" s="517"/>
      <c r="H223" s="279">
        <f>SUM(H213:H221)</f>
        <v>0</v>
      </c>
      <c r="I223" s="279">
        <f>SUM(I213:I221)</f>
        <v>1145</v>
      </c>
    </row>
    <row r="224" spans="1:9" s="307" customFormat="1" x14ac:dyDescent="0.2">
      <c r="A224" s="299"/>
      <c r="B224" s="293"/>
      <c r="C224" s="293"/>
      <c r="D224" s="323"/>
      <c r="E224" s="324"/>
      <c r="F224" s="325"/>
      <c r="G224" s="326"/>
      <c r="H224" s="284"/>
      <c r="I224" s="284"/>
    </row>
    <row r="225" spans="1:9" s="307" customFormat="1" x14ac:dyDescent="0.2">
      <c r="A225" s="299"/>
      <c r="B225" s="293"/>
      <c r="C225" s="293"/>
      <c r="D225" s="323"/>
      <c r="E225" s="324"/>
      <c r="F225" s="325"/>
      <c r="G225" s="326"/>
      <c r="H225" s="284"/>
      <c r="I225" s="284"/>
    </row>
    <row r="226" spans="1:9" s="307" customFormat="1" x14ac:dyDescent="0.2">
      <c r="A226" s="299" t="s">
        <v>56</v>
      </c>
      <c r="B226" s="327"/>
      <c r="C226" s="327"/>
      <c r="E226" s="319"/>
      <c r="F226" s="309"/>
      <c r="G226" s="328"/>
      <c r="H226" s="317"/>
    </row>
    <row r="227" spans="1:9" s="309" customFormat="1" x14ac:dyDescent="0.2">
      <c r="A227" s="299"/>
      <c r="B227" s="327"/>
      <c r="C227" s="327"/>
      <c r="D227" s="307"/>
      <c r="E227" s="319"/>
      <c r="G227" s="328"/>
      <c r="H227" s="307"/>
      <c r="I227" s="307"/>
    </row>
    <row r="228" spans="1:9" s="307" customFormat="1" x14ac:dyDescent="0.2">
      <c r="A228" s="284" t="s">
        <v>543</v>
      </c>
      <c r="B228" s="327"/>
      <c r="C228" s="327"/>
      <c r="E228" s="319"/>
      <c r="F228" s="309"/>
      <c r="G228" s="328"/>
    </row>
    <row r="229" spans="1:9" s="307" customFormat="1" x14ac:dyDescent="0.2">
      <c r="A229" s="284" t="s">
        <v>541</v>
      </c>
      <c r="B229" s="327"/>
      <c r="C229" s="327"/>
      <c r="E229" s="319"/>
      <c r="F229" s="309"/>
      <c r="G229" s="328"/>
    </row>
    <row r="230" spans="1:9" s="307" customFormat="1" x14ac:dyDescent="0.2">
      <c r="A230" s="299"/>
      <c r="B230" s="293"/>
      <c r="C230" s="293"/>
      <c r="D230" s="323"/>
      <c r="E230" s="324"/>
      <c r="F230" s="325"/>
      <c r="G230" s="326"/>
      <c r="H230" s="284"/>
      <c r="I230" s="284"/>
    </row>
    <row r="231" spans="1:9" s="307" customFormat="1" x14ac:dyDescent="0.2">
      <c r="A231" s="299" t="s">
        <v>383</v>
      </c>
      <c r="B231" s="327"/>
      <c r="C231" s="327"/>
      <c r="E231" s="319"/>
      <c r="F231" s="309"/>
      <c r="G231" s="328"/>
    </row>
    <row r="232" spans="1:9" s="307" customFormat="1" x14ac:dyDescent="0.2">
      <c r="A232" s="299"/>
      <c r="B232" s="327"/>
      <c r="C232" s="327"/>
      <c r="E232" s="319"/>
      <c r="F232" s="309"/>
      <c r="G232" s="328"/>
    </row>
    <row r="233" spans="1:9" s="307" customFormat="1" x14ac:dyDescent="0.2">
      <c r="A233" s="284" t="s">
        <v>811</v>
      </c>
      <c r="B233" s="327"/>
      <c r="C233" s="327"/>
      <c r="E233" s="319"/>
      <c r="F233" s="309"/>
      <c r="G233" s="328"/>
    </row>
    <row r="234" spans="1:9" s="307" customFormat="1" x14ac:dyDescent="0.2">
      <c r="A234" s="284" t="s">
        <v>812</v>
      </c>
      <c r="B234" s="327"/>
      <c r="C234" s="327"/>
      <c r="E234" s="319"/>
      <c r="F234" s="309"/>
      <c r="G234" s="328"/>
    </row>
    <row r="235" spans="1:9" s="274" customFormat="1" x14ac:dyDescent="0.2">
      <c r="A235" s="259"/>
      <c r="B235" s="294"/>
      <c r="C235" s="294"/>
      <c r="D235" s="295"/>
      <c r="E235" s="296"/>
      <c r="F235" s="297"/>
      <c r="G235" s="298"/>
      <c r="H235" s="190"/>
      <c r="I235" s="190"/>
    </row>
    <row r="236" spans="1:9" s="274" customFormat="1" x14ac:dyDescent="0.2">
      <c r="A236" s="259"/>
      <c r="B236" s="294"/>
      <c r="C236" s="294"/>
      <c r="D236" s="295"/>
      <c r="E236" s="296"/>
      <c r="F236" s="297"/>
      <c r="G236" s="298"/>
      <c r="H236" s="190"/>
      <c r="I236" s="190"/>
    </row>
    <row r="237" spans="1:9" s="274" customFormat="1" x14ac:dyDescent="0.2">
      <c r="A237" s="259"/>
      <c r="B237" s="294"/>
      <c r="C237" s="294"/>
      <c r="D237" s="295"/>
      <c r="E237" s="296"/>
      <c r="F237" s="297"/>
      <c r="G237" s="298"/>
      <c r="H237" s="190"/>
      <c r="I237" s="190"/>
    </row>
    <row r="238" spans="1:9" s="274" customFormat="1" x14ac:dyDescent="0.2">
      <c r="A238" s="259"/>
      <c r="B238" s="294"/>
      <c r="C238" s="294"/>
      <c r="D238" s="295"/>
      <c r="E238" s="296"/>
      <c r="F238" s="297"/>
      <c r="G238" s="298"/>
      <c r="H238" s="190"/>
      <c r="I238" s="190"/>
    </row>
    <row r="239" spans="1:9" s="274" customFormat="1" x14ac:dyDescent="0.2">
      <c r="A239" s="259"/>
      <c r="B239" s="294"/>
      <c r="C239" s="294"/>
      <c r="D239" s="295"/>
      <c r="E239" s="296"/>
      <c r="F239" s="297"/>
      <c r="G239" s="298"/>
      <c r="H239" s="190"/>
      <c r="I239" s="190"/>
    </row>
    <row r="240" spans="1:9" s="274" customFormat="1" x14ac:dyDescent="0.2">
      <c r="A240" s="259"/>
      <c r="B240" s="294"/>
      <c r="C240" s="294"/>
      <c r="D240" s="295"/>
      <c r="E240" s="296"/>
      <c r="F240" s="297"/>
      <c r="G240" s="298"/>
      <c r="H240" s="190"/>
      <c r="I240" s="190"/>
    </row>
    <row r="241" spans="1:9" s="274" customFormat="1" x14ac:dyDescent="0.2">
      <c r="A241" s="259"/>
      <c r="B241" s="294"/>
      <c r="C241" s="294"/>
      <c r="D241" s="295"/>
      <c r="E241" s="296"/>
      <c r="F241" s="297"/>
      <c r="G241" s="298"/>
      <c r="H241" s="190"/>
      <c r="I241" s="190"/>
    </row>
    <row r="242" spans="1:9" s="274" customFormat="1" x14ac:dyDescent="0.2">
      <c r="A242" s="259"/>
      <c r="B242" s="294"/>
      <c r="C242" s="294"/>
      <c r="D242" s="295"/>
      <c r="E242" s="296"/>
      <c r="F242" s="297"/>
      <c r="G242" s="298"/>
      <c r="H242" s="190"/>
      <c r="I242" s="190"/>
    </row>
    <row r="243" spans="1:9" s="274" customFormat="1" x14ac:dyDescent="0.2">
      <c r="A243" s="259"/>
      <c r="B243" s="294"/>
      <c r="C243" s="294"/>
      <c r="D243" s="295"/>
      <c r="E243" s="296"/>
      <c r="F243" s="297"/>
      <c r="G243" s="298"/>
      <c r="H243" s="190"/>
      <c r="I243" s="190"/>
    </row>
    <row r="244" spans="1:9" s="274" customFormat="1" x14ac:dyDescent="0.2">
      <c r="A244" s="259"/>
      <c r="B244" s="294"/>
      <c r="C244" s="294"/>
      <c r="D244" s="295"/>
      <c r="E244" s="296"/>
      <c r="F244" s="297"/>
      <c r="G244" s="298"/>
      <c r="H244" s="190"/>
      <c r="I244" s="190"/>
    </row>
    <row r="245" spans="1:9" s="169" customFormat="1" ht="16.5" x14ac:dyDescent="0.2">
      <c r="A245" s="168"/>
      <c r="B245" s="170"/>
      <c r="C245" s="170"/>
      <c r="D245" s="171"/>
      <c r="E245" s="172"/>
      <c r="F245" s="173"/>
      <c r="G245" s="174"/>
      <c r="H245" s="175"/>
      <c r="I245" s="175"/>
    </row>
    <row r="246" spans="1:9" s="169" customFormat="1" ht="16.5" x14ac:dyDescent="0.2">
      <c r="A246" s="168"/>
      <c r="B246" s="170"/>
      <c r="C246" s="170"/>
      <c r="D246" s="171"/>
      <c r="E246" s="172"/>
      <c r="F246" s="173"/>
      <c r="G246" s="174"/>
      <c r="H246" s="175"/>
      <c r="I246" s="175"/>
    </row>
    <row r="247" spans="1:9" s="169" customFormat="1" ht="16.5" x14ac:dyDescent="0.2">
      <c r="A247" s="168"/>
      <c r="B247" s="170"/>
      <c r="C247" s="170"/>
      <c r="D247" s="171"/>
      <c r="E247" s="172"/>
      <c r="F247" s="173"/>
      <c r="G247" s="174"/>
      <c r="H247" s="175"/>
      <c r="I247" s="175"/>
    </row>
    <row r="248" spans="1:9" s="169" customFormat="1" ht="16.5" x14ac:dyDescent="0.2">
      <c r="A248" s="168"/>
      <c r="B248" s="170"/>
      <c r="C248" s="170"/>
      <c r="D248" s="171"/>
      <c r="E248" s="172"/>
      <c r="F248" s="173"/>
      <c r="G248" s="174"/>
      <c r="H248" s="175"/>
      <c r="I248" s="175"/>
    </row>
    <row r="249" spans="1:9" s="169" customFormat="1" ht="16.5" x14ac:dyDescent="0.2">
      <c r="A249" s="168"/>
      <c r="B249" s="170"/>
      <c r="C249" s="170"/>
      <c r="D249" s="171"/>
      <c r="E249" s="172"/>
      <c r="F249" s="173"/>
      <c r="G249" s="174"/>
      <c r="H249" s="175"/>
      <c r="I249" s="175"/>
    </row>
    <row r="250" spans="1:9" s="169" customFormat="1" ht="16.5" x14ac:dyDescent="0.2">
      <c r="A250" s="168"/>
      <c r="B250" s="170"/>
      <c r="C250" s="170"/>
      <c r="D250" s="171"/>
      <c r="E250" s="172"/>
      <c r="F250" s="173"/>
      <c r="G250" s="174"/>
      <c r="H250" s="175"/>
      <c r="I250" s="175"/>
    </row>
    <row r="251" spans="1:9" s="169" customFormat="1" ht="16.5" x14ac:dyDescent="0.2">
      <c r="A251" s="168"/>
      <c r="B251" s="177"/>
      <c r="C251" s="170"/>
      <c r="D251" s="171"/>
      <c r="E251" s="172"/>
      <c r="F251" s="173"/>
      <c r="G251" s="174"/>
      <c r="H251" s="175"/>
      <c r="I251" s="175"/>
    </row>
    <row r="252" spans="1:9" s="169" customFormat="1" ht="16.5" x14ac:dyDescent="0.2">
      <c r="A252" s="168"/>
      <c r="B252" s="170"/>
      <c r="C252" s="170"/>
      <c r="D252" s="171"/>
      <c r="E252" s="172"/>
      <c r="F252" s="173"/>
      <c r="G252" s="174"/>
      <c r="H252" s="175"/>
      <c r="I252" s="175"/>
    </row>
    <row r="253" spans="1:9" s="169" customFormat="1" ht="16.5" x14ac:dyDescent="0.2">
      <c r="A253" s="168"/>
      <c r="B253" s="170"/>
      <c r="C253" s="170"/>
      <c r="D253" s="171"/>
      <c r="E253" s="172"/>
      <c r="F253" s="173"/>
      <c r="G253" s="174"/>
      <c r="H253" s="175"/>
      <c r="I253" s="175"/>
    </row>
    <row r="254" spans="1:9" s="169" customFormat="1" ht="16.5" x14ac:dyDescent="0.2">
      <c r="A254" s="168"/>
      <c r="B254" s="170"/>
      <c r="C254" s="170"/>
      <c r="D254" s="171"/>
      <c r="E254" s="172"/>
      <c r="F254" s="173"/>
      <c r="G254" s="174"/>
      <c r="H254" s="175"/>
      <c r="I254" s="175"/>
    </row>
    <row r="255" spans="1:9" s="169" customFormat="1" ht="16.5" x14ac:dyDescent="0.2">
      <c r="A255" s="168"/>
      <c r="B255" s="170"/>
      <c r="C255" s="170"/>
      <c r="D255" s="171"/>
      <c r="E255" s="172"/>
      <c r="F255" s="173"/>
      <c r="G255" s="174"/>
      <c r="H255" s="175"/>
      <c r="I255" s="175"/>
    </row>
    <row r="256" spans="1:9" s="169" customFormat="1" ht="16.5" x14ac:dyDescent="0.2">
      <c r="A256" s="168"/>
      <c r="B256" s="170"/>
      <c r="C256" s="170"/>
      <c r="D256" s="171"/>
      <c r="E256" s="172"/>
      <c r="F256" s="173"/>
      <c r="G256" s="174"/>
      <c r="H256" s="175"/>
      <c r="I256" s="175"/>
    </row>
    <row r="257" spans="1:9" s="169" customFormat="1" ht="16.5" x14ac:dyDescent="0.2">
      <c r="A257" s="168"/>
      <c r="B257" s="170"/>
      <c r="C257" s="170"/>
      <c r="D257" s="171"/>
      <c r="E257" s="172"/>
      <c r="F257" s="173"/>
      <c r="G257" s="174"/>
      <c r="H257" s="175"/>
      <c r="I257" s="175"/>
    </row>
    <row r="258" spans="1:9" s="169" customFormat="1" ht="16.5" x14ac:dyDescent="0.2">
      <c r="A258" s="168"/>
      <c r="B258" s="170"/>
      <c r="C258" s="170"/>
      <c r="D258" s="171"/>
      <c r="E258" s="172"/>
      <c r="F258" s="173"/>
      <c r="G258" s="174"/>
      <c r="H258" s="175"/>
      <c r="I258" s="175"/>
    </row>
    <row r="259" spans="1:9" s="169" customFormat="1" ht="16.5" x14ac:dyDescent="0.2">
      <c r="A259" s="168"/>
      <c r="B259" s="170"/>
      <c r="C259" s="170"/>
      <c r="D259" s="171"/>
      <c r="E259" s="172"/>
      <c r="F259" s="173"/>
      <c r="G259" s="174"/>
      <c r="H259" s="175"/>
      <c r="I259" s="175"/>
    </row>
    <row r="260" spans="1:9" s="169" customFormat="1" ht="16.5" x14ac:dyDescent="0.2">
      <c r="A260" s="168"/>
      <c r="B260" s="170"/>
      <c r="C260" s="170"/>
      <c r="D260" s="171"/>
      <c r="E260" s="172"/>
      <c r="F260" s="173"/>
      <c r="G260" s="174"/>
      <c r="H260" s="175"/>
      <c r="I260" s="175"/>
    </row>
    <row r="261" spans="1:9" s="169" customFormat="1" ht="16.5" x14ac:dyDescent="0.2">
      <c r="A261" s="168"/>
      <c r="B261" s="170"/>
      <c r="C261" s="170"/>
      <c r="D261" s="171"/>
      <c r="E261" s="172"/>
      <c r="F261" s="173"/>
      <c r="G261" s="174"/>
      <c r="H261" s="175"/>
      <c r="I261" s="175"/>
    </row>
    <row r="262" spans="1:9" s="169" customFormat="1" ht="16.5" x14ac:dyDescent="0.2">
      <c r="A262" s="168"/>
      <c r="B262" s="170"/>
      <c r="C262" s="170"/>
      <c r="D262" s="171"/>
      <c r="E262" s="172"/>
      <c r="F262" s="173"/>
      <c r="G262" s="174"/>
      <c r="H262" s="175"/>
      <c r="I262" s="175"/>
    </row>
    <row r="263" spans="1:9" s="169" customFormat="1" ht="16.5" x14ac:dyDescent="0.2">
      <c r="A263" s="168"/>
      <c r="B263" s="170"/>
      <c r="C263" s="170"/>
      <c r="D263" s="171"/>
      <c r="E263" s="172"/>
      <c r="F263" s="173"/>
      <c r="G263" s="174"/>
      <c r="H263" s="175"/>
      <c r="I263" s="175"/>
    </row>
    <row r="264" spans="1:9" s="169" customFormat="1" ht="16.5" x14ac:dyDescent="0.2">
      <c r="A264" s="168"/>
      <c r="B264" s="170"/>
      <c r="C264" s="170"/>
      <c r="D264" s="171"/>
      <c r="E264" s="172"/>
      <c r="F264" s="173"/>
      <c r="G264" s="174"/>
      <c r="H264" s="175"/>
      <c r="I264" s="175"/>
    </row>
    <row r="265" spans="1:9" s="169" customFormat="1" ht="16.5" x14ac:dyDescent="0.2">
      <c r="A265" s="168"/>
      <c r="B265" s="170"/>
      <c r="C265" s="170"/>
      <c r="D265" s="171"/>
      <c r="E265" s="172"/>
      <c r="F265" s="173"/>
      <c r="G265" s="174"/>
      <c r="H265" s="175"/>
      <c r="I265" s="175"/>
    </row>
    <row r="266" spans="1:9" s="169" customFormat="1" ht="16.5" x14ac:dyDescent="0.2">
      <c r="A266" s="168"/>
      <c r="B266" s="170"/>
      <c r="C266" s="170"/>
      <c r="D266" s="171"/>
      <c r="E266" s="172"/>
      <c r="F266" s="173"/>
      <c r="G266" s="174"/>
      <c r="H266" s="175"/>
      <c r="I266" s="175"/>
    </row>
    <row r="267" spans="1:9" s="169" customFormat="1" ht="16.5" x14ac:dyDescent="0.2">
      <c r="A267" s="168"/>
      <c r="B267" s="170"/>
      <c r="C267" s="170"/>
      <c r="D267" s="171"/>
      <c r="E267" s="172"/>
      <c r="F267" s="173"/>
      <c r="G267" s="174"/>
      <c r="H267" s="175"/>
      <c r="I267" s="175"/>
    </row>
    <row r="268" spans="1:9" s="169" customFormat="1" ht="16.5" x14ac:dyDescent="0.2">
      <c r="A268" s="168"/>
      <c r="B268" s="170"/>
      <c r="C268" s="170"/>
      <c r="D268" s="171"/>
      <c r="E268" s="172"/>
      <c r="F268" s="173"/>
      <c r="G268" s="174"/>
      <c r="H268" s="175"/>
      <c r="I268" s="175"/>
    </row>
    <row r="269" spans="1:9" s="169" customFormat="1" ht="16.5" x14ac:dyDescent="0.2">
      <c r="A269" s="168"/>
      <c r="B269" s="170"/>
      <c r="C269" s="170"/>
      <c r="D269" s="171"/>
      <c r="E269" s="172"/>
      <c r="F269" s="173"/>
      <c r="G269" s="174"/>
      <c r="H269" s="175"/>
      <c r="I269" s="175"/>
    </row>
    <row r="270" spans="1:9" s="169" customFormat="1" ht="16.5" x14ac:dyDescent="0.2">
      <c r="A270" s="168"/>
      <c r="B270" s="170"/>
      <c r="C270" s="170"/>
      <c r="D270" s="171"/>
      <c r="E270" s="172"/>
      <c r="F270" s="173"/>
      <c r="G270" s="174"/>
      <c r="H270" s="175"/>
      <c r="I270" s="175"/>
    </row>
    <row r="271" spans="1:9" s="169" customFormat="1" ht="16.5" x14ac:dyDescent="0.2">
      <c r="A271" s="168"/>
      <c r="B271" s="170"/>
      <c r="C271" s="170"/>
      <c r="D271" s="171"/>
      <c r="E271" s="172"/>
      <c r="F271" s="173"/>
      <c r="G271" s="174"/>
      <c r="H271" s="175"/>
      <c r="I271" s="175"/>
    </row>
    <row r="272" spans="1:9" s="169" customFormat="1" ht="16.5" x14ac:dyDescent="0.2">
      <c r="A272" s="168"/>
      <c r="B272" s="170"/>
      <c r="C272" s="170"/>
      <c r="D272" s="171"/>
      <c r="E272" s="172"/>
      <c r="F272" s="173"/>
      <c r="G272" s="174"/>
      <c r="H272" s="175"/>
      <c r="I272" s="175"/>
    </row>
    <row r="273" spans="1:9" s="169" customFormat="1" ht="16.5" x14ac:dyDescent="0.2">
      <c r="A273" s="168"/>
      <c r="B273" s="170"/>
      <c r="C273" s="170"/>
      <c r="D273" s="171"/>
      <c r="E273" s="172"/>
      <c r="F273" s="173"/>
      <c r="G273" s="174"/>
      <c r="H273" s="175"/>
      <c r="I273" s="175"/>
    </row>
    <row r="274" spans="1:9" s="169" customFormat="1" ht="16.5" x14ac:dyDescent="0.2">
      <c r="A274" s="168"/>
      <c r="B274" s="170"/>
      <c r="C274" s="170"/>
      <c r="D274" s="171"/>
      <c r="E274" s="172"/>
      <c r="F274" s="173"/>
      <c r="G274" s="174"/>
      <c r="H274" s="175"/>
      <c r="I274" s="175"/>
    </row>
    <row r="275" spans="1:9" s="169" customFormat="1" ht="16.5" x14ac:dyDescent="0.2">
      <c r="A275" s="168"/>
      <c r="B275" s="170"/>
      <c r="C275" s="170"/>
      <c r="D275" s="171"/>
      <c r="E275" s="172"/>
      <c r="F275" s="173"/>
      <c r="G275" s="174"/>
      <c r="H275" s="175"/>
      <c r="I275" s="175"/>
    </row>
    <row r="276" spans="1:9" s="169" customFormat="1" ht="16.5" x14ac:dyDescent="0.2">
      <c r="A276" s="168"/>
      <c r="B276" s="170"/>
      <c r="C276" s="170"/>
      <c r="D276" s="171"/>
      <c r="E276" s="172"/>
      <c r="F276" s="173"/>
      <c r="G276" s="174"/>
      <c r="H276" s="175"/>
      <c r="I276" s="175"/>
    </row>
    <row r="277" spans="1:9" s="169" customFormat="1" ht="16.5" x14ac:dyDescent="0.2">
      <c r="A277" s="168"/>
      <c r="B277" s="170"/>
      <c r="C277" s="170"/>
      <c r="D277" s="171"/>
      <c r="E277" s="172"/>
      <c r="F277" s="173"/>
      <c r="G277" s="174"/>
      <c r="H277" s="175"/>
      <c r="I277" s="175"/>
    </row>
    <row r="278" spans="1:9" s="169" customFormat="1" ht="16.5" x14ac:dyDescent="0.2">
      <c r="A278" s="168"/>
      <c r="B278" s="170"/>
      <c r="C278" s="170"/>
      <c r="D278" s="171"/>
      <c r="E278" s="172"/>
      <c r="F278" s="173"/>
      <c r="G278" s="174"/>
      <c r="H278" s="175"/>
      <c r="I278" s="175"/>
    </row>
    <row r="279" spans="1:9" s="169" customFormat="1" ht="16.5" x14ac:dyDescent="0.2">
      <c r="A279" s="168"/>
      <c r="B279" s="170"/>
      <c r="C279" s="170"/>
      <c r="D279" s="171"/>
      <c r="E279" s="172"/>
      <c r="F279" s="173"/>
      <c r="G279" s="174"/>
      <c r="H279" s="175"/>
      <c r="I279" s="175"/>
    </row>
    <row r="280" spans="1:9" s="169" customFormat="1" ht="16.5" x14ac:dyDescent="0.2">
      <c r="A280" s="168"/>
      <c r="B280" s="170"/>
      <c r="C280" s="170"/>
      <c r="D280" s="171"/>
      <c r="E280" s="172"/>
      <c r="F280" s="173"/>
      <c r="G280" s="174"/>
      <c r="H280" s="175"/>
      <c r="I280" s="175"/>
    </row>
    <row r="281" spans="1:9" s="169" customFormat="1" ht="16.5" x14ac:dyDescent="0.2">
      <c r="A281" s="168"/>
      <c r="B281" s="170"/>
      <c r="C281" s="170"/>
      <c r="D281" s="171"/>
      <c r="E281" s="172"/>
      <c r="F281" s="173"/>
      <c r="G281" s="174"/>
      <c r="H281" s="175"/>
      <c r="I281" s="175"/>
    </row>
    <row r="282" spans="1:9" s="169" customFormat="1" ht="16.5" x14ac:dyDescent="0.2">
      <c r="A282" s="168"/>
      <c r="B282" s="170"/>
      <c r="C282" s="170"/>
      <c r="D282" s="171"/>
      <c r="E282" s="172"/>
      <c r="F282" s="173"/>
      <c r="G282" s="174"/>
      <c r="H282" s="175"/>
      <c r="I282" s="175"/>
    </row>
    <row r="283" spans="1:9" s="169" customFormat="1" ht="16.5" x14ac:dyDescent="0.2">
      <c r="A283" s="168"/>
      <c r="B283" s="170"/>
      <c r="C283" s="170"/>
      <c r="D283" s="171"/>
      <c r="E283" s="172"/>
      <c r="F283" s="173"/>
      <c r="G283" s="174"/>
      <c r="H283" s="175"/>
      <c r="I283" s="175"/>
    </row>
    <row r="284" spans="1:9" s="169" customFormat="1" ht="16.5" x14ac:dyDescent="0.2">
      <c r="A284" s="168"/>
      <c r="B284" s="170"/>
      <c r="C284" s="170"/>
      <c r="D284" s="171"/>
      <c r="E284" s="172"/>
      <c r="F284" s="173"/>
      <c r="G284" s="174"/>
      <c r="H284" s="175"/>
      <c r="I284" s="175"/>
    </row>
    <row r="285" spans="1:9" s="169" customFormat="1" ht="16.5" x14ac:dyDescent="0.2">
      <c r="A285" s="168"/>
      <c r="B285" s="170"/>
      <c r="C285" s="170"/>
      <c r="D285" s="171"/>
      <c r="E285" s="172"/>
      <c r="F285" s="173"/>
      <c r="G285" s="174"/>
      <c r="H285" s="175"/>
      <c r="I285" s="175"/>
    </row>
    <row r="286" spans="1:9" s="169" customFormat="1" ht="16.5" x14ac:dyDescent="0.2">
      <c r="A286" s="168"/>
      <c r="B286" s="170"/>
      <c r="C286" s="170"/>
      <c r="D286" s="171"/>
      <c r="E286" s="172"/>
      <c r="F286" s="173"/>
      <c r="G286" s="174"/>
      <c r="H286" s="175"/>
      <c r="I286" s="175"/>
    </row>
    <row r="287" spans="1:9" s="169" customFormat="1" ht="16.5" x14ac:dyDescent="0.2">
      <c r="A287" s="168"/>
      <c r="B287" s="170"/>
      <c r="C287" s="170"/>
      <c r="D287" s="171"/>
      <c r="E287" s="172"/>
      <c r="F287" s="173"/>
      <c r="G287" s="174"/>
      <c r="H287" s="175"/>
      <c r="I287" s="175"/>
    </row>
    <row r="288" spans="1:9" s="169" customFormat="1" ht="16.5" x14ac:dyDescent="0.2">
      <c r="A288" s="168"/>
      <c r="B288" s="170"/>
      <c r="C288" s="170"/>
      <c r="D288" s="171"/>
      <c r="E288" s="172"/>
      <c r="F288" s="173"/>
      <c r="G288" s="174"/>
      <c r="H288" s="175"/>
      <c r="I288" s="175"/>
    </row>
    <row r="289" spans="1:9" s="169" customFormat="1" ht="16.5" x14ac:dyDescent="0.2">
      <c r="A289" s="168"/>
      <c r="B289" s="170"/>
      <c r="C289" s="170"/>
      <c r="D289" s="171"/>
      <c r="E289" s="172"/>
      <c r="F289" s="173"/>
      <c r="G289" s="174"/>
      <c r="H289" s="175"/>
      <c r="I289" s="175"/>
    </row>
    <row r="290" spans="1:9" s="169" customFormat="1" ht="16.5" x14ac:dyDescent="0.2">
      <c r="A290" s="168"/>
      <c r="B290" s="170"/>
      <c r="C290" s="170"/>
      <c r="D290" s="171"/>
      <c r="E290" s="172"/>
      <c r="F290" s="173"/>
      <c r="G290" s="174"/>
      <c r="H290" s="175"/>
      <c r="I290" s="175"/>
    </row>
    <row r="291" spans="1:9" s="169" customFormat="1" ht="16.5" x14ac:dyDescent="0.2">
      <c r="A291" s="168"/>
      <c r="B291" s="170"/>
      <c r="C291" s="170"/>
      <c r="D291" s="171"/>
      <c r="E291" s="172"/>
      <c r="F291" s="173"/>
      <c r="G291" s="174"/>
      <c r="H291" s="175"/>
      <c r="I291" s="175"/>
    </row>
    <row r="292" spans="1:9" s="169" customFormat="1" ht="16.5" x14ac:dyDescent="0.2">
      <c r="A292" s="168"/>
      <c r="B292" s="170"/>
      <c r="C292" s="170"/>
      <c r="D292" s="171"/>
      <c r="E292" s="172"/>
      <c r="F292" s="173"/>
      <c r="G292" s="174"/>
      <c r="H292" s="175"/>
      <c r="I292" s="175"/>
    </row>
    <row r="293" spans="1:9" s="169" customFormat="1" ht="16.5" x14ac:dyDescent="0.2">
      <c r="A293" s="168"/>
      <c r="B293" s="170"/>
      <c r="C293" s="170"/>
      <c r="D293" s="171"/>
      <c r="E293" s="172"/>
      <c r="F293" s="173"/>
      <c r="G293" s="174"/>
      <c r="H293" s="175"/>
      <c r="I293" s="175"/>
    </row>
    <row r="294" spans="1:9" s="169" customFormat="1" ht="16.5" x14ac:dyDescent="0.2">
      <c r="A294" s="168"/>
      <c r="B294" s="170"/>
      <c r="C294" s="170"/>
      <c r="D294" s="171"/>
      <c r="E294" s="172"/>
      <c r="F294" s="173"/>
      <c r="G294" s="174"/>
      <c r="H294" s="175"/>
      <c r="I294" s="175"/>
    </row>
    <row r="295" spans="1:9" s="169" customFormat="1" ht="16.5" x14ac:dyDescent="0.2">
      <c r="A295" s="168"/>
      <c r="B295" s="170"/>
      <c r="C295" s="170"/>
      <c r="D295" s="171"/>
      <c r="E295" s="172"/>
      <c r="F295" s="173"/>
      <c r="G295" s="174"/>
      <c r="H295" s="175"/>
      <c r="I295" s="175"/>
    </row>
    <row r="296" spans="1:9" s="169" customFormat="1" ht="16.5" x14ac:dyDescent="0.2">
      <c r="A296" s="168"/>
      <c r="B296" s="170"/>
      <c r="C296" s="170"/>
      <c r="D296" s="171"/>
      <c r="E296" s="172"/>
      <c r="F296" s="173"/>
      <c r="G296" s="174"/>
      <c r="H296" s="175"/>
      <c r="I296" s="175"/>
    </row>
    <row r="297" spans="1:9" s="169" customFormat="1" ht="16.5" x14ac:dyDescent="0.2">
      <c r="A297" s="168"/>
      <c r="B297" s="170"/>
      <c r="C297" s="170"/>
      <c r="D297" s="171"/>
      <c r="E297" s="172"/>
      <c r="F297" s="173"/>
      <c r="G297" s="174"/>
      <c r="H297" s="175"/>
      <c r="I297" s="175"/>
    </row>
    <row r="298" spans="1:9" s="169" customFormat="1" ht="16.5" x14ac:dyDescent="0.2">
      <c r="A298" s="168"/>
      <c r="B298" s="170"/>
      <c r="C298" s="170"/>
      <c r="D298" s="171"/>
      <c r="E298" s="172"/>
      <c r="F298" s="173"/>
      <c r="G298" s="174"/>
      <c r="H298" s="175"/>
      <c r="I298" s="175"/>
    </row>
    <row r="299" spans="1:9" s="169" customFormat="1" ht="16.5" x14ac:dyDescent="0.2">
      <c r="A299" s="168"/>
      <c r="B299" s="170"/>
      <c r="C299" s="170"/>
      <c r="D299" s="171"/>
      <c r="E299" s="172"/>
      <c r="F299" s="173"/>
      <c r="G299" s="174"/>
      <c r="H299" s="175"/>
      <c r="I299" s="175"/>
    </row>
    <row r="300" spans="1:9" s="169" customFormat="1" ht="16.5" x14ac:dyDescent="0.2">
      <c r="A300" s="168"/>
      <c r="B300" s="170"/>
      <c r="C300" s="170"/>
      <c r="D300" s="171"/>
      <c r="E300" s="172"/>
      <c r="F300" s="173"/>
      <c r="G300" s="174"/>
      <c r="H300" s="175"/>
      <c r="I300" s="175"/>
    </row>
    <row r="301" spans="1:9" s="169" customFormat="1" ht="16.5" x14ac:dyDescent="0.2">
      <c r="A301" s="168"/>
      <c r="B301" s="170"/>
      <c r="C301" s="170"/>
      <c r="D301" s="171"/>
      <c r="E301" s="172"/>
      <c r="F301" s="173"/>
      <c r="G301" s="174"/>
      <c r="H301" s="175"/>
      <c r="I301" s="175"/>
    </row>
    <row r="302" spans="1:9" s="169" customFormat="1" ht="16.5" x14ac:dyDescent="0.2">
      <c r="A302" s="168"/>
      <c r="B302" s="170"/>
      <c r="C302" s="170"/>
      <c r="D302" s="171"/>
      <c r="E302" s="172"/>
      <c r="F302" s="173"/>
      <c r="G302" s="174"/>
      <c r="H302" s="175"/>
      <c r="I302" s="175"/>
    </row>
    <row r="303" spans="1:9" s="169" customFormat="1" ht="16.5" x14ac:dyDescent="0.2">
      <c r="A303" s="168"/>
      <c r="B303" s="170"/>
      <c r="C303" s="170"/>
      <c r="D303" s="171"/>
      <c r="E303" s="172"/>
      <c r="F303" s="173"/>
      <c r="G303" s="174"/>
      <c r="H303" s="175"/>
      <c r="I303" s="175"/>
    </row>
    <row r="304" spans="1:9" s="169" customFormat="1" ht="16.5" x14ac:dyDescent="0.2">
      <c r="A304" s="168"/>
      <c r="B304" s="170"/>
      <c r="C304" s="170"/>
      <c r="D304" s="171"/>
      <c r="E304" s="172"/>
      <c r="F304" s="173"/>
      <c r="G304" s="174"/>
      <c r="H304" s="175"/>
      <c r="I304" s="175"/>
    </row>
    <row r="305" spans="1:9" s="169" customFormat="1" ht="16.5" x14ac:dyDescent="0.2">
      <c r="A305" s="168"/>
      <c r="B305" s="170"/>
      <c r="C305" s="170"/>
      <c r="D305" s="171"/>
      <c r="E305" s="172"/>
      <c r="F305" s="173"/>
      <c r="G305" s="174"/>
      <c r="H305" s="175"/>
      <c r="I305" s="175"/>
    </row>
    <row r="515" spans="6:6" x14ac:dyDescent="0.2">
      <c r="F515" s="51">
        <v>1</v>
      </c>
    </row>
    <row r="752" spans="8:8" x14ac:dyDescent="0.2">
      <c r="H752" s="89"/>
    </row>
    <row r="813" spans="1:5" x14ac:dyDescent="0.2">
      <c r="A813" s="46" t="s">
        <v>514</v>
      </c>
      <c r="E813" s="50">
        <v>2</v>
      </c>
    </row>
  </sheetData>
  <mergeCells count="11">
    <mergeCell ref="A56:H56"/>
    <mergeCell ref="D210:G210"/>
    <mergeCell ref="A212:H212"/>
    <mergeCell ref="D223:G223"/>
    <mergeCell ref="D43:G43"/>
    <mergeCell ref="D48:G48"/>
    <mergeCell ref="A1:I1"/>
    <mergeCell ref="A2:I2"/>
    <mergeCell ref="D29:G29"/>
    <mergeCell ref="D33:G33"/>
    <mergeCell ref="J45:J47"/>
  </mergeCells>
  <phoneticPr fontId="16" type="noConversion"/>
  <pageMargins left="0.75" right="0.75" top="1" bottom="1" header="0.5" footer="0.5"/>
  <pageSetup orientation="portrait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9"/>
  <sheetViews>
    <sheetView view="pageBreakPreview" zoomScale="70" zoomScaleNormal="85" workbookViewId="0">
      <pane xSplit="1" ySplit="5" topLeftCell="B6" activePane="bottomRight" state="frozen"/>
      <selection activeCell="A108" sqref="A108"/>
      <selection pane="topRight" activeCell="A108" sqref="A108"/>
      <selection pane="bottomLeft" activeCell="A108" sqref="A108"/>
      <selection pane="bottomRight" activeCell="B6" sqref="B6"/>
    </sheetView>
  </sheetViews>
  <sheetFormatPr defaultRowHeight="15.75" x14ac:dyDescent="0.2"/>
  <cols>
    <col min="1" max="1" width="51" style="46" customWidth="1"/>
    <col min="2" max="2" width="9.42578125" style="48" customWidth="1"/>
    <col min="3" max="3" width="11.42578125" style="48" customWidth="1"/>
    <col min="4" max="4" width="8.7109375" style="49" customWidth="1"/>
    <col min="5" max="5" width="8.5703125" style="50" customWidth="1"/>
    <col min="6" max="6" width="11.140625" style="51" bestFit="1" customWidth="1"/>
    <col min="7" max="7" width="11.5703125" style="90" customWidth="1"/>
    <col min="8" max="8" width="13.42578125" style="53" customWidth="1"/>
    <col min="9" max="9" width="16" style="53" bestFit="1" customWidth="1"/>
    <col min="10" max="10" width="0" style="47" hidden="1" customWidth="1"/>
    <col min="11" max="11" width="9.85546875" style="47" customWidth="1"/>
    <col min="12" max="16384" width="9.140625" style="47"/>
  </cols>
  <sheetData>
    <row r="1" spans="1:9" s="300" customFormat="1" ht="15" x14ac:dyDescent="0.2">
      <c r="A1" s="513" t="s">
        <v>385</v>
      </c>
      <c r="B1" s="513"/>
      <c r="C1" s="513"/>
      <c r="D1" s="513"/>
      <c r="E1" s="513"/>
      <c r="F1" s="513"/>
      <c r="G1" s="513"/>
      <c r="H1" s="513"/>
      <c r="I1" s="513"/>
    </row>
    <row r="2" spans="1:9" s="300" customFormat="1" ht="15" x14ac:dyDescent="0.2">
      <c r="A2" s="513" t="s">
        <v>741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x14ac:dyDescent="0.2">
      <c r="A3" s="299" t="s">
        <v>715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45" x14ac:dyDescent="0.2">
      <c r="A4" s="260" t="s">
        <v>2</v>
      </c>
      <c r="B4" s="261" t="s">
        <v>742</v>
      </c>
      <c r="C4" s="261" t="s">
        <v>743</v>
      </c>
      <c r="D4" s="262" t="s">
        <v>387</v>
      </c>
      <c r="E4" s="302" t="s">
        <v>388</v>
      </c>
      <c r="F4" s="263" t="s">
        <v>389</v>
      </c>
      <c r="G4" s="264" t="s">
        <v>4</v>
      </c>
      <c r="H4" s="265" t="s">
        <v>390</v>
      </c>
      <c r="I4" s="265" t="s">
        <v>391</v>
      </c>
    </row>
    <row r="5" spans="1:9" s="300" customFormat="1" ht="6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314">
        <v>85</v>
      </c>
      <c r="C8" s="276">
        <f>SUMIF(INOUT!C:C,'N1113  (3)'!A8,INOUT!E:E)</f>
        <v>60</v>
      </c>
      <c r="D8" s="281">
        <f>B8+C8</f>
        <v>145</v>
      </c>
      <c r="E8" s="305">
        <f>SUMIF(INOUT!C:C,'N1113  (3)'!A8,INOUT!F:F)</f>
        <v>23</v>
      </c>
      <c r="F8" s="282">
        <f t="shared" ref="F8:F30" si="0">D8-E8</f>
        <v>122</v>
      </c>
      <c r="G8" s="306">
        <v>45</v>
      </c>
      <c r="H8" s="280">
        <f>+E8*G8</f>
        <v>1035</v>
      </c>
      <c r="I8" s="284">
        <f>+G8*F8</f>
        <v>5490</v>
      </c>
    </row>
    <row r="9" spans="1:9" s="307" customFormat="1" x14ac:dyDescent="0.2">
      <c r="A9" s="304" t="s">
        <v>8</v>
      </c>
      <c r="B9" s="314">
        <v>3502</v>
      </c>
      <c r="C9" s="276">
        <f>SUMIF(INOUT!C:C,'N1113  (3)'!A9,INOUT!E:E)</f>
        <v>3326</v>
      </c>
      <c r="D9" s="281">
        <f t="shared" ref="D9:D30" si="1">B9+C9</f>
        <v>6828</v>
      </c>
      <c r="E9" s="305">
        <f>SUMIF(INOUT!C:C,'N1113  (3)'!A9,INOUT!F:F)</f>
        <v>92</v>
      </c>
      <c r="F9" s="282">
        <f t="shared" si="0"/>
        <v>6736</v>
      </c>
      <c r="G9" s="306">
        <v>34.5</v>
      </c>
      <c r="H9" s="280">
        <f t="shared" ref="H9:H30" si="2">+E9*G9</f>
        <v>3174</v>
      </c>
      <c r="I9" s="284">
        <f t="shared" ref="I9:I30" si="3">+G9*F9</f>
        <v>232392</v>
      </c>
    </row>
    <row r="10" spans="1:9" s="307" customFormat="1" x14ac:dyDescent="0.2">
      <c r="A10" s="304" t="s">
        <v>10</v>
      </c>
      <c r="B10" s="314">
        <v>100</v>
      </c>
      <c r="C10" s="276">
        <f>SUMIF(INOUT!C:C,'N1113  (3)'!A10,INOUT!E:E)</f>
        <v>420</v>
      </c>
      <c r="D10" s="281">
        <f t="shared" si="1"/>
        <v>520</v>
      </c>
      <c r="E10" s="305">
        <f>SUMIF(INOUT!C:C,'N1113  (3)'!A10,INOUT!F:F)</f>
        <v>240</v>
      </c>
      <c r="F10" s="282">
        <f t="shared" si="0"/>
        <v>280</v>
      </c>
      <c r="G10" s="306">
        <v>65</v>
      </c>
      <c r="H10" s="280">
        <f t="shared" si="2"/>
        <v>15600</v>
      </c>
      <c r="I10" s="284">
        <f t="shared" si="3"/>
        <v>18200</v>
      </c>
    </row>
    <row r="11" spans="1:9" s="307" customFormat="1" x14ac:dyDescent="0.2">
      <c r="A11" s="304" t="s">
        <v>12</v>
      </c>
      <c r="B11" s="314">
        <v>16</v>
      </c>
      <c r="C11" s="276">
        <f>SUMIF(INOUT!C:C,'N1113  (3)'!A11,INOUT!E:E)</f>
        <v>9</v>
      </c>
      <c r="D11" s="281">
        <f t="shared" si="1"/>
        <v>25</v>
      </c>
      <c r="E11" s="305">
        <f>SUMIF(INOUT!C:C,'N1113  (3)'!A11,INOUT!F:F)</f>
        <v>3</v>
      </c>
      <c r="F11" s="282">
        <f t="shared" si="0"/>
        <v>22</v>
      </c>
      <c r="G11" s="306">
        <v>150</v>
      </c>
      <c r="H11" s="280">
        <f t="shared" si="2"/>
        <v>450</v>
      </c>
      <c r="I11" s="284">
        <f t="shared" si="3"/>
        <v>3300</v>
      </c>
    </row>
    <row r="12" spans="1:9" s="307" customFormat="1" x14ac:dyDescent="0.2">
      <c r="A12" s="304" t="s">
        <v>611</v>
      </c>
      <c r="B12" s="314">
        <v>6</v>
      </c>
      <c r="C12" s="276">
        <f>SUMIF(INOUT!C:C,'N1113  (3)'!A12,INOUT!E:E)</f>
        <v>8</v>
      </c>
      <c r="D12" s="281">
        <f>B12+C12</f>
        <v>14</v>
      </c>
      <c r="E12" s="305">
        <f>SUMIF(INOUT!C:C,'N1113  (3)'!A12,INOUT!F:F)</f>
        <v>3</v>
      </c>
      <c r="F12" s="282">
        <f>D12-E12</f>
        <v>11</v>
      </c>
      <c r="G12" s="306">
        <v>150</v>
      </c>
      <c r="H12" s="280">
        <f t="shared" si="2"/>
        <v>450</v>
      </c>
      <c r="I12" s="284">
        <f t="shared" si="3"/>
        <v>1650</v>
      </c>
    </row>
    <row r="13" spans="1:9" s="307" customFormat="1" x14ac:dyDescent="0.2">
      <c r="A13" s="304" t="s">
        <v>612</v>
      </c>
      <c r="B13" s="314">
        <v>3</v>
      </c>
      <c r="C13" s="276">
        <f>SUMIF(INOUT!C:C,'N1113  (3)'!A13,INOUT!E:E)</f>
        <v>0</v>
      </c>
      <c r="D13" s="281">
        <f>B13+C13</f>
        <v>3</v>
      </c>
      <c r="E13" s="305">
        <f>SUMIF(INOUT!C:C,'N1113  (3)'!A13,INOUT!F:F)</f>
        <v>0</v>
      </c>
      <c r="F13" s="282">
        <f>D13-E13</f>
        <v>3</v>
      </c>
      <c r="G13" s="306">
        <v>50</v>
      </c>
      <c r="H13" s="280">
        <f t="shared" si="2"/>
        <v>0</v>
      </c>
      <c r="I13" s="284">
        <f t="shared" si="3"/>
        <v>150</v>
      </c>
    </row>
    <row r="14" spans="1:9" s="307" customFormat="1" ht="16.5" x14ac:dyDescent="0.2">
      <c r="A14" s="162" t="s">
        <v>856</v>
      </c>
      <c r="B14" s="314">
        <v>0</v>
      </c>
      <c r="C14" s="276">
        <f>SUMIF(INOUT!C:C,'N1113  (3)'!A14,INOUT!E:E)</f>
        <v>215</v>
      </c>
      <c r="D14" s="281">
        <f>B14+C14</f>
        <v>215</v>
      </c>
      <c r="E14" s="305">
        <f>SUMIF(INOUT!C:C,'N1113  (3)'!A14,INOUT!F:F)</f>
        <v>9</v>
      </c>
      <c r="F14" s="282">
        <f>D14-E14</f>
        <v>206</v>
      </c>
      <c r="G14" s="306">
        <v>100</v>
      </c>
      <c r="H14" s="280">
        <f>+E14*G14</f>
        <v>900</v>
      </c>
      <c r="I14" s="284">
        <f>+G14*F14</f>
        <v>20600</v>
      </c>
    </row>
    <row r="15" spans="1:9" s="307" customFormat="1" x14ac:dyDescent="0.2">
      <c r="A15" s="304" t="s">
        <v>16</v>
      </c>
      <c r="B15" s="276">
        <v>25</v>
      </c>
      <c r="C15" s="276">
        <f>SUMIF(INOUT!C:C,'N1113  (3)'!A15,INOUT!E:E)</f>
        <v>25</v>
      </c>
      <c r="D15" s="281">
        <f t="shared" si="1"/>
        <v>50</v>
      </c>
      <c r="E15" s="305">
        <f>SUMIF(INOUT!C:C,'N1113  (3)'!A15,INOUT!F:F)</f>
        <v>0</v>
      </c>
      <c r="F15" s="282">
        <f t="shared" si="0"/>
        <v>50</v>
      </c>
      <c r="G15" s="306">
        <v>75</v>
      </c>
      <c r="H15" s="280">
        <f t="shared" si="2"/>
        <v>0</v>
      </c>
      <c r="I15" s="284">
        <f t="shared" si="3"/>
        <v>3750</v>
      </c>
    </row>
    <row r="16" spans="1:9" s="307" customFormat="1" x14ac:dyDescent="0.2">
      <c r="A16" s="304" t="s">
        <v>392</v>
      </c>
      <c r="B16" s="314">
        <v>60</v>
      </c>
      <c r="C16" s="276">
        <f>SUMIF(INOUT!C:C,'N1113  (3)'!A16,INOUT!E:E)</f>
        <v>100</v>
      </c>
      <c r="D16" s="281">
        <f t="shared" si="1"/>
        <v>160</v>
      </c>
      <c r="E16" s="305">
        <f>SUMIF(INOUT!C:C,'N1113  (3)'!A16,INOUT!F:F)</f>
        <v>80</v>
      </c>
      <c r="F16" s="282">
        <f t="shared" si="0"/>
        <v>80</v>
      </c>
      <c r="G16" s="306">
        <v>35</v>
      </c>
      <c r="H16" s="280">
        <f t="shared" si="2"/>
        <v>2800</v>
      </c>
      <c r="I16" s="284">
        <f t="shared" si="3"/>
        <v>2800</v>
      </c>
    </row>
    <row r="17" spans="1:11" s="307" customFormat="1" x14ac:dyDescent="0.2">
      <c r="A17" s="304" t="s">
        <v>816</v>
      </c>
      <c r="B17" s="314">
        <v>150</v>
      </c>
      <c r="C17" s="276">
        <f>SUMIF(INOUT!C:C,'N1113  (3)'!A17,INOUT!E:E)</f>
        <v>4250</v>
      </c>
      <c r="D17" s="281">
        <f t="shared" si="1"/>
        <v>4400</v>
      </c>
      <c r="E17" s="305">
        <f>SUMIF(INOUT!C:C,'N1113  (3)'!A17,INOUT!F:F)</f>
        <v>1210</v>
      </c>
      <c r="F17" s="282">
        <f t="shared" si="0"/>
        <v>3190</v>
      </c>
      <c r="G17" s="306">
        <v>37.5</v>
      </c>
      <c r="H17" s="280">
        <f t="shared" si="2"/>
        <v>45375</v>
      </c>
      <c r="I17" s="284">
        <f t="shared" si="3"/>
        <v>119625</v>
      </c>
    </row>
    <row r="18" spans="1:11" s="307" customFormat="1" ht="16.5" x14ac:dyDescent="0.2">
      <c r="A18" s="348" t="s">
        <v>778</v>
      </c>
      <c r="B18" s="314">
        <v>0</v>
      </c>
      <c r="C18" s="276">
        <f>SUMIF(INOUT!C:C,'N1113  (3)'!A18,INOUT!E:E)</f>
        <v>0</v>
      </c>
      <c r="D18" s="281">
        <f>B18+C18</f>
        <v>0</v>
      </c>
      <c r="E18" s="305">
        <f>SUMIF(INOUT!C:C,'N1113  (3)'!A18,INOUT!F:F)</f>
        <v>0</v>
      </c>
      <c r="F18" s="282">
        <f>D18-E18</f>
        <v>0</v>
      </c>
      <c r="G18" s="306">
        <v>50</v>
      </c>
      <c r="H18" s="280">
        <f>+E18*G18</f>
        <v>0</v>
      </c>
      <c r="I18" s="284">
        <f>+G18*F18</f>
        <v>0</v>
      </c>
    </row>
    <row r="19" spans="1:11" s="307" customFormat="1" x14ac:dyDescent="0.2">
      <c r="A19" s="304" t="s">
        <v>26</v>
      </c>
      <c r="B19" s="276">
        <v>700</v>
      </c>
      <c r="C19" s="276">
        <f>SUMIF(INOUT!C:C,'N1113  (3)'!A19,INOUT!E:E)</f>
        <v>700</v>
      </c>
      <c r="D19" s="281">
        <f t="shared" si="1"/>
        <v>1400</v>
      </c>
      <c r="E19" s="305">
        <f>SUMIF(INOUT!C:C,'N1113  (3)'!A19,INOUT!F:F)</f>
        <v>0</v>
      </c>
      <c r="F19" s="282">
        <f t="shared" si="0"/>
        <v>1400</v>
      </c>
      <c r="G19" s="306">
        <v>8</v>
      </c>
      <c r="H19" s="280">
        <f t="shared" si="2"/>
        <v>0</v>
      </c>
      <c r="I19" s="284">
        <f t="shared" si="3"/>
        <v>11200</v>
      </c>
    </row>
    <row r="20" spans="1:11" s="307" customFormat="1" x14ac:dyDescent="0.2">
      <c r="A20" s="304" t="s">
        <v>30</v>
      </c>
      <c r="B20" s="314">
        <v>300</v>
      </c>
      <c r="C20" s="276">
        <f>SUMIF(INOUT!C:C,'N1113  (3)'!A20,INOUT!E:E)</f>
        <v>1350</v>
      </c>
      <c r="D20" s="281">
        <f t="shared" si="1"/>
        <v>1650</v>
      </c>
      <c r="E20" s="305">
        <f>SUMIF(INOUT!C:C,'N1113  (3)'!A20,INOUT!F:F)</f>
        <v>600</v>
      </c>
      <c r="F20" s="282">
        <f t="shared" si="0"/>
        <v>1050</v>
      </c>
      <c r="G20" s="306">
        <v>13</v>
      </c>
      <c r="H20" s="280">
        <f t="shared" si="2"/>
        <v>7800</v>
      </c>
      <c r="I20" s="284">
        <f t="shared" si="3"/>
        <v>13650</v>
      </c>
      <c r="K20" s="308"/>
    </row>
    <row r="21" spans="1:11" s="307" customFormat="1" x14ac:dyDescent="0.2">
      <c r="A21" s="304" t="s">
        <v>32</v>
      </c>
      <c r="B21" s="314">
        <v>400</v>
      </c>
      <c r="C21" s="276">
        <f>SUMIF(INOUT!C:C,'N1113  (3)'!A21,INOUT!E:E)</f>
        <v>800</v>
      </c>
      <c r="D21" s="281">
        <f t="shared" si="1"/>
        <v>1200</v>
      </c>
      <c r="E21" s="305">
        <f>SUMIF(INOUT!C:C,'N1113  (3)'!A21,INOUT!F:F)</f>
        <v>600</v>
      </c>
      <c r="F21" s="282">
        <f t="shared" si="0"/>
        <v>600</v>
      </c>
      <c r="G21" s="306">
        <v>12</v>
      </c>
      <c r="H21" s="280">
        <f t="shared" si="2"/>
        <v>7200</v>
      </c>
      <c r="I21" s="284">
        <f t="shared" si="3"/>
        <v>7200</v>
      </c>
    </row>
    <row r="22" spans="1:11" s="307" customFormat="1" x14ac:dyDescent="0.2">
      <c r="A22" s="304" t="s">
        <v>34</v>
      </c>
      <c r="B22" s="314">
        <v>1600</v>
      </c>
      <c r="C22" s="276">
        <f>SUMIF(INOUT!C:C,'N1113  (3)'!A22,INOUT!E:E)</f>
        <v>3400</v>
      </c>
      <c r="D22" s="281">
        <f t="shared" si="1"/>
        <v>5000</v>
      </c>
      <c r="E22" s="305">
        <f>SUMIF(INOUT!C:C,'N1113  (3)'!A22,INOUT!F:F)</f>
        <v>1200</v>
      </c>
      <c r="F22" s="282">
        <f t="shared" si="0"/>
        <v>3800</v>
      </c>
      <c r="G22" s="306">
        <v>20</v>
      </c>
      <c r="H22" s="280">
        <f t="shared" si="2"/>
        <v>24000</v>
      </c>
      <c r="I22" s="284">
        <f t="shared" si="3"/>
        <v>76000</v>
      </c>
    </row>
    <row r="23" spans="1:11" s="307" customFormat="1" x14ac:dyDescent="0.2">
      <c r="A23" s="304" t="s">
        <v>311</v>
      </c>
      <c r="B23" s="276">
        <v>800</v>
      </c>
      <c r="C23" s="276">
        <f>SUMIF(INOUT!C:C,'N1113  (3)'!A23,INOUT!E:E)</f>
        <v>987</v>
      </c>
      <c r="D23" s="281">
        <f t="shared" si="1"/>
        <v>1787</v>
      </c>
      <c r="E23" s="305">
        <f>SUMIF(INOUT!C:C,'N1113  (3)'!A23,INOUT!F:F)</f>
        <v>475</v>
      </c>
      <c r="F23" s="282">
        <f t="shared" si="0"/>
        <v>1312</v>
      </c>
      <c r="G23" s="306">
        <v>12</v>
      </c>
      <c r="H23" s="280">
        <f t="shared" si="2"/>
        <v>5700</v>
      </c>
      <c r="I23" s="284">
        <f t="shared" si="3"/>
        <v>15744</v>
      </c>
    </row>
    <row r="24" spans="1:11" s="307" customFormat="1" x14ac:dyDescent="0.2">
      <c r="A24" s="304" t="s">
        <v>519</v>
      </c>
      <c r="B24" s="276">
        <v>12</v>
      </c>
      <c r="C24" s="276">
        <f>SUMIF(INOUT!C:C,'N1113  (3)'!A24,INOUT!E:E)</f>
        <v>190</v>
      </c>
      <c r="D24" s="281">
        <f t="shared" si="1"/>
        <v>202</v>
      </c>
      <c r="E24" s="305">
        <f>SUMIF(INOUT!C:C,'N1113  (3)'!A24,INOUT!F:F)</f>
        <v>10</v>
      </c>
      <c r="F24" s="282">
        <f t="shared" si="0"/>
        <v>192</v>
      </c>
      <c r="G24" s="306">
        <v>30</v>
      </c>
      <c r="H24" s="280">
        <f t="shared" si="2"/>
        <v>300</v>
      </c>
      <c r="I24" s="284">
        <f t="shared" si="3"/>
        <v>5760</v>
      </c>
    </row>
    <row r="25" spans="1:11" s="307" customFormat="1" x14ac:dyDescent="0.2">
      <c r="A25" s="304" t="s">
        <v>641</v>
      </c>
      <c r="B25" s="276">
        <v>5</v>
      </c>
      <c r="C25" s="276">
        <f>SUMIF(INOUT!C:C,'N1113  (3)'!A25,INOUT!E:E)</f>
        <v>3</v>
      </c>
      <c r="D25" s="281">
        <f t="shared" si="1"/>
        <v>8</v>
      </c>
      <c r="E25" s="305">
        <f>SUMIF(INOUT!C:C,'N1113  (3)'!A25,INOUT!F:F)</f>
        <v>0</v>
      </c>
      <c r="F25" s="282">
        <f t="shared" si="0"/>
        <v>8</v>
      </c>
      <c r="G25" s="306">
        <v>340</v>
      </c>
      <c r="H25" s="280">
        <f t="shared" si="2"/>
        <v>0</v>
      </c>
      <c r="I25" s="284">
        <f t="shared" si="3"/>
        <v>2720</v>
      </c>
    </row>
    <row r="26" spans="1:11" s="307" customFormat="1" x14ac:dyDescent="0.2">
      <c r="A26" s="304" t="s">
        <v>35</v>
      </c>
      <c r="B26" s="276">
        <v>354</v>
      </c>
      <c r="C26" s="276">
        <f>SUMIF(INOUT!C:C,'N1113  (3)'!A26,INOUT!E:E)</f>
        <v>350</v>
      </c>
      <c r="D26" s="281">
        <f t="shared" si="1"/>
        <v>704</v>
      </c>
      <c r="E26" s="305">
        <f>SUMIF(INOUT!C:C,'N1113  (3)'!A26,INOUT!F:F)</f>
        <v>0</v>
      </c>
      <c r="F26" s="282">
        <f t="shared" si="0"/>
        <v>704</v>
      </c>
      <c r="G26" s="306">
        <v>170</v>
      </c>
      <c r="H26" s="280">
        <f t="shared" si="2"/>
        <v>0</v>
      </c>
      <c r="I26" s="284">
        <f t="shared" si="3"/>
        <v>119680</v>
      </c>
    </row>
    <row r="27" spans="1:11" s="307" customFormat="1" x14ac:dyDescent="0.2">
      <c r="A27" s="304" t="s">
        <v>37</v>
      </c>
      <c r="B27" s="276">
        <v>22</v>
      </c>
      <c r="C27" s="276">
        <f>SUMIF(INOUT!C:C,'N1113  (3)'!A27,INOUT!E:E)</f>
        <v>30</v>
      </c>
      <c r="D27" s="281">
        <f t="shared" si="1"/>
        <v>52</v>
      </c>
      <c r="E27" s="305">
        <f>SUMIF(INOUT!C:C,'N1113  (3)'!A27,INOUT!F:F)</f>
        <v>7</v>
      </c>
      <c r="F27" s="282">
        <f t="shared" si="0"/>
        <v>45</v>
      </c>
      <c r="G27" s="306">
        <v>50</v>
      </c>
      <c r="H27" s="280">
        <f t="shared" si="2"/>
        <v>350</v>
      </c>
      <c r="I27" s="284">
        <f t="shared" si="3"/>
        <v>2250</v>
      </c>
      <c r="J27" s="307" t="s">
        <v>375</v>
      </c>
    </row>
    <row r="28" spans="1:11" s="307" customFormat="1" x14ac:dyDescent="0.2">
      <c r="A28" s="304" t="s">
        <v>39</v>
      </c>
      <c r="B28" s="314">
        <v>0</v>
      </c>
      <c r="C28" s="276">
        <f>SUMIF(INOUT!C:C,'N1113  (3)'!A28,INOUT!E:E)</f>
        <v>520</v>
      </c>
      <c r="D28" s="281">
        <f t="shared" si="1"/>
        <v>520</v>
      </c>
      <c r="E28" s="305">
        <f>SUMIF(INOUT!C:C,'N1113  (3)'!A28,INOUT!F:F)</f>
        <v>300</v>
      </c>
      <c r="F28" s="282">
        <f t="shared" si="0"/>
        <v>220</v>
      </c>
      <c r="G28" s="306">
        <v>25</v>
      </c>
      <c r="H28" s="280">
        <f t="shared" si="2"/>
        <v>7500</v>
      </c>
      <c r="I28" s="284">
        <f t="shared" si="3"/>
        <v>5500</v>
      </c>
    </row>
    <row r="29" spans="1:11" s="307" customFormat="1" x14ac:dyDescent="0.2">
      <c r="A29" s="304" t="s">
        <v>818</v>
      </c>
      <c r="B29" s="276">
        <v>900</v>
      </c>
      <c r="C29" s="276">
        <f>SUMIF(INOUT!C:C,'N1113  (3)'!A29,INOUT!E:E)</f>
        <v>900</v>
      </c>
      <c r="D29" s="281">
        <f t="shared" si="1"/>
        <v>1800</v>
      </c>
      <c r="E29" s="305">
        <f>SUMIF(INOUT!C:C,'N1113  (3)'!A29,INOUT!F:F)</f>
        <v>0</v>
      </c>
      <c r="F29" s="282">
        <f t="shared" si="0"/>
        <v>1800</v>
      </c>
      <c r="G29" s="306">
        <v>2</v>
      </c>
      <c r="H29" s="280">
        <f t="shared" si="2"/>
        <v>0</v>
      </c>
      <c r="I29" s="284">
        <f t="shared" si="3"/>
        <v>3600</v>
      </c>
      <c r="J29" s="307" t="s">
        <v>375</v>
      </c>
    </row>
    <row r="30" spans="1:11" s="307" customFormat="1" x14ac:dyDescent="0.2">
      <c r="A30" s="304" t="s">
        <v>41</v>
      </c>
      <c r="B30" s="276">
        <v>7</v>
      </c>
      <c r="C30" s="276">
        <f>SUMIF(INOUT!C:C,'N1113  (3)'!A30,INOUT!E:E)</f>
        <v>25</v>
      </c>
      <c r="D30" s="281">
        <f t="shared" si="1"/>
        <v>32</v>
      </c>
      <c r="E30" s="305">
        <f>SUMIF(INOUT!C:C,'N1113  (3)'!A30,INOUT!F:F)</f>
        <v>4</v>
      </c>
      <c r="F30" s="282">
        <f t="shared" si="0"/>
        <v>28</v>
      </c>
      <c r="G30" s="306">
        <v>0</v>
      </c>
      <c r="H30" s="280">
        <f t="shared" si="2"/>
        <v>0</v>
      </c>
      <c r="I30" s="284">
        <f t="shared" si="3"/>
        <v>0</v>
      </c>
    </row>
    <row r="31" spans="1:11" s="309" customFormat="1" ht="16.5" thickBot="1" x14ac:dyDescent="0.25">
      <c r="A31" s="275"/>
      <c r="B31" s="276"/>
      <c r="C31" s="276"/>
      <c r="D31" s="516" t="s">
        <v>312</v>
      </c>
      <c r="E31" s="516"/>
      <c r="F31" s="516"/>
      <c r="G31" s="516"/>
      <c r="H31" s="333">
        <f>SUM(H8:H30)</f>
        <v>122634</v>
      </c>
      <c r="I31" s="209">
        <f>SUM(I8:I30)</f>
        <v>671261</v>
      </c>
    </row>
    <row r="32" spans="1:11" s="307" customFormat="1" x14ac:dyDescent="0.2">
      <c r="A32" s="280"/>
      <c r="B32" s="276"/>
      <c r="C32" s="276"/>
      <c r="D32" s="281"/>
      <c r="E32" s="305"/>
      <c r="F32" s="282"/>
      <c r="G32" s="283"/>
      <c r="H32" s="280"/>
      <c r="I32" s="284"/>
    </row>
    <row r="33" spans="1:10" s="307" customFormat="1" ht="21" customHeight="1" x14ac:dyDescent="0.2">
      <c r="A33" s="285" t="s">
        <v>395</v>
      </c>
      <c r="B33" s="286"/>
      <c r="C33" s="286"/>
      <c r="D33" s="281"/>
      <c r="E33" s="310"/>
      <c r="F33" s="287"/>
      <c r="G33" s="306"/>
      <c r="H33" s="280"/>
      <c r="I33" s="284"/>
    </row>
    <row r="34" spans="1:10" s="307" customFormat="1" x14ac:dyDescent="0.2">
      <c r="A34" s="304" t="s">
        <v>396</v>
      </c>
      <c r="B34" s="276">
        <v>0</v>
      </c>
      <c r="C34" s="276">
        <f>SUMIF(INOUT!C:C,'N1113  (3)'!A34,INOUT!E:E)</f>
        <v>0</v>
      </c>
      <c r="D34" s="281">
        <f>B34+C34</f>
        <v>0</v>
      </c>
      <c r="E34" s="305">
        <v>0</v>
      </c>
      <c r="F34" s="282">
        <v>0</v>
      </c>
      <c r="G34" s="306">
        <v>0</v>
      </c>
      <c r="H34" s="280">
        <f>+E34*G34</f>
        <v>0</v>
      </c>
      <c r="I34" s="284">
        <f>+G34*F34</f>
        <v>0</v>
      </c>
    </row>
    <row r="35" spans="1:10" s="309" customFormat="1" ht="16.5" thickBot="1" x14ac:dyDescent="0.25">
      <c r="A35" s="275"/>
      <c r="B35" s="276"/>
      <c r="C35" s="276"/>
      <c r="D35" s="516" t="s">
        <v>312</v>
      </c>
      <c r="E35" s="516"/>
      <c r="F35" s="516"/>
      <c r="G35" s="516"/>
      <c r="H35" s="278">
        <f>SUM(H34:H34)</f>
        <v>0</v>
      </c>
      <c r="I35" s="279">
        <f>SUM(I34:I34)</f>
        <v>0</v>
      </c>
    </row>
    <row r="36" spans="1:10" s="307" customFormat="1" x14ac:dyDescent="0.2">
      <c r="A36" s="304"/>
      <c r="B36" s="276"/>
      <c r="C36" s="276"/>
      <c r="D36" s="281"/>
      <c r="E36" s="305"/>
      <c r="F36" s="282"/>
      <c r="G36" s="306"/>
      <c r="H36" s="280"/>
      <c r="I36" s="284"/>
    </row>
    <row r="37" spans="1:10" s="307" customFormat="1" ht="21" customHeight="1" x14ac:dyDescent="0.2">
      <c r="A37" s="285" t="s">
        <v>314</v>
      </c>
      <c r="B37" s="286"/>
      <c r="C37" s="286"/>
      <c r="D37" s="281"/>
      <c r="E37" s="310"/>
      <c r="F37" s="287"/>
      <c r="G37" s="306"/>
      <c r="H37" s="280"/>
      <c r="I37" s="284"/>
    </row>
    <row r="38" spans="1:10" s="307" customFormat="1" x14ac:dyDescent="0.2">
      <c r="A38" s="304" t="s">
        <v>315</v>
      </c>
      <c r="B38" s="276">
        <v>120</v>
      </c>
      <c r="C38" s="276">
        <f>SUMIF(INOUT!C:C,'N1113  (3)'!A38,INOUT!E:E)</f>
        <v>180</v>
      </c>
      <c r="D38" s="281">
        <f t="shared" ref="D38:D45" si="4">B38+C38</f>
        <v>300</v>
      </c>
      <c r="E38" s="305">
        <f>SUMIF(INOUT!C:C,'N1113  (3)'!A38,INOUT!F:F)</f>
        <v>100</v>
      </c>
      <c r="F38" s="282">
        <f>D38-E38</f>
        <v>200</v>
      </c>
      <c r="G38" s="306">
        <v>13</v>
      </c>
      <c r="H38" s="280">
        <f t="shared" ref="H38:H45" si="5">+E38*G38</f>
        <v>1300</v>
      </c>
      <c r="I38" s="284">
        <f t="shared" ref="I38:I45" si="6">+G38*F38</f>
        <v>2600</v>
      </c>
    </row>
    <row r="39" spans="1:10" s="307" customFormat="1" x14ac:dyDescent="0.2">
      <c r="A39" s="304" t="s">
        <v>397</v>
      </c>
      <c r="B39" s="276">
        <v>160</v>
      </c>
      <c r="C39" s="276">
        <f>SUMIF(INOUT!C:C,'N1113  (3)'!A39,INOUT!E:E)</f>
        <v>0</v>
      </c>
      <c r="D39" s="281">
        <f t="shared" si="4"/>
        <v>160</v>
      </c>
      <c r="E39" s="305">
        <f>SUMIF(INOUT!C:C,'N1113  (3)'!A39,INOUT!F:F)</f>
        <v>0</v>
      </c>
      <c r="F39" s="282">
        <f t="shared" ref="F39:F45" si="7">D39-E39</f>
        <v>160</v>
      </c>
      <c r="G39" s="306">
        <v>18</v>
      </c>
      <c r="H39" s="280">
        <f t="shared" si="5"/>
        <v>0</v>
      </c>
      <c r="I39" s="284">
        <f t="shared" si="6"/>
        <v>2880</v>
      </c>
    </row>
    <row r="40" spans="1:10" s="307" customFormat="1" x14ac:dyDescent="0.2">
      <c r="A40" s="304" t="s">
        <v>398</v>
      </c>
      <c r="B40" s="276">
        <v>6</v>
      </c>
      <c r="C40" s="276">
        <f>SUMIF(INOUT!C:C,'N1113  (3)'!A40,INOUT!E:E)</f>
        <v>0</v>
      </c>
      <c r="D40" s="281">
        <f t="shared" si="4"/>
        <v>6</v>
      </c>
      <c r="E40" s="305">
        <f>SUMIF(INOUT!C:C,'N1113  (3)'!A40,INOUT!F:F)</f>
        <v>0</v>
      </c>
      <c r="F40" s="282">
        <f t="shared" si="7"/>
        <v>6</v>
      </c>
      <c r="G40" s="306">
        <v>115</v>
      </c>
      <c r="H40" s="280">
        <f t="shared" si="5"/>
        <v>0</v>
      </c>
      <c r="I40" s="284">
        <f t="shared" si="6"/>
        <v>690</v>
      </c>
    </row>
    <row r="41" spans="1:10" s="307" customFormat="1" x14ac:dyDescent="0.2">
      <c r="A41" s="304" t="s">
        <v>738</v>
      </c>
      <c r="B41" s="276">
        <v>100</v>
      </c>
      <c r="C41" s="276">
        <f>SUMIF(INOUT!C:C,'N1113  (3)'!A41,INOUT!E:E)</f>
        <v>0</v>
      </c>
      <c r="D41" s="281">
        <f t="shared" si="4"/>
        <v>100</v>
      </c>
      <c r="E41" s="305">
        <f>SUMIF(INOUT!C:C,'N1113  (3)'!A41,INOUT!F:F)</f>
        <v>0</v>
      </c>
      <c r="F41" s="282">
        <f t="shared" si="7"/>
        <v>100</v>
      </c>
      <c r="G41" s="306">
        <v>60</v>
      </c>
      <c r="H41" s="280">
        <f>+E41*G41</f>
        <v>0</v>
      </c>
      <c r="I41" s="284">
        <f>+G41*F41</f>
        <v>6000</v>
      </c>
    </row>
    <row r="42" spans="1:10" s="307" customFormat="1" x14ac:dyDescent="0.2">
      <c r="A42" s="304" t="s">
        <v>319</v>
      </c>
      <c r="B42" s="276">
        <v>0</v>
      </c>
      <c r="C42" s="276">
        <f>SUMIF(INOUT!C:C,'N1113  (3)'!A42,INOUT!E:E)</f>
        <v>100</v>
      </c>
      <c r="D42" s="281">
        <f t="shared" si="4"/>
        <v>100</v>
      </c>
      <c r="E42" s="305">
        <f>SUMIF(INOUT!C:C,'N1113  (3)'!A42,INOUT!F:F)</f>
        <v>20</v>
      </c>
      <c r="F42" s="282">
        <f t="shared" si="7"/>
        <v>80</v>
      </c>
      <c r="G42" s="306">
        <v>60</v>
      </c>
      <c r="H42" s="280">
        <f t="shared" si="5"/>
        <v>1200</v>
      </c>
      <c r="I42" s="284">
        <f t="shared" si="6"/>
        <v>4800</v>
      </c>
    </row>
    <row r="43" spans="1:10" s="307" customFormat="1" x14ac:dyDescent="0.2">
      <c r="A43" s="304" t="s">
        <v>318</v>
      </c>
      <c r="B43" s="276">
        <v>140</v>
      </c>
      <c r="C43" s="276">
        <f>SUMIF(INOUT!C:C,'N1113  (3)'!A43,INOUT!E:E)</f>
        <v>140</v>
      </c>
      <c r="D43" s="281">
        <f t="shared" si="4"/>
        <v>280</v>
      </c>
      <c r="E43" s="305">
        <f>SUMIF(INOUT!C:C,'N1113  (3)'!A43,INOUT!F:F)</f>
        <v>0</v>
      </c>
      <c r="F43" s="282">
        <f t="shared" si="7"/>
        <v>280</v>
      </c>
      <c r="G43" s="306">
        <v>50</v>
      </c>
      <c r="H43" s="280">
        <f t="shared" si="5"/>
        <v>0</v>
      </c>
      <c r="I43" s="284">
        <f t="shared" si="6"/>
        <v>14000</v>
      </c>
    </row>
    <row r="44" spans="1:10" s="307" customFormat="1" ht="16.5" x14ac:dyDescent="0.2">
      <c r="A44" s="348" t="s">
        <v>888</v>
      </c>
      <c r="B44" s="276">
        <v>0</v>
      </c>
      <c r="C44" s="276">
        <f>SUMIF(INOUT!C:C,'N1113  (3)'!A44,INOUT!E:E)</f>
        <v>0</v>
      </c>
      <c r="D44" s="281">
        <f>B44+C44</f>
        <v>0</v>
      </c>
      <c r="E44" s="305">
        <f>SUMIF(INOUT!C:C,'N1113  (3)'!A44,INOUT!F:F)</f>
        <v>0</v>
      </c>
      <c r="F44" s="282">
        <f>D44-E44</f>
        <v>0</v>
      </c>
      <c r="G44" s="306">
        <v>50</v>
      </c>
      <c r="H44" s="280">
        <f>+E44*G44</f>
        <v>0</v>
      </c>
      <c r="I44" s="284">
        <f>+G44*F44</f>
        <v>0</v>
      </c>
    </row>
    <row r="45" spans="1:10" s="307" customFormat="1" x14ac:dyDescent="0.2">
      <c r="A45" s="304" t="s">
        <v>399</v>
      </c>
      <c r="B45" s="276">
        <v>900</v>
      </c>
      <c r="C45" s="276">
        <f>SUMIF(INOUT!C:C,'N1113  (3)'!A45,INOUT!E:E)</f>
        <v>900</v>
      </c>
      <c r="D45" s="281">
        <f t="shared" si="4"/>
        <v>1800</v>
      </c>
      <c r="E45" s="305">
        <f>SUMIF(INOUT!C:C,'N1113  (3)'!A45,INOUT!F:F)</f>
        <v>0</v>
      </c>
      <c r="F45" s="282">
        <f t="shared" si="7"/>
        <v>1800</v>
      </c>
      <c r="G45" s="306">
        <v>80</v>
      </c>
      <c r="H45" s="280">
        <f t="shared" si="5"/>
        <v>0</v>
      </c>
      <c r="I45" s="284">
        <f t="shared" si="6"/>
        <v>144000</v>
      </c>
    </row>
    <row r="46" spans="1:10" s="307" customFormat="1" ht="16.5" thickBot="1" x14ac:dyDescent="0.25">
      <c r="A46" s="304"/>
      <c r="B46" s="276"/>
      <c r="C46" s="276"/>
      <c r="D46" s="516" t="s">
        <v>312</v>
      </c>
      <c r="E46" s="516"/>
      <c r="F46" s="516"/>
      <c r="G46" s="516"/>
      <c r="H46" s="278">
        <f>SUM(H38:H45)</f>
        <v>2500</v>
      </c>
      <c r="I46" s="279">
        <f>SUM(I38:I45)</f>
        <v>174970</v>
      </c>
    </row>
    <row r="47" spans="1:10" s="307" customFormat="1" x14ac:dyDescent="0.2">
      <c r="A47" s="288" t="s">
        <v>400</v>
      </c>
      <c r="B47" s="276"/>
      <c r="C47" s="276"/>
      <c r="D47" s="277"/>
      <c r="E47" s="289"/>
      <c r="F47" s="277"/>
      <c r="G47" s="283"/>
      <c r="H47" s="275"/>
      <c r="I47" s="290"/>
    </row>
    <row r="48" spans="1:10" s="307" customFormat="1" x14ac:dyDescent="0.2">
      <c r="A48" s="311" t="s">
        <v>376</v>
      </c>
      <c r="B48" s="276">
        <v>400</v>
      </c>
      <c r="C48" s="276">
        <f>SUMIF(INOUT!C:C,'N1113  (3)'!A48,INOUT!E:E)</f>
        <v>0</v>
      </c>
      <c r="D48" s="281">
        <f>B48+C48</f>
        <v>400</v>
      </c>
      <c r="E48" s="305">
        <f>SUMIF(INOUT!C:C,'N1113  (3)'!A48,INOUT!F:F)</f>
        <v>0</v>
      </c>
      <c r="F48" s="282">
        <f>D48-E48</f>
        <v>400</v>
      </c>
      <c r="G48" s="306">
        <v>4</v>
      </c>
      <c r="H48" s="312">
        <f>+E48*G48</f>
        <v>0</v>
      </c>
      <c r="I48" s="284">
        <f>+G48*F48</f>
        <v>1600</v>
      </c>
      <c r="J48" s="521"/>
    </row>
    <row r="49" spans="1:10" s="307" customFormat="1" x14ac:dyDescent="0.2">
      <c r="A49" s="311" t="s">
        <v>819</v>
      </c>
      <c r="B49" s="276">
        <v>300</v>
      </c>
      <c r="C49" s="276">
        <f>SUMIF(INOUT!C:C,'N1113  (3)'!A49,INOUT!E:E)</f>
        <v>0</v>
      </c>
      <c r="D49" s="281">
        <f>B49+C49</f>
        <v>300</v>
      </c>
      <c r="E49" s="305">
        <f>SUMIF(INOUT!C:C,'N1113  (3)'!A49,INOUT!F:F)</f>
        <v>0</v>
      </c>
      <c r="F49" s="282">
        <f>D49-E49</f>
        <v>300</v>
      </c>
      <c r="G49" s="306">
        <v>3.5</v>
      </c>
      <c r="H49" s="312">
        <f>+E49*G49</f>
        <v>0</v>
      </c>
      <c r="I49" s="284">
        <f>+G49*F49</f>
        <v>1050</v>
      </c>
      <c r="J49" s="521"/>
    </row>
    <row r="50" spans="1:10" s="307" customFormat="1" x14ac:dyDescent="0.2">
      <c r="A50" s="311" t="s">
        <v>402</v>
      </c>
      <c r="B50" s="276">
        <v>500</v>
      </c>
      <c r="C50" s="276">
        <f>SUMIF(INOUT!C:C,'N1113  (3)'!A50,INOUT!E:E)</f>
        <v>0</v>
      </c>
      <c r="D50" s="281">
        <f>B50+C50</f>
        <v>500</v>
      </c>
      <c r="E50" s="305">
        <f>SUMIF(INOUT!C:C,'N1113  (3)'!A50,INOUT!F:F)</f>
        <v>0</v>
      </c>
      <c r="F50" s="282">
        <f>D50-E50</f>
        <v>500</v>
      </c>
      <c r="G50" s="306">
        <v>80</v>
      </c>
      <c r="H50" s="312">
        <f>+E50*G50</f>
        <v>0</v>
      </c>
      <c r="I50" s="284">
        <f>+G50*F50</f>
        <v>40000</v>
      </c>
      <c r="J50" s="521"/>
    </row>
    <row r="51" spans="1:10" s="309" customFormat="1" ht="16.5" thickBot="1" x14ac:dyDescent="0.25">
      <c r="A51" s="291"/>
      <c r="B51" s="276"/>
      <c r="C51" s="276"/>
      <c r="D51" s="516" t="s">
        <v>312</v>
      </c>
      <c r="E51" s="516"/>
      <c r="F51" s="516"/>
      <c r="G51" s="516"/>
      <c r="H51" s="278">
        <f>SUM(H48:H50)</f>
        <v>0</v>
      </c>
      <c r="I51" s="279">
        <f>SUM(I48:I50)</f>
        <v>42650</v>
      </c>
    </row>
    <row r="52" spans="1:10" s="307" customFormat="1" x14ac:dyDescent="0.2">
      <c r="A52" s="280"/>
      <c r="B52" s="276"/>
      <c r="C52" s="276"/>
      <c r="D52" s="281"/>
      <c r="E52" s="305"/>
      <c r="F52" s="282"/>
      <c r="G52" s="306"/>
      <c r="H52" s="280"/>
      <c r="I52" s="284"/>
    </row>
    <row r="53" spans="1:10" s="307" customFormat="1" x14ac:dyDescent="0.2">
      <c r="A53" s="280"/>
      <c r="B53" s="276"/>
      <c r="C53" s="276"/>
      <c r="D53" s="281"/>
      <c r="E53" s="305"/>
      <c r="F53" s="282"/>
      <c r="G53" s="306"/>
      <c r="H53" s="280"/>
      <c r="I53" s="284"/>
    </row>
    <row r="54" spans="1:10" s="307" customFormat="1" x14ac:dyDescent="0.2">
      <c r="A54" s="280"/>
      <c r="B54" s="276"/>
      <c r="C54" s="276"/>
      <c r="D54" s="281"/>
      <c r="E54" s="305"/>
      <c r="F54" s="282"/>
      <c r="G54" s="306"/>
      <c r="H54" s="280"/>
      <c r="I54" s="284"/>
    </row>
    <row r="55" spans="1:10" s="307" customFormat="1" x14ac:dyDescent="0.2">
      <c r="A55" s="280"/>
      <c r="B55" s="276"/>
      <c r="C55" s="276"/>
      <c r="D55" s="281"/>
      <c r="E55" s="305"/>
      <c r="F55" s="282"/>
      <c r="G55" s="306"/>
      <c r="H55" s="280"/>
      <c r="I55" s="284"/>
    </row>
    <row r="56" spans="1:10" s="307" customFormat="1" x14ac:dyDescent="0.2">
      <c r="A56" s="280"/>
      <c r="B56" s="276"/>
      <c r="C56" s="276"/>
      <c r="D56" s="281"/>
      <c r="E56" s="305"/>
      <c r="F56" s="282"/>
      <c r="G56" s="306"/>
      <c r="H56" s="280"/>
      <c r="I56" s="284"/>
    </row>
    <row r="57" spans="1:10" s="307" customFormat="1" x14ac:dyDescent="0.2">
      <c r="A57" s="280"/>
      <c r="B57" s="276"/>
      <c r="C57" s="276"/>
      <c r="D57" s="281"/>
      <c r="E57" s="305"/>
      <c r="F57" s="282"/>
      <c r="G57" s="306"/>
      <c r="H57" s="280"/>
      <c r="I57" s="284"/>
    </row>
    <row r="58" spans="1:10" s="307" customFormat="1" x14ac:dyDescent="0.2">
      <c r="A58" s="280"/>
      <c r="B58" s="276"/>
      <c r="C58" s="276"/>
      <c r="D58" s="281"/>
      <c r="E58" s="305"/>
      <c r="F58" s="282"/>
      <c r="G58" s="306"/>
      <c r="H58" s="280"/>
      <c r="I58" s="284"/>
    </row>
    <row r="59" spans="1:10" s="307" customFormat="1" x14ac:dyDescent="0.2">
      <c r="A59" s="515" t="s">
        <v>324</v>
      </c>
      <c r="B59" s="515"/>
      <c r="C59" s="515"/>
      <c r="D59" s="515"/>
      <c r="E59" s="515"/>
      <c r="F59" s="515"/>
      <c r="G59" s="515"/>
      <c r="H59" s="515"/>
      <c r="I59" s="292"/>
    </row>
    <row r="60" spans="1:10" s="307" customFormat="1" x14ac:dyDescent="0.2">
      <c r="A60" s="313" t="s">
        <v>648</v>
      </c>
      <c r="B60" s="276">
        <v>0</v>
      </c>
      <c r="C60" s="276">
        <f>SUMIF(INOUT!C:C,'N1113  (3)'!A60,INOUT!E:E)</f>
        <v>0</v>
      </c>
      <c r="D60" s="281">
        <f t="shared" ref="D60:D123" si="8">B60+C60</f>
        <v>0</v>
      </c>
      <c r="E60" s="305">
        <f>SUMIF(INOUT!C:C,'N1113  (3)'!A60,INOUT!F:F)</f>
        <v>0</v>
      </c>
      <c r="F60" s="282">
        <f>D60-E60</f>
        <v>0</v>
      </c>
      <c r="G60" s="306">
        <v>50</v>
      </c>
      <c r="H60" s="280">
        <f t="shared" ref="H60:H123" si="9">+E60*G60</f>
        <v>0</v>
      </c>
      <c r="I60" s="284">
        <f t="shared" ref="I60:I93" si="10">+G60*F60</f>
        <v>0</v>
      </c>
    </row>
    <row r="61" spans="1:10" s="307" customFormat="1" x14ac:dyDescent="0.2">
      <c r="A61" s="304" t="s">
        <v>678</v>
      </c>
      <c r="B61" s="314">
        <v>104</v>
      </c>
      <c r="C61" s="276">
        <f>SUMIF(INOUT!C:C,'N1113  (3)'!A61,INOUT!E:E)</f>
        <v>255</v>
      </c>
      <c r="D61" s="281">
        <f t="shared" si="8"/>
        <v>359</v>
      </c>
      <c r="E61" s="305">
        <f>SUMIF(INOUT!C:C,'N1113  (3)'!A61,INOUT!F:F)</f>
        <v>36</v>
      </c>
      <c r="F61" s="282">
        <f>D61-E61</f>
        <v>323</v>
      </c>
      <c r="G61" s="306">
        <v>13</v>
      </c>
      <c r="H61" s="280">
        <f t="shared" si="9"/>
        <v>468</v>
      </c>
      <c r="I61" s="284">
        <f t="shared" si="10"/>
        <v>4199</v>
      </c>
    </row>
    <row r="62" spans="1:10" s="307" customFormat="1" x14ac:dyDescent="0.2">
      <c r="A62" s="304" t="s">
        <v>403</v>
      </c>
      <c r="B62" s="314">
        <v>0</v>
      </c>
      <c r="C62" s="276">
        <f>SUMIF(INOUT!C:C,'N1113  (3)'!A62,INOUT!E:E)</f>
        <v>0</v>
      </c>
      <c r="D62" s="281">
        <f t="shared" si="8"/>
        <v>0</v>
      </c>
      <c r="E62" s="305">
        <f>SUMIF(INOUT!C:C,'N1113  (3)'!A62,INOUT!F:F)</f>
        <v>0</v>
      </c>
      <c r="F62" s="282">
        <f>D62-E62</f>
        <v>0</v>
      </c>
      <c r="G62" s="306">
        <v>3.75</v>
      </c>
      <c r="H62" s="280">
        <f t="shared" si="9"/>
        <v>0</v>
      </c>
      <c r="I62" s="284">
        <f t="shared" si="10"/>
        <v>0</v>
      </c>
      <c r="J62" s="309"/>
    </row>
    <row r="63" spans="1:10" s="307" customFormat="1" x14ac:dyDescent="0.2">
      <c r="A63" s="304" t="s">
        <v>404</v>
      </c>
      <c r="B63" s="314">
        <v>0</v>
      </c>
      <c r="C63" s="276">
        <f>SUMIF(INOUT!C:C,'N1113  (3)'!A63,INOUT!E:E)</f>
        <v>274</v>
      </c>
      <c r="D63" s="281">
        <f t="shared" si="8"/>
        <v>274</v>
      </c>
      <c r="E63" s="305">
        <f>SUMIF(INOUT!C:C,'N1113  (3)'!A63,INOUT!F:F)</f>
        <v>275</v>
      </c>
      <c r="F63" s="282">
        <f>D63-E63</f>
        <v>-1</v>
      </c>
      <c r="G63" s="306">
        <v>3.6</v>
      </c>
      <c r="H63" s="280">
        <f t="shared" si="9"/>
        <v>990</v>
      </c>
      <c r="I63" s="284">
        <f t="shared" si="10"/>
        <v>-3.6</v>
      </c>
      <c r="J63" s="309"/>
    </row>
    <row r="64" spans="1:10" s="307" customFormat="1" x14ac:dyDescent="0.2">
      <c r="A64" s="304" t="s">
        <v>653</v>
      </c>
      <c r="B64" s="314">
        <v>0</v>
      </c>
      <c r="C64" s="276">
        <f>SUMIF(INOUT!C:C,'N1113  (3)'!A64,INOUT!E:E)</f>
        <v>24</v>
      </c>
      <c r="D64" s="281">
        <f t="shared" si="8"/>
        <v>24</v>
      </c>
      <c r="E64" s="305">
        <f>SUMIF(INOUT!C:C,'N1113  (3)'!A64,INOUT!F:F)</f>
        <v>24</v>
      </c>
      <c r="F64" s="282">
        <f>D64-E64</f>
        <v>0</v>
      </c>
      <c r="G64" s="306">
        <v>3.75</v>
      </c>
      <c r="H64" s="280">
        <f>+E64*G64</f>
        <v>90</v>
      </c>
      <c r="I64" s="284">
        <f t="shared" si="10"/>
        <v>0</v>
      </c>
      <c r="J64" s="309"/>
    </row>
    <row r="65" spans="1:10" s="307" customFormat="1" x14ac:dyDescent="0.2">
      <c r="A65" s="304" t="s">
        <v>646</v>
      </c>
      <c r="B65" s="314">
        <v>27</v>
      </c>
      <c r="C65" s="276">
        <v>0</v>
      </c>
      <c r="D65" s="281">
        <f t="shared" si="8"/>
        <v>27</v>
      </c>
      <c r="E65" s="305">
        <f>SUMIF(INOUT!C:C,'N1113  (3)'!A65,INOUT!F:F)</f>
        <v>0</v>
      </c>
      <c r="F65" s="282">
        <f t="shared" ref="F65:F80" si="11">D65-E65</f>
        <v>27</v>
      </c>
      <c r="G65" s="306">
        <v>5</v>
      </c>
      <c r="H65" s="280">
        <f t="shared" si="9"/>
        <v>0</v>
      </c>
      <c r="I65" s="284">
        <f t="shared" si="10"/>
        <v>135</v>
      </c>
      <c r="J65" s="309"/>
    </row>
    <row r="66" spans="1:10" s="307" customFormat="1" x14ac:dyDescent="0.2">
      <c r="A66" s="304" t="s">
        <v>809</v>
      </c>
      <c r="B66" s="314">
        <v>261</v>
      </c>
      <c r="C66" s="276">
        <f>SUMIF(INOUT!C:C,'N1113  (3)'!A66,INOUT!E:E)</f>
        <v>0</v>
      </c>
      <c r="D66" s="281">
        <f t="shared" si="8"/>
        <v>261</v>
      </c>
      <c r="E66" s="305">
        <f>SUMIF(INOUT!C:C,'N1113  (3)'!A66,INOUT!F:F)</f>
        <v>0</v>
      </c>
      <c r="F66" s="282">
        <f t="shared" si="11"/>
        <v>261</v>
      </c>
      <c r="G66" s="306">
        <v>3.75</v>
      </c>
      <c r="H66" s="280">
        <f t="shared" si="9"/>
        <v>0</v>
      </c>
      <c r="I66" s="284">
        <f t="shared" si="10"/>
        <v>978.75</v>
      </c>
      <c r="J66" s="309"/>
    </row>
    <row r="67" spans="1:10" s="307" customFormat="1" ht="16.5" x14ac:dyDescent="0.2">
      <c r="A67" s="168" t="s">
        <v>823</v>
      </c>
      <c r="B67" s="314"/>
      <c r="C67" s="276">
        <f>SUMIF(INOUT!C:C,'N1113  (3)'!A67,INOUT!E:E)</f>
        <v>0</v>
      </c>
      <c r="D67" s="281">
        <f t="shared" si="8"/>
        <v>0</v>
      </c>
      <c r="E67" s="305">
        <f>SUMIF(INOUT!C:C,'N1113  (3)'!A67,INOUT!F:F)</f>
        <v>0</v>
      </c>
      <c r="F67" s="282">
        <f>D67-E67</f>
        <v>0</v>
      </c>
      <c r="G67" s="306">
        <v>5</v>
      </c>
      <c r="H67" s="280">
        <f t="shared" si="9"/>
        <v>0</v>
      </c>
      <c r="I67" s="284">
        <f t="shared" si="10"/>
        <v>0</v>
      </c>
      <c r="J67" s="309"/>
    </row>
    <row r="68" spans="1:10" s="307" customFormat="1" x14ac:dyDescent="0.2">
      <c r="A68" s="304" t="s">
        <v>689</v>
      </c>
      <c r="B68" s="314">
        <v>89</v>
      </c>
      <c r="C68" s="276">
        <f>SUMIF(INOUT!C:C,'N1113  (3)'!A68,INOUT!E:E)</f>
        <v>0</v>
      </c>
      <c r="D68" s="281">
        <f t="shared" si="8"/>
        <v>89</v>
      </c>
      <c r="E68" s="305">
        <f>SUMIF(INOUT!C:C,'N1113  (3)'!A68,INOUT!F:F)</f>
        <v>0</v>
      </c>
      <c r="F68" s="282">
        <f t="shared" si="11"/>
        <v>89</v>
      </c>
      <c r="G68" s="306">
        <v>5</v>
      </c>
      <c r="H68" s="280">
        <f t="shared" si="9"/>
        <v>0</v>
      </c>
      <c r="I68" s="284">
        <f t="shared" si="10"/>
        <v>445</v>
      </c>
      <c r="J68" s="309"/>
    </row>
    <row r="69" spans="1:10" s="307" customFormat="1" x14ac:dyDescent="0.2">
      <c r="A69" s="304" t="s">
        <v>406</v>
      </c>
      <c r="B69" s="314">
        <v>10</v>
      </c>
      <c r="C69" s="276">
        <f>SUMIF(INOUT!C:C,'N1113  (3)'!A69,INOUT!E:E)</f>
        <v>0</v>
      </c>
      <c r="D69" s="281">
        <f t="shared" si="8"/>
        <v>10</v>
      </c>
      <c r="E69" s="305">
        <f>SUMIF(INOUT!C:C,'N1113  (3)'!A69,INOUT!F:F)</f>
        <v>0</v>
      </c>
      <c r="F69" s="282">
        <f t="shared" si="11"/>
        <v>10</v>
      </c>
      <c r="G69" s="306">
        <v>18.75</v>
      </c>
      <c r="H69" s="280">
        <f t="shared" si="9"/>
        <v>0</v>
      </c>
      <c r="I69" s="284">
        <f t="shared" si="10"/>
        <v>187.5</v>
      </c>
    </row>
    <row r="70" spans="1:10" s="307" customFormat="1" x14ac:dyDescent="0.2">
      <c r="A70" s="304" t="s">
        <v>407</v>
      </c>
      <c r="B70" s="314">
        <v>9</v>
      </c>
      <c r="C70" s="276">
        <f>SUMIF(INOUT!C:C,'N1113  (3)'!A70,INOUT!E:E)</f>
        <v>9</v>
      </c>
      <c r="D70" s="281">
        <f t="shared" si="8"/>
        <v>18</v>
      </c>
      <c r="E70" s="305">
        <f>SUMIF(INOUT!C:C,'N1113  (3)'!A70,INOUT!F:F)</f>
        <v>9</v>
      </c>
      <c r="F70" s="282">
        <f t="shared" si="11"/>
        <v>9</v>
      </c>
      <c r="G70" s="306">
        <v>12</v>
      </c>
      <c r="H70" s="280">
        <f t="shared" si="9"/>
        <v>108</v>
      </c>
      <c r="I70" s="284">
        <f t="shared" si="10"/>
        <v>108</v>
      </c>
    </row>
    <row r="71" spans="1:10" s="307" customFormat="1" x14ac:dyDescent="0.2">
      <c r="A71" s="304" t="s">
        <v>408</v>
      </c>
      <c r="B71" s="314">
        <v>0</v>
      </c>
      <c r="C71" s="276">
        <f>SUMIF(INOUT!C:C,'N1113  (3)'!A71,INOUT!E:E)</f>
        <v>0</v>
      </c>
      <c r="D71" s="281">
        <f t="shared" si="8"/>
        <v>0</v>
      </c>
      <c r="E71" s="305">
        <f>SUMIF(INOUT!C:C,'N1113  (3)'!A71,INOUT!F:F)</f>
        <v>0</v>
      </c>
      <c r="F71" s="282">
        <f t="shared" si="11"/>
        <v>0</v>
      </c>
      <c r="G71" s="306">
        <v>0</v>
      </c>
      <c r="H71" s="280">
        <f t="shared" si="9"/>
        <v>0</v>
      </c>
      <c r="I71" s="284">
        <f t="shared" si="10"/>
        <v>0</v>
      </c>
    </row>
    <row r="72" spans="1:10" s="307" customFormat="1" x14ac:dyDescent="0.2">
      <c r="A72" s="304" t="s">
        <v>502</v>
      </c>
      <c r="B72" s="314">
        <v>8</v>
      </c>
      <c r="C72" s="276">
        <f>SUMIF(INOUT!C:C,'N1113  (3)'!A72,INOUT!E:E)</f>
        <v>0</v>
      </c>
      <c r="D72" s="281">
        <f t="shared" si="8"/>
        <v>8</v>
      </c>
      <c r="E72" s="305">
        <f>SUMIF(INOUT!C:C,'N1113  (3)'!A72,INOUT!F:F)</f>
        <v>0</v>
      </c>
      <c r="F72" s="282">
        <f t="shared" si="11"/>
        <v>8</v>
      </c>
      <c r="G72" s="306">
        <v>37</v>
      </c>
      <c r="H72" s="280">
        <f t="shared" si="9"/>
        <v>0</v>
      </c>
      <c r="I72" s="284">
        <f t="shared" si="10"/>
        <v>296</v>
      </c>
    </row>
    <row r="73" spans="1:10" s="307" customFormat="1" x14ac:dyDescent="0.2">
      <c r="A73" s="304" t="s">
        <v>410</v>
      </c>
      <c r="B73" s="314">
        <v>14</v>
      </c>
      <c r="C73" s="276">
        <f>SUMIF(INOUT!C:C,'N1113  (3)'!A73,INOUT!E:E)</f>
        <v>0</v>
      </c>
      <c r="D73" s="281">
        <f t="shared" si="8"/>
        <v>14</v>
      </c>
      <c r="E73" s="305">
        <f>SUMIF(INOUT!C:C,'N1113  (3)'!A73,INOUT!F:F)</f>
        <v>0</v>
      </c>
      <c r="F73" s="282">
        <f t="shared" si="11"/>
        <v>14</v>
      </c>
      <c r="G73" s="306">
        <v>12</v>
      </c>
      <c r="H73" s="280">
        <f t="shared" si="9"/>
        <v>0</v>
      </c>
      <c r="I73" s="284">
        <f t="shared" si="10"/>
        <v>168</v>
      </c>
    </row>
    <row r="74" spans="1:10" s="307" customFormat="1" x14ac:dyDescent="0.2">
      <c r="A74" s="304" t="s">
        <v>699</v>
      </c>
      <c r="B74" s="314">
        <v>0</v>
      </c>
      <c r="C74" s="276">
        <f>SUMIF(INOUT!C:C,'N1113  (3)'!A74,INOUT!E:E)</f>
        <v>0</v>
      </c>
      <c r="D74" s="281">
        <f t="shared" si="8"/>
        <v>0</v>
      </c>
      <c r="E74" s="305">
        <f>SUMIF(INOUT!C:C,'N1113  (3)'!A74,INOUT!F:F)</f>
        <v>0</v>
      </c>
      <c r="F74" s="282">
        <f t="shared" si="11"/>
        <v>0</v>
      </c>
      <c r="G74" s="306">
        <v>18.75</v>
      </c>
      <c r="H74" s="280">
        <f t="shared" si="9"/>
        <v>0</v>
      </c>
      <c r="I74" s="284">
        <f t="shared" si="10"/>
        <v>0</v>
      </c>
    </row>
    <row r="75" spans="1:10" s="307" customFormat="1" x14ac:dyDescent="0.2">
      <c r="A75" s="304" t="s">
        <v>411</v>
      </c>
      <c r="B75" s="314">
        <v>5</v>
      </c>
      <c r="C75" s="276">
        <f>SUMIF(INOUT!C:C,'N1113  (3)'!A75,INOUT!E:E)</f>
        <v>4</v>
      </c>
      <c r="D75" s="281">
        <f t="shared" si="8"/>
        <v>9</v>
      </c>
      <c r="E75" s="305">
        <f>SUMIF(INOUT!C:C,'N1113  (3)'!A75,INOUT!F:F)</f>
        <v>4</v>
      </c>
      <c r="F75" s="282">
        <f t="shared" si="11"/>
        <v>5</v>
      </c>
      <c r="G75" s="306">
        <v>18.75</v>
      </c>
      <c r="H75" s="280">
        <f t="shared" si="9"/>
        <v>75</v>
      </c>
      <c r="I75" s="284">
        <f t="shared" si="10"/>
        <v>93.75</v>
      </c>
    </row>
    <row r="76" spans="1:10" s="307" customFormat="1" x14ac:dyDescent="0.2">
      <c r="A76" s="304" t="s">
        <v>799</v>
      </c>
      <c r="B76" s="314">
        <v>0</v>
      </c>
      <c r="C76" s="276">
        <f>SUMIF(INOUT!C:C,'N1113  (3)'!A76,INOUT!E:E)</f>
        <v>2</v>
      </c>
      <c r="D76" s="281">
        <f>B76+C76</f>
        <v>2</v>
      </c>
      <c r="E76" s="305">
        <f>SUMIF(INOUT!C:C,'N1113  (3)'!A76,INOUT!F:F)</f>
        <v>0</v>
      </c>
      <c r="F76" s="282">
        <f>D76-E76</f>
        <v>2</v>
      </c>
      <c r="G76" s="306">
        <v>22.75</v>
      </c>
      <c r="H76" s="280">
        <f>+E76*G76</f>
        <v>0</v>
      </c>
      <c r="I76" s="284">
        <f>+G76*F76</f>
        <v>45.5</v>
      </c>
    </row>
    <row r="77" spans="1:10" s="307" customFormat="1" x14ac:dyDescent="0.2">
      <c r="A77" s="304" t="s">
        <v>412</v>
      </c>
      <c r="B77" s="315">
        <v>0</v>
      </c>
      <c r="C77" s="276">
        <f>SUMIF(INOUT!C:C,'N1113  (3)'!A77,INOUT!E:E)</f>
        <v>0</v>
      </c>
      <c r="D77" s="281">
        <f t="shared" si="8"/>
        <v>0</v>
      </c>
      <c r="E77" s="305">
        <f>SUMIF(INOUT!C:C,'N1113  (3)'!A77,INOUT!F:F)</f>
        <v>0</v>
      </c>
      <c r="F77" s="282">
        <f t="shared" si="11"/>
        <v>0</v>
      </c>
      <c r="G77" s="316">
        <v>22</v>
      </c>
      <c r="H77" s="280">
        <f t="shared" si="9"/>
        <v>0</v>
      </c>
      <c r="I77" s="284">
        <f t="shared" si="10"/>
        <v>0</v>
      </c>
    </row>
    <row r="78" spans="1:10" s="307" customFormat="1" x14ac:dyDescent="0.2">
      <c r="A78" s="304" t="s">
        <v>413</v>
      </c>
      <c r="B78" s="314">
        <v>0</v>
      </c>
      <c r="C78" s="276">
        <f>SUMIF(INOUT!C:C,'N1113  (3)'!A78,INOUT!E:E)</f>
        <v>0</v>
      </c>
      <c r="D78" s="281">
        <f t="shared" si="8"/>
        <v>0</v>
      </c>
      <c r="E78" s="305">
        <f>SUMIF(INOUT!C:C,'N1113  (3)'!A78,INOUT!F:F)</f>
        <v>0</v>
      </c>
      <c r="F78" s="282">
        <f t="shared" si="11"/>
        <v>0</v>
      </c>
      <c r="G78" s="306">
        <v>14</v>
      </c>
      <c r="H78" s="280">
        <f t="shared" si="9"/>
        <v>0</v>
      </c>
      <c r="I78" s="284">
        <f t="shared" si="10"/>
        <v>0</v>
      </c>
    </row>
    <row r="79" spans="1:10" s="307" customFormat="1" ht="16.5" x14ac:dyDescent="0.2">
      <c r="A79" s="348" t="s">
        <v>798</v>
      </c>
      <c r="B79" s="314">
        <v>0</v>
      </c>
      <c r="C79" s="276">
        <f>SUMIF(INOUT!C:C,'N1113  (3)'!A79,INOUT!E:E)</f>
        <v>0</v>
      </c>
      <c r="D79" s="281">
        <f>B79+C79</f>
        <v>0</v>
      </c>
      <c r="E79" s="305">
        <f>SUMIF(INOUT!C:C,'N1113  (3)'!A79,INOUT!F:F)</f>
        <v>0</v>
      </c>
      <c r="F79" s="282">
        <f>D79-E79</f>
        <v>0</v>
      </c>
      <c r="G79" s="306">
        <v>18.75</v>
      </c>
      <c r="H79" s="280">
        <f>+E79*G79</f>
        <v>0</v>
      </c>
      <c r="I79" s="284">
        <f>+G79*F79</f>
        <v>0</v>
      </c>
    </row>
    <row r="80" spans="1:10" s="307" customFormat="1" ht="16.5" x14ac:dyDescent="0.2">
      <c r="A80" s="168" t="s">
        <v>770</v>
      </c>
      <c r="B80" s="314">
        <v>0</v>
      </c>
      <c r="C80" s="276">
        <f>SUMIF(INOUT!C:C,'N1113  (3)'!A80,INOUT!E:E)</f>
        <v>0</v>
      </c>
      <c r="D80" s="281">
        <f t="shared" si="8"/>
        <v>0</v>
      </c>
      <c r="E80" s="305">
        <f>SUMIF(INOUT!C:C,'N1113  (3)'!A80,INOUT!F:F)</f>
        <v>0</v>
      </c>
      <c r="F80" s="282">
        <f t="shared" si="11"/>
        <v>0</v>
      </c>
      <c r="G80" s="306">
        <v>46</v>
      </c>
      <c r="H80" s="280">
        <f>+E80*G80</f>
        <v>0</v>
      </c>
      <c r="I80" s="284">
        <f t="shared" si="10"/>
        <v>0</v>
      </c>
    </row>
    <row r="81" spans="1:9" s="307" customFormat="1" ht="16.5" x14ac:dyDescent="0.2">
      <c r="A81" s="348" t="s">
        <v>886</v>
      </c>
      <c r="B81" s="314">
        <v>0</v>
      </c>
      <c r="C81" s="276">
        <f>SUMIF(INOUT!C:C,'N1113  (3)'!A81,INOUT!E:E)</f>
        <v>16</v>
      </c>
      <c r="D81" s="281">
        <f t="shared" si="8"/>
        <v>16</v>
      </c>
      <c r="E81" s="305">
        <f>SUMIF(INOUT!C:C,'N1113  (3)'!A81,INOUT!F:F)</f>
        <v>16</v>
      </c>
      <c r="F81" s="282">
        <f>D81-E81</f>
        <v>0</v>
      </c>
      <c r="G81" s="306">
        <v>20</v>
      </c>
      <c r="H81" s="280">
        <f>+E81*G81</f>
        <v>320</v>
      </c>
      <c r="I81" s="284">
        <f t="shared" si="10"/>
        <v>0</v>
      </c>
    </row>
    <row r="82" spans="1:9" s="307" customFormat="1" x14ac:dyDescent="0.2">
      <c r="A82" s="304" t="s">
        <v>731</v>
      </c>
      <c r="B82" s="314">
        <v>7</v>
      </c>
      <c r="C82" s="276">
        <f>SUMIF(INOUT!C:C,'N1113  (3)'!A82,INOUT!E:E)</f>
        <v>0</v>
      </c>
      <c r="D82" s="281">
        <f t="shared" si="8"/>
        <v>7</v>
      </c>
      <c r="E82" s="305">
        <f>SUMIF(INOUT!C:C,'N1113  (3)'!A82,INOUT!F:F)</f>
        <v>0</v>
      </c>
      <c r="F82" s="282">
        <f t="shared" ref="F82:F135" si="12">D82-E82</f>
        <v>7</v>
      </c>
      <c r="G82" s="306">
        <v>10</v>
      </c>
      <c r="H82" s="280">
        <f t="shared" si="9"/>
        <v>0</v>
      </c>
      <c r="I82" s="284">
        <f t="shared" si="10"/>
        <v>70</v>
      </c>
    </row>
    <row r="83" spans="1:9" s="307" customFormat="1" x14ac:dyDescent="0.2">
      <c r="A83" s="304" t="s">
        <v>479</v>
      </c>
      <c r="B83" s="314">
        <v>0</v>
      </c>
      <c r="C83" s="276">
        <f>SUMIF(INOUT!C:C,'N1113  (3)'!A83,INOUT!E:E)</f>
        <v>11</v>
      </c>
      <c r="D83" s="281">
        <f t="shared" si="8"/>
        <v>11</v>
      </c>
      <c r="E83" s="305">
        <f>SUMIF(INOUT!C:C,'N1113  (3)'!A83,INOUT!F:F)</f>
        <v>2</v>
      </c>
      <c r="F83" s="282">
        <f t="shared" si="12"/>
        <v>9</v>
      </c>
      <c r="G83" s="306">
        <v>35</v>
      </c>
      <c r="H83" s="280">
        <f t="shared" si="9"/>
        <v>70</v>
      </c>
      <c r="I83" s="284">
        <f t="shared" si="10"/>
        <v>315</v>
      </c>
    </row>
    <row r="84" spans="1:9" s="307" customFormat="1" x14ac:dyDescent="0.2">
      <c r="A84" s="304" t="s">
        <v>533</v>
      </c>
      <c r="B84" s="276">
        <v>10</v>
      </c>
      <c r="C84" s="276">
        <f>SUMIF(INOUT!C:C,'N1113  (3)'!A84,INOUT!E:E)</f>
        <v>13</v>
      </c>
      <c r="D84" s="281">
        <f t="shared" si="8"/>
        <v>23</v>
      </c>
      <c r="E84" s="305">
        <f>SUMIF(INOUT!C:C,'N1113  (3)'!A84,INOUT!F:F)</f>
        <v>3</v>
      </c>
      <c r="F84" s="282">
        <f t="shared" si="12"/>
        <v>20</v>
      </c>
      <c r="G84" s="306">
        <v>45</v>
      </c>
      <c r="H84" s="280">
        <f t="shared" si="9"/>
        <v>135</v>
      </c>
      <c r="I84" s="284">
        <f t="shared" si="10"/>
        <v>900</v>
      </c>
    </row>
    <row r="85" spans="1:9" s="307" customFormat="1" x14ac:dyDescent="0.2">
      <c r="A85" s="304" t="s">
        <v>871</v>
      </c>
      <c r="B85" s="276">
        <v>10</v>
      </c>
      <c r="C85" s="276">
        <f>SUMIF(INOUT!C:C,'N1113  (3)'!A85,INOUT!E:E)</f>
        <v>4</v>
      </c>
      <c r="D85" s="281">
        <f t="shared" si="8"/>
        <v>14</v>
      </c>
      <c r="E85" s="305">
        <f>SUMIF(INOUT!C:C,'N1113  (3)'!A85,INOUT!F:F)</f>
        <v>4</v>
      </c>
      <c r="F85" s="282">
        <f>D85-E85</f>
        <v>10</v>
      </c>
      <c r="G85" s="306">
        <v>145</v>
      </c>
      <c r="H85" s="280">
        <f>+E85*G85</f>
        <v>580</v>
      </c>
      <c r="I85" s="284">
        <f t="shared" si="10"/>
        <v>1450</v>
      </c>
    </row>
    <row r="86" spans="1:9" s="307" customFormat="1" x14ac:dyDescent="0.2">
      <c r="A86" s="304" t="s">
        <v>833</v>
      </c>
      <c r="B86" s="314">
        <v>5</v>
      </c>
      <c r="C86" s="276">
        <f>SUMIF(INOUT!C:C,'N1113  (3)'!A86,INOUT!E:E)</f>
        <v>0</v>
      </c>
      <c r="D86" s="281">
        <f t="shared" si="8"/>
        <v>5</v>
      </c>
      <c r="E86" s="305">
        <f>SUMIF(INOUT!C:C,'N1113  (3)'!A86,INOUT!F:F)</f>
        <v>0</v>
      </c>
      <c r="F86" s="282">
        <f t="shared" si="12"/>
        <v>5</v>
      </c>
      <c r="G86" s="306">
        <v>6</v>
      </c>
      <c r="H86" s="280">
        <f t="shared" si="9"/>
        <v>0</v>
      </c>
      <c r="I86" s="284">
        <f t="shared" si="10"/>
        <v>30</v>
      </c>
    </row>
    <row r="87" spans="1:9" s="307" customFormat="1" x14ac:dyDescent="0.2">
      <c r="A87" s="304" t="s">
        <v>902</v>
      </c>
      <c r="B87" s="314">
        <v>0</v>
      </c>
      <c r="C87" s="276">
        <f>SUMIF(INOUT!C:C,'N1113  (3)'!A87,INOUT!E:E)</f>
        <v>5</v>
      </c>
      <c r="D87" s="281">
        <f>B87+C87</f>
        <v>5</v>
      </c>
      <c r="E87" s="305">
        <f>SUMIF(INOUT!C:C,'N1113  (3)'!A87,INOUT!F:F)</f>
        <v>1</v>
      </c>
      <c r="F87" s="282">
        <f>D87-E87</f>
        <v>4</v>
      </c>
      <c r="G87" s="306">
        <v>5.42</v>
      </c>
      <c r="H87" s="280">
        <f>+E87*G87</f>
        <v>5.42</v>
      </c>
      <c r="I87" s="284">
        <f>+G87*F87</f>
        <v>21.68</v>
      </c>
    </row>
    <row r="88" spans="1:9" s="307" customFormat="1" x14ac:dyDescent="0.2">
      <c r="A88" s="304" t="s">
        <v>844</v>
      </c>
      <c r="B88" s="276">
        <v>0</v>
      </c>
      <c r="C88" s="276">
        <f>SUMIF(INOUT!C:C,'N1113  (3)'!A88,INOUT!E:E)</f>
        <v>12</v>
      </c>
      <c r="D88" s="281">
        <f t="shared" si="8"/>
        <v>12</v>
      </c>
      <c r="E88" s="305">
        <f>SUMIF(INOUT!C:C,'N1113  (3)'!A88,INOUT!F:F)</f>
        <v>9</v>
      </c>
      <c r="F88" s="282">
        <f t="shared" si="12"/>
        <v>3</v>
      </c>
      <c r="G88" s="306">
        <v>29</v>
      </c>
      <c r="H88" s="280">
        <f t="shared" si="9"/>
        <v>261</v>
      </c>
      <c r="I88" s="284">
        <f t="shared" si="10"/>
        <v>87</v>
      </c>
    </row>
    <row r="89" spans="1:9" s="307" customFormat="1" ht="16.5" x14ac:dyDescent="0.2">
      <c r="A89" s="353" t="s">
        <v>785</v>
      </c>
      <c r="B89" s="276">
        <v>0</v>
      </c>
      <c r="C89" s="276">
        <f>SUMIF(INOUT!C:C,'N1113  (3)'!A89,INOUT!E:E)</f>
        <v>1</v>
      </c>
      <c r="D89" s="281">
        <f t="shared" si="8"/>
        <v>1</v>
      </c>
      <c r="E89" s="305">
        <f>SUMIF(INOUT!C:C,'N1113  (3)'!A89,INOUT!F:F)</f>
        <v>0</v>
      </c>
      <c r="F89" s="282">
        <f>D89-E89</f>
        <v>1</v>
      </c>
      <c r="G89" s="306">
        <v>15</v>
      </c>
      <c r="H89" s="280">
        <f>+E89*G89</f>
        <v>0</v>
      </c>
      <c r="I89" s="284">
        <f>+G89*F89</f>
        <v>15</v>
      </c>
    </row>
    <row r="90" spans="1:9" s="307" customFormat="1" ht="16.5" x14ac:dyDescent="0.2">
      <c r="A90" s="353" t="s">
        <v>900</v>
      </c>
      <c r="B90" s="276">
        <v>0</v>
      </c>
      <c r="C90" s="276">
        <f>SUMIF(INOUT!C:C,'N1113  (3)'!A90,INOUT!E:E)</f>
        <v>0</v>
      </c>
      <c r="D90" s="281">
        <f>B90+C90</f>
        <v>0</v>
      </c>
      <c r="E90" s="305">
        <f>SUMIF(INOUT!C:C,'N1113  (3)'!A90,INOUT!F:F)</f>
        <v>0</v>
      </c>
      <c r="F90" s="282">
        <f>D90-E90</f>
        <v>0</v>
      </c>
      <c r="G90" s="306">
        <v>3.75</v>
      </c>
      <c r="H90" s="280">
        <f>+E90*G90</f>
        <v>0</v>
      </c>
      <c r="I90" s="284">
        <f>+G90*F90</f>
        <v>0</v>
      </c>
    </row>
    <row r="91" spans="1:9" s="307" customFormat="1" x14ac:dyDescent="0.2">
      <c r="A91" s="304" t="s">
        <v>703</v>
      </c>
      <c r="B91" s="276">
        <v>1</v>
      </c>
      <c r="C91" s="276">
        <f>SUMIF(INOUT!C:C,'N1113  (3)'!A91,INOUT!E:E)</f>
        <v>0</v>
      </c>
      <c r="D91" s="281">
        <f t="shared" si="8"/>
        <v>1</v>
      </c>
      <c r="E91" s="305">
        <f>SUMIF(INOUT!C:C,'N1113  (3)'!A91,INOUT!F:F)</f>
        <v>0</v>
      </c>
      <c r="F91" s="282">
        <f t="shared" si="12"/>
        <v>1</v>
      </c>
      <c r="G91" s="306">
        <v>34</v>
      </c>
      <c r="H91" s="280">
        <f t="shared" si="9"/>
        <v>0</v>
      </c>
      <c r="I91" s="284">
        <f t="shared" si="10"/>
        <v>34</v>
      </c>
    </row>
    <row r="92" spans="1:9" s="307" customFormat="1" ht="16.5" x14ac:dyDescent="0.2">
      <c r="A92" s="168" t="s">
        <v>415</v>
      </c>
      <c r="B92" s="314">
        <v>12</v>
      </c>
      <c r="C92" s="276">
        <f>SUMIF(INOUT!C:C,'N1113  (3)'!A92,INOUT!E:E)</f>
        <v>99</v>
      </c>
      <c r="D92" s="281">
        <f t="shared" si="8"/>
        <v>111</v>
      </c>
      <c r="E92" s="305">
        <f>SUMIF(INOUT!C:C,'N1113  (3)'!A92,INOUT!F:F)</f>
        <v>75</v>
      </c>
      <c r="F92" s="282">
        <f t="shared" si="12"/>
        <v>36</v>
      </c>
      <c r="G92" s="306">
        <v>137</v>
      </c>
      <c r="H92" s="280">
        <f t="shared" si="9"/>
        <v>10275</v>
      </c>
      <c r="I92" s="284">
        <f t="shared" si="10"/>
        <v>4932</v>
      </c>
    </row>
    <row r="93" spans="1:9" s="307" customFormat="1" x14ac:dyDescent="0.2">
      <c r="A93" s="304" t="s">
        <v>416</v>
      </c>
      <c r="B93" s="314">
        <v>26</v>
      </c>
      <c r="C93" s="276">
        <f>SUMIF(INOUT!C:C,'N1113  (3)'!A93,INOUT!E:E)</f>
        <v>86</v>
      </c>
      <c r="D93" s="281">
        <f t="shared" si="8"/>
        <v>112</v>
      </c>
      <c r="E93" s="305">
        <f>SUMIF(INOUT!C:C,'N1113  (3)'!A93,INOUT!F:F)</f>
        <v>63</v>
      </c>
      <c r="F93" s="282">
        <f t="shared" si="12"/>
        <v>49</v>
      </c>
      <c r="G93" s="306">
        <v>122</v>
      </c>
      <c r="H93" s="280">
        <f t="shared" si="9"/>
        <v>7686</v>
      </c>
      <c r="I93" s="284">
        <f t="shared" si="10"/>
        <v>5978</v>
      </c>
    </row>
    <row r="94" spans="1:9" s="307" customFormat="1" x14ac:dyDescent="0.2">
      <c r="A94" s="304" t="s">
        <v>651</v>
      </c>
      <c r="B94" s="276">
        <v>0</v>
      </c>
      <c r="C94" s="276">
        <f>SUMIF(INOUT!C:C,'N1113  (3)'!A94,INOUT!E:E)</f>
        <v>0</v>
      </c>
      <c r="D94" s="281">
        <f t="shared" si="8"/>
        <v>0</v>
      </c>
      <c r="E94" s="305">
        <f>SUMIF(INOUT!C:C,'N1113  (3)'!A94,INOUT!F:F)</f>
        <v>0</v>
      </c>
      <c r="F94" s="282">
        <f t="shared" si="12"/>
        <v>0</v>
      </c>
      <c r="G94" s="306">
        <v>310</v>
      </c>
      <c r="H94" s="280">
        <f t="shared" si="9"/>
        <v>0</v>
      </c>
      <c r="I94" s="284">
        <f>+G94*F94</f>
        <v>0</v>
      </c>
    </row>
    <row r="95" spans="1:9" s="307" customFormat="1" x14ac:dyDescent="0.2">
      <c r="A95" s="304" t="s">
        <v>789</v>
      </c>
      <c r="B95" s="276">
        <v>0</v>
      </c>
      <c r="C95" s="276">
        <f>SUMIF(INOUT!C:C,'N1113  (3)'!A95,INOUT!E:E)</f>
        <v>0</v>
      </c>
      <c r="D95" s="281">
        <f t="shared" si="8"/>
        <v>0</v>
      </c>
      <c r="E95" s="305">
        <f>SUMIF(INOUT!C:C,'N1113  (3)'!A95,INOUT!F:F)</f>
        <v>0</v>
      </c>
      <c r="F95" s="282">
        <f>D95-E95</f>
        <v>0</v>
      </c>
      <c r="G95" s="306">
        <v>300</v>
      </c>
      <c r="H95" s="280">
        <f>+E95*G95</f>
        <v>0</v>
      </c>
      <c r="I95" s="284">
        <f>+G95*F95</f>
        <v>0</v>
      </c>
    </row>
    <row r="96" spans="1:9" s="307" customFormat="1" x14ac:dyDescent="0.2">
      <c r="A96" s="304" t="s">
        <v>759</v>
      </c>
      <c r="B96" s="276">
        <v>0</v>
      </c>
      <c r="C96" s="276">
        <f>SUMIF(INOUT!C:C,'N1113  (3)'!A96,INOUT!E:E)</f>
        <v>0</v>
      </c>
      <c r="D96" s="281">
        <f t="shared" si="8"/>
        <v>0</v>
      </c>
      <c r="E96" s="305">
        <f>SUMIF(INOUT!C:C,'N1113  (3)'!A96,INOUT!F:F)</f>
        <v>0</v>
      </c>
      <c r="F96" s="282">
        <f>D96-E96</f>
        <v>0</v>
      </c>
      <c r="G96" s="306">
        <v>270</v>
      </c>
      <c r="H96" s="280">
        <f t="shared" si="9"/>
        <v>0</v>
      </c>
      <c r="I96" s="284">
        <f>+G96*F96</f>
        <v>0</v>
      </c>
    </row>
    <row r="97" spans="1:9" s="307" customFormat="1" x14ac:dyDescent="0.2">
      <c r="A97" s="304" t="s">
        <v>790</v>
      </c>
      <c r="B97" s="276">
        <v>0</v>
      </c>
      <c r="C97" s="276">
        <f>SUMIF(INOUT!C:C,'N1113  (3)'!A97,INOUT!E:E)</f>
        <v>0</v>
      </c>
      <c r="D97" s="281">
        <f t="shared" si="8"/>
        <v>0</v>
      </c>
      <c r="E97" s="305">
        <f>SUMIF(INOUT!C:C,'N1113  (3)'!A97,INOUT!F:F)</f>
        <v>0</v>
      </c>
      <c r="F97" s="282">
        <f>D97-E97</f>
        <v>0</v>
      </c>
      <c r="G97" s="306">
        <v>260</v>
      </c>
      <c r="H97" s="280">
        <f>+E97*G97</f>
        <v>0</v>
      </c>
      <c r="I97" s="284">
        <f>+G97*F97</f>
        <v>0</v>
      </c>
    </row>
    <row r="98" spans="1:9" s="307" customFormat="1" x14ac:dyDescent="0.2">
      <c r="A98" s="304" t="s">
        <v>675</v>
      </c>
      <c r="B98" s="276">
        <v>2</v>
      </c>
      <c r="C98" s="276">
        <f>SUMIF(INOUT!C:C,'N1113  (3)'!A98,INOUT!E:E)</f>
        <v>2</v>
      </c>
      <c r="D98" s="281">
        <f t="shared" si="8"/>
        <v>4</v>
      </c>
      <c r="E98" s="305">
        <f>SUMIF(INOUT!C:C,'N1113  (3)'!A98,INOUT!F:F)</f>
        <v>0</v>
      </c>
      <c r="F98" s="282">
        <f t="shared" si="12"/>
        <v>4</v>
      </c>
      <c r="G98" s="306">
        <v>145</v>
      </c>
      <c r="H98" s="280">
        <f t="shared" si="9"/>
        <v>0</v>
      </c>
      <c r="I98" s="284">
        <f>+G98*F98</f>
        <v>580</v>
      </c>
    </row>
    <row r="99" spans="1:9" s="307" customFormat="1" x14ac:dyDescent="0.2">
      <c r="A99" s="304" t="s">
        <v>794</v>
      </c>
      <c r="B99" s="276">
        <v>0</v>
      </c>
      <c r="C99" s="276">
        <f>SUMIF(INOUT!C:C,'N1113  (3)'!A99,INOUT!E:E)</f>
        <v>0</v>
      </c>
      <c r="D99" s="281">
        <f t="shared" si="8"/>
        <v>0</v>
      </c>
      <c r="E99" s="305">
        <v>0</v>
      </c>
      <c r="F99" s="282">
        <f t="shared" si="12"/>
        <v>0</v>
      </c>
      <c r="G99" s="306">
        <v>95</v>
      </c>
      <c r="H99" s="280">
        <f t="shared" si="9"/>
        <v>0</v>
      </c>
      <c r="I99" s="284"/>
    </row>
    <row r="100" spans="1:9" s="307" customFormat="1" x14ac:dyDescent="0.2">
      <c r="A100" s="304" t="s">
        <v>555</v>
      </c>
      <c r="B100" s="276">
        <v>3</v>
      </c>
      <c r="C100" s="276">
        <f>SUMIF(INOUT!C:C,'N1113  (3)'!A100,INOUT!E:E)</f>
        <v>2</v>
      </c>
      <c r="D100" s="281">
        <f t="shared" si="8"/>
        <v>5</v>
      </c>
      <c r="E100" s="305">
        <f>SUMIF(INOUT!C:C,'N1113  (3)'!A100,INOUT!F:F)</f>
        <v>0</v>
      </c>
      <c r="F100" s="282">
        <f t="shared" si="12"/>
        <v>5</v>
      </c>
      <c r="G100" s="306">
        <v>395</v>
      </c>
      <c r="H100" s="280">
        <f t="shared" si="9"/>
        <v>0</v>
      </c>
      <c r="I100" s="284">
        <f>+G100*F100</f>
        <v>1975</v>
      </c>
    </row>
    <row r="101" spans="1:9" s="307" customFormat="1" x14ac:dyDescent="0.2">
      <c r="A101" s="304" t="s">
        <v>513</v>
      </c>
      <c r="B101" s="276">
        <v>10</v>
      </c>
      <c r="C101" s="276">
        <f>SUMIF(INOUT!C:C,'N1113  (3)'!A101,INOUT!E:E)</f>
        <v>0</v>
      </c>
      <c r="D101" s="281">
        <f t="shared" si="8"/>
        <v>10</v>
      </c>
      <c r="E101" s="305">
        <f>SUMIF(INOUT!C:C,'N1113  (3)'!A101,INOUT!F:F)</f>
        <v>0</v>
      </c>
      <c r="F101" s="282">
        <f t="shared" si="12"/>
        <v>10</v>
      </c>
      <c r="G101" s="306">
        <v>25</v>
      </c>
      <c r="H101" s="280">
        <f t="shared" si="9"/>
        <v>0</v>
      </c>
      <c r="I101" s="284">
        <f t="shared" ref="I101:I111" si="13">+G101*F101</f>
        <v>250</v>
      </c>
    </row>
    <row r="102" spans="1:9" s="307" customFormat="1" x14ac:dyDescent="0.2">
      <c r="A102" s="304" t="s">
        <v>536</v>
      </c>
      <c r="B102" s="276">
        <v>16</v>
      </c>
      <c r="C102" s="276">
        <f>SUMIF(INOUT!C:C,'N1113  (3)'!A102,INOUT!E:E)</f>
        <v>0</v>
      </c>
      <c r="D102" s="281">
        <f t="shared" si="8"/>
        <v>16</v>
      </c>
      <c r="E102" s="305">
        <f>SUMIF(INOUT!C:C,'N1113  (3)'!A102,INOUT!F:F)</f>
        <v>0</v>
      </c>
      <c r="F102" s="282">
        <f t="shared" si="12"/>
        <v>16</v>
      </c>
      <c r="G102" s="306">
        <v>25</v>
      </c>
      <c r="H102" s="280">
        <f t="shared" si="9"/>
        <v>0</v>
      </c>
      <c r="I102" s="284">
        <f t="shared" si="13"/>
        <v>400</v>
      </c>
    </row>
    <row r="103" spans="1:9" s="307" customFormat="1" x14ac:dyDescent="0.2">
      <c r="A103" s="304" t="s">
        <v>866</v>
      </c>
      <c r="B103" s="276">
        <v>0</v>
      </c>
      <c r="C103" s="276">
        <f>SUMIF(INOUT!C:C,'N1113  (3)'!A103,INOUT!E:E)</f>
        <v>0</v>
      </c>
      <c r="D103" s="281">
        <f>B103+C103</f>
        <v>0</v>
      </c>
      <c r="E103" s="305">
        <f>SUMIF(INOUT!C:C,'N1113  (3)'!A103,INOUT!F:F)</f>
        <v>0</v>
      </c>
      <c r="F103" s="282">
        <f>D103-E103</f>
        <v>0</v>
      </c>
      <c r="G103" s="306">
        <v>24</v>
      </c>
      <c r="H103" s="280">
        <f>+E103*G103</f>
        <v>0</v>
      </c>
      <c r="I103" s="284">
        <f>+G103*F103</f>
        <v>0</v>
      </c>
    </row>
    <row r="104" spans="1:9" s="307" customFormat="1" x14ac:dyDescent="0.2">
      <c r="A104" s="304" t="s">
        <v>868</v>
      </c>
      <c r="B104" s="276">
        <v>0</v>
      </c>
      <c r="C104" s="276">
        <f>SUMIF(INOUT!C:C,'N1113  (3)'!A104,INOUT!E:E)</f>
        <v>12</v>
      </c>
      <c r="D104" s="281">
        <f>B104+C104</f>
        <v>12</v>
      </c>
      <c r="E104" s="305">
        <f>SUMIF(INOUT!C:C,'N1113  (3)'!A104,INOUT!F:F)</f>
        <v>8</v>
      </c>
      <c r="F104" s="282">
        <f>D104-E104</f>
        <v>4</v>
      </c>
      <c r="G104" s="306">
        <v>23</v>
      </c>
      <c r="H104" s="280">
        <f>+E104*G104</f>
        <v>184</v>
      </c>
      <c r="I104" s="284">
        <f>+G104*F104</f>
        <v>92</v>
      </c>
    </row>
    <row r="105" spans="1:9" s="307" customFormat="1" x14ac:dyDescent="0.2">
      <c r="A105" s="304" t="s">
        <v>849</v>
      </c>
      <c r="B105" s="314">
        <v>0</v>
      </c>
      <c r="C105" s="276">
        <f>SUMIF(INOUT!C:C,'N1113  (3)'!A105,INOUT!E:E)</f>
        <v>0</v>
      </c>
      <c r="D105" s="281">
        <f>B105+C105</f>
        <v>0</v>
      </c>
      <c r="E105" s="305">
        <f>SUMIF(INOUT!C:C,'N1113  (3)'!A105,INOUT!F:F)</f>
        <v>0</v>
      </c>
      <c r="F105" s="282">
        <f>D105-E105</f>
        <v>0</v>
      </c>
      <c r="G105" s="306">
        <v>595</v>
      </c>
      <c r="H105" s="280">
        <f>+E105*G105</f>
        <v>0</v>
      </c>
      <c r="I105" s="284">
        <f>+G105*F105</f>
        <v>0</v>
      </c>
    </row>
    <row r="106" spans="1:9" s="307" customFormat="1" x14ac:dyDescent="0.2">
      <c r="A106" s="304" t="s">
        <v>73</v>
      </c>
      <c r="B106" s="314">
        <v>1</v>
      </c>
      <c r="C106" s="276">
        <f>SUMIF(INOUT!C:C,'N1113  (3)'!A106,INOUT!E:E)</f>
        <v>0</v>
      </c>
      <c r="D106" s="281">
        <f t="shared" si="8"/>
        <v>1</v>
      </c>
      <c r="E106" s="305">
        <f>SUMIF(INOUT!C:C,'N1113  (3)'!A106,INOUT!F:F)</f>
        <v>0</v>
      </c>
      <c r="F106" s="282">
        <f t="shared" si="12"/>
        <v>1</v>
      </c>
      <c r="G106" s="306">
        <v>185</v>
      </c>
      <c r="H106" s="280">
        <f t="shared" si="9"/>
        <v>0</v>
      </c>
      <c r="I106" s="284">
        <f t="shared" si="13"/>
        <v>185</v>
      </c>
    </row>
    <row r="107" spans="1:9" s="307" customFormat="1" x14ac:dyDescent="0.2">
      <c r="A107" s="304" t="s">
        <v>418</v>
      </c>
      <c r="B107" s="314">
        <v>3</v>
      </c>
      <c r="C107" s="276">
        <f>SUMIF(INOUT!C:C,'N1113  (3)'!A107,INOUT!E:E)</f>
        <v>2</v>
      </c>
      <c r="D107" s="281">
        <f t="shared" si="8"/>
        <v>5</v>
      </c>
      <c r="E107" s="305">
        <f>SUMIF(INOUT!C:C,'N1113  (3)'!A107,INOUT!F:F)</f>
        <v>0</v>
      </c>
      <c r="F107" s="282">
        <f t="shared" si="12"/>
        <v>5</v>
      </c>
      <c r="G107" s="306">
        <v>145</v>
      </c>
      <c r="H107" s="280">
        <f t="shared" si="9"/>
        <v>0</v>
      </c>
      <c r="I107" s="284">
        <f t="shared" si="13"/>
        <v>725</v>
      </c>
    </row>
    <row r="108" spans="1:9" s="307" customFormat="1" x14ac:dyDescent="0.2">
      <c r="A108" s="304" t="s">
        <v>419</v>
      </c>
      <c r="B108" s="314">
        <v>5</v>
      </c>
      <c r="C108" s="276">
        <f>SUMIF(INOUT!C:C,'N1113  (3)'!A108,INOUT!E:E)</f>
        <v>8</v>
      </c>
      <c r="D108" s="281">
        <f t="shared" si="8"/>
        <v>13</v>
      </c>
      <c r="E108" s="305">
        <f>SUMIF(INOUT!C:C,'N1113  (3)'!A108,INOUT!F:F)</f>
        <v>8</v>
      </c>
      <c r="F108" s="282">
        <f t="shared" si="12"/>
        <v>5</v>
      </c>
      <c r="G108" s="306">
        <v>185</v>
      </c>
      <c r="H108" s="280">
        <f t="shared" si="9"/>
        <v>1480</v>
      </c>
      <c r="I108" s="284">
        <f t="shared" si="13"/>
        <v>925</v>
      </c>
    </row>
    <row r="109" spans="1:9" s="307" customFormat="1" x14ac:dyDescent="0.2">
      <c r="A109" s="304" t="s">
        <v>76</v>
      </c>
      <c r="B109" s="314">
        <v>0</v>
      </c>
      <c r="C109" s="276">
        <f>SUMIF(INOUT!C:C,'N1113  (3)'!A109,INOUT!E:E)</f>
        <v>0</v>
      </c>
      <c r="D109" s="281">
        <f>B109+C109</f>
        <v>0</v>
      </c>
      <c r="E109" s="305">
        <f>SUMIF(INOUT!C:C,'N1113  (3)'!A109,INOUT!F:F)</f>
        <v>0</v>
      </c>
      <c r="F109" s="282">
        <f>D109-E109</f>
        <v>0</v>
      </c>
      <c r="G109" s="306">
        <v>565</v>
      </c>
      <c r="H109" s="280">
        <f>+E109*G109</f>
        <v>0</v>
      </c>
      <c r="I109" s="284">
        <f>+G109*F109</f>
        <v>0</v>
      </c>
    </row>
    <row r="110" spans="1:9" s="307" customFormat="1" x14ac:dyDescent="0.2">
      <c r="A110" s="304" t="s">
        <v>634</v>
      </c>
      <c r="B110" s="314">
        <v>0</v>
      </c>
      <c r="C110" s="276">
        <f>SUMIF(INOUT!C:C,'N1113  (3)'!A110,INOUT!E:E)</f>
        <v>0</v>
      </c>
      <c r="D110" s="281">
        <f>B110+C110</f>
        <v>0</v>
      </c>
      <c r="E110" s="305">
        <f>SUMIF(INOUT!C:C,'N1113  (3)'!A110,INOUT!F:F)</f>
        <v>0</v>
      </c>
      <c r="F110" s="282">
        <f>D110-E110</f>
        <v>0</v>
      </c>
      <c r="G110" s="306">
        <v>195</v>
      </c>
      <c r="H110" s="280">
        <f>+E110*G110</f>
        <v>0</v>
      </c>
      <c r="I110" s="284">
        <f>+G110*F110</f>
        <v>0</v>
      </c>
    </row>
    <row r="111" spans="1:9" s="307" customFormat="1" x14ac:dyDescent="0.2">
      <c r="A111" s="304" t="s">
        <v>85</v>
      </c>
      <c r="B111" s="314">
        <v>0</v>
      </c>
      <c r="C111" s="276">
        <f>SUMIF(INOUT!C:C,'N1113  (3)'!A111,INOUT!E:E)</f>
        <v>150</v>
      </c>
      <c r="D111" s="281">
        <f t="shared" si="8"/>
        <v>150</v>
      </c>
      <c r="E111" s="305">
        <f>SUMIF(INOUT!C:C,'N1113  (3)'!A111,INOUT!F:F)</f>
        <v>100</v>
      </c>
      <c r="F111" s="282">
        <f t="shared" si="12"/>
        <v>50</v>
      </c>
      <c r="G111" s="306">
        <v>15</v>
      </c>
      <c r="H111" s="280">
        <f t="shared" si="9"/>
        <v>1500</v>
      </c>
      <c r="I111" s="284">
        <f t="shared" si="13"/>
        <v>750</v>
      </c>
    </row>
    <row r="112" spans="1:9" s="307" customFormat="1" x14ac:dyDescent="0.2">
      <c r="A112" s="304" t="s">
        <v>726</v>
      </c>
      <c r="B112" s="276">
        <v>0</v>
      </c>
      <c r="C112" s="276">
        <f>SUMIF(INOUT!C:C,'N1113  (3)'!A112,INOUT!E:E)</f>
        <v>0</v>
      </c>
      <c r="D112" s="281">
        <f>B112+C112</f>
        <v>0</v>
      </c>
      <c r="E112" s="305">
        <f>SUMIF(INOUT!C:C,'N1113  (3)'!A112,INOUT!F:F)</f>
        <v>0</v>
      </c>
      <c r="F112" s="282">
        <f>D112-E112</f>
        <v>0</v>
      </c>
      <c r="G112" s="306">
        <v>175</v>
      </c>
      <c r="H112" s="280">
        <f>+E112*G112</f>
        <v>0</v>
      </c>
      <c r="I112" s="284">
        <f>+G112*F112</f>
        <v>0</v>
      </c>
    </row>
    <row r="113" spans="1:9" s="307" customFormat="1" x14ac:dyDescent="0.2">
      <c r="A113" s="304" t="s">
        <v>861</v>
      </c>
      <c r="B113" s="276">
        <v>0</v>
      </c>
      <c r="C113" s="276">
        <f>SUMIF(INOUT!C:C,'N1113  (3)'!A113,INOUT!E:E)</f>
        <v>0</v>
      </c>
      <c r="D113" s="281">
        <f>B113+C113</f>
        <v>0</v>
      </c>
      <c r="E113" s="305">
        <f>SUMIF(INOUT!C:C,'N1113  (3)'!A113,INOUT!F:F)</f>
        <v>0</v>
      </c>
      <c r="F113" s="282">
        <f>D113-E113</f>
        <v>0</v>
      </c>
      <c r="G113" s="306">
        <v>119.75</v>
      </c>
      <c r="H113" s="280">
        <f>+E113*G113</f>
        <v>0</v>
      </c>
      <c r="I113" s="284">
        <f>+G113*F113</f>
        <v>0</v>
      </c>
    </row>
    <row r="114" spans="1:9" s="307" customFormat="1" x14ac:dyDescent="0.2">
      <c r="A114" s="304" t="s">
        <v>862</v>
      </c>
      <c r="B114" s="276">
        <v>0</v>
      </c>
      <c r="C114" s="276">
        <f>SUMIF(INOUT!C:C,'N1113  (3)'!A114,INOUT!E:E)</f>
        <v>0</v>
      </c>
      <c r="D114" s="281">
        <f>B114+C114</f>
        <v>0</v>
      </c>
      <c r="E114" s="305">
        <f>SUMIF(INOUT!C:C,'N1113  (3)'!A114,INOUT!F:F)</f>
        <v>0</v>
      </c>
      <c r="F114" s="282">
        <f>D114-E114</f>
        <v>0</v>
      </c>
      <c r="G114" s="306">
        <v>226.5</v>
      </c>
      <c r="H114" s="280">
        <f>+E114*G114</f>
        <v>0</v>
      </c>
      <c r="I114" s="284">
        <f>+G114*F114</f>
        <v>0</v>
      </c>
    </row>
    <row r="115" spans="1:9" s="307" customFormat="1" x14ac:dyDescent="0.2">
      <c r="A115" s="304" t="s">
        <v>530</v>
      </c>
      <c r="B115" s="276">
        <v>1</v>
      </c>
      <c r="C115" s="276">
        <f>SUMIF(INOUT!C:C,'N1113  (3)'!A115,INOUT!E:E)</f>
        <v>1</v>
      </c>
      <c r="D115" s="281">
        <f t="shared" si="8"/>
        <v>2</v>
      </c>
      <c r="E115" s="305">
        <f>SUMIF(INOUT!C:C,'N1113  (3)'!A115,INOUT!F:F)</f>
        <v>0</v>
      </c>
      <c r="F115" s="282">
        <f t="shared" si="12"/>
        <v>2</v>
      </c>
      <c r="G115" s="306">
        <v>49</v>
      </c>
      <c r="H115" s="280">
        <f t="shared" si="9"/>
        <v>0</v>
      </c>
      <c r="I115" s="284">
        <f>+G115*F115</f>
        <v>98</v>
      </c>
    </row>
    <row r="116" spans="1:9" s="307" customFormat="1" x14ac:dyDescent="0.2">
      <c r="A116" s="304" t="s">
        <v>532</v>
      </c>
      <c r="B116" s="314">
        <v>369</v>
      </c>
      <c r="C116" s="276">
        <f>SUMIF(INOUT!C:C,'N1113  (3)'!A116,INOUT!E:E)</f>
        <v>0</v>
      </c>
      <c r="D116" s="281">
        <f t="shared" si="8"/>
        <v>369</v>
      </c>
      <c r="E116" s="305">
        <f>SUMIF(INOUT!C:C,'N1113  (3)'!A116,INOUT!F:F)</f>
        <v>0</v>
      </c>
      <c r="F116" s="282">
        <f t="shared" si="12"/>
        <v>369</v>
      </c>
      <c r="G116" s="306">
        <v>0.54</v>
      </c>
      <c r="H116" s="280">
        <f t="shared" si="9"/>
        <v>0</v>
      </c>
      <c r="I116" s="284"/>
    </row>
    <row r="117" spans="1:9" s="307" customFormat="1" x14ac:dyDescent="0.2">
      <c r="A117" s="304" t="s">
        <v>90</v>
      </c>
      <c r="B117" s="314">
        <v>2</v>
      </c>
      <c r="C117" s="276">
        <f>SUMIF(INOUT!C:C,'N1113  (3)'!A117,INOUT!E:E)</f>
        <v>1</v>
      </c>
      <c r="D117" s="281">
        <f t="shared" si="8"/>
        <v>3</v>
      </c>
      <c r="E117" s="305">
        <f>SUMIF(INOUT!C:C,'N1113  (3)'!A117,INOUT!F:F)</f>
        <v>0</v>
      </c>
      <c r="F117" s="282">
        <f t="shared" si="12"/>
        <v>3</v>
      </c>
      <c r="G117" s="306">
        <v>0</v>
      </c>
      <c r="H117" s="280">
        <f t="shared" si="9"/>
        <v>0</v>
      </c>
      <c r="I117" s="284">
        <f t="shared" ref="I117:I129" si="14">+G117*F117</f>
        <v>0</v>
      </c>
    </row>
    <row r="118" spans="1:9" s="307" customFormat="1" x14ac:dyDescent="0.2">
      <c r="A118" s="304" t="s">
        <v>96</v>
      </c>
      <c r="B118" s="314">
        <v>4</v>
      </c>
      <c r="C118" s="276">
        <f>SUMIF(INOUT!C:C,'N1113  (3)'!A118,INOUT!E:E)</f>
        <v>4</v>
      </c>
      <c r="D118" s="281">
        <f t="shared" si="8"/>
        <v>8</v>
      </c>
      <c r="E118" s="305">
        <f>SUMIF(INOUT!C:C,'N1113  (3)'!A118,INOUT!F:F)</f>
        <v>1</v>
      </c>
      <c r="F118" s="282">
        <f t="shared" si="12"/>
        <v>7</v>
      </c>
      <c r="G118" s="306">
        <v>0</v>
      </c>
      <c r="H118" s="280">
        <f t="shared" si="9"/>
        <v>0</v>
      </c>
      <c r="I118" s="284">
        <f t="shared" si="14"/>
        <v>0</v>
      </c>
    </row>
    <row r="119" spans="1:9" s="307" customFormat="1" x14ac:dyDescent="0.2">
      <c r="A119" s="304" t="s">
        <v>97</v>
      </c>
      <c r="B119" s="314">
        <v>3</v>
      </c>
      <c r="C119" s="276">
        <f>SUMIF(INOUT!C:C,'N1113  (3)'!A119,INOUT!E:E)</f>
        <v>3</v>
      </c>
      <c r="D119" s="281">
        <f t="shared" si="8"/>
        <v>6</v>
      </c>
      <c r="E119" s="305">
        <f>SUMIF(INOUT!C:C,'N1113  (3)'!A119,INOUT!F:F)</f>
        <v>0</v>
      </c>
      <c r="F119" s="282">
        <f t="shared" si="12"/>
        <v>6</v>
      </c>
      <c r="G119" s="306">
        <v>0</v>
      </c>
      <c r="H119" s="280">
        <f t="shared" si="9"/>
        <v>0</v>
      </c>
      <c r="I119" s="284">
        <f t="shared" si="14"/>
        <v>0</v>
      </c>
    </row>
    <row r="120" spans="1:9" s="307" customFormat="1" x14ac:dyDescent="0.2">
      <c r="A120" s="304" t="s">
        <v>593</v>
      </c>
      <c r="B120" s="314">
        <v>0</v>
      </c>
      <c r="C120" s="276">
        <f>SUMIF(INOUT!C:C,'N1113  (3)'!A120,INOUT!E:E)</f>
        <v>0</v>
      </c>
      <c r="D120" s="281">
        <f>B120+C120</f>
        <v>0</v>
      </c>
      <c r="E120" s="305">
        <v>0</v>
      </c>
      <c r="F120" s="282">
        <f>D120-E120</f>
        <v>0</v>
      </c>
      <c r="G120" s="306">
        <v>6</v>
      </c>
      <c r="H120" s="280">
        <f>+E120*G120</f>
        <v>0</v>
      </c>
      <c r="I120" s="284">
        <f t="shared" si="14"/>
        <v>0</v>
      </c>
    </row>
    <row r="121" spans="1:9" s="307" customFormat="1" x14ac:dyDescent="0.2">
      <c r="A121" s="304" t="s">
        <v>576</v>
      </c>
      <c r="B121" s="314">
        <v>0</v>
      </c>
      <c r="C121" s="276">
        <f>SUMIF(INOUT!C:C,'N1113  (3)'!A121,INOUT!E:E)</f>
        <v>11</v>
      </c>
      <c r="D121" s="281">
        <f>B121+C121</f>
        <v>11</v>
      </c>
      <c r="E121" s="305">
        <f>SUMIF(INOUT!C:C,'N1113  (3)'!A121,INOUT!F:F)</f>
        <v>9</v>
      </c>
      <c r="F121" s="282">
        <f>D121-E121</f>
        <v>2</v>
      </c>
      <c r="G121" s="306">
        <v>460</v>
      </c>
      <c r="H121" s="280">
        <f>+E121*G121</f>
        <v>4140</v>
      </c>
      <c r="I121" s="284">
        <f>+G121*F121</f>
        <v>920</v>
      </c>
    </row>
    <row r="122" spans="1:9" s="307" customFormat="1" x14ac:dyDescent="0.2">
      <c r="A122" s="304" t="s">
        <v>619</v>
      </c>
      <c r="B122" s="314">
        <v>1</v>
      </c>
      <c r="C122" s="276">
        <f>SUMIF(INOUT!C:C,'N1113  (3)'!A122,INOUT!E:E)</f>
        <v>4</v>
      </c>
      <c r="D122" s="281">
        <f t="shared" si="8"/>
        <v>5</v>
      </c>
      <c r="E122" s="305">
        <f>SUMIF(INOUT!C:C,'N1113  (3)'!A122,INOUT!F:F)</f>
        <v>5</v>
      </c>
      <c r="F122" s="282">
        <f t="shared" si="12"/>
        <v>0</v>
      </c>
      <c r="G122" s="306">
        <v>680</v>
      </c>
      <c r="H122" s="280">
        <f t="shared" si="9"/>
        <v>3400</v>
      </c>
      <c r="I122" s="284">
        <f t="shared" si="14"/>
        <v>0</v>
      </c>
    </row>
    <row r="123" spans="1:9" s="307" customFormat="1" x14ac:dyDescent="0.2">
      <c r="A123" s="304" t="s">
        <v>579</v>
      </c>
      <c r="B123" s="314">
        <v>2</v>
      </c>
      <c r="C123" s="276">
        <f>SUMIF(INOUT!C:C,'N1113  (3)'!A123,INOUT!E:E)</f>
        <v>2</v>
      </c>
      <c r="D123" s="281">
        <f t="shared" si="8"/>
        <v>4</v>
      </c>
      <c r="E123" s="305">
        <v>0</v>
      </c>
      <c r="F123" s="282">
        <f t="shared" si="12"/>
        <v>4</v>
      </c>
      <c r="G123" s="306">
        <v>700</v>
      </c>
      <c r="H123" s="280">
        <f t="shared" si="9"/>
        <v>0</v>
      </c>
      <c r="I123" s="284">
        <f t="shared" si="14"/>
        <v>2800</v>
      </c>
    </row>
    <row r="124" spans="1:9" s="307" customFormat="1" x14ac:dyDescent="0.2">
      <c r="A124" s="304" t="s">
        <v>333</v>
      </c>
      <c r="B124" s="314">
        <v>13</v>
      </c>
      <c r="C124" s="276">
        <f>SUMIF(INOUT!C:C,'N1113  (3)'!A124,INOUT!E:E)</f>
        <v>12</v>
      </c>
      <c r="D124" s="281">
        <f t="shared" ref="D124:D170" si="15">B124+C124</f>
        <v>25</v>
      </c>
      <c r="E124" s="305">
        <f>SUMIF(INOUT!C:C,'N1113  (3)'!A124,INOUT!F:F)</f>
        <v>12</v>
      </c>
      <c r="F124" s="282">
        <f t="shared" si="12"/>
        <v>13</v>
      </c>
      <c r="G124" s="306">
        <v>26</v>
      </c>
      <c r="H124" s="280">
        <f>+E124*G124</f>
        <v>312</v>
      </c>
      <c r="I124" s="284">
        <f>+G124*F124</f>
        <v>338</v>
      </c>
    </row>
    <row r="125" spans="1:9" s="307" customFormat="1" x14ac:dyDescent="0.2">
      <c r="A125" s="304" t="s">
        <v>587</v>
      </c>
      <c r="B125" s="314">
        <v>0</v>
      </c>
      <c r="C125" s="276">
        <f>SUMIF(INOUT!C:C,'N1113  (3)'!A125,INOUT!E:E)</f>
        <v>25</v>
      </c>
      <c r="D125" s="281">
        <f t="shared" si="15"/>
        <v>25</v>
      </c>
      <c r="E125" s="305">
        <f>SUMIF(INOUT!C:C,'N1113  (3)'!A125,INOUT!F:F)</f>
        <v>26</v>
      </c>
      <c r="F125" s="282">
        <f>D125-E125</f>
        <v>-1</v>
      </c>
      <c r="G125" s="306">
        <v>29</v>
      </c>
      <c r="H125" s="280">
        <f>+E125*G125</f>
        <v>754</v>
      </c>
      <c r="I125" s="284">
        <f>+G125*F125</f>
        <v>-29</v>
      </c>
    </row>
    <row r="126" spans="1:9" s="307" customFormat="1" x14ac:dyDescent="0.2">
      <c r="A126" s="304" t="s">
        <v>623</v>
      </c>
      <c r="B126" s="314">
        <v>0</v>
      </c>
      <c r="C126" s="276">
        <f>SUMIF(INOUT!C:C,'N1113  (3)'!A126,INOUT!E:E)</f>
        <v>6</v>
      </c>
      <c r="D126" s="281">
        <f t="shared" si="15"/>
        <v>6</v>
      </c>
      <c r="E126" s="305">
        <f>SUMIF(INOUT!C:C,'N1113  (3)'!A126,INOUT!F:F)</f>
        <v>8</v>
      </c>
      <c r="F126" s="282">
        <f>D126-E126</f>
        <v>-2</v>
      </c>
      <c r="G126" s="306">
        <v>20</v>
      </c>
      <c r="H126" s="280">
        <f>+E126*G126</f>
        <v>160</v>
      </c>
      <c r="I126" s="284">
        <f>+G126*F126</f>
        <v>-40</v>
      </c>
    </row>
    <row r="127" spans="1:9" s="307" customFormat="1" x14ac:dyDescent="0.2">
      <c r="A127" s="304" t="s">
        <v>669</v>
      </c>
      <c r="B127" s="314">
        <v>0</v>
      </c>
      <c r="C127" s="276">
        <f>SUMIF(INOUT!C:C,'N1113  (3)'!A127,INOUT!E:E)</f>
        <v>30</v>
      </c>
      <c r="D127" s="281">
        <f t="shared" si="15"/>
        <v>30</v>
      </c>
      <c r="E127" s="305">
        <f>SUMIF(INOUT!C:C,'N1113  (3)'!A127,INOUT!F:F)</f>
        <v>31</v>
      </c>
      <c r="F127" s="282">
        <f>D127-E127</f>
        <v>-1</v>
      </c>
      <c r="G127" s="306">
        <v>24</v>
      </c>
      <c r="H127" s="280">
        <f>+E127*G127</f>
        <v>744</v>
      </c>
      <c r="I127" s="284">
        <f>+G127*F127</f>
        <v>-24</v>
      </c>
    </row>
    <row r="128" spans="1:9" s="307" customFormat="1" x14ac:dyDescent="0.2">
      <c r="A128" s="304" t="s">
        <v>784</v>
      </c>
      <c r="B128" s="314">
        <v>0</v>
      </c>
      <c r="C128" s="276">
        <f>SUMIF(INOUT!C:C,'N1113  (3)'!A128,INOUT!E:E)</f>
        <v>0</v>
      </c>
      <c r="D128" s="281">
        <f t="shared" si="15"/>
        <v>0</v>
      </c>
      <c r="E128" s="305">
        <f>SUMIF(INOUT!C:C,'N1113  (3)'!A128,INOUT!F:F)</f>
        <v>0</v>
      </c>
      <c r="F128" s="282">
        <f>D128-E128</f>
        <v>0</v>
      </c>
      <c r="G128" s="306">
        <v>210</v>
      </c>
      <c r="H128" s="280">
        <f>+E128*G128</f>
        <v>0</v>
      </c>
      <c r="I128" s="284">
        <f>+G128*F128</f>
        <v>0</v>
      </c>
    </row>
    <row r="129" spans="1:9" s="307" customFormat="1" x14ac:dyDescent="0.2">
      <c r="A129" s="304" t="s">
        <v>121</v>
      </c>
      <c r="B129" s="314">
        <v>1</v>
      </c>
      <c r="C129" s="276">
        <f>SUMIF(INOUT!C:C,'N1113  (3)'!A129,INOUT!E:E)</f>
        <v>1</v>
      </c>
      <c r="D129" s="281">
        <f t="shared" si="15"/>
        <v>2</v>
      </c>
      <c r="E129" s="305">
        <f>SUMIF(INOUT!C:C,'N1113  (3)'!A129,INOUT!F:F)</f>
        <v>1</v>
      </c>
      <c r="F129" s="282">
        <f t="shared" si="12"/>
        <v>1</v>
      </c>
      <c r="G129" s="306">
        <v>12</v>
      </c>
      <c r="H129" s="280">
        <f t="shared" ref="H129:H191" si="16">+E129*G129</f>
        <v>12</v>
      </c>
      <c r="I129" s="284">
        <f t="shared" si="14"/>
        <v>12</v>
      </c>
    </row>
    <row r="130" spans="1:9" s="307" customFormat="1" x14ac:dyDescent="0.2">
      <c r="A130" s="304" t="s">
        <v>880</v>
      </c>
      <c r="B130" s="314">
        <v>0</v>
      </c>
      <c r="C130" s="276">
        <f>SUMIF(INOUT!C:C,'N1113  (3)'!A130,INOUT!E:E)</f>
        <v>0</v>
      </c>
      <c r="D130" s="281">
        <f t="shared" si="15"/>
        <v>0</v>
      </c>
      <c r="E130" s="305">
        <f>SUMIF(INOUT!C:C,'N1113  (3)'!A130,INOUT!F:F)</f>
        <v>0</v>
      </c>
      <c r="F130" s="282">
        <f>D130-E130</f>
        <v>0</v>
      </c>
      <c r="G130" s="306">
        <v>30</v>
      </c>
      <c r="H130" s="280">
        <f>+E130*G130</f>
        <v>0</v>
      </c>
      <c r="I130" s="284"/>
    </row>
    <row r="131" spans="1:9" s="307" customFormat="1" x14ac:dyDescent="0.2">
      <c r="A131" s="304" t="s">
        <v>793</v>
      </c>
      <c r="B131" s="314">
        <v>0</v>
      </c>
      <c r="C131" s="276">
        <f>SUMIF(INOUT!C:C,'N1113  (3)'!A131,INOUT!E:E)</f>
        <v>0</v>
      </c>
      <c r="D131" s="281">
        <f t="shared" si="15"/>
        <v>0</v>
      </c>
      <c r="E131" s="305">
        <f>SUMIF(INOUT!C:C,'N1113  (3)'!A131,INOUT!F:F)</f>
        <v>0</v>
      </c>
      <c r="F131" s="282">
        <f>D131-E131</f>
        <v>0</v>
      </c>
      <c r="G131" s="306">
        <v>79</v>
      </c>
      <c r="H131" s="280">
        <f>+E131*G131</f>
        <v>0</v>
      </c>
      <c r="I131" s="284"/>
    </row>
    <row r="132" spans="1:9" s="307" customFormat="1" x14ac:dyDescent="0.2">
      <c r="A132" s="304" t="s">
        <v>521</v>
      </c>
      <c r="B132" s="314">
        <v>8</v>
      </c>
      <c r="C132" s="276">
        <f>SUMIF(INOUT!C:C,'N1113  (3)'!A132,INOUT!E:E)</f>
        <v>12</v>
      </c>
      <c r="D132" s="281">
        <f t="shared" si="15"/>
        <v>20</v>
      </c>
      <c r="E132" s="305">
        <v>0</v>
      </c>
      <c r="F132" s="282">
        <f t="shared" si="12"/>
        <v>20</v>
      </c>
      <c r="G132" s="306">
        <v>2.8</v>
      </c>
      <c r="H132" s="280">
        <f t="shared" si="16"/>
        <v>0</v>
      </c>
      <c r="I132" s="284"/>
    </row>
    <row r="133" spans="1:9" s="307" customFormat="1" x14ac:dyDescent="0.2">
      <c r="A133" s="304" t="s">
        <v>123</v>
      </c>
      <c r="B133" s="314">
        <v>2</v>
      </c>
      <c r="C133" s="276">
        <f>SUMIF(INOUT!C:C,'N1113  (3)'!A133,INOUT!E:E)</f>
        <v>2</v>
      </c>
      <c r="D133" s="281">
        <f t="shared" si="15"/>
        <v>4</v>
      </c>
      <c r="E133" s="305">
        <f>SUMIF(INOUT!C:C,'N1113  (3)'!A133,INOUT!F:F)</f>
        <v>1</v>
      </c>
      <c r="F133" s="282">
        <f t="shared" si="12"/>
        <v>3</v>
      </c>
      <c r="G133" s="306">
        <v>65</v>
      </c>
      <c r="H133" s="280">
        <f t="shared" si="16"/>
        <v>65</v>
      </c>
      <c r="I133" s="284">
        <f t="shared" ref="I133:I138" si="17">+G133*F133</f>
        <v>195</v>
      </c>
    </row>
    <row r="134" spans="1:9" s="307" customFormat="1" x14ac:dyDescent="0.2">
      <c r="A134" s="304" t="s">
        <v>748</v>
      </c>
      <c r="B134" s="314">
        <v>0</v>
      </c>
      <c r="C134" s="276">
        <f>SUMIF(INOUT!C:C,'N1113  (3)'!A134,INOUT!E:E)</f>
        <v>0</v>
      </c>
      <c r="D134" s="281">
        <f t="shared" si="15"/>
        <v>0</v>
      </c>
      <c r="E134" s="305">
        <f>SUMIF(INOUT!C:C,'N1113  (3)'!A134,INOUT!F:F)</f>
        <v>0</v>
      </c>
      <c r="F134" s="282">
        <f>D134-E134</f>
        <v>0</v>
      </c>
      <c r="G134" s="306">
        <v>108</v>
      </c>
      <c r="H134" s="280">
        <f>+E134*G134</f>
        <v>0</v>
      </c>
      <c r="I134" s="284">
        <f t="shared" si="17"/>
        <v>0</v>
      </c>
    </row>
    <row r="135" spans="1:9" s="307" customFormat="1" x14ac:dyDescent="0.2">
      <c r="A135" s="304" t="s">
        <v>594</v>
      </c>
      <c r="B135" s="314">
        <v>10</v>
      </c>
      <c r="C135" s="276">
        <f>SUMIF(INOUT!C:C,'N1113  (3)'!A135,INOUT!E:E)</f>
        <v>9</v>
      </c>
      <c r="D135" s="281">
        <f t="shared" si="15"/>
        <v>19</v>
      </c>
      <c r="E135" s="305">
        <f>SUMIF(INOUT!C:C,'N1113  (3)'!A135,INOUT!F:F)</f>
        <v>0</v>
      </c>
      <c r="F135" s="282">
        <f t="shared" si="12"/>
        <v>19</v>
      </c>
      <c r="G135" s="306">
        <v>16.5</v>
      </c>
      <c r="H135" s="280">
        <f t="shared" si="16"/>
        <v>0</v>
      </c>
      <c r="I135" s="284">
        <f t="shared" si="17"/>
        <v>313.5</v>
      </c>
    </row>
    <row r="136" spans="1:9" s="307" customFormat="1" x14ac:dyDescent="0.2">
      <c r="A136" s="304" t="s">
        <v>534</v>
      </c>
      <c r="B136" s="314">
        <v>0</v>
      </c>
      <c r="C136" s="276">
        <f>SUMIF(INOUT!C:C,'N1113  (3)'!A136,INOUT!E:E)</f>
        <v>0</v>
      </c>
      <c r="D136" s="281">
        <f t="shared" si="15"/>
        <v>0</v>
      </c>
      <c r="E136" s="305">
        <f>SUMIF(INOUT!C:C,'N1113  (3)'!A136,INOUT!F:F)</f>
        <v>0</v>
      </c>
      <c r="F136" s="282">
        <v>0</v>
      </c>
      <c r="G136" s="306">
        <v>118</v>
      </c>
      <c r="H136" s="280">
        <f t="shared" si="16"/>
        <v>0</v>
      </c>
      <c r="I136" s="284">
        <f t="shared" si="17"/>
        <v>0</v>
      </c>
    </row>
    <row r="137" spans="1:9" s="307" customFormat="1" x14ac:dyDescent="0.2">
      <c r="A137" s="304" t="s">
        <v>872</v>
      </c>
      <c r="B137" s="314">
        <v>0</v>
      </c>
      <c r="C137" s="276">
        <f>SUMIF(INOUT!C:C,'N1113  (3)'!A137,INOUT!E:E)</f>
        <v>0</v>
      </c>
      <c r="D137" s="281">
        <f t="shared" si="15"/>
        <v>0</v>
      </c>
      <c r="E137" s="305">
        <f>SUMIF(INOUT!C:C,'N1113  (3)'!A137,INOUT!F:F)</f>
        <v>0</v>
      </c>
      <c r="F137" s="282">
        <v>0</v>
      </c>
      <c r="G137" s="306">
        <v>110</v>
      </c>
      <c r="H137" s="280">
        <f>+E137*G137</f>
        <v>0</v>
      </c>
      <c r="I137" s="284">
        <f t="shared" si="17"/>
        <v>0</v>
      </c>
    </row>
    <row r="138" spans="1:9" s="307" customFormat="1" x14ac:dyDescent="0.2">
      <c r="A138" s="304" t="s">
        <v>796</v>
      </c>
      <c r="B138" s="314">
        <v>0</v>
      </c>
      <c r="C138" s="276">
        <f>SUMIF(INOUT!C:C,'N1113  (3)'!A138,INOUT!E:E)</f>
        <v>2</v>
      </c>
      <c r="D138" s="281">
        <f t="shared" si="15"/>
        <v>2</v>
      </c>
      <c r="E138" s="305">
        <f>SUMIF(INOUT!C:C,'N1113  (3)'!A138,INOUT!F:F)</f>
        <v>2</v>
      </c>
      <c r="F138" s="282">
        <v>0</v>
      </c>
      <c r="G138" s="306">
        <v>115</v>
      </c>
      <c r="H138" s="280">
        <f>+E138*G138</f>
        <v>230</v>
      </c>
      <c r="I138" s="284">
        <f t="shared" si="17"/>
        <v>0</v>
      </c>
    </row>
    <row r="139" spans="1:9" s="307" customFormat="1" x14ac:dyDescent="0.2">
      <c r="A139" s="304" t="s">
        <v>334</v>
      </c>
      <c r="B139" s="314">
        <v>2</v>
      </c>
      <c r="C139" s="276">
        <f>SUMIF(INOUT!C:C,'N1113  (3)'!A139,INOUT!E:E)</f>
        <v>6</v>
      </c>
      <c r="D139" s="281">
        <f t="shared" si="15"/>
        <v>8</v>
      </c>
      <c r="E139" s="305">
        <f>SUMIF(INOUT!C:C,'N1113  (3)'!A139,INOUT!F:F)</f>
        <v>2</v>
      </c>
      <c r="F139" s="282">
        <f t="shared" ref="F139:F166" si="18">D139-E139</f>
        <v>6</v>
      </c>
      <c r="G139" s="306">
        <v>45</v>
      </c>
      <c r="H139" s="280">
        <f t="shared" si="16"/>
        <v>90</v>
      </c>
      <c r="I139" s="284"/>
    </row>
    <row r="140" spans="1:9" s="307" customFormat="1" x14ac:dyDescent="0.2">
      <c r="A140" s="304" t="s">
        <v>518</v>
      </c>
      <c r="B140" s="314">
        <v>0</v>
      </c>
      <c r="C140" s="276">
        <f>SUMIF(INOUT!C:C,'N1113  (3)'!A140,INOUT!E:E)</f>
        <v>1</v>
      </c>
      <c r="D140" s="281">
        <f t="shared" si="15"/>
        <v>1</v>
      </c>
      <c r="E140" s="305">
        <f>SUMIF(INOUT!C:C,'N1113  (3)'!A140,INOUT!F:F)</f>
        <v>1</v>
      </c>
      <c r="F140" s="282">
        <f>D140-E140</f>
        <v>0</v>
      </c>
      <c r="G140" s="306">
        <v>43</v>
      </c>
      <c r="H140" s="280">
        <f t="shared" si="16"/>
        <v>43</v>
      </c>
      <c r="I140" s="284">
        <f t="shared" ref="I140:I173" si="19">+G140*F140</f>
        <v>0</v>
      </c>
    </row>
    <row r="141" spans="1:9" s="307" customFormat="1" x14ac:dyDescent="0.2">
      <c r="A141" s="304" t="s">
        <v>603</v>
      </c>
      <c r="B141" s="314">
        <v>0</v>
      </c>
      <c r="C141" s="276">
        <f>SUMIF(INOUT!C:C,'N1113  (3)'!A141,INOUT!E:E)</f>
        <v>0</v>
      </c>
      <c r="D141" s="281">
        <f t="shared" si="15"/>
        <v>0</v>
      </c>
      <c r="E141" s="305">
        <f>SUMIF(INOUT!C:C,'N1113  (3)'!A141,INOUT!F:F)</f>
        <v>0</v>
      </c>
      <c r="F141" s="282">
        <f t="shared" si="18"/>
        <v>0</v>
      </c>
      <c r="G141" s="306">
        <v>2</v>
      </c>
      <c r="H141" s="280">
        <f t="shared" si="16"/>
        <v>0</v>
      </c>
      <c r="I141" s="284">
        <f t="shared" si="19"/>
        <v>0</v>
      </c>
    </row>
    <row r="142" spans="1:9" s="307" customFormat="1" x14ac:dyDescent="0.2">
      <c r="A142" s="304" t="s">
        <v>129</v>
      </c>
      <c r="B142" s="314">
        <v>7</v>
      </c>
      <c r="C142" s="276">
        <f>SUMIF(INOUT!C:C,'N1113  (3)'!A142,INOUT!E:E)</f>
        <v>0</v>
      </c>
      <c r="D142" s="281">
        <f t="shared" si="15"/>
        <v>7</v>
      </c>
      <c r="E142" s="305">
        <f>SUMIF(INOUT!C:C,'N1113  (3)'!A142,INOUT!F:F)</f>
        <v>0</v>
      </c>
      <c r="F142" s="282">
        <f t="shared" si="18"/>
        <v>7</v>
      </c>
      <c r="G142" s="306">
        <v>10</v>
      </c>
      <c r="H142" s="280">
        <f t="shared" si="16"/>
        <v>0</v>
      </c>
      <c r="I142" s="284">
        <f t="shared" si="19"/>
        <v>70</v>
      </c>
    </row>
    <row r="143" spans="1:9" s="307" customFormat="1" x14ac:dyDescent="0.2">
      <c r="A143" s="304" t="s">
        <v>132</v>
      </c>
      <c r="B143" s="314">
        <v>66</v>
      </c>
      <c r="C143" s="276">
        <f>SUMIF(INOUT!C:C,'N1113  (3)'!A143,INOUT!E:E)</f>
        <v>0</v>
      </c>
      <c r="D143" s="281">
        <f t="shared" si="15"/>
        <v>66</v>
      </c>
      <c r="E143" s="305">
        <f>SUMIF(INOUT!C:C,'N1113  (3)'!A143,INOUT!F:F)</f>
        <v>0</v>
      </c>
      <c r="F143" s="282">
        <f t="shared" si="18"/>
        <v>66</v>
      </c>
      <c r="G143" s="306">
        <v>1.5</v>
      </c>
      <c r="H143" s="280">
        <f t="shared" si="16"/>
        <v>0</v>
      </c>
      <c r="I143" s="284">
        <f t="shared" si="19"/>
        <v>99</v>
      </c>
    </row>
    <row r="144" spans="1:9" s="307" customFormat="1" x14ac:dyDescent="0.2">
      <c r="A144" s="304" t="s">
        <v>853</v>
      </c>
      <c r="B144" s="314">
        <v>0</v>
      </c>
      <c r="C144" s="276">
        <f>SUMIF(INOUT!C:C,'N1113  (3)'!A144,INOUT!E:E)</f>
        <v>172</v>
      </c>
      <c r="D144" s="281">
        <f t="shared" si="15"/>
        <v>172</v>
      </c>
      <c r="E144" s="305">
        <f>SUMIF(INOUT!C:C,'N1113  (3)'!A144,INOUT!F:F)</f>
        <v>111</v>
      </c>
      <c r="F144" s="282">
        <f>D144-E144</f>
        <v>61</v>
      </c>
      <c r="G144" s="306">
        <v>2</v>
      </c>
      <c r="H144" s="280">
        <f>+E144*G144</f>
        <v>222</v>
      </c>
      <c r="I144" s="284">
        <f>+G144*F144</f>
        <v>122</v>
      </c>
    </row>
    <row r="145" spans="1:11" s="307" customFormat="1" x14ac:dyDescent="0.2">
      <c r="A145" s="304" t="s">
        <v>138</v>
      </c>
      <c r="B145" s="314">
        <v>90</v>
      </c>
      <c r="C145" s="276">
        <f>SUMIF(INOUT!C:C,'N1113  (3)'!A145,INOUT!E:E)</f>
        <v>220</v>
      </c>
      <c r="D145" s="281">
        <f t="shared" si="15"/>
        <v>310</v>
      </c>
      <c r="E145" s="305">
        <f>SUMIF(INOUT!C:C,'N1113  (3)'!A145,INOUT!F:F)</f>
        <v>120</v>
      </c>
      <c r="F145" s="282">
        <f t="shared" si="18"/>
        <v>190</v>
      </c>
      <c r="G145" s="306">
        <v>1.5</v>
      </c>
      <c r="H145" s="280">
        <f t="shared" si="16"/>
        <v>180</v>
      </c>
      <c r="I145" s="284">
        <f t="shared" si="19"/>
        <v>285</v>
      </c>
    </row>
    <row r="146" spans="1:11" s="307" customFormat="1" x14ac:dyDescent="0.2">
      <c r="A146" s="304" t="s">
        <v>335</v>
      </c>
      <c r="B146" s="314">
        <v>3</v>
      </c>
      <c r="C146" s="276">
        <v>0</v>
      </c>
      <c r="D146" s="281">
        <f t="shared" si="15"/>
        <v>3</v>
      </c>
      <c r="E146" s="305">
        <f>SUMIF(INOUT!C:C,'N1113  (3)'!A146,INOUT!F:F)</f>
        <v>50</v>
      </c>
      <c r="F146" s="282">
        <f t="shared" si="18"/>
        <v>-47</v>
      </c>
      <c r="G146" s="306">
        <v>198</v>
      </c>
      <c r="H146" s="280">
        <f t="shared" si="16"/>
        <v>9900</v>
      </c>
      <c r="I146" s="284">
        <f t="shared" si="19"/>
        <v>-9306</v>
      </c>
    </row>
    <row r="147" spans="1:11" s="307" customFormat="1" x14ac:dyDescent="0.2">
      <c r="A147" s="304" t="s">
        <v>336</v>
      </c>
      <c r="B147" s="314">
        <v>2</v>
      </c>
      <c r="C147" s="276">
        <f>SUMIF(INOUT!C:C,'N1113  (3)'!A147,INOUT!E:E)</f>
        <v>2</v>
      </c>
      <c r="D147" s="281">
        <f t="shared" si="15"/>
        <v>4</v>
      </c>
      <c r="E147" s="305">
        <f>SUMIF(INOUT!C:C,'N1113  (3)'!A147,INOUT!F:F)</f>
        <v>0</v>
      </c>
      <c r="F147" s="282">
        <f t="shared" si="18"/>
        <v>4</v>
      </c>
      <c r="G147" s="306">
        <v>210</v>
      </c>
      <c r="H147" s="280">
        <f t="shared" si="16"/>
        <v>0</v>
      </c>
      <c r="I147" s="284">
        <f t="shared" si="19"/>
        <v>840</v>
      </c>
    </row>
    <row r="148" spans="1:11" s="307" customFormat="1" x14ac:dyDescent="0.2">
      <c r="A148" s="304" t="s">
        <v>744</v>
      </c>
      <c r="B148" s="314">
        <v>0</v>
      </c>
      <c r="C148" s="276">
        <f>SUMIF(INOUT!C:C,'N1113  (3)'!A148,INOUT!E:E)</f>
        <v>0</v>
      </c>
      <c r="D148" s="281">
        <f>B148+C148</f>
        <v>0</v>
      </c>
      <c r="E148" s="305">
        <f>SUMIF(INOUT!C:C,'N1113  (3)'!A148,INOUT!F:F)</f>
        <v>0</v>
      </c>
      <c r="F148" s="282">
        <f>D148-E148</f>
        <v>0</v>
      </c>
      <c r="G148" s="306">
        <v>1</v>
      </c>
      <c r="H148" s="280">
        <f t="shared" si="16"/>
        <v>0</v>
      </c>
      <c r="I148" s="284">
        <f t="shared" si="19"/>
        <v>0</v>
      </c>
    </row>
    <row r="149" spans="1:11" s="307" customFormat="1" x14ac:dyDescent="0.2">
      <c r="A149" s="304" t="s">
        <v>500</v>
      </c>
      <c r="B149" s="314">
        <v>2</v>
      </c>
      <c r="C149" s="276">
        <f>SUMIF(INOUT!C:C,'N1113  (3)'!A149,INOUT!E:E)</f>
        <v>4</v>
      </c>
      <c r="D149" s="281">
        <f t="shared" si="15"/>
        <v>6</v>
      </c>
      <c r="E149" s="305">
        <f>SUMIF(INOUT!C:C,'N1113  (3)'!A149,INOUT!F:F)</f>
        <v>1</v>
      </c>
      <c r="F149" s="282">
        <f t="shared" si="18"/>
        <v>5</v>
      </c>
      <c r="G149" s="306">
        <v>10</v>
      </c>
      <c r="H149" s="280">
        <f t="shared" si="16"/>
        <v>10</v>
      </c>
      <c r="I149" s="284">
        <f t="shared" si="19"/>
        <v>50</v>
      </c>
    </row>
    <row r="150" spans="1:11" s="307" customFormat="1" x14ac:dyDescent="0.2">
      <c r="A150" s="304" t="s">
        <v>143</v>
      </c>
      <c r="B150" s="314">
        <v>4</v>
      </c>
      <c r="C150" s="276">
        <f>SUMIF(INOUT!C:C,'N1113  (3)'!A150,INOUT!E:E)</f>
        <v>19</v>
      </c>
      <c r="D150" s="281">
        <f>B150+C150</f>
        <v>23</v>
      </c>
      <c r="E150" s="305">
        <f>SUMIF(INOUT!C:C,'N1113  (3)'!A150,INOUT!F:F)</f>
        <v>18</v>
      </c>
      <c r="F150" s="282">
        <f t="shared" si="18"/>
        <v>5</v>
      </c>
      <c r="G150" s="306">
        <v>26</v>
      </c>
      <c r="H150" s="280">
        <f t="shared" si="16"/>
        <v>468</v>
      </c>
      <c r="I150" s="284">
        <f t="shared" si="19"/>
        <v>130</v>
      </c>
    </row>
    <row r="151" spans="1:11" s="307" customFormat="1" x14ac:dyDescent="0.2">
      <c r="A151" s="304" t="s">
        <v>421</v>
      </c>
      <c r="B151" s="314">
        <v>7</v>
      </c>
      <c r="C151" s="276">
        <f>SUMIF(INOUT!C:C,'N1113  (3)'!A151,INOUT!E:E)</f>
        <v>0</v>
      </c>
      <c r="D151" s="281">
        <f>B151+C151</f>
        <v>7</v>
      </c>
      <c r="E151" s="305">
        <f>SUMIF(INOUT!C:C,'N1113  (3)'!A151,INOUT!F:F)</f>
        <v>0</v>
      </c>
      <c r="F151" s="282">
        <f>D151-E151</f>
        <v>7</v>
      </c>
      <c r="G151" s="306">
        <v>89</v>
      </c>
      <c r="H151" s="280">
        <f t="shared" si="16"/>
        <v>0</v>
      </c>
      <c r="I151" s="284">
        <f t="shared" si="19"/>
        <v>623</v>
      </c>
      <c r="K151" s="317"/>
    </row>
    <row r="152" spans="1:11" s="307" customFormat="1" x14ac:dyDescent="0.2">
      <c r="A152" s="304" t="s">
        <v>865</v>
      </c>
      <c r="B152" s="314">
        <v>0</v>
      </c>
      <c r="C152" s="276">
        <f>SUMIF(INOUT!C:C,'N1113  (3)'!A152,INOUT!E:E)</f>
        <v>8</v>
      </c>
      <c r="D152" s="281">
        <f t="shared" si="15"/>
        <v>8</v>
      </c>
      <c r="E152" s="305">
        <f>SUMIF(INOUT!C:C,'N1113  (3)'!A152,INOUT!F:F)</f>
        <v>9</v>
      </c>
      <c r="F152" s="282">
        <f t="shared" si="18"/>
        <v>-1</v>
      </c>
      <c r="G152" s="306">
        <v>95</v>
      </c>
      <c r="H152" s="280">
        <f t="shared" si="16"/>
        <v>855</v>
      </c>
      <c r="I152" s="284">
        <f t="shared" si="19"/>
        <v>-95</v>
      </c>
      <c r="K152" s="317"/>
    </row>
    <row r="153" spans="1:11" s="307" customFormat="1" x14ac:dyDescent="0.2">
      <c r="A153" s="304" t="s">
        <v>557</v>
      </c>
      <c r="B153" s="314">
        <v>0</v>
      </c>
      <c r="C153" s="276">
        <f>SUMIF(INOUT!C:C,'N1113  (3)'!A153,INOUT!E:E)</f>
        <v>0</v>
      </c>
      <c r="D153" s="281">
        <f t="shared" si="15"/>
        <v>0</v>
      </c>
      <c r="E153" s="305">
        <f>SUMIF(INOUT!C:C,'N1113  (3)'!A153,INOUT!F:F)</f>
        <v>0</v>
      </c>
      <c r="F153" s="282">
        <f t="shared" si="18"/>
        <v>0</v>
      </c>
      <c r="G153" s="306">
        <v>110</v>
      </c>
      <c r="H153" s="280">
        <f t="shared" si="16"/>
        <v>0</v>
      </c>
      <c r="I153" s="284">
        <f t="shared" si="19"/>
        <v>0</v>
      </c>
      <c r="K153" s="317"/>
    </row>
    <row r="154" spans="1:11" s="307" customFormat="1" ht="16.5" customHeight="1" x14ac:dyDescent="0.2">
      <c r="A154" s="304" t="s">
        <v>422</v>
      </c>
      <c r="B154" s="314">
        <v>2</v>
      </c>
      <c r="C154" s="276">
        <f>SUMIF(INOUT!C:C,'N1113  (3)'!A154,INOUT!E:E)</f>
        <v>0</v>
      </c>
      <c r="D154" s="281">
        <f>B154+C154</f>
        <v>2</v>
      </c>
      <c r="E154" s="305">
        <f>SUMIF(INOUT!C:C,'N1113  (3)'!A154,INOUT!F:F)</f>
        <v>0</v>
      </c>
      <c r="F154" s="282">
        <f t="shared" si="18"/>
        <v>2</v>
      </c>
      <c r="G154" s="306">
        <v>75</v>
      </c>
      <c r="H154" s="280">
        <f t="shared" si="16"/>
        <v>0</v>
      </c>
      <c r="I154" s="284">
        <f t="shared" si="19"/>
        <v>150</v>
      </c>
    </row>
    <row r="155" spans="1:11" s="307" customFormat="1" x14ac:dyDescent="0.2">
      <c r="A155" s="304" t="s">
        <v>151</v>
      </c>
      <c r="B155" s="314">
        <v>3</v>
      </c>
      <c r="C155" s="276">
        <f>SUMIF(INOUT!C:C,'N1113  (3)'!A155,INOUT!E:E)</f>
        <v>0</v>
      </c>
      <c r="D155" s="281">
        <f>B155+C155</f>
        <v>3</v>
      </c>
      <c r="E155" s="305">
        <f>SUMIF(INOUT!C:C,'N1113  (3)'!A155,INOUT!F:F)</f>
        <v>0</v>
      </c>
      <c r="F155" s="282">
        <f t="shared" si="18"/>
        <v>3</v>
      </c>
      <c r="G155" s="306">
        <v>26</v>
      </c>
      <c r="H155" s="280">
        <f t="shared" si="16"/>
        <v>0</v>
      </c>
      <c r="I155" s="284">
        <f t="shared" si="19"/>
        <v>78</v>
      </c>
    </row>
    <row r="156" spans="1:11" s="307" customFormat="1" x14ac:dyDescent="0.2">
      <c r="A156" s="304" t="s">
        <v>852</v>
      </c>
      <c r="B156" s="314">
        <v>0</v>
      </c>
      <c r="C156" s="276">
        <f>SUMIF(INOUT!C:C,'N1113  (3)'!A156,INOUT!E:E)</f>
        <v>3</v>
      </c>
      <c r="D156" s="281">
        <f>B156+C156</f>
        <v>3</v>
      </c>
      <c r="E156" s="305">
        <f>SUMIF(INOUT!C:C,'N1113  (3)'!A156,INOUT!F:F)</f>
        <v>0</v>
      </c>
      <c r="F156" s="282">
        <f>D156-E156</f>
        <v>3</v>
      </c>
      <c r="G156" s="306">
        <v>32</v>
      </c>
      <c r="H156" s="280">
        <f>+E156*G156</f>
        <v>0</v>
      </c>
      <c r="I156" s="284">
        <f>+G156*F156</f>
        <v>96</v>
      </c>
    </row>
    <row r="157" spans="1:11" s="307" customFormat="1" x14ac:dyDescent="0.2">
      <c r="A157" s="304" t="s">
        <v>423</v>
      </c>
      <c r="B157" s="314">
        <v>5</v>
      </c>
      <c r="C157" s="276">
        <v>0</v>
      </c>
      <c r="D157" s="281">
        <f t="shared" si="15"/>
        <v>5</v>
      </c>
      <c r="E157" s="305">
        <f>SUMIF(INOUT!C:C,'N1113  (3)'!A157,INOUT!F:F)</f>
        <v>0</v>
      </c>
      <c r="F157" s="282">
        <f t="shared" si="18"/>
        <v>5</v>
      </c>
      <c r="G157" s="306">
        <v>19.5</v>
      </c>
      <c r="H157" s="280">
        <f t="shared" si="16"/>
        <v>0</v>
      </c>
      <c r="I157" s="284">
        <f t="shared" si="19"/>
        <v>97.5</v>
      </c>
    </row>
    <row r="158" spans="1:11" s="307" customFormat="1" x14ac:dyDescent="0.2">
      <c r="A158" s="304" t="s">
        <v>638</v>
      </c>
      <c r="B158" s="314">
        <v>0</v>
      </c>
      <c r="C158" s="276">
        <v>10</v>
      </c>
      <c r="D158" s="281">
        <f t="shared" si="15"/>
        <v>10</v>
      </c>
      <c r="E158" s="305">
        <f>SUMIF(INOUT!C:C,'N1113  (3)'!A158,INOUT!F:F)</f>
        <v>0</v>
      </c>
      <c r="F158" s="282">
        <f t="shared" si="18"/>
        <v>10</v>
      </c>
      <c r="G158" s="306">
        <v>10</v>
      </c>
      <c r="H158" s="280">
        <f t="shared" si="16"/>
        <v>0</v>
      </c>
      <c r="I158" s="284">
        <f t="shared" si="19"/>
        <v>100</v>
      </c>
    </row>
    <row r="159" spans="1:11" s="307" customFormat="1" x14ac:dyDescent="0.2">
      <c r="A159" s="304" t="s">
        <v>564</v>
      </c>
      <c r="B159" s="314">
        <v>0</v>
      </c>
      <c r="C159" s="276">
        <f>SUMIF(INOUT!C:C,'N1113  (3)'!A159,INOUT!E:E)</f>
        <v>272</v>
      </c>
      <c r="D159" s="281">
        <f t="shared" si="15"/>
        <v>272</v>
      </c>
      <c r="E159" s="305">
        <f>SUMIF(INOUT!C:C,'N1113  (3)'!A159,INOUT!F:F)</f>
        <v>166</v>
      </c>
      <c r="F159" s="282">
        <f t="shared" si="18"/>
        <v>106</v>
      </c>
      <c r="G159" s="306">
        <v>3.6</v>
      </c>
      <c r="H159" s="280">
        <f t="shared" si="16"/>
        <v>597.6</v>
      </c>
      <c r="I159" s="284">
        <f t="shared" si="19"/>
        <v>381.6</v>
      </c>
    </row>
    <row r="160" spans="1:11" s="307" customFormat="1" x14ac:dyDescent="0.2">
      <c r="A160" s="304" t="s">
        <v>754</v>
      </c>
      <c r="B160" s="314">
        <v>0</v>
      </c>
      <c r="C160" s="276">
        <f>SUMIF(INOUT!C:C,'N1113  (3)'!A160,INOUT!E:E)</f>
        <v>500</v>
      </c>
      <c r="D160" s="281">
        <f>B160+C160</f>
        <v>500</v>
      </c>
      <c r="E160" s="305">
        <f>SUMIF(INOUT!C:C,'N1113  (3)'!A160,INOUT!F:F)</f>
        <v>705</v>
      </c>
      <c r="F160" s="282">
        <f>D160-E160</f>
        <v>-205</v>
      </c>
      <c r="G160" s="306">
        <v>3.25</v>
      </c>
      <c r="H160" s="280">
        <f>+E160*G160</f>
        <v>2291.25</v>
      </c>
      <c r="I160" s="284">
        <f>+G160*F160</f>
        <v>-666.25</v>
      </c>
    </row>
    <row r="161" spans="1:9" s="307" customFormat="1" x14ac:dyDescent="0.2">
      <c r="A161" s="304" t="s">
        <v>674</v>
      </c>
      <c r="B161" s="314">
        <v>0</v>
      </c>
      <c r="C161" s="276">
        <f>SUMIF(INOUT!C:C,'N1113  (3)'!A161,INOUT!E:E)</f>
        <v>500</v>
      </c>
      <c r="D161" s="281">
        <f>B161+C161</f>
        <v>500</v>
      </c>
      <c r="E161" s="305">
        <f>SUMIF(INOUT!C:C,'N1113  (3)'!A161,INOUT!F:F)</f>
        <v>0</v>
      </c>
      <c r="F161" s="282">
        <f>D161-E161</f>
        <v>500</v>
      </c>
      <c r="G161" s="306">
        <v>3.2</v>
      </c>
      <c r="H161" s="280">
        <f>+E161*G161</f>
        <v>0</v>
      </c>
      <c r="I161" s="284">
        <f>+G161*F161</f>
        <v>1600</v>
      </c>
    </row>
    <row r="162" spans="1:9" s="307" customFormat="1" x14ac:dyDescent="0.2">
      <c r="A162" s="304" t="s">
        <v>783</v>
      </c>
      <c r="B162" s="314">
        <v>0</v>
      </c>
      <c r="C162" s="276">
        <f>SUMIF(INOUT!C:C,'N1113  (3)'!A162,INOUT!E:E)</f>
        <v>0</v>
      </c>
      <c r="D162" s="281">
        <f>B162+C162</f>
        <v>0</v>
      </c>
      <c r="E162" s="305">
        <f>SUMIF(INOUT!C:C,'N1113  (3)'!A162,INOUT!F:F)</f>
        <v>0</v>
      </c>
      <c r="F162" s="282">
        <f>D162-E162</f>
        <v>0</v>
      </c>
      <c r="G162" s="306">
        <v>3.5</v>
      </c>
      <c r="H162" s="280">
        <f>+E162*G162</f>
        <v>0</v>
      </c>
      <c r="I162" s="284">
        <f>+G162*F162</f>
        <v>0</v>
      </c>
    </row>
    <row r="163" spans="1:9" s="307" customFormat="1" x14ac:dyDescent="0.2">
      <c r="A163" s="304" t="s">
        <v>377</v>
      </c>
      <c r="B163" s="314">
        <v>75</v>
      </c>
      <c r="C163" s="276">
        <f>SUMIF(INOUT!C:C,'N1113  (3)'!A163,INOUT!E:E)</f>
        <v>518</v>
      </c>
      <c r="D163" s="281">
        <f>B163+C163</f>
        <v>593</v>
      </c>
      <c r="E163" s="305">
        <f>SUMIF(INOUT!C:C,'N1113  (3)'!A163,INOUT!F:F)</f>
        <v>238</v>
      </c>
      <c r="F163" s="282">
        <f>D163-E163</f>
        <v>355</v>
      </c>
      <c r="G163" s="306">
        <v>2.75</v>
      </c>
      <c r="H163" s="280">
        <f t="shared" si="16"/>
        <v>654.5</v>
      </c>
      <c r="I163" s="284">
        <f t="shared" si="19"/>
        <v>976.25</v>
      </c>
    </row>
    <row r="164" spans="1:9" s="307" customFormat="1" x14ac:dyDescent="0.2">
      <c r="A164" s="304" t="s">
        <v>664</v>
      </c>
      <c r="B164" s="314">
        <v>5</v>
      </c>
      <c r="C164" s="276">
        <v>0</v>
      </c>
      <c r="D164" s="281">
        <f t="shared" si="15"/>
        <v>5</v>
      </c>
      <c r="E164" s="305">
        <f>SUMIF(INOUT!C:C,'N1113  (3)'!A164,INOUT!F:F)</f>
        <v>0</v>
      </c>
      <c r="F164" s="282">
        <f t="shared" si="18"/>
        <v>5</v>
      </c>
      <c r="G164" s="306">
        <v>14</v>
      </c>
      <c r="H164" s="280">
        <f t="shared" si="16"/>
        <v>0</v>
      </c>
      <c r="I164" s="284">
        <f t="shared" si="19"/>
        <v>70</v>
      </c>
    </row>
    <row r="165" spans="1:9" s="307" customFormat="1" ht="16.5" x14ac:dyDescent="0.2">
      <c r="A165" s="168" t="s">
        <v>876</v>
      </c>
      <c r="B165" s="314">
        <v>0</v>
      </c>
      <c r="C165" s="276">
        <f>SUMIF(INOUT!C:C,'N1113  (3)'!A165,INOUT!E:E)</f>
        <v>0</v>
      </c>
      <c r="D165" s="281">
        <f t="shared" si="15"/>
        <v>0</v>
      </c>
      <c r="E165" s="305">
        <f>SUMIF(INOUT!C:C,'N1113  (3)'!A165,INOUT!F:F)</f>
        <v>0</v>
      </c>
      <c r="F165" s="282">
        <f>D165-E165</f>
        <v>0</v>
      </c>
      <c r="G165" s="306">
        <v>18.5</v>
      </c>
      <c r="H165" s="280">
        <f>+E165*G165</f>
        <v>0</v>
      </c>
      <c r="I165" s="284">
        <f t="shared" si="19"/>
        <v>0</v>
      </c>
    </row>
    <row r="166" spans="1:9" s="307" customFormat="1" x14ac:dyDescent="0.2">
      <c r="A166" s="304" t="s">
        <v>483</v>
      </c>
      <c r="B166" s="314">
        <v>14</v>
      </c>
      <c r="C166" s="276">
        <f>SUMIF(INOUT!C:C,'N1113  (3)'!A166,INOUT!E:E)</f>
        <v>8</v>
      </c>
      <c r="D166" s="281">
        <f t="shared" si="15"/>
        <v>22</v>
      </c>
      <c r="E166" s="305">
        <f>SUMIF(INOUT!C:C,'N1113  (3)'!A166,INOUT!F:F)</f>
        <v>8</v>
      </c>
      <c r="F166" s="282">
        <f t="shared" si="18"/>
        <v>14</v>
      </c>
      <c r="G166" s="306">
        <v>6</v>
      </c>
      <c r="H166" s="280">
        <f t="shared" si="16"/>
        <v>48</v>
      </c>
      <c r="I166" s="284">
        <f t="shared" si="19"/>
        <v>84</v>
      </c>
    </row>
    <row r="167" spans="1:9" s="307" customFormat="1" x14ac:dyDescent="0.2">
      <c r="A167" s="304" t="s">
        <v>520</v>
      </c>
      <c r="B167" s="314">
        <v>0</v>
      </c>
      <c r="C167" s="276">
        <f>SUMIF(INOUT!C:C,'N1113  (3)'!A167,INOUT!E:E)</f>
        <v>145</v>
      </c>
      <c r="D167" s="281">
        <f t="shared" si="15"/>
        <v>145</v>
      </c>
      <c r="E167" s="305">
        <f>SUMIF(INOUT!C:C,'N1113  (3)'!A167,INOUT!F:F)</f>
        <v>119</v>
      </c>
      <c r="F167" s="282">
        <f>D167-E167</f>
        <v>26</v>
      </c>
      <c r="G167" s="306">
        <v>11.5</v>
      </c>
      <c r="H167" s="280">
        <f t="shared" si="16"/>
        <v>1368.5</v>
      </c>
      <c r="I167" s="284">
        <f t="shared" si="19"/>
        <v>299</v>
      </c>
    </row>
    <row r="168" spans="1:9" s="307" customFormat="1" x14ac:dyDescent="0.2">
      <c r="A168" s="304" t="s">
        <v>746</v>
      </c>
      <c r="B168" s="314">
        <v>0</v>
      </c>
      <c r="C168" s="276">
        <f>SUMIF(INOUT!C:C,'N1113  (3)'!A168,INOUT!E:E)</f>
        <v>24</v>
      </c>
      <c r="D168" s="281">
        <f t="shared" si="15"/>
        <v>24</v>
      </c>
      <c r="E168" s="305">
        <f>SUMIF(INOUT!C:C,'N1113  (3)'!A168,INOUT!F:F)</f>
        <v>24</v>
      </c>
      <c r="F168" s="282">
        <f>D168-E168</f>
        <v>0</v>
      </c>
      <c r="G168" s="306">
        <v>20</v>
      </c>
      <c r="H168" s="280">
        <f>+E168*G168</f>
        <v>480</v>
      </c>
      <c r="I168" s="284">
        <f>+G168*F168</f>
        <v>0</v>
      </c>
    </row>
    <row r="169" spans="1:9" s="307" customFormat="1" x14ac:dyDescent="0.2">
      <c r="A169" s="304" t="s">
        <v>848</v>
      </c>
      <c r="B169" s="314">
        <v>0</v>
      </c>
      <c r="C169" s="276">
        <f>SUMIF(INOUT!C:C,'N1113  (3)'!A169,INOUT!E:E)</f>
        <v>0</v>
      </c>
      <c r="D169" s="281">
        <f t="shared" si="15"/>
        <v>0</v>
      </c>
      <c r="E169" s="305">
        <f>SUMIF(INOUT!C:C,'N1113  (3)'!A169,INOUT!F:F)</f>
        <v>0</v>
      </c>
      <c r="F169" s="282">
        <f t="shared" ref="F169:F232" si="20">D169-E169</f>
        <v>0</v>
      </c>
      <c r="G169" s="306">
        <v>9</v>
      </c>
      <c r="H169" s="280">
        <f t="shared" si="16"/>
        <v>0</v>
      </c>
      <c r="I169" s="284">
        <f t="shared" si="19"/>
        <v>0</v>
      </c>
    </row>
    <row r="170" spans="1:9" s="307" customFormat="1" x14ac:dyDescent="0.2">
      <c r="A170" s="304" t="s">
        <v>779</v>
      </c>
      <c r="B170" s="314">
        <v>0</v>
      </c>
      <c r="C170" s="276">
        <f>SUMIF(INOUT!C:C,'N1113  (3)'!A170,INOUT!E:E)</f>
        <v>0</v>
      </c>
      <c r="D170" s="281">
        <f t="shared" si="15"/>
        <v>0</v>
      </c>
      <c r="E170" s="305">
        <f>SUMIF(INOUT!C:C,'N1113  (3)'!A170,INOUT!F:F)</f>
        <v>0</v>
      </c>
      <c r="F170" s="282">
        <f>D170-E170</f>
        <v>0</v>
      </c>
      <c r="G170" s="306">
        <v>13</v>
      </c>
      <c r="H170" s="280">
        <f>+E170*G170</f>
        <v>0</v>
      </c>
      <c r="I170" s="284">
        <f>+G170*F170</f>
        <v>0</v>
      </c>
    </row>
    <row r="171" spans="1:9" s="307" customFormat="1" x14ac:dyDescent="0.2">
      <c r="A171" s="304" t="s">
        <v>797</v>
      </c>
      <c r="B171" s="314">
        <v>0</v>
      </c>
      <c r="C171" s="276">
        <f>SUMIF(INOUT!C:C,'N1113  (3)'!A171,INOUT!E:E)</f>
        <v>0</v>
      </c>
      <c r="D171" s="281">
        <f>B171+C171</f>
        <v>0</v>
      </c>
      <c r="E171" s="305">
        <f>SUMIF(INOUT!C:C,'N1113  (3)'!A171,INOUT!F:F)</f>
        <v>0</v>
      </c>
      <c r="F171" s="282">
        <f>D171-E171</f>
        <v>0</v>
      </c>
      <c r="G171" s="306">
        <v>14</v>
      </c>
      <c r="H171" s="280">
        <f>+E171*G171</f>
        <v>0</v>
      </c>
      <c r="I171" s="284">
        <f>+G171*F171</f>
        <v>0</v>
      </c>
    </row>
    <row r="172" spans="1:9" s="307" customFormat="1" x14ac:dyDescent="0.2">
      <c r="A172" s="304" t="s">
        <v>554</v>
      </c>
      <c r="B172" s="314">
        <v>23</v>
      </c>
      <c r="C172" s="276">
        <f>SUMIF(INOUT!C:C,'N1113  (3)'!A172,INOUT!E:E)</f>
        <v>2</v>
      </c>
      <c r="D172" s="281">
        <f t="shared" ref="D172:D213" si="21">B172+C172</f>
        <v>25</v>
      </c>
      <c r="E172" s="305">
        <f>SUMIF(INOUT!C:C,'N1113  (3)'!A172,INOUT!F:F)</f>
        <v>2</v>
      </c>
      <c r="F172" s="282">
        <f t="shared" si="20"/>
        <v>23</v>
      </c>
      <c r="G172" s="306">
        <v>9.5</v>
      </c>
      <c r="H172" s="280">
        <f t="shared" si="16"/>
        <v>19</v>
      </c>
      <c r="I172" s="284">
        <f t="shared" si="19"/>
        <v>218.5</v>
      </c>
    </row>
    <row r="173" spans="1:9" s="307" customFormat="1" ht="16.5" x14ac:dyDescent="0.2">
      <c r="A173" s="168" t="s">
        <v>837</v>
      </c>
      <c r="B173" s="314">
        <v>0</v>
      </c>
      <c r="C173" s="276">
        <f>SUMIF(INOUT!C:C,'N1113  (3)'!A173,INOUT!E:E)</f>
        <v>0</v>
      </c>
      <c r="D173" s="281">
        <f t="shared" si="21"/>
        <v>0</v>
      </c>
      <c r="E173" s="305">
        <f>SUMIF(INOUT!C:C,'N1113  (3)'!A173,INOUT!F:F)</f>
        <v>0</v>
      </c>
      <c r="F173" s="282">
        <f t="shared" si="20"/>
        <v>0</v>
      </c>
      <c r="G173" s="306">
        <v>20</v>
      </c>
      <c r="H173" s="280">
        <f t="shared" si="16"/>
        <v>0</v>
      </c>
      <c r="I173" s="284">
        <f t="shared" si="19"/>
        <v>0</v>
      </c>
    </row>
    <row r="174" spans="1:9" s="307" customFormat="1" x14ac:dyDescent="0.2">
      <c r="A174" s="304" t="s">
        <v>687</v>
      </c>
      <c r="B174" s="314">
        <v>0</v>
      </c>
      <c r="C174" s="276">
        <f>SUMIF(INOUT!C:C,'N1113  (3)'!A174,INOUT!E:E)</f>
        <v>0</v>
      </c>
      <c r="D174" s="281">
        <f>B174+C174</f>
        <v>0</v>
      </c>
      <c r="E174" s="305">
        <f>SUMIF(INOUT!C:C,'N1113  (3)'!A174,INOUT!F:F)</f>
        <v>0</v>
      </c>
      <c r="F174" s="282">
        <f>D174-E174</f>
        <v>0</v>
      </c>
      <c r="G174" s="306">
        <v>45</v>
      </c>
      <c r="H174" s="280">
        <f>+E174*G174</f>
        <v>0</v>
      </c>
      <c r="I174" s="284"/>
    </row>
    <row r="175" spans="1:9" s="307" customFormat="1" x14ac:dyDescent="0.2">
      <c r="A175" s="304" t="s">
        <v>526</v>
      </c>
      <c r="B175" s="314">
        <v>3</v>
      </c>
      <c r="C175" s="276">
        <f>SUMIF(INOUT!C:C,'N1113  (3)'!A175,INOUT!E:E)</f>
        <v>0</v>
      </c>
      <c r="D175" s="281">
        <f>B175+C175</f>
        <v>3</v>
      </c>
      <c r="E175" s="305">
        <f>SUMIF(INOUT!C:C,'N1113  (3)'!A175,INOUT!F:F)</f>
        <v>0</v>
      </c>
      <c r="F175" s="282">
        <f>D175-E175</f>
        <v>3</v>
      </c>
      <c r="G175" s="306">
        <v>50</v>
      </c>
      <c r="H175" s="280">
        <f>+E175*G175</f>
        <v>0</v>
      </c>
      <c r="I175" s="284"/>
    </row>
    <row r="176" spans="1:9" s="307" customFormat="1" x14ac:dyDescent="0.2">
      <c r="A176" s="304" t="s">
        <v>729</v>
      </c>
      <c r="B176" s="314">
        <v>2</v>
      </c>
      <c r="C176" s="276">
        <f>SUMIF(INOUT!C:C,'N1113  (3)'!A176,INOUT!E:E)</f>
        <v>0</v>
      </c>
      <c r="D176" s="281">
        <f t="shared" si="21"/>
        <v>2</v>
      </c>
      <c r="E176" s="305">
        <f>SUMIF(INOUT!C:C,'N1113  (3)'!A176,INOUT!F:F)</f>
        <v>0</v>
      </c>
      <c r="F176" s="282">
        <f t="shared" si="20"/>
        <v>2</v>
      </c>
      <c r="G176" s="306">
        <v>109.75</v>
      </c>
      <c r="H176" s="280">
        <f t="shared" si="16"/>
        <v>0</v>
      </c>
      <c r="I176" s="284"/>
    </row>
    <row r="177" spans="1:9" s="307" customFormat="1" x14ac:dyDescent="0.2">
      <c r="A177" s="304" t="s">
        <v>342</v>
      </c>
      <c r="B177" s="314">
        <v>7</v>
      </c>
      <c r="C177" s="276">
        <f>SUMIF(INOUT!C:C,'N1113  (3)'!A177,INOUT!E:E)</f>
        <v>4</v>
      </c>
      <c r="D177" s="281">
        <f t="shared" si="21"/>
        <v>11</v>
      </c>
      <c r="E177" s="305">
        <f>SUMIF(INOUT!C:C,'N1113  (3)'!A177,INOUT!F:F)</f>
        <v>5</v>
      </c>
      <c r="F177" s="282">
        <f t="shared" si="20"/>
        <v>6</v>
      </c>
      <c r="G177" s="306">
        <v>39</v>
      </c>
      <c r="H177" s="280">
        <f t="shared" si="16"/>
        <v>195</v>
      </c>
      <c r="I177" s="284">
        <f t="shared" ref="I177:I191" si="22">+G177*F177</f>
        <v>234</v>
      </c>
    </row>
    <row r="178" spans="1:9" s="307" customFormat="1" x14ac:dyDescent="0.2">
      <c r="A178" s="304" t="s">
        <v>873</v>
      </c>
      <c r="B178" s="314">
        <v>0</v>
      </c>
      <c r="C178" s="276">
        <f>SUMIF(INOUT!C:C,'N1113  (3)'!A178,INOUT!E:E)</f>
        <v>12</v>
      </c>
      <c r="D178" s="281">
        <f>B178+C178</f>
        <v>12</v>
      </c>
      <c r="E178" s="305">
        <f>SUMIF(INOUT!C:C,'N1113  (3)'!A178,INOUT!F:F)</f>
        <v>0</v>
      </c>
      <c r="F178" s="282">
        <f>D178-E178</f>
        <v>12</v>
      </c>
      <c r="G178" s="306">
        <v>38</v>
      </c>
      <c r="H178" s="280">
        <f>+E178*G178</f>
        <v>0</v>
      </c>
      <c r="I178" s="284">
        <f>+G178*F178</f>
        <v>456</v>
      </c>
    </row>
    <row r="179" spans="1:9" s="307" customFormat="1" x14ac:dyDescent="0.2">
      <c r="A179" s="304" t="s">
        <v>424</v>
      </c>
      <c r="B179" s="314">
        <v>2</v>
      </c>
      <c r="C179" s="276">
        <f>SUMIF(INOUT!C:C,'N1113  (3)'!A179,INOUT!E:E)</f>
        <v>8</v>
      </c>
      <c r="D179" s="281">
        <f>B179+C179</f>
        <v>10</v>
      </c>
      <c r="E179" s="305">
        <f>SUMIF(INOUT!C:C,'N1113  (3)'!A179,INOUT!F:F)</f>
        <v>8</v>
      </c>
      <c r="F179" s="282">
        <f>D179-E179</f>
        <v>2</v>
      </c>
      <c r="G179" s="306">
        <v>29</v>
      </c>
      <c r="H179" s="280">
        <f t="shared" si="16"/>
        <v>232</v>
      </c>
      <c r="I179" s="284">
        <f t="shared" si="22"/>
        <v>58</v>
      </c>
    </row>
    <row r="180" spans="1:9" s="307" customFormat="1" x14ac:dyDescent="0.2">
      <c r="A180" s="304" t="s">
        <v>826</v>
      </c>
      <c r="B180" s="314">
        <v>0</v>
      </c>
      <c r="C180" s="276">
        <f>SUMIF(INOUT!C:C,'N1113  (3)'!A180,INOUT!E:E)</f>
        <v>20</v>
      </c>
      <c r="D180" s="281">
        <f>B180+C180</f>
        <v>20</v>
      </c>
      <c r="E180" s="305">
        <f>SUMIF(INOUT!C:C,'N1113  (3)'!A180,INOUT!F:F)</f>
        <v>20</v>
      </c>
      <c r="F180" s="282">
        <f>D180-E180</f>
        <v>0</v>
      </c>
      <c r="G180" s="306">
        <v>32</v>
      </c>
      <c r="H180" s="280">
        <f t="shared" si="16"/>
        <v>640</v>
      </c>
      <c r="I180" s="284">
        <f t="shared" si="22"/>
        <v>0</v>
      </c>
    </row>
    <row r="181" spans="1:9" s="307" customFormat="1" x14ac:dyDescent="0.2">
      <c r="A181" s="304" t="s">
        <v>583</v>
      </c>
      <c r="B181" s="314">
        <v>2</v>
      </c>
      <c r="C181" s="276">
        <f>SUMIF(INOUT!C:C,'N1113  (3)'!A181,INOUT!E:E)</f>
        <v>0</v>
      </c>
      <c r="D181" s="281">
        <f>B181+C181</f>
        <v>2</v>
      </c>
      <c r="E181" s="305">
        <f>SUMIF(INOUT!C:C,'N1113  (3)'!A181,INOUT!F:F)</f>
        <v>0</v>
      </c>
      <c r="F181" s="282">
        <f>D181-E181</f>
        <v>2</v>
      </c>
      <c r="G181" s="306">
        <v>400</v>
      </c>
      <c r="H181" s="280">
        <f t="shared" si="16"/>
        <v>0</v>
      </c>
      <c r="I181" s="284">
        <f t="shared" si="22"/>
        <v>800</v>
      </c>
    </row>
    <row r="182" spans="1:9" s="307" customFormat="1" ht="16.5" x14ac:dyDescent="0.2">
      <c r="A182" s="168" t="s">
        <v>850</v>
      </c>
      <c r="B182" s="314">
        <v>0</v>
      </c>
      <c r="C182" s="276">
        <f>SUMIF(INOUT!C:C,'N1113  (3)'!A182,INOUT!E:E)</f>
        <v>8</v>
      </c>
      <c r="D182" s="281">
        <f>B182+C182</f>
        <v>8</v>
      </c>
      <c r="E182" s="305">
        <f>SUMIF(INOUT!C:C,'N1113  (3)'!A182,INOUT!F:F)</f>
        <v>6</v>
      </c>
      <c r="F182" s="282">
        <f>D182-E182</f>
        <v>2</v>
      </c>
      <c r="G182" s="306">
        <v>3640</v>
      </c>
      <c r="H182" s="280">
        <f t="shared" si="16"/>
        <v>21840</v>
      </c>
      <c r="I182" s="284">
        <f t="shared" si="22"/>
        <v>7280</v>
      </c>
    </row>
    <row r="183" spans="1:9" s="307" customFormat="1" ht="16.5" x14ac:dyDescent="0.2">
      <c r="A183" s="168" t="s">
        <v>834</v>
      </c>
      <c r="B183" s="314">
        <v>0</v>
      </c>
      <c r="C183" s="276">
        <f>SUMIF(INOUT!C:C,'N1113  (3)'!A183,INOUT!E:E)</f>
        <v>71</v>
      </c>
      <c r="D183" s="281">
        <f t="shared" si="21"/>
        <v>71</v>
      </c>
      <c r="E183" s="305">
        <f>SUMIF(INOUT!C:C,'N1113  (3)'!A183,INOUT!F:F)</f>
        <v>71</v>
      </c>
      <c r="F183" s="282">
        <f t="shared" si="20"/>
        <v>0</v>
      </c>
      <c r="G183" s="306">
        <v>5</v>
      </c>
      <c r="H183" s="280">
        <f t="shared" si="16"/>
        <v>355</v>
      </c>
      <c r="I183" s="284">
        <f t="shared" si="22"/>
        <v>0</v>
      </c>
    </row>
    <row r="184" spans="1:9" s="307" customFormat="1" ht="16.5" x14ac:dyDescent="0.2">
      <c r="A184" s="168" t="s">
        <v>903</v>
      </c>
      <c r="B184" s="314">
        <v>0</v>
      </c>
      <c r="C184" s="276">
        <f>SUMIF(INOUT!C:C,'N1113  (3)'!A184,INOUT!E:E)</f>
        <v>0</v>
      </c>
      <c r="D184" s="281">
        <f>B184+C184</f>
        <v>0</v>
      </c>
      <c r="E184" s="305">
        <f>SUMIF(INOUT!C:C,'N1113  (3)'!A184,INOUT!F:F)</f>
        <v>0</v>
      </c>
      <c r="F184" s="282">
        <f>D184-E184</f>
        <v>0</v>
      </c>
      <c r="G184" s="306">
        <v>8</v>
      </c>
      <c r="H184" s="280">
        <f>+E184*G184</f>
        <v>0</v>
      </c>
      <c r="I184" s="284">
        <f>+G184*F184</f>
        <v>0</v>
      </c>
    </row>
    <row r="185" spans="1:9" s="307" customFormat="1" x14ac:dyDescent="0.2">
      <c r="A185" s="304" t="s">
        <v>162</v>
      </c>
      <c r="B185" s="314">
        <v>7</v>
      </c>
      <c r="C185" s="276">
        <f>SUMIF(INOUT!C:C,'N1113  (3)'!A185,INOUT!E:E)</f>
        <v>6</v>
      </c>
      <c r="D185" s="281">
        <f t="shared" si="21"/>
        <v>13</v>
      </c>
      <c r="E185" s="305">
        <f>SUMIF(INOUT!C:C,'N1113  (3)'!A185,INOUT!F:F)</f>
        <v>0</v>
      </c>
      <c r="F185" s="282">
        <f t="shared" si="20"/>
        <v>13</v>
      </c>
      <c r="G185" s="306">
        <v>42</v>
      </c>
      <c r="H185" s="280">
        <f t="shared" si="16"/>
        <v>0</v>
      </c>
      <c r="I185" s="284">
        <f t="shared" si="22"/>
        <v>546</v>
      </c>
    </row>
    <row r="186" spans="1:9" s="307" customFormat="1" ht="16.5" x14ac:dyDescent="0.2">
      <c r="A186" s="168" t="s">
        <v>855</v>
      </c>
      <c r="B186" s="314">
        <v>0</v>
      </c>
      <c r="C186" s="276">
        <f>SUMIF(INOUT!C:C,'N1113  (3)'!A186,INOUT!E:E)</f>
        <v>0</v>
      </c>
      <c r="D186" s="281">
        <f t="shared" si="21"/>
        <v>0</v>
      </c>
      <c r="E186" s="305">
        <f>SUMIF(INOUT!C:C,'N1113  (3)'!A186,INOUT!F:F)</f>
        <v>0</v>
      </c>
      <c r="F186" s="282">
        <f t="shared" si="20"/>
        <v>0</v>
      </c>
      <c r="G186" s="306">
        <v>3.5</v>
      </c>
      <c r="H186" s="280">
        <f t="shared" si="16"/>
        <v>0</v>
      </c>
      <c r="I186" s="284">
        <f t="shared" si="22"/>
        <v>0</v>
      </c>
    </row>
    <row r="187" spans="1:9" s="307" customFormat="1" ht="16.5" x14ac:dyDescent="0.2">
      <c r="A187" s="168" t="s">
        <v>167</v>
      </c>
      <c r="B187" s="314">
        <v>0</v>
      </c>
      <c r="C187" s="276">
        <f>SUMIF(INOUT!C:C,'N1113  (3)'!A187,INOUT!E:E)</f>
        <v>40</v>
      </c>
      <c r="D187" s="281">
        <f t="shared" si="21"/>
        <v>40</v>
      </c>
      <c r="E187" s="305">
        <f>SUMIF(INOUT!C:C,'N1113  (3)'!A187,INOUT!F:F)</f>
        <v>40</v>
      </c>
      <c r="F187" s="282">
        <f t="shared" si="20"/>
        <v>0</v>
      </c>
      <c r="G187" s="306">
        <v>3.5</v>
      </c>
      <c r="H187" s="280">
        <f t="shared" si="16"/>
        <v>140</v>
      </c>
      <c r="I187" s="284">
        <f t="shared" si="22"/>
        <v>0</v>
      </c>
    </row>
    <row r="188" spans="1:9" s="307" customFormat="1" x14ac:dyDescent="0.2">
      <c r="A188" s="304" t="s">
        <v>425</v>
      </c>
      <c r="B188" s="314">
        <v>4</v>
      </c>
      <c r="C188" s="276">
        <f>SUMIF(INOUT!C:C,'N1113  (3)'!A188,INOUT!E:E)</f>
        <v>0</v>
      </c>
      <c r="D188" s="281">
        <f t="shared" si="21"/>
        <v>4</v>
      </c>
      <c r="E188" s="305">
        <f>SUMIF(INOUT!C:C,'N1113  (3)'!A188,INOUT!F:F)</f>
        <v>0</v>
      </c>
      <c r="F188" s="282">
        <f t="shared" si="20"/>
        <v>4</v>
      </c>
      <c r="G188" s="306">
        <v>28</v>
      </c>
      <c r="H188" s="280">
        <f t="shared" si="16"/>
        <v>0</v>
      </c>
      <c r="I188" s="284">
        <f t="shared" si="22"/>
        <v>112</v>
      </c>
    </row>
    <row r="189" spans="1:9" s="307" customFormat="1" x14ac:dyDescent="0.2">
      <c r="A189" s="304" t="s">
        <v>835</v>
      </c>
      <c r="B189" s="314">
        <v>0</v>
      </c>
      <c r="C189" s="276">
        <f>SUMIF(INOUT!C:C,'N1113  (3)'!A189,INOUT!E:E)</f>
        <v>0</v>
      </c>
      <c r="D189" s="281">
        <f t="shared" si="21"/>
        <v>0</v>
      </c>
      <c r="E189" s="305">
        <f>SUMIF(INOUT!C:C,'N1113  (3)'!A189,INOUT!F:F)</f>
        <v>0</v>
      </c>
      <c r="F189" s="282">
        <f t="shared" si="20"/>
        <v>0</v>
      </c>
      <c r="G189" s="306">
        <v>22</v>
      </c>
      <c r="H189" s="280">
        <f t="shared" si="16"/>
        <v>0</v>
      </c>
      <c r="I189" s="284">
        <f t="shared" si="22"/>
        <v>0</v>
      </c>
    </row>
    <row r="190" spans="1:9" s="307" customFormat="1" x14ac:dyDescent="0.2">
      <c r="A190" s="304" t="s">
        <v>867</v>
      </c>
      <c r="B190" s="314">
        <v>0</v>
      </c>
      <c r="C190" s="276">
        <f>SUMIF(INOUT!C:C,'N1113  (3)'!A190,INOUT!E:E)</f>
        <v>0</v>
      </c>
      <c r="D190" s="281">
        <f>B190+C190</f>
        <v>0</v>
      </c>
      <c r="E190" s="305">
        <f>SUMIF(INOUT!C:C,'N1113  (3)'!A190,INOUT!F:F)</f>
        <v>0</v>
      </c>
      <c r="F190" s="282">
        <f>D190-E190</f>
        <v>0</v>
      </c>
      <c r="G190" s="306">
        <v>12</v>
      </c>
      <c r="H190" s="280">
        <f t="shared" si="16"/>
        <v>0</v>
      </c>
      <c r="I190" s="284">
        <f>+G190*F190</f>
        <v>0</v>
      </c>
    </row>
    <row r="191" spans="1:9" s="307" customFormat="1" x14ac:dyDescent="0.2">
      <c r="A191" s="304" t="s">
        <v>346</v>
      </c>
      <c r="B191" s="314">
        <v>3</v>
      </c>
      <c r="C191" s="276">
        <f>SUMIF(INOUT!C:C,'N1113  (3)'!A191,INOUT!E:E)</f>
        <v>2</v>
      </c>
      <c r="D191" s="281">
        <f t="shared" si="21"/>
        <v>5</v>
      </c>
      <c r="E191" s="305">
        <f>SUMIF(INOUT!C:C,'N1113  (3)'!A191,INOUT!F:F)</f>
        <v>2</v>
      </c>
      <c r="F191" s="282">
        <f t="shared" si="20"/>
        <v>3</v>
      </c>
      <c r="G191" s="306">
        <v>14.5</v>
      </c>
      <c r="H191" s="280">
        <f t="shared" si="16"/>
        <v>29</v>
      </c>
      <c r="I191" s="284">
        <f t="shared" si="22"/>
        <v>43.5</v>
      </c>
    </row>
    <row r="192" spans="1:9" s="307" customFormat="1" ht="16.5" x14ac:dyDescent="0.2">
      <c r="A192" s="348" t="s">
        <v>604</v>
      </c>
      <c r="B192" s="314">
        <v>0</v>
      </c>
      <c r="C192" s="276">
        <f>SUMIF(INOUT!C:C,'N1113  (3)'!A192,INOUT!E:E)</f>
        <v>5</v>
      </c>
      <c r="D192" s="281">
        <f>B192+C192</f>
        <v>5</v>
      </c>
      <c r="E192" s="305">
        <f>SUMIF(INOUT!C:C,'N1113  (3)'!A192,INOUT!F:F)</f>
        <v>3</v>
      </c>
      <c r="F192" s="282">
        <f>D192-E192</f>
        <v>2</v>
      </c>
      <c r="G192" s="306">
        <v>25</v>
      </c>
      <c r="H192" s="280">
        <f>+E192*G192</f>
        <v>75</v>
      </c>
      <c r="I192" s="284"/>
    </row>
    <row r="193" spans="1:9" s="307" customFormat="1" x14ac:dyDescent="0.2">
      <c r="A193" s="304" t="s">
        <v>426</v>
      </c>
      <c r="B193" s="314">
        <v>1</v>
      </c>
      <c r="C193" s="276">
        <f>SUMIF(INOUT!C:C,'N1113  (3)'!A193,INOUT!E:E)</f>
        <v>0</v>
      </c>
      <c r="D193" s="281">
        <f t="shared" si="21"/>
        <v>1</v>
      </c>
      <c r="E193" s="305">
        <f>SUMIF(INOUT!C:C,'N1113  (3)'!A193,INOUT!F:F)</f>
        <v>0</v>
      </c>
      <c r="F193" s="282">
        <f t="shared" si="20"/>
        <v>1</v>
      </c>
      <c r="G193" s="306">
        <v>40</v>
      </c>
      <c r="H193" s="280">
        <f t="shared" ref="H193:H247" si="23">+E193*G193</f>
        <v>0</v>
      </c>
      <c r="I193" s="284"/>
    </row>
    <row r="194" spans="1:9" s="307" customFormat="1" x14ac:dyDescent="0.2">
      <c r="A194" s="304" t="s">
        <v>752</v>
      </c>
      <c r="B194" s="314">
        <v>0</v>
      </c>
      <c r="C194" s="276">
        <f>SUMIF(INOUT!C:C,'N1113  (3)'!A194,INOUT!E:E)</f>
        <v>28</v>
      </c>
      <c r="D194" s="281">
        <f>B194+C194</f>
        <v>28</v>
      </c>
      <c r="E194" s="305">
        <f>SUMIF(INOUT!C:C,'N1113  (3)'!A194,INOUT!F:F)</f>
        <v>18</v>
      </c>
      <c r="F194" s="282">
        <f t="shared" si="20"/>
        <v>10</v>
      </c>
      <c r="G194" s="306">
        <v>67</v>
      </c>
      <c r="H194" s="280">
        <f t="shared" si="23"/>
        <v>1206</v>
      </c>
      <c r="I194" s="284">
        <f>+G194*F194</f>
        <v>670</v>
      </c>
    </row>
    <row r="195" spans="1:9" s="307" customFormat="1" x14ac:dyDescent="0.2">
      <c r="A195" s="304" t="s">
        <v>858</v>
      </c>
      <c r="B195" s="314">
        <v>2</v>
      </c>
      <c r="C195" s="276">
        <f>SUMIF(INOUT!C:C,'N1113  (3)'!A195,INOUT!E:E)</f>
        <v>10</v>
      </c>
      <c r="D195" s="281">
        <f t="shared" si="21"/>
        <v>12</v>
      </c>
      <c r="E195" s="305">
        <f>SUMIF(INOUT!C:C,'N1113  (3)'!A195,INOUT!F:F)</f>
        <v>22</v>
      </c>
      <c r="F195" s="282">
        <f t="shared" si="20"/>
        <v>-10</v>
      </c>
      <c r="G195" s="306">
        <v>73</v>
      </c>
      <c r="H195" s="280">
        <f t="shared" si="23"/>
        <v>1606</v>
      </c>
      <c r="I195" s="284">
        <f t="shared" ref="I195:I209" si="24">+G195*F195</f>
        <v>-730</v>
      </c>
    </row>
    <row r="196" spans="1:9" s="307" customFormat="1" x14ac:dyDescent="0.2">
      <c r="A196" s="304" t="s">
        <v>427</v>
      </c>
      <c r="B196" s="314">
        <v>1</v>
      </c>
      <c r="C196" s="276">
        <f>SUMIF(INOUT!C:C,'N1113  (3)'!A196,INOUT!E:E)</f>
        <v>3</v>
      </c>
      <c r="D196" s="281">
        <f>B196+C196</f>
        <v>4</v>
      </c>
      <c r="E196" s="305">
        <f>SUMIF(INOUT!C:C,'N1113  (3)'!A196,INOUT!F:F)</f>
        <v>3</v>
      </c>
      <c r="F196" s="282">
        <f t="shared" si="20"/>
        <v>1</v>
      </c>
      <c r="G196" s="306">
        <v>85</v>
      </c>
      <c r="H196" s="280">
        <f t="shared" si="23"/>
        <v>255</v>
      </c>
      <c r="I196" s="284">
        <f>+G196*F196</f>
        <v>85</v>
      </c>
    </row>
    <row r="197" spans="1:9" s="307" customFormat="1" ht="16.5" x14ac:dyDescent="0.2">
      <c r="A197" s="168" t="s">
        <v>681</v>
      </c>
      <c r="B197" s="314">
        <v>0</v>
      </c>
      <c r="C197" s="276">
        <f>SUMIF(INOUT!C:C,'N1113  (3)'!A197,INOUT!E:E)</f>
        <v>0</v>
      </c>
      <c r="D197" s="281">
        <f>B197+C197</f>
        <v>0</v>
      </c>
      <c r="E197" s="305">
        <v>3</v>
      </c>
      <c r="F197" s="282">
        <f>D197-E197</f>
        <v>-3</v>
      </c>
      <c r="G197" s="306">
        <v>16</v>
      </c>
      <c r="H197" s="280">
        <f>+E197*G197</f>
        <v>48</v>
      </c>
      <c r="I197" s="284">
        <f>+G197*F197</f>
        <v>-48</v>
      </c>
    </row>
    <row r="198" spans="1:9" s="307" customFormat="1" ht="16.5" x14ac:dyDescent="0.2">
      <c r="A198" s="168" t="s">
        <v>803</v>
      </c>
      <c r="B198" s="314">
        <v>0</v>
      </c>
      <c r="C198" s="276">
        <f>SUMIF(INOUT!C:C,'N1113  (3)'!A198,INOUT!E:E)</f>
        <v>0</v>
      </c>
      <c r="D198" s="281">
        <f>B198+C198</f>
        <v>0</v>
      </c>
      <c r="E198" s="305">
        <v>3</v>
      </c>
      <c r="F198" s="282">
        <f>D198-E198</f>
        <v>-3</v>
      </c>
      <c r="G198" s="306">
        <v>11</v>
      </c>
      <c r="H198" s="280">
        <f>+E198*G198</f>
        <v>33</v>
      </c>
      <c r="I198" s="284">
        <f>+G198*F198</f>
        <v>-33</v>
      </c>
    </row>
    <row r="199" spans="1:9" s="307" customFormat="1" ht="16.5" x14ac:dyDescent="0.2">
      <c r="A199" s="168" t="s">
        <v>838</v>
      </c>
      <c r="B199" s="314">
        <v>0</v>
      </c>
      <c r="C199" s="276">
        <f>SUMIF(INOUT!C:C,'N1113  (3)'!A199,INOUT!E:E)</f>
        <v>0</v>
      </c>
      <c r="D199" s="281">
        <f t="shared" si="21"/>
        <v>0</v>
      </c>
      <c r="E199" s="305">
        <f>SUMIF(INOUT!C:C,'N1113  (3)'!A199,INOUT!F:F)</f>
        <v>0</v>
      </c>
      <c r="F199" s="282">
        <f t="shared" si="20"/>
        <v>0</v>
      </c>
      <c r="G199" s="306">
        <v>55</v>
      </c>
      <c r="H199" s="280">
        <f t="shared" si="23"/>
        <v>0</v>
      </c>
      <c r="I199" s="284">
        <f>+G199*F199</f>
        <v>0</v>
      </c>
    </row>
    <row r="200" spans="1:9" s="307" customFormat="1" x14ac:dyDescent="0.2">
      <c r="A200" s="304" t="s">
        <v>174</v>
      </c>
      <c r="B200" s="314">
        <v>32</v>
      </c>
      <c r="C200" s="276">
        <v>0</v>
      </c>
      <c r="D200" s="281">
        <f t="shared" si="21"/>
        <v>32</v>
      </c>
      <c r="E200" s="305">
        <f>SUMIF(INOUT!C:C,'N1113  (3)'!A200,INOUT!F:F)</f>
        <v>4</v>
      </c>
      <c r="F200" s="282">
        <f t="shared" si="20"/>
        <v>28</v>
      </c>
      <c r="G200" s="306">
        <v>40</v>
      </c>
      <c r="H200" s="280">
        <f t="shared" si="23"/>
        <v>160</v>
      </c>
      <c r="I200" s="284">
        <f t="shared" si="24"/>
        <v>1120</v>
      </c>
    </row>
    <row r="201" spans="1:9" s="307" customFormat="1" x14ac:dyDescent="0.2">
      <c r="A201" s="304" t="s">
        <v>182</v>
      </c>
      <c r="B201" s="314">
        <v>6</v>
      </c>
      <c r="C201" s="276">
        <f>SUMIF(INOUT!C:C,'N1113  (3)'!A201,INOUT!E:E)</f>
        <v>12</v>
      </c>
      <c r="D201" s="281">
        <f t="shared" si="21"/>
        <v>18</v>
      </c>
      <c r="E201" s="305">
        <f>SUMIF(INOUT!C:C,'N1113  (3)'!A201,INOUT!F:F)</f>
        <v>0</v>
      </c>
      <c r="F201" s="282">
        <f t="shared" si="20"/>
        <v>18</v>
      </c>
      <c r="G201" s="306">
        <v>17</v>
      </c>
      <c r="H201" s="280">
        <f t="shared" si="23"/>
        <v>0</v>
      </c>
      <c r="I201" s="284">
        <f t="shared" si="24"/>
        <v>306</v>
      </c>
    </row>
    <row r="202" spans="1:9" s="307" customFormat="1" x14ac:dyDescent="0.2">
      <c r="A202" s="304" t="s">
        <v>184</v>
      </c>
      <c r="B202" s="314">
        <v>3</v>
      </c>
      <c r="C202" s="276">
        <f>SUMIF(INOUT!C:C,'N1113  (3)'!A202,INOUT!E:E)</f>
        <v>13</v>
      </c>
      <c r="D202" s="281">
        <f t="shared" si="21"/>
        <v>16</v>
      </c>
      <c r="E202" s="305">
        <f>SUMIF(INOUT!C:C,'N1113  (3)'!A202,INOUT!F:F)</f>
        <v>12</v>
      </c>
      <c r="F202" s="282">
        <f t="shared" si="20"/>
        <v>4</v>
      </c>
      <c r="G202" s="306">
        <v>8.5</v>
      </c>
      <c r="H202" s="280">
        <f t="shared" si="23"/>
        <v>102</v>
      </c>
      <c r="I202" s="284">
        <f t="shared" si="24"/>
        <v>34</v>
      </c>
    </row>
    <row r="203" spans="1:9" s="307" customFormat="1" x14ac:dyDescent="0.2">
      <c r="A203" s="304" t="s">
        <v>859</v>
      </c>
      <c r="B203" s="314">
        <v>0</v>
      </c>
      <c r="C203" s="276">
        <f>SUMIF(INOUT!C:C,'N1113  (3)'!A203,INOUT!E:E)</f>
        <v>0</v>
      </c>
      <c r="D203" s="281">
        <f>B203+C203</f>
        <v>0</v>
      </c>
      <c r="E203" s="305">
        <f>SUMIF(INOUT!C:C,'N1113  (3)'!A203,INOUT!F:F)</f>
        <v>0</v>
      </c>
      <c r="F203" s="282">
        <f t="shared" si="20"/>
        <v>0</v>
      </c>
      <c r="G203" s="306">
        <v>23</v>
      </c>
      <c r="H203" s="280">
        <f t="shared" si="23"/>
        <v>0</v>
      </c>
      <c r="I203" s="284">
        <f>+G203*F203</f>
        <v>0</v>
      </c>
    </row>
    <row r="204" spans="1:9" s="307" customFormat="1" x14ac:dyDescent="0.2">
      <c r="A204" s="304" t="s">
        <v>529</v>
      </c>
      <c r="B204" s="314">
        <v>2</v>
      </c>
      <c r="C204" s="276">
        <f>SUMIF(INOUT!C:C,'N1113  (3)'!A204,INOUT!E:E)</f>
        <v>2</v>
      </c>
      <c r="D204" s="281">
        <f t="shared" si="21"/>
        <v>4</v>
      </c>
      <c r="E204" s="305">
        <f>SUMIF(INOUT!C:C,'N1113  (3)'!A204,INOUT!F:F)</f>
        <v>0</v>
      </c>
      <c r="F204" s="282">
        <f t="shared" si="20"/>
        <v>4</v>
      </c>
      <c r="G204" s="306">
        <v>145</v>
      </c>
      <c r="H204" s="280">
        <f t="shared" si="23"/>
        <v>0</v>
      </c>
      <c r="I204" s="284">
        <f t="shared" si="24"/>
        <v>580</v>
      </c>
    </row>
    <row r="205" spans="1:9" s="307" customFormat="1" x14ac:dyDescent="0.2">
      <c r="A205" s="304" t="s">
        <v>430</v>
      </c>
      <c r="B205" s="314">
        <v>3</v>
      </c>
      <c r="C205" s="276">
        <f>SUMIF(INOUT!C:C,'N1113  (3)'!A205,INOUT!E:E)</f>
        <v>3</v>
      </c>
      <c r="D205" s="281">
        <f t="shared" si="21"/>
        <v>6</v>
      </c>
      <c r="E205" s="305">
        <f>SUMIF(INOUT!C:C,'N1113  (3)'!A205,INOUT!F:F)</f>
        <v>0</v>
      </c>
      <c r="F205" s="282">
        <f t="shared" si="20"/>
        <v>6</v>
      </c>
      <c r="G205" s="306">
        <v>26</v>
      </c>
      <c r="H205" s="280">
        <f t="shared" si="23"/>
        <v>0</v>
      </c>
      <c r="I205" s="284">
        <f t="shared" si="24"/>
        <v>156</v>
      </c>
    </row>
    <row r="206" spans="1:9" s="307" customFormat="1" x14ac:dyDescent="0.2">
      <c r="A206" s="304" t="s">
        <v>845</v>
      </c>
      <c r="B206" s="314">
        <v>0</v>
      </c>
      <c r="C206" s="276">
        <f>SUMIF(INOUT!C:C,'N1113  (3)'!A206,INOUT!E:E)</f>
        <v>0</v>
      </c>
      <c r="D206" s="281">
        <f t="shared" si="21"/>
        <v>0</v>
      </c>
      <c r="E206" s="305">
        <f>SUMIF(INOUT!C:C,'N1113  (3)'!A206,INOUT!F:F)</f>
        <v>0</v>
      </c>
      <c r="F206" s="282">
        <f t="shared" si="20"/>
        <v>0</v>
      </c>
      <c r="G206" s="306">
        <v>1</v>
      </c>
      <c r="H206" s="280">
        <f t="shared" si="23"/>
        <v>0</v>
      </c>
      <c r="I206" s="284">
        <f t="shared" si="24"/>
        <v>0</v>
      </c>
    </row>
    <row r="207" spans="1:9" s="307" customFormat="1" x14ac:dyDescent="0.2">
      <c r="A207" s="304" t="s">
        <v>186</v>
      </c>
      <c r="B207" s="314">
        <v>5</v>
      </c>
      <c r="C207" s="276">
        <f>SUMIF(INOUT!C:C,'N1113  (3)'!A207,INOUT!E:E)</f>
        <v>13</v>
      </c>
      <c r="D207" s="281">
        <f>B207+C207</f>
        <v>18</v>
      </c>
      <c r="E207" s="305">
        <f>SUMIF(INOUT!C:C,'N1113  (3)'!A207,INOUT!F:F)</f>
        <v>7</v>
      </c>
      <c r="F207" s="282">
        <f t="shared" si="20"/>
        <v>11</v>
      </c>
      <c r="G207" s="306">
        <v>4.5</v>
      </c>
      <c r="H207" s="280">
        <f t="shared" si="23"/>
        <v>31.5</v>
      </c>
      <c r="I207" s="284">
        <f>+G207*F207</f>
        <v>49.5</v>
      </c>
    </row>
    <row r="208" spans="1:9" s="307" customFormat="1" x14ac:dyDescent="0.2">
      <c r="A208" s="304" t="s">
        <v>851</v>
      </c>
      <c r="B208" s="314">
        <v>0</v>
      </c>
      <c r="C208" s="276">
        <f>SUMIF(INOUT!C:C,'N1113  (3)'!A208,INOUT!E:E)</f>
        <v>0</v>
      </c>
      <c r="D208" s="281">
        <f t="shared" si="21"/>
        <v>0</v>
      </c>
      <c r="E208" s="305">
        <f>SUMIF(INOUT!C:C,'N1113  (3)'!A208,INOUT!F:F)</f>
        <v>0</v>
      </c>
      <c r="F208" s="282">
        <f t="shared" si="20"/>
        <v>0</v>
      </c>
      <c r="G208" s="306">
        <v>4</v>
      </c>
      <c r="H208" s="280">
        <f t="shared" si="23"/>
        <v>0</v>
      </c>
      <c r="I208" s="284">
        <f t="shared" si="24"/>
        <v>0</v>
      </c>
    </row>
    <row r="209" spans="1:9" s="307" customFormat="1" x14ac:dyDescent="0.2">
      <c r="A209" s="304" t="s">
        <v>189</v>
      </c>
      <c r="B209" s="314">
        <v>19</v>
      </c>
      <c r="C209" s="276">
        <f>SUMIF(INOUT!C:C,'N1113  (3)'!A209,INOUT!E:E)</f>
        <v>0</v>
      </c>
      <c r="D209" s="281">
        <f t="shared" si="21"/>
        <v>19</v>
      </c>
      <c r="E209" s="305">
        <f>SUMIF(INOUT!C:C,'N1113  (3)'!A209,INOUT!F:F)</f>
        <v>0</v>
      </c>
      <c r="F209" s="282">
        <f t="shared" si="20"/>
        <v>19</v>
      </c>
      <c r="G209" s="306">
        <v>29.58</v>
      </c>
      <c r="H209" s="280">
        <f t="shared" si="23"/>
        <v>0</v>
      </c>
      <c r="I209" s="284">
        <f t="shared" si="24"/>
        <v>562.02</v>
      </c>
    </row>
    <row r="210" spans="1:9" s="307" customFormat="1" x14ac:dyDescent="0.2">
      <c r="A210" s="304" t="s">
        <v>878</v>
      </c>
      <c r="B210" s="314">
        <v>0</v>
      </c>
      <c r="C210" s="276">
        <f>SUMIF(INOUT!C:C,'N1113  (3)'!A210,INOUT!E:E)</f>
        <v>4</v>
      </c>
      <c r="D210" s="281">
        <f>B210+C210</f>
        <v>4</v>
      </c>
      <c r="E210" s="305">
        <f>SUMIF(INOUT!C:C,'N1113  (3)'!A210,INOUT!F:F)</f>
        <v>5</v>
      </c>
      <c r="F210" s="282">
        <f t="shared" si="20"/>
        <v>-1</v>
      </c>
      <c r="G210" s="306">
        <v>32</v>
      </c>
      <c r="H210" s="280">
        <f>+E210*G210</f>
        <v>160</v>
      </c>
      <c r="I210" s="284">
        <f>+G210*F210</f>
        <v>-32</v>
      </c>
    </row>
    <row r="211" spans="1:9" s="307" customFormat="1" x14ac:dyDescent="0.2">
      <c r="A211" s="304" t="s">
        <v>192</v>
      </c>
      <c r="B211" s="314">
        <v>8</v>
      </c>
      <c r="C211" s="276">
        <f>SUMIF(INOUT!C:C,'N1113  (3)'!A211,INOUT!E:E)</f>
        <v>0</v>
      </c>
      <c r="D211" s="281">
        <f t="shared" si="21"/>
        <v>8</v>
      </c>
      <c r="E211" s="305">
        <f>SUMIF(INOUT!C:C,'N1113  (3)'!A211,INOUT!F:F)</f>
        <v>0</v>
      </c>
      <c r="F211" s="282">
        <f t="shared" si="20"/>
        <v>8</v>
      </c>
      <c r="G211" s="306">
        <v>29.582999999999998</v>
      </c>
      <c r="H211" s="280">
        <f t="shared" si="23"/>
        <v>0</v>
      </c>
      <c r="I211" s="284">
        <f t="shared" ref="I211:I258" si="25">+G211*F211</f>
        <v>236.66399999999999</v>
      </c>
    </row>
    <row r="212" spans="1:9" s="307" customFormat="1" x14ac:dyDescent="0.2">
      <c r="A212" s="304" t="s">
        <v>836</v>
      </c>
      <c r="B212" s="314">
        <v>0</v>
      </c>
      <c r="C212" s="276">
        <f>SUMIF(INOUT!C:C,'N1113  (3)'!A212,INOUT!E:E)</f>
        <v>0</v>
      </c>
      <c r="D212" s="281">
        <f t="shared" si="21"/>
        <v>0</v>
      </c>
      <c r="E212" s="305">
        <f>SUMIF(INOUT!C:C,'N1113  (3)'!A212,INOUT!F:F)</f>
        <v>0</v>
      </c>
      <c r="F212" s="282">
        <f t="shared" si="20"/>
        <v>0</v>
      </c>
      <c r="G212" s="306">
        <v>32</v>
      </c>
      <c r="H212" s="280">
        <f t="shared" si="23"/>
        <v>0</v>
      </c>
      <c r="I212" s="284">
        <f>+G212*F212</f>
        <v>0</v>
      </c>
    </row>
    <row r="213" spans="1:9" s="307" customFormat="1" x14ac:dyDescent="0.2">
      <c r="A213" s="304" t="s">
        <v>194</v>
      </c>
      <c r="B213" s="314">
        <v>13</v>
      </c>
      <c r="C213" s="276">
        <f>SUMIF(INOUT!C:C,'N1113  (3)'!A213,INOUT!E:E)</f>
        <v>10</v>
      </c>
      <c r="D213" s="281">
        <f t="shared" si="21"/>
        <v>23</v>
      </c>
      <c r="E213" s="305">
        <f>SUMIF(INOUT!C:C,'N1113  (3)'!A213,INOUT!F:F)</f>
        <v>10</v>
      </c>
      <c r="F213" s="282">
        <f t="shared" si="20"/>
        <v>13</v>
      </c>
      <c r="G213" s="306">
        <v>30</v>
      </c>
      <c r="H213" s="280">
        <f t="shared" si="23"/>
        <v>300</v>
      </c>
      <c r="I213" s="284">
        <f t="shared" si="25"/>
        <v>390</v>
      </c>
    </row>
    <row r="214" spans="1:9" s="307" customFormat="1" x14ac:dyDescent="0.2">
      <c r="A214" s="304" t="s">
        <v>195</v>
      </c>
      <c r="B214" s="314">
        <v>2</v>
      </c>
      <c r="C214" s="276">
        <f>SUMIF(INOUT!C:C,'N1113  (3)'!A214,INOUT!E:E)</f>
        <v>0</v>
      </c>
      <c r="D214" s="281">
        <f>B214+C214</f>
        <v>2</v>
      </c>
      <c r="E214" s="305">
        <f>SUMIF(INOUT!C:C,'N1113  (3)'!A214,INOUT!F:F)</f>
        <v>0</v>
      </c>
      <c r="F214" s="282">
        <f t="shared" si="20"/>
        <v>2</v>
      </c>
      <c r="G214" s="306">
        <v>30</v>
      </c>
      <c r="H214" s="280">
        <f t="shared" si="23"/>
        <v>0</v>
      </c>
      <c r="I214" s="284">
        <f>+G214*F214</f>
        <v>60</v>
      </c>
    </row>
    <row r="215" spans="1:9" s="307" customFormat="1" x14ac:dyDescent="0.2">
      <c r="A215" s="304" t="s">
        <v>196</v>
      </c>
      <c r="B215" s="314">
        <v>5</v>
      </c>
      <c r="C215" s="276">
        <f>SUMIF(INOUT!C:C,'N1113  (3)'!A215,INOUT!E:E)</f>
        <v>0</v>
      </c>
      <c r="D215" s="281">
        <f>B215+C215</f>
        <v>5</v>
      </c>
      <c r="E215" s="305">
        <f>SUMIF(INOUT!C:C,'N1113  (3)'!A215,INOUT!F:F)</f>
        <v>0</v>
      </c>
      <c r="F215" s="282">
        <f t="shared" si="20"/>
        <v>5</v>
      </c>
      <c r="G215" s="306">
        <v>30</v>
      </c>
      <c r="H215" s="280">
        <f t="shared" si="23"/>
        <v>0</v>
      </c>
      <c r="I215" s="284">
        <f t="shared" si="25"/>
        <v>150</v>
      </c>
    </row>
    <row r="216" spans="1:9" s="307" customFormat="1" x14ac:dyDescent="0.2">
      <c r="A216" s="304" t="s">
        <v>877</v>
      </c>
      <c r="B216" s="314">
        <v>0</v>
      </c>
      <c r="C216" s="276">
        <f>SUMIF(INOUT!C:C,'N1113  (3)'!A216,INOUT!E:E)</f>
        <v>2</v>
      </c>
      <c r="D216" s="281">
        <f>B216+C216</f>
        <v>2</v>
      </c>
      <c r="E216" s="305">
        <f>SUMIF(INOUT!C:C,'N1113  (3)'!A216,INOUT!F:F)</f>
        <v>0</v>
      </c>
      <c r="F216" s="282">
        <f t="shared" si="20"/>
        <v>2</v>
      </c>
      <c r="G216" s="306">
        <v>32</v>
      </c>
      <c r="H216" s="280">
        <f>+E216*G216</f>
        <v>0</v>
      </c>
      <c r="I216" s="284">
        <f>+G216*F216</f>
        <v>64</v>
      </c>
    </row>
    <row r="217" spans="1:9" s="307" customFormat="1" x14ac:dyDescent="0.2">
      <c r="A217" s="304" t="s">
        <v>854</v>
      </c>
      <c r="B217" s="314">
        <v>0</v>
      </c>
      <c r="C217" s="276">
        <f>SUMIF(INOUT!C:C,'N1113  (3)'!A217,INOUT!E:E)</f>
        <v>0</v>
      </c>
      <c r="D217" s="281">
        <f>B217+C217</f>
        <v>0</v>
      </c>
      <c r="E217" s="305">
        <f>SUMIF(INOUT!C:C,'N1113  (3)'!A217,INOUT!F:F)</f>
        <v>0</v>
      </c>
      <c r="F217" s="282">
        <f t="shared" si="20"/>
        <v>0</v>
      </c>
      <c r="G217" s="306">
        <v>595</v>
      </c>
      <c r="H217" s="280">
        <f t="shared" si="23"/>
        <v>0</v>
      </c>
      <c r="I217" s="284">
        <f>+G217*F217</f>
        <v>0</v>
      </c>
    </row>
    <row r="218" spans="1:9" s="307" customFormat="1" x14ac:dyDescent="0.2">
      <c r="A218" s="304" t="s">
        <v>224</v>
      </c>
      <c r="B218" s="314">
        <v>4</v>
      </c>
      <c r="C218" s="276">
        <f>SUMIF(INOUT!C:C,'N1113  (3)'!A218,INOUT!E:E)</f>
        <v>4</v>
      </c>
      <c r="D218" s="281">
        <f t="shared" ref="D218:D247" si="26">B218+C218</f>
        <v>8</v>
      </c>
      <c r="E218" s="305">
        <f>SUMIF(INOUT!C:C,'N1113  (3)'!A218,INOUT!F:F)</f>
        <v>0</v>
      </c>
      <c r="F218" s="282">
        <f t="shared" si="20"/>
        <v>8</v>
      </c>
      <c r="G218" s="306">
        <v>12</v>
      </c>
      <c r="H218" s="280">
        <f t="shared" si="23"/>
        <v>0</v>
      </c>
      <c r="I218" s="284">
        <f t="shared" si="25"/>
        <v>96</v>
      </c>
    </row>
    <row r="219" spans="1:9" s="307" customFormat="1" x14ac:dyDescent="0.2">
      <c r="A219" s="304" t="s">
        <v>226</v>
      </c>
      <c r="B219" s="314">
        <v>2</v>
      </c>
      <c r="C219" s="276">
        <f>SUMIF(INOUT!C:C,'N1113  (3)'!A219,INOUT!E:E)</f>
        <v>2</v>
      </c>
      <c r="D219" s="281">
        <f t="shared" si="26"/>
        <v>4</v>
      </c>
      <c r="E219" s="305">
        <f>SUMIF(INOUT!C:C,'N1113  (3)'!A219,INOUT!F:F)</f>
        <v>0</v>
      </c>
      <c r="F219" s="282">
        <f t="shared" si="20"/>
        <v>4</v>
      </c>
      <c r="G219" s="306">
        <v>10</v>
      </c>
      <c r="H219" s="280">
        <f t="shared" si="23"/>
        <v>0</v>
      </c>
      <c r="I219" s="284">
        <f t="shared" si="25"/>
        <v>40</v>
      </c>
    </row>
    <row r="220" spans="1:9" s="307" customFormat="1" ht="16.5" x14ac:dyDescent="0.2">
      <c r="A220" s="348" t="s">
        <v>776</v>
      </c>
      <c r="B220" s="314">
        <v>0</v>
      </c>
      <c r="C220" s="276">
        <f>SUMIF(INOUT!C:C,'N1113  (3)'!A220,INOUT!E:E)</f>
        <v>0</v>
      </c>
      <c r="D220" s="281">
        <f t="shared" si="26"/>
        <v>0</v>
      </c>
      <c r="E220" s="305">
        <f>SUMIF(INOUT!C:C,'N1113  (3)'!A220,INOUT!F:F)</f>
        <v>0</v>
      </c>
      <c r="F220" s="282">
        <f t="shared" si="20"/>
        <v>0</v>
      </c>
      <c r="G220" s="334">
        <v>160</v>
      </c>
      <c r="H220" s="280">
        <f t="shared" si="23"/>
        <v>0</v>
      </c>
      <c r="I220" s="284">
        <f t="shared" si="25"/>
        <v>0</v>
      </c>
    </row>
    <row r="221" spans="1:9" s="307" customFormat="1" ht="16.5" x14ac:dyDescent="0.2">
      <c r="A221" s="348" t="s">
        <v>787</v>
      </c>
      <c r="B221" s="314">
        <v>0</v>
      </c>
      <c r="C221" s="276">
        <f>SUMIF(INOUT!C:C,'N1113  (3)'!A221,INOUT!E:E)</f>
        <v>0</v>
      </c>
      <c r="D221" s="281">
        <f>B221+C221</f>
        <v>0</v>
      </c>
      <c r="E221" s="305">
        <f>SUMIF(INOUT!C:C,'N1113  (3)'!A221,INOUT!F:F)</f>
        <v>0</v>
      </c>
      <c r="F221" s="282">
        <f t="shared" si="20"/>
        <v>0</v>
      </c>
      <c r="G221" s="334">
        <v>175</v>
      </c>
      <c r="H221" s="280">
        <f>+E221*G221</f>
        <v>0</v>
      </c>
      <c r="I221" s="284">
        <f>+G221*F221</f>
        <v>0</v>
      </c>
    </row>
    <row r="222" spans="1:9" s="307" customFormat="1" x14ac:dyDescent="0.2">
      <c r="A222" s="304" t="s">
        <v>846</v>
      </c>
      <c r="B222" s="314">
        <v>0</v>
      </c>
      <c r="C222" s="276">
        <f>SUMIF(INOUT!C:C,'N1113  (3)'!A222,INOUT!E:E)</f>
        <v>0</v>
      </c>
      <c r="D222" s="281">
        <f t="shared" si="26"/>
        <v>0</v>
      </c>
      <c r="E222" s="305">
        <v>1</v>
      </c>
      <c r="F222" s="282">
        <f t="shared" si="20"/>
        <v>-1</v>
      </c>
      <c r="G222" s="306">
        <v>1950</v>
      </c>
      <c r="H222" s="280">
        <f t="shared" si="23"/>
        <v>1950</v>
      </c>
      <c r="I222" s="284">
        <f t="shared" si="25"/>
        <v>-1950</v>
      </c>
    </row>
    <row r="223" spans="1:9" s="307" customFormat="1" x14ac:dyDescent="0.2">
      <c r="A223" s="304" t="s">
        <v>815</v>
      </c>
      <c r="B223" s="314">
        <v>0</v>
      </c>
      <c r="C223" s="276">
        <f>SUMIF(INOUT!C:C,'N1113  (3)'!A223,INOUT!E:E)</f>
        <v>14</v>
      </c>
      <c r="D223" s="281">
        <f t="shared" si="26"/>
        <v>14</v>
      </c>
      <c r="E223" s="305">
        <f>SUMIF(INOUT!C:C,'N1113  (3)'!A223,INOUT!F:F)</f>
        <v>12</v>
      </c>
      <c r="F223" s="282">
        <f t="shared" si="20"/>
        <v>2</v>
      </c>
      <c r="G223" s="306">
        <v>295</v>
      </c>
      <c r="H223" s="280">
        <f t="shared" si="23"/>
        <v>3540</v>
      </c>
      <c r="I223" s="284">
        <f t="shared" si="25"/>
        <v>590</v>
      </c>
    </row>
    <row r="224" spans="1:9" s="307" customFormat="1" x14ac:dyDescent="0.2">
      <c r="A224" s="304" t="s">
        <v>227</v>
      </c>
      <c r="B224" s="314">
        <v>2</v>
      </c>
      <c r="C224" s="276">
        <f>SUMIF(INOUT!C:C,'N1113  (3)'!A224,INOUT!E:E)</f>
        <v>0</v>
      </c>
      <c r="D224" s="281">
        <v>10</v>
      </c>
      <c r="E224" s="305">
        <v>8</v>
      </c>
      <c r="F224" s="282">
        <f t="shared" si="20"/>
        <v>2</v>
      </c>
      <c r="G224" s="306">
        <v>135</v>
      </c>
      <c r="H224" s="280">
        <f t="shared" si="23"/>
        <v>1080</v>
      </c>
      <c r="I224" s="284">
        <f t="shared" si="25"/>
        <v>270</v>
      </c>
    </row>
    <row r="225" spans="1:10" s="307" customFormat="1" x14ac:dyDescent="0.2">
      <c r="A225" s="304" t="s">
        <v>768</v>
      </c>
      <c r="B225" s="314">
        <v>0</v>
      </c>
      <c r="C225" s="276">
        <f>SUMIF(INOUT!C:C,'N1113  (3)'!A225,INOUT!E:E)</f>
        <v>0</v>
      </c>
      <c r="D225" s="281">
        <v>10</v>
      </c>
      <c r="E225" s="305">
        <f>SUMIF(INOUT!C:C,'N1113  (3)'!A225,INOUT!F:F)</f>
        <v>0</v>
      </c>
      <c r="F225" s="282">
        <f t="shared" si="20"/>
        <v>10</v>
      </c>
      <c r="G225" s="306">
        <v>130</v>
      </c>
      <c r="H225" s="280">
        <f t="shared" si="23"/>
        <v>0</v>
      </c>
      <c r="I225" s="284">
        <f>+G225*F225</f>
        <v>1300</v>
      </c>
    </row>
    <row r="226" spans="1:10" s="307" customFormat="1" ht="16.5" x14ac:dyDescent="0.2">
      <c r="A226" s="168" t="s">
        <v>874</v>
      </c>
      <c r="B226" s="314"/>
      <c r="C226" s="276">
        <f>SUMIF(INOUT!C:C,'N1113  (3)'!A226,INOUT!E:E)</f>
        <v>0</v>
      </c>
      <c r="D226" s="281">
        <f>B226+C226</f>
        <v>0</v>
      </c>
      <c r="E226" s="305">
        <f>SUMIF(INOUT!C:C,'N1113  (3)'!A226,INOUT!F:F)</f>
        <v>0</v>
      </c>
      <c r="F226" s="282">
        <f t="shared" si="20"/>
        <v>0</v>
      </c>
      <c r="G226" s="306">
        <v>120</v>
      </c>
      <c r="H226" s="280">
        <f>+E226*G226</f>
        <v>0</v>
      </c>
      <c r="I226" s="284">
        <f>+G226*F226</f>
        <v>0</v>
      </c>
    </row>
    <row r="227" spans="1:10" s="307" customFormat="1" x14ac:dyDescent="0.2">
      <c r="A227" s="304" t="s">
        <v>231</v>
      </c>
      <c r="B227" s="314">
        <v>9</v>
      </c>
      <c r="C227" s="276">
        <v>0</v>
      </c>
      <c r="D227" s="281">
        <f t="shared" si="26"/>
        <v>9</v>
      </c>
      <c r="E227" s="305">
        <f>SUMIF(INOUT!C:C,'N1113  (3)'!A227,INOUT!F:F)</f>
        <v>4</v>
      </c>
      <c r="F227" s="282">
        <f t="shared" si="20"/>
        <v>5</v>
      </c>
      <c r="G227" s="306">
        <v>425</v>
      </c>
      <c r="H227" s="280">
        <f t="shared" si="23"/>
        <v>1700</v>
      </c>
      <c r="I227" s="284">
        <f t="shared" si="25"/>
        <v>2125</v>
      </c>
    </row>
    <row r="228" spans="1:10" s="307" customFormat="1" x14ac:dyDescent="0.2">
      <c r="A228" s="304" t="s">
        <v>235</v>
      </c>
      <c r="B228" s="314"/>
      <c r="C228" s="276">
        <f>SUMIF(INOUT!C:C,'N1113  (3)'!A228,INOUT!E:E)</f>
        <v>84</v>
      </c>
      <c r="D228" s="281">
        <f t="shared" si="26"/>
        <v>84</v>
      </c>
      <c r="E228" s="305">
        <f>SUMIF(INOUT!C:C,'N1113  (3)'!A228,INOUT!F:F)</f>
        <v>39</v>
      </c>
      <c r="F228" s="282">
        <f t="shared" si="20"/>
        <v>45</v>
      </c>
      <c r="G228" s="306">
        <v>616.66999999999996</v>
      </c>
      <c r="H228" s="280">
        <f t="shared" si="23"/>
        <v>24050.129999999997</v>
      </c>
      <c r="I228" s="284">
        <f t="shared" si="25"/>
        <v>27750.149999999998</v>
      </c>
    </row>
    <row r="229" spans="1:10" s="307" customFormat="1" x14ac:dyDescent="0.2">
      <c r="A229" s="304" t="s">
        <v>728</v>
      </c>
      <c r="B229" s="314">
        <v>5</v>
      </c>
      <c r="C229" s="276">
        <f>SUMIF(INOUT!C:C,'N1113  (3)'!A229,INOUT!E:E)</f>
        <v>0</v>
      </c>
      <c r="D229" s="281">
        <f>B229+C229</f>
        <v>5</v>
      </c>
      <c r="E229" s="305">
        <f>SUMIF(INOUT!C:C,'N1113  (3)'!A229,INOUT!F:F)</f>
        <v>0</v>
      </c>
      <c r="F229" s="282">
        <f t="shared" si="20"/>
        <v>5</v>
      </c>
      <c r="G229" s="306">
        <v>350</v>
      </c>
      <c r="H229" s="280">
        <f t="shared" si="23"/>
        <v>0</v>
      </c>
      <c r="I229" s="284">
        <f t="shared" si="25"/>
        <v>1750</v>
      </c>
    </row>
    <row r="230" spans="1:10" s="307" customFormat="1" x14ac:dyDescent="0.2">
      <c r="A230" s="304" t="s">
        <v>237</v>
      </c>
      <c r="B230" s="314">
        <v>18</v>
      </c>
      <c r="C230" s="276">
        <f>SUMIF(INOUT!C:C,'N1113  (3)'!A230,INOUT!E:E)</f>
        <v>0</v>
      </c>
      <c r="D230" s="281">
        <f>B230+C230</f>
        <v>18</v>
      </c>
      <c r="E230" s="305">
        <f>SUMIF(INOUT!C:C,'N1113  (3)'!A230,INOUT!F:F)</f>
        <v>0</v>
      </c>
      <c r="F230" s="282">
        <f t="shared" si="20"/>
        <v>18</v>
      </c>
      <c r="G230" s="306">
        <v>495</v>
      </c>
      <c r="H230" s="330">
        <f t="shared" si="23"/>
        <v>0</v>
      </c>
      <c r="I230" s="284">
        <f t="shared" si="25"/>
        <v>8910</v>
      </c>
    </row>
    <row r="231" spans="1:10" s="307" customFormat="1" x14ac:dyDescent="0.2">
      <c r="A231" s="304" t="s">
        <v>825</v>
      </c>
      <c r="B231" s="314">
        <v>0</v>
      </c>
      <c r="C231" s="276">
        <f>SUMIF(INOUT!C:C,'N1113  (3)'!A231,INOUT!E:E)</f>
        <v>18</v>
      </c>
      <c r="D231" s="281">
        <f>B231+C231</f>
        <v>18</v>
      </c>
      <c r="E231" s="305">
        <f>SUMIF(INOUT!C:C,'N1113  (3)'!A231,INOUT!F:F)</f>
        <v>0</v>
      </c>
      <c r="F231" s="282">
        <f t="shared" si="20"/>
        <v>18</v>
      </c>
      <c r="G231" s="306">
        <v>525</v>
      </c>
      <c r="H231" s="330">
        <f t="shared" si="23"/>
        <v>0</v>
      </c>
      <c r="I231" s="284">
        <f t="shared" si="25"/>
        <v>9450</v>
      </c>
      <c r="J231" s="309"/>
    </row>
    <row r="232" spans="1:10" s="307" customFormat="1" x14ac:dyDescent="0.2">
      <c r="A232" s="304" t="s">
        <v>431</v>
      </c>
      <c r="B232" s="314">
        <v>3</v>
      </c>
      <c r="C232" s="276">
        <f>SUMIF(INOUT!C:C,'N1113  (3)'!A232,INOUT!E:E)</f>
        <v>0</v>
      </c>
      <c r="D232" s="281">
        <f t="shared" si="26"/>
        <v>3</v>
      </c>
      <c r="E232" s="305">
        <f>SUMIF(INOUT!C:C,'N1113  (3)'!A232,INOUT!F:F)</f>
        <v>0</v>
      </c>
      <c r="F232" s="282">
        <f t="shared" si="20"/>
        <v>3</v>
      </c>
      <c r="G232" s="306">
        <v>310</v>
      </c>
      <c r="H232" s="280">
        <f t="shared" si="23"/>
        <v>0</v>
      </c>
      <c r="I232" s="284">
        <f t="shared" si="25"/>
        <v>930</v>
      </c>
    </row>
    <row r="233" spans="1:10" s="307" customFormat="1" x14ac:dyDescent="0.2">
      <c r="A233" s="304" t="s">
        <v>241</v>
      </c>
      <c r="B233" s="314">
        <v>3</v>
      </c>
      <c r="C233" s="276">
        <f>SUMIF(INOUT!C:C,'N1113  (3)'!A233,INOUT!E:E)</f>
        <v>3</v>
      </c>
      <c r="D233" s="281">
        <f t="shared" si="26"/>
        <v>6</v>
      </c>
      <c r="E233" s="305">
        <f>SUMIF(INOUT!C:C,'N1113  (3)'!A233,INOUT!F:F)</f>
        <v>0</v>
      </c>
      <c r="F233" s="282">
        <f t="shared" ref="F233:F247" si="27">D233-E233</f>
        <v>6</v>
      </c>
      <c r="G233" s="306">
        <v>390</v>
      </c>
      <c r="H233" s="280">
        <f t="shared" si="23"/>
        <v>0</v>
      </c>
      <c r="I233" s="284">
        <f t="shared" si="25"/>
        <v>2340</v>
      </c>
    </row>
    <row r="234" spans="1:10" s="307" customFormat="1" x14ac:dyDescent="0.2">
      <c r="A234" s="304" t="s">
        <v>432</v>
      </c>
      <c r="B234" s="314">
        <v>0</v>
      </c>
      <c r="C234" s="276">
        <f>SUMIF(INOUT!C:C,'N1113  (3)'!A234,INOUT!E:E)</f>
        <v>0</v>
      </c>
      <c r="D234" s="281">
        <f t="shared" si="26"/>
        <v>0</v>
      </c>
      <c r="E234" s="305">
        <f>SUMIF(INOUT!C:C,'N1113  (3)'!A234,INOUT!F:F)</f>
        <v>0</v>
      </c>
      <c r="F234" s="282">
        <f t="shared" si="27"/>
        <v>0</v>
      </c>
      <c r="G234" s="306">
        <v>695</v>
      </c>
      <c r="H234" s="280">
        <f t="shared" si="23"/>
        <v>0</v>
      </c>
      <c r="I234" s="284">
        <f t="shared" si="25"/>
        <v>0</v>
      </c>
    </row>
    <row r="235" spans="1:10" s="307" customFormat="1" x14ac:dyDescent="0.2">
      <c r="A235" s="304" t="s">
        <v>349</v>
      </c>
      <c r="B235" s="314">
        <v>2</v>
      </c>
      <c r="C235" s="276">
        <f>SUMIF(INOUT!C:C,'N1113  (3)'!A235,INOUT!E:E)</f>
        <v>2</v>
      </c>
      <c r="D235" s="281">
        <f t="shared" si="26"/>
        <v>4</v>
      </c>
      <c r="E235" s="305">
        <f>SUMIF(INOUT!C:C,'N1113  (3)'!A235,INOUT!F:F)</f>
        <v>0</v>
      </c>
      <c r="F235" s="282">
        <f t="shared" si="27"/>
        <v>4</v>
      </c>
      <c r="G235" s="306">
        <v>795</v>
      </c>
      <c r="H235" s="280">
        <f t="shared" si="23"/>
        <v>0</v>
      </c>
      <c r="I235" s="284">
        <f t="shared" si="25"/>
        <v>3180</v>
      </c>
    </row>
    <row r="236" spans="1:10" s="307" customFormat="1" x14ac:dyDescent="0.2">
      <c r="A236" s="304" t="s">
        <v>544</v>
      </c>
      <c r="B236" s="314">
        <v>5</v>
      </c>
      <c r="C236" s="276">
        <f>SUMIF(INOUT!C:C,'N1113  (3)'!A236,INOUT!E:E)</f>
        <v>0</v>
      </c>
      <c r="D236" s="281">
        <f t="shared" si="26"/>
        <v>5</v>
      </c>
      <c r="E236" s="305">
        <f>SUMIF(INOUT!C:C,'N1113  (3)'!A236,INOUT!F:F)</f>
        <v>0</v>
      </c>
      <c r="F236" s="282">
        <f t="shared" si="27"/>
        <v>5</v>
      </c>
      <c r="G236" s="306">
        <v>365</v>
      </c>
      <c r="H236" s="280">
        <f t="shared" si="23"/>
        <v>0</v>
      </c>
      <c r="I236" s="284">
        <f t="shared" si="25"/>
        <v>1825</v>
      </c>
    </row>
    <row r="237" spans="1:10" s="307" customFormat="1" x14ac:dyDescent="0.2">
      <c r="A237" s="304" t="s">
        <v>610</v>
      </c>
      <c r="B237" s="314">
        <v>0</v>
      </c>
      <c r="C237" s="276">
        <f>SUMIF(INOUT!C:C,'N1113  (3)'!A237,INOUT!E:E)</f>
        <v>0</v>
      </c>
      <c r="D237" s="281">
        <f>B237+C237</f>
        <v>0</v>
      </c>
      <c r="E237" s="305">
        <f>SUMIF(INOUT!C:C,'N1113  (3)'!A237,INOUT!F:F)</f>
        <v>0</v>
      </c>
      <c r="F237" s="282">
        <f t="shared" si="27"/>
        <v>0</v>
      </c>
      <c r="G237" s="306">
        <v>385</v>
      </c>
      <c r="H237" s="280">
        <f>+E237*G237</f>
        <v>0</v>
      </c>
      <c r="I237" s="284">
        <f>+G237*F237</f>
        <v>0</v>
      </c>
    </row>
    <row r="238" spans="1:10" s="307" customFormat="1" x14ac:dyDescent="0.2">
      <c r="A238" s="304" t="s">
        <v>892</v>
      </c>
      <c r="B238" s="314">
        <v>0</v>
      </c>
      <c r="C238" s="276">
        <f>SUMIF(INOUT!C:C,'N1113  (3)'!A238,INOUT!E:E)</f>
        <v>0</v>
      </c>
      <c r="D238" s="281">
        <f>B238+C238</f>
        <v>0</v>
      </c>
      <c r="E238" s="305">
        <f>SUMIF(INOUT!C:C,'N1113  (3)'!A238,INOUT!F:F)</f>
        <v>0</v>
      </c>
      <c r="F238" s="282">
        <f t="shared" si="27"/>
        <v>0</v>
      </c>
      <c r="G238" s="306">
        <v>395</v>
      </c>
      <c r="H238" s="280">
        <f>+E238*G238</f>
        <v>0</v>
      </c>
      <c r="I238" s="284">
        <f>+G238*F238</f>
        <v>0</v>
      </c>
    </row>
    <row r="239" spans="1:10" s="307" customFormat="1" x14ac:dyDescent="0.2">
      <c r="A239" s="304" t="s">
        <v>556</v>
      </c>
      <c r="B239" s="314">
        <v>1</v>
      </c>
      <c r="C239" s="276">
        <f>SUMIF(INOUT!C:C,'N1113  (3)'!A239,INOUT!E:E)</f>
        <v>0</v>
      </c>
      <c r="D239" s="281">
        <f>B239+C239</f>
        <v>1</v>
      </c>
      <c r="E239" s="305">
        <f>SUMIF(INOUT!C:C,'N1113  (3)'!A239,INOUT!F:F)</f>
        <v>0</v>
      </c>
      <c r="F239" s="282">
        <f t="shared" si="27"/>
        <v>1</v>
      </c>
      <c r="G239" s="306">
        <v>395</v>
      </c>
      <c r="H239" s="280">
        <f t="shared" si="23"/>
        <v>0</v>
      </c>
      <c r="I239" s="284">
        <f t="shared" si="25"/>
        <v>395</v>
      </c>
    </row>
    <row r="240" spans="1:10" s="307" customFormat="1" x14ac:dyDescent="0.2">
      <c r="A240" s="304" t="s">
        <v>546</v>
      </c>
      <c r="B240" s="314">
        <v>0</v>
      </c>
      <c r="C240" s="276">
        <f>SUMIF(INOUT!C:C,'N1113  (3)'!A240,INOUT!E:E)</f>
        <v>2</v>
      </c>
      <c r="D240" s="281">
        <f t="shared" si="26"/>
        <v>2</v>
      </c>
      <c r="E240" s="305">
        <f>SUMIF(INOUT!C:C,'N1113  (3)'!A240,INOUT!F:F)</f>
        <v>2</v>
      </c>
      <c r="F240" s="282">
        <f t="shared" si="27"/>
        <v>0</v>
      </c>
      <c r="G240" s="306">
        <v>385</v>
      </c>
      <c r="H240" s="280">
        <f t="shared" si="23"/>
        <v>770</v>
      </c>
      <c r="I240" s="284">
        <f t="shared" si="25"/>
        <v>0</v>
      </c>
    </row>
    <row r="241" spans="1:11" s="307" customFormat="1" x14ac:dyDescent="0.2">
      <c r="A241" s="304" t="s">
        <v>580</v>
      </c>
      <c r="B241" s="314">
        <v>0</v>
      </c>
      <c r="C241" s="276">
        <f>SUMIF(INOUT!C:C,'N1113  (3)'!A241,INOUT!E:E)</f>
        <v>2</v>
      </c>
      <c r="D241" s="281">
        <f t="shared" si="26"/>
        <v>2</v>
      </c>
      <c r="E241" s="305">
        <f>SUMIF(INOUT!C:C,'N1113  (3)'!A241,INOUT!F:F)</f>
        <v>1</v>
      </c>
      <c r="F241" s="282">
        <f t="shared" si="27"/>
        <v>1</v>
      </c>
      <c r="G241" s="306">
        <v>395</v>
      </c>
      <c r="H241" s="280">
        <f t="shared" si="23"/>
        <v>395</v>
      </c>
      <c r="I241" s="284">
        <f t="shared" si="25"/>
        <v>395</v>
      </c>
    </row>
    <row r="242" spans="1:11" s="307" customFormat="1" x14ac:dyDescent="0.2">
      <c r="A242" s="304" t="s">
        <v>602</v>
      </c>
      <c r="B242" s="314">
        <v>0</v>
      </c>
      <c r="C242" s="276">
        <f>SUMIF(INOUT!C:C,'N1113  (3)'!A242,INOUT!E:E)</f>
        <v>0</v>
      </c>
      <c r="D242" s="281">
        <f t="shared" si="26"/>
        <v>0</v>
      </c>
      <c r="E242" s="305">
        <f>SUMIF(INOUT!C:C,'N1113  (3)'!A242,INOUT!F:F)</f>
        <v>0</v>
      </c>
      <c r="F242" s="282">
        <f t="shared" si="27"/>
        <v>0</v>
      </c>
      <c r="G242" s="306">
        <v>375</v>
      </c>
      <c r="H242" s="280">
        <f t="shared" si="23"/>
        <v>0</v>
      </c>
      <c r="I242" s="284">
        <f t="shared" si="25"/>
        <v>0</v>
      </c>
    </row>
    <row r="243" spans="1:11" s="307" customFormat="1" x14ac:dyDescent="0.2">
      <c r="A243" s="304" t="s">
        <v>762</v>
      </c>
      <c r="B243" s="314">
        <v>0</v>
      </c>
      <c r="C243" s="276">
        <f>SUMIF(INOUT!C:C,'N1113  (3)'!A243,INOUT!E:E)</f>
        <v>0</v>
      </c>
      <c r="D243" s="281">
        <f t="shared" si="26"/>
        <v>0</v>
      </c>
      <c r="E243" s="305">
        <f>SUMIF(INOUT!C:C,'N1113  (3)'!A243,INOUT!F:F)</f>
        <v>0</v>
      </c>
      <c r="F243" s="282">
        <f t="shared" si="27"/>
        <v>0</v>
      </c>
      <c r="G243" s="306">
        <v>380</v>
      </c>
      <c r="H243" s="330">
        <f t="shared" si="23"/>
        <v>0</v>
      </c>
      <c r="I243" s="284">
        <f t="shared" si="25"/>
        <v>0</v>
      </c>
    </row>
    <row r="244" spans="1:11" s="307" customFormat="1" x14ac:dyDescent="0.2">
      <c r="A244" s="304" t="s">
        <v>901</v>
      </c>
      <c r="B244" s="314">
        <v>0</v>
      </c>
      <c r="C244" s="276">
        <f>SUMIF(INOUT!C:C,'N1113  (3)'!A244,INOUT!E:E)</f>
        <v>0</v>
      </c>
      <c r="D244" s="281">
        <f>B244+C244</f>
        <v>0</v>
      </c>
      <c r="E244" s="305">
        <f>SUMIF(INOUT!C:C,'N1113  (3)'!A244,INOUT!F:F)</f>
        <v>0</v>
      </c>
      <c r="F244" s="282">
        <f>D244-E244</f>
        <v>0</v>
      </c>
      <c r="G244" s="306">
        <v>399</v>
      </c>
      <c r="H244" s="330">
        <f>+E244*G244</f>
        <v>0</v>
      </c>
      <c r="I244" s="284">
        <f>+G244*F244</f>
        <v>0</v>
      </c>
    </row>
    <row r="245" spans="1:11" s="307" customFormat="1" x14ac:dyDescent="0.2">
      <c r="A245" s="304" t="s">
        <v>547</v>
      </c>
      <c r="B245" s="314">
        <v>4</v>
      </c>
      <c r="C245" s="276">
        <f>SUMIF(INOUT!C:C,'N1113  (3)'!A245,INOUT!E:E)</f>
        <v>0</v>
      </c>
      <c r="D245" s="281">
        <f t="shared" si="26"/>
        <v>4</v>
      </c>
      <c r="E245" s="305">
        <f>SUMIF(INOUT!C:C,'N1113  (3)'!A245,INOUT!F:F)</f>
        <v>0</v>
      </c>
      <c r="F245" s="282">
        <f t="shared" si="27"/>
        <v>4</v>
      </c>
      <c r="G245" s="306">
        <v>395</v>
      </c>
      <c r="H245" s="330">
        <f t="shared" si="23"/>
        <v>0</v>
      </c>
      <c r="I245" s="284">
        <f t="shared" si="25"/>
        <v>1580</v>
      </c>
    </row>
    <row r="246" spans="1:11" s="307" customFormat="1" x14ac:dyDescent="0.2">
      <c r="A246" s="304" t="s">
        <v>847</v>
      </c>
      <c r="B246" s="314">
        <v>0</v>
      </c>
      <c r="C246" s="276">
        <f>SUMIF(INOUT!C:C,'N1113  (3)'!A246,INOUT!E:E)</f>
        <v>0</v>
      </c>
      <c r="D246" s="281">
        <f t="shared" si="26"/>
        <v>0</v>
      </c>
      <c r="E246" s="305">
        <f>SUMIF(INOUT!C:C,'N1113  (3)'!A246,INOUT!F:F)</f>
        <v>0</v>
      </c>
      <c r="F246" s="282">
        <f t="shared" si="27"/>
        <v>0</v>
      </c>
      <c r="G246" s="306">
        <v>375</v>
      </c>
      <c r="H246" s="330">
        <f t="shared" si="23"/>
        <v>0</v>
      </c>
      <c r="I246" s="284">
        <f t="shared" si="25"/>
        <v>0</v>
      </c>
    </row>
    <row r="247" spans="1:11" s="307" customFormat="1" x14ac:dyDescent="0.2">
      <c r="A247" s="304" t="s">
        <v>761</v>
      </c>
      <c r="B247" s="314">
        <v>0</v>
      </c>
      <c r="C247" s="276">
        <f>SUMIF(INOUT!C:C,'N1113  (3)'!A247,INOUT!E:E)</f>
        <v>0</v>
      </c>
      <c r="D247" s="281">
        <f t="shared" si="26"/>
        <v>0</v>
      </c>
      <c r="E247" s="305">
        <f>SUMIF(INOUT!C:C,'N1113  (3)'!A247,INOUT!F:F)</f>
        <v>0</v>
      </c>
      <c r="F247" s="282">
        <f t="shared" si="27"/>
        <v>0</v>
      </c>
      <c r="G247" s="306">
        <v>380</v>
      </c>
      <c r="H247" s="330">
        <f t="shared" si="23"/>
        <v>0</v>
      </c>
      <c r="I247" s="284">
        <f t="shared" si="25"/>
        <v>0</v>
      </c>
    </row>
    <row r="248" spans="1:11" s="307" customFormat="1" x14ac:dyDescent="0.2">
      <c r="A248" s="304" t="s">
        <v>433</v>
      </c>
      <c r="B248" s="314">
        <v>2</v>
      </c>
      <c r="C248" s="276">
        <f>SUMIF(INOUT!C:C,'N1113  (3)'!A248,INOUT!E:E)</f>
        <v>0</v>
      </c>
      <c r="D248" s="305">
        <v>2</v>
      </c>
      <c r="E248" s="305">
        <f>SUMIF(INOUT!C:C,'N1113  (3)'!A248,INOUT!F:F)</f>
        <v>0</v>
      </c>
      <c r="F248" s="282">
        <f>D248-E248</f>
        <v>2</v>
      </c>
      <c r="G248" s="334">
        <v>3100</v>
      </c>
      <c r="H248" s="312">
        <f>+E248*G248</f>
        <v>0</v>
      </c>
      <c r="I248" s="318">
        <f t="shared" si="25"/>
        <v>6200</v>
      </c>
    </row>
    <row r="249" spans="1:11" s="319" customFormat="1" ht="18.75" customHeight="1" x14ac:dyDescent="0.2">
      <c r="A249" s="304" t="s">
        <v>379</v>
      </c>
      <c r="B249" s="314">
        <v>2</v>
      </c>
      <c r="C249" s="276">
        <f>SUMIF(INOUT!C:C,'N1113  (3)'!A249,INOUT!E:E)</f>
        <v>0</v>
      </c>
      <c r="D249" s="281">
        <f t="shared" ref="D249:D294" si="28">B249+C249</f>
        <v>2</v>
      </c>
      <c r="E249" s="305">
        <f>SUMIF(INOUT!C:C,'N1113  (3)'!A249,INOUT!F:F)</f>
        <v>0</v>
      </c>
      <c r="F249" s="282">
        <f t="shared" ref="F249:F288" si="29">D249-E249</f>
        <v>2</v>
      </c>
      <c r="G249" s="334">
        <v>1000</v>
      </c>
      <c r="H249" s="280">
        <f t="shared" ref="H249:H312" si="30">+E249*G249</f>
        <v>0</v>
      </c>
      <c r="I249" s="284">
        <f t="shared" si="25"/>
        <v>2000</v>
      </c>
    </row>
    <row r="250" spans="1:11" s="307" customFormat="1" x14ac:dyDescent="0.2">
      <c r="A250" s="304" t="s">
        <v>757</v>
      </c>
      <c r="B250" s="314">
        <v>0</v>
      </c>
      <c r="C250" s="276">
        <f>SUMIF(INOUT!C:C,'N1113  (3)'!A250,INOUT!E:E)</f>
        <v>0</v>
      </c>
      <c r="D250" s="281">
        <f t="shared" si="28"/>
        <v>0</v>
      </c>
      <c r="E250" s="305">
        <v>0</v>
      </c>
      <c r="F250" s="282">
        <f t="shared" si="29"/>
        <v>0</v>
      </c>
      <c r="G250" s="334">
        <v>3300</v>
      </c>
      <c r="H250" s="280">
        <f t="shared" si="30"/>
        <v>0</v>
      </c>
      <c r="I250" s="284">
        <f>+G250*F250</f>
        <v>0</v>
      </c>
    </row>
    <row r="251" spans="1:11" s="307" customFormat="1" x14ac:dyDescent="0.2">
      <c r="A251" s="304" t="s">
        <v>255</v>
      </c>
      <c r="B251" s="314">
        <v>0</v>
      </c>
      <c r="C251" s="276">
        <f>SUMIF(INOUT!C:C,'N1113  (3)'!A251,INOUT!E:E)</f>
        <v>0</v>
      </c>
      <c r="D251" s="281">
        <f t="shared" si="28"/>
        <v>0</v>
      </c>
      <c r="E251" s="305">
        <f>SUMIF(INOUT!C:C,'N1113  (3)'!A251,INOUT!F:F)</f>
        <v>0</v>
      </c>
      <c r="F251" s="282">
        <f t="shared" si="29"/>
        <v>0</v>
      </c>
      <c r="G251" s="334">
        <v>3200</v>
      </c>
      <c r="H251" s="280">
        <f t="shared" si="30"/>
        <v>0</v>
      </c>
      <c r="I251" s="284">
        <f t="shared" si="25"/>
        <v>0</v>
      </c>
    </row>
    <row r="252" spans="1:11" s="307" customFormat="1" x14ac:dyDescent="0.2">
      <c r="A252" s="304" t="s">
        <v>378</v>
      </c>
      <c r="B252" s="314">
        <v>0</v>
      </c>
      <c r="C252" s="276">
        <f>SUMIF(INOUT!C:C,'N1113  (3)'!A252,INOUT!E:E)</f>
        <v>0</v>
      </c>
      <c r="D252" s="281">
        <f t="shared" si="28"/>
        <v>0</v>
      </c>
      <c r="E252" s="305">
        <f>SUMIF(INOUT!C:C,'N1113  (3)'!A252,INOUT!F:F)</f>
        <v>0</v>
      </c>
      <c r="F252" s="282">
        <f t="shared" si="29"/>
        <v>0</v>
      </c>
      <c r="G252" s="306">
        <v>45</v>
      </c>
      <c r="H252" s="280">
        <f t="shared" si="30"/>
        <v>0</v>
      </c>
      <c r="I252" s="284">
        <f t="shared" si="25"/>
        <v>0</v>
      </c>
    </row>
    <row r="253" spans="1:11" s="307" customFormat="1" ht="16.5" x14ac:dyDescent="0.2">
      <c r="A253" s="168" t="s">
        <v>233</v>
      </c>
      <c r="B253" s="314">
        <v>0</v>
      </c>
      <c r="C253" s="276">
        <f>SUMIF(INOUT!C:C,'N1113  (3)'!A253,INOUT!E:E)</f>
        <v>5</v>
      </c>
      <c r="D253" s="281">
        <f t="shared" si="28"/>
        <v>5</v>
      </c>
      <c r="E253" s="305">
        <f>SUMIF(INOUT!C:C,'N1113  (3)'!A253,INOUT!F:F)</f>
        <v>5</v>
      </c>
      <c r="F253" s="282">
        <f t="shared" si="29"/>
        <v>0</v>
      </c>
      <c r="G253" s="306">
        <v>165</v>
      </c>
      <c r="H253" s="280">
        <f t="shared" si="30"/>
        <v>825</v>
      </c>
      <c r="I253" s="284">
        <f t="shared" si="25"/>
        <v>0</v>
      </c>
      <c r="K253" s="317"/>
    </row>
    <row r="254" spans="1:11" s="307" customFormat="1" x14ac:dyDescent="0.2">
      <c r="A254" s="304" t="s">
        <v>764</v>
      </c>
      <c r="B254" s="314">
        <v>0</v>
      </c>
      <c r="C254" s="276">
        <f>SUMIF(INOUT!C:C,'N1113  (3)'!A254,INOUT!E:E)</f>
        <v>5</v>
      </c>
      <c r="D254" s="281">
        <f t="shared" si="28"/>
        <v>5</v>
      </c>
      <c r="E254" s="305">
        <f>SUMIF(INOUT!C:C,'N1113  (3)'!A254,INOUT!F:F)</f>
        <v>0</v>
      </c>
      <c r="F254" s="282">
        <f t="shared" si="29"/>
        <v>5</v>
      </c>
      <c r="G254" s="306">
        <v>165</v>
      </c>
      <c r="H254" s="280">
        <f t="shared" si="30"/>
        <v>0</v>
      </c>
      <c r="I254" s="284">
        <f>+G254*F254</f>
        <v>825</v>
      </c>
      <c r="K254" s="317"/>
    </row>
    <row r="255" spans="1:11" s="307" customFormat="1" x14ac:dyDescent="0.2">
      <c r="A255" s="304" t="s">
        <v>261</v>
      </c>
      <c r="B255" s="314">
        <v>3</v>
      </c>
      <c r="C255" s="276">
        <f>SUMIF(INOUT!C:C,'N1113  (3)'!A255,INOUT!E:E)</f>
        <v>0</v>
      </c>
      <c r="D255" s="281">
        <f t="shared" si="28"/>
        <v>3</v>
      </c>
      <c r="E255" s="305">
        <f>SUMIF(INOUT!C:C,'N1113  (3)'!A255,INOUT!F:F)</f>
        <v>0</v>
      </c>
      <c r="F255" s="282">
        <f t="shared" si="29"/>
        <v>3</v>
      </c>
      <c r="G255" s="306">
        <v>26</v>
      </c>
      <c r="H255" s="280">
        <f t="shared" si="30"/>
        <v>0</v>
      </c>
      <c r="I255" s="284">
        <f t="shared" si="25"/>
        <v>78</v>
      </c>
    </row>
    <row r="256" spans="1:11" s="307" customFormat="1" x14ac:dyDescent="0.2">
      <c r="A256" s="304" t="s">
        <v>763</v>
      </c>
      <c r="B256" s="314">
        <v>0</v>
      </c>
      <c r="C256" s="276">
        <f>SUMIF(INOUT!C:C,'N1113  (3)'!A256,INOUT!E:E)</f>
        <v>0</v>
      </c>
      <c r="D256" s="281">
        <f t="shared" si="28"/>
        <v>0</v>
      </c>
      <c r="E256" s="305">
        <f>SUMIF(INOUT!C:C,'N1113  (3)'!A256,INOUT!F:F)</f>
        <v>0</v>
      </c>
      <c r="F256" s="282">
        <f t="shared" si="29"/>
        <v>0</v>
      </c>
      <c r="G256" s="306">
        <v>26</v>
      </c>
      <c r="H256" s="280">
        <f t="shared" si="30"/>
        <v>0</v>
      </c>
      <c r="I256" s="284">
        <f>+G256*F256</f>
        <v>0</v>
      </c>
    </row>
    <row r="257" spans="1:9" s="307" customFormat="1" x14ac:dyDescent="0.2">
      <c r="A257" s="304" t="s">
        <v>884</v>
      </c>
      <c r="B257" s="314">
        <v>0</v>
      </c>
      <c r="C257" s="276">
        <f>SUMIF(INOUT!C:C,'N1113  (3)'!A257,INOUT!E:E)</f>
        <v>6</v>
      </c>
      <c r="D257" s="281">
        <f>B257+C257</f>
        <v>6</v>
      </c>
      <c r="E257" s="305">
        <f>SUMIF(INOUT!C:C,'N1113  (3)'!A257,INOUT!F:F)</f>
        <v>3</v>
      </c>
      <c r="F257" s="282">
        <f t="shared" si="29"/>
        <v>3</v>
      </c>
      <c r="G257" s="306">
        <v>28</v>
      </c>
      <c r="H257" s="280">
        <f>+E257*G257</f>
        <v>84</v>
      </c>
      <c r="I257" s="284">
        <f>+G257*F257</f>
        <v>84</v>
      </c>
    </row>
    <row r="258" spans="1:9" s="307" customFormat="1" x14ac:dyDescent="0.2">
      <c r="A258" s="304" t="s">
        <v>437</v>
      </c>
      <c r="B258" s="314">
        <v>0</v>
      </c>
      <c r="C258" s="276">
        <f>SUMIF(INOUT!C:C,'N1113  (3)'!A258,INOUT!E:E)</f>
        <v>0</v>
      </c>
      <c r="D258" s="281">
        <f t="shared" si="28"/>
        <v>0</v>
      </c>
      <c r="E258" s="305">
        <f>SUMIF(INOUT!C:C,'N1113  (3)'!A258,INOUT!F:F)</f>
        <v>0</v>
      </c>
      <c r="F258" s="282">
        <f t="shared" si="29"/>
        <v>0</v>
      </c>
      <c r="G258" s="306">
        <v>52</v>
      </c>
      <c r="H258" s="280">
        <f t="shared" si="30"/>
        <v>0</v>
      </c>
      <c r="I258" s="284">
        <f t="shared" si="25"/>
        <v>0</v>
      </c>
    </row>
    <row r="259" spans="1:9" s="307" customFormat="1" x14ac:dyDescent="0.2">
      <c r="A259" s="304" t="s">
        <v>760</v>
      </c>
      <c r="B259" s="314">
        <v>0</v>
      </c>
      <c r="C259" s="276">
        <f>SUMIF(INOUT!C:C,'N1113  (3)'!A259,INOUT!E:E)</f>
        <v>13</v>
      </c>
      <c r="D259" s="281">
        <f t="shared" si="28"/>
        <v>13</v>
      </c>
      <c r="E259" s="305">
        <f>SUMIF(INOUT!C:C,'N1113  (3)'!A259,INOUT!F:F)</f>
        <v>8</v>
      </c>
      <c r="F259" s="282">
        <f t="shared" si="29"/>
        <v>5</v>
      </c>
      <c r="G259" s="306">
        <v>49</v>
      </c>
      <c r="H259" s="280">
        <f t="shared" si="30"/>
        <v>392</v>
      </c>
      <c r="I259" s="284">
        <f>+G259*F259</f>
        <v>245</v>
      </c>
    </row>
    <row r="260" spans="1:9" s="307" customFormat="1" x14ac:dyDescent="0.2">
      <c r="A260" s="304" t="s">
        <v>264</v>
      </c>
      <c r="B260" s="314">
        <v>1</v>
      </c>
      <c r="C260" s="276">
        <f>SUMIF(INOUT!C:C,'N1113  (3)'!A260,INOUT!E:E)</f>
        <v>3</v>
      </c>
      <c r="D260" s="281">
        <f t="shared" si="28"/>
        <v>4</v>
      </c>
      <c r="E260" s="305">
        <f>SUMIF(INOUT!C:C,'N1113  (3)'!A260,INOUT!F:F)</f>
        <v>3</v>
      </c>
      <c r="F260" s="282">
        <f t="shared" si="29"/>
        <v>1</v>
      </c>
      <c r="G260" s="306">
        <v>59</v>
      </c>
      <c r="H260" s="280">
        <f t="shared" si="30"/>
        <v>177</v>
      </c>
      <c r="I260" s="284">
        <f>+G260*F260</f>
        <v>59</v>
      </c>
    </row>
    <row r="261" spans="1:9" s="307" customFormat="1" x14ac:dyDescent="0.2">
      <c r="A261" s="304" t="s">
        <v>351</v>
      </c>
      <c r="B261" s="314">
        <v>1</v>
      </c>
      <c r="C261" s="276">
        <v>0</v>
      </c>
      <c r="D261" s="281">
        <f t="shared" si="28"/>
        <v>1</v>
      </c>
      <c r="E261" s="305">
        <f>SUMIF(INOUT!C:C,'N1113  (3)'!A261,INOUT!F:F)</f>
        <v>0</v>
      </c>
      <c r="F261" s="282">
        <f t="shared" si="29"/>
        <v>1</v>
      </c>
      <c r="G261" s="334">
        <v>1150</v>
      </c>
      <c r="H261" s="280">
        <f t="shared" si="30"/>
        <v>0</v>
      </c>
      <c r="I261" s="284">
        <f t="shared" ref="I261:I272" si="31">+G261*F261</f>
        <v>1150</v>
      </c>
    </row>
    <row r="262" spans="1:9" s="307" customFormat="1" x14ac:dyDescent="0.2">
      <c r="A262" s="304" t="s">
        <v>773</v>
      </c>
      <c r="B262" s="314">
        <v>0</v>
      </c>
      <c r="C262" s="276">
        <v>0</v>
      </c>
      <c r="D262" s="281">
        <f>B262+C262</f>
        <v>0</v>
      </c>
      <c r="E262" s="305">
        <f>SUMIF(INOUT!C:C,'N1113  (3)'!A262,INOUT!F:F)</f>
        <v>0</v>
      </c>
      <c r="F262" s="282">
        <f t="shared" si="29"/>
        <v>0</v>
      </c>
      <c r="G262" s="334">
        <v>1690</v>
      </c>
      <c r="H262" s="280">
        <f>+E262*G262</f>
        <v>0</v>
      </c>
      <c r="I262" s="284">
        <f>+G262*F262</f>
        <v>0</v>
      </c>
    </row>
    <row r="263" spans="1:9" s="307" customFormat="1" x14ac:dyDescent="0.2">
      <c r="A263" s="304" t="s">
        <v>740</v>
      </c>
      <c r="B263" s="314">
        <v>0</v>
      </c>
      <c r="C263" s="276">
        <f>SUMIF(INOUT!C:C,'N1113  (3)'!A263,INOUT!E:E)</f>
        <v>0</v>
      </c>
      <c r="D263" s="281">
        <f t="shared" si="28"/>
        <v>0</v>
      </c>
      <c r="E263" s="305">
        <f>SUMIF(INOUT!C:C,'N1113  (3)'!A263,INOUT!F:F)</f>
        <v>0</v>
      </c>
      <c r="F263" s="282">
        <f t="shared" si="29"/>
        <v>0</v>
      </c>
      <c r="G263" s="334">
        <v>1320</v>
      </c>
      <c r="H263" s="280">
        <f t="shared" si="30"/>
        <v>0</v>
      </c>
      <c r="I263" s="284">
        <f t="shared" si="31"/>
        <v>0</v>
      </c>
    </row>
    <row r="264" spans="1:9" s="307" customFormat="1" x14ac:dyDescent="0.2">
      <c r="A264" s="304" t="s">
        <v>353</v>
      </c>
      <c r="B264" s="314">
        <v>0</v>
      </c>
      <c r="C264" s="276">
        <f>SUMIF(INOUT!C:C,'N1113  (3)'!A264,INOUT!E:E)</f>
        <v>0</v>
      </c>
      <c r="D264" s="281">
        <f t="shared" si="28"/>
        <v>0</v>
      </c>
      <c r="E264" s="305">
        <f>SUMIF(INOUT!C:C,'N1113  (3)'!A264,INOUT!F:F)</f>
        <v>0</v>
      </c>
      <c r="F264" s="282">
        <f t="shared" si="29"/>
        <v>0</v>
      </c>
      <c r="G264" s="306">
        <v>4.5</v>
      </c>
      <c r="H264" s="280">
        <f t="shared" si="30"/>
        <v>0</v>
      </c>
      <c r="I264" s="284">
        <f t="shared" si="31"/>
        <v>0</v>
      </c>
    </row>
    <row r="265" spans="1:9" s="307" customFormat="1" x14ac:dyDescent="0.2">
      <c r="A265" s="304" t="s">
        <v>786</v>
      </c>
      <c r="B265" s="314">
        <v>0</v>
      </c>
      <c r="C265" s="276">
        <f>SUMIF(INOUT!C:C,'N1113  (3)'!A265,INOUT!E:E)</f>
        <v>0</v>
      </c>
      <c r="D265" s="281">
        <f>B265+C265</f>
        <v>0</v>
      </c>
      <c r="E265" s="305">
        <f>SUMIF(INOUT!C:C,'N1113  (3)'!A265,INOUT!F:F)</f>
        <v>0</v>
      </c>
      <c r="F265" s="282">
        <f>D265-E265</f>
        <v>0</v>
      </c>
      <c r="G265" s="306">
        <v>4</v>
      </c>
      <c r="H265" s="280">
        <f>+E265*G265</f>
        <v>0</v>
      </c>
      <c r="I265" s="284">
        <f>+G265*F265</f>
        <v>0</v>
      </c>
    </row>
    <row r="266" spans="1:9" s="307" customFormat="1" x14ac:dyDescent="0.2">
      <c r="A266" s="304" t="s">
        <v>438</v>
      </c>
      <c r="B266" s="314">
        <v>42</v>
      </c>
      <c r="C266" s="276">
        <f>SUMIF(INOUT!C:C,'N1113  (3)'!A266,INOUT!E:E)</f>
        <v>14</v>
      </c>
      <c r="D266" s="281">
        <f t="shared" si="28"/>
        <v>56</v>
      </c>
      <c r="E266" s="305">
        <f>SUMIF(INOUT!C:C,'N1113  (3)'!A266,INOUT!F:F)</f>
        <v>22</v>
      </c>
      <c r="F266" s="282">
        <f t="shared" si="29"/>
        <v>34</v>
      </c>
      <c r="G266" s="306">
        <v>20</v>
      </c>
      <c r="H266" s="280">
        <f t="shared" si="30"/>
        <v>440</v>
      </c>
      <c r="I266" s="284">
        <f>+G266*F266</f>
        <v>680</v>
      </c>
    </row>
    <row r="267" spans="1:9" s="307" customFormat="1" ht="16.5" x14ac:dyDescent="0.2">
      <c r="A267" s="168" t="s">
        <v>749</v>
      </c>
      <c r="B267" s="314">
        <v>0</v>
      </c>
      <c r="C267" s="276">
        <f>SUMIF(INOUT!C:C,'N1113  (3)'!A267,INOUT!E:E)</f>
        <v>0</v>
      </c>
      <c r="D267" s="281">
        <f t="shared" si="28"/>
        <v>0</v>
      </c>
      <c r="E267" s="305">
        <f>SUMIF(INOUT!C:C,'N1113  (3)'!A267,INOUT!F:F)</f>
        <v>0</v>
      </c>
      <c r="F267" s="282">
        <f t="shared" si="29"/>
        <v>0</v>
      </c>
      <c r="G267" s="306">
        <v>350</v>
      </c>
      <c r="H267" s="280">
        <f t="shared" si="30"/>
        <v>0</v>
      </c>
      <c r="I267" s="284">
        <f>+G267*F267</f>
        <v>0</v>
      </c>
    </row>
    <row r="268" spans="1:9" s="307" customFormat="1" x14ac:dyDescent="0.2">
      <c r="A268" s="304" t="s">
        <v>356</v>
      </c>
      <c r="B268" s="314">
        <v>0</v>
      </c>
      <c r="C268" s="276">
        <f>SUMIF(INOUT!C:C,'N1113  (3)'!A268,INOUT!E:E)</f>
        <v>1</v>
      </c>
      <c r="D268" s="281">
        <f t="shared" si="28"/>
        <v>1</v>
      </c>
      <c r="E268" s="305">
        <f>SUMIF(INOUT!C:C,'N1113  (3)'!A268,INOUT!F:F)</f>
        <v>1</v>
      </c>
      <c r="F268" s="282">
        <f t="shared" si="29"/>
        <v>0</v>
      </c>
      <c r="G268" s="306">
        <v>5</v>
      </c>
      <c r="H268" s="280">
        <f t="shared" si="30"/>
        <v>5</v>
      </c>
      <c r="I268" s="284">
        <f t="shared" si="31"/>
        <v>0</v>
      </c>
    </row>
    <row r="269" spans="1:9" s="307" customFormat="1" x14ac:dyDescent="0.2">
      <c r="A269" s="304" t="s">
        <v>832</v>
      </c>
      <c r="B269" s="314">
        <v>0</v>
      </c>
      <c r="C269" s="276">
        <v>1</v>
      </c>
      <c r="D269" s="281">
        <f t="shared" si="28"/>
        <v>1</v>
      </c>
      <c r="E269" s="305">
        <f>SUMIF(INOUT!C:C,'N1113  (3)'!A269,INOUT!F:F)</f>
        <v>0</v>
      </c>
      <c r="F269" s="282">
        <f t="shared" si="29"/>
        <v>1</v>
      </c>
      <c r="G269" s="306">
        <v>1950</v>
      </c>
      <c r="H269" s="280">
        <f t="shared" si="30"/>
        <v>0</v>
      </c>
      <c r="I269" s="284">
        <f>+G269*F269</f>
        <v>1950</v>
      </c>
    </row>
    <row r="270" spans="1:9" s="307" customFormat="1" x14ac:dyDescent="0.2">
      <c r="A270" s="304" t="s">
        <v>269</v>
      </c>
      <c r="B270" s="314">
        <v>262</v>
      </c>
      <c r="C270" s="276">
        <f>SUMIF(INOUT!C:C,'N1113  (3)'!A270,INOUT!E:E)</f>
        <v>62</v>
      </c>
      <c r="D270" s="281">
        <f t="shared" si="28"/>
        <v>324</v>
      </c>
      <c r="E270" s="305">
        <f>SUMIF(INOUT!C:C,'N1113  (3)'!A270,INOUT!F:F)</f>
        <v>53</v>
      </c>
      <c r="F270" s="282">
        <f t="shared" si="29"/>
        <v>271</v>
      </c>
      <c r="G270" s="306">
        <v>14</v>
      </c>
      <c r="H270" s="280">
        <f t="shared" si="30"/>
        <v>742</v>
      </c>
      <c r="I270" s="284">
        <f>+G270*F270</f>
        <v>3794</v>
      </c>
    </row>
    <row r="271" spans="1:9" s="307" customFormat="1" x14ac:dyDescent="0.2">
      <c r="A271" s="304" t="s">
        <v>439</v>
      </c>
      <c r="B271" s="314">
        <v>3</v>
      </c>
      <c r="C271" s="276">
        <f>SUMIF(INOUT!C:C,'N1113  (3)'!A271,INOUT!E:E)</f>
        <v>3</v>
      </c>
      <c r="D271" s="281">
        <f t="shared" si="28"/>
        <v>6</v>
      </c>
      <c r="E271" s="305">
        <f>SUMIF(INOUT!C:C,'N1113  (3)'!A271,INOUT!F:F)</f>
        <v>0</v>
      </c>
      <c r="F271" s="282">
        <f t="shared" si="29"/>
        <v>6</v>
      </c>
      <c r="G271" s="306">
        <v>8.5</v>
      </c>
      <c r="H271" s="280">
        <f t="shared" si="30"/>
        <v>0</v>
      </c>
      <c r="I271" s="284">
        <f t="shared" si="31"/>
        <v>51</v>
      </c>
    </row>
    <row r="272" spans="1:9" s="307" customFormat="1" x14ac:dyDescent="0.2">
      <c r="A272" s="304" t="s">
        <v>271</v>
      </c>
      <c r="B272" s="314">
        <v>7</v>
      </c>
      <c r="C272" s="276">
        <f>SUMIF(INOUT!C:C,'N1113  (3)'!A272,INOUT!E:E)</f>
        <v>7</v>
      </c>
      <c r="D272" s="281">
        <f t="shared" si="28"/>
        <v>14</v>
      </c>
      <c r="E272" s="305">
        <f>SUMIF(INOUT!C:C,'N1113  (3)'!A272,INOUT!F:F)</f>
        <v>0</v>
      </c>
      <c r="F272" s="282">
        <f t="shared" si="29"/>
        <v>14</v>
      </c>
      <c r="G272" s="306">
        <v>8.5</v>
      </c>
      <c r="H272" s="280">
        <f t="shared" si="30"/>
        <v>0</v>
      </c>
      <c r="I272" s="284">
        <f t="shared" si="31"/>
        <v>119</v>
      </c>
    </row>
    <row r="273" spans="1:10" s="307" customFormat="1" x14ac:dyDescent="0.2">
      <c r="A273" s="304" t="s">
        <v>747</v>
      </c>
      <c r="B273" s="314">
        <v>0</v>
      </c>
      <c r="C273" s="276">
        <f>SUMIF(INOUT!C:C,'N1113  (3)'!A273,INOUT!E:E)</f>
        <v>1</v>
      </c>
      <c r="D273" s="281">
        <f t="shared" si="28"/>
        <v>1</v>
      </c>
      <c r="E273" s="305">
        <f>SUMIF(INOUT!C:C,'N1113  (3)'!A273,INOUT!F:F)</f>
        <v>1</v>
      </c>
      <c r="F273" s="282">
        <f t="shared" si="29"/>
        <v>0</v>
      </c>
      <c r="G273" s="306">
        <v>78</v>
      </c>
      <c r="H273" s="280">
        <f t="shared" si="30"/>
        <v>78</v>
      </c>
      <c r="I273" s="284">
        <f>+G273*F273</f>
        <v>0</v>
      </c>
    </row>
    <row r="274" spans="1:10" s="307" customFormat="1" x14ac:dyDescent="0.2">
      <c r="A274" s="304" t="s">
        <v>897</v>
      </c>
      <c r="B274" s="314">
        <v>0</v>
      </c>
      <c r="C274" s="276">
        <f>SUMIF(INOUT!C:C,'N1113  (3)'!A274,INOUT!E:E)</f>
        <v>1</v>
      </c>
      <c r="D274" s="281">
        <f>B274+C274</f>
        <v>1</v>
      </c>
      <c r="E274" s="305">
        <f>SUMIF(INOUT!C:C,'N1113  (3)'!A274,INOUT!F:F)</f>
        <v>0</v>
      </c>
      <c r="F274" s="282">
        <f>D274-E274</f>
        <v>1</v>
      </c>
      <c r="G274" s="306">
        <v>95</v>
      </c>
      <c r="H274" s="280">
        <f>+E274*G274</f>
        <v>0</v>
      </c>
      <c r="I274" s="284">
        <f>+G274*F274</f>
        <v>95</v>
      </c>
    </row>
    <row r="275" spans="1:10" s="307" customFormat="1" x14ac:dyDescent="0.2">
      <c r="A275" s="304" t="s">
        <v>857</v>
      </c>
      <c r="B275" s="314">
        <v>0</v>
      </c>
      <c r="C275" s="276">
        <f>SUMIF(INOUT!C:C,'N1113  (3)'!A275,INOUT!E:E)</f>
        <v>1</v>
      </c>
      <c r="D275" s="281">
        <f>B275+C275</f>
        <v>1</v>
      </c>
      <c r="E275" s="305">
        <f>SUMIF(INOUT!C:C,'N1113  (3)'!A275,INOUT!F:F)</f>
        <v>1</v>
      </c>
      <c r="F275" s="282">
        <f t="shared" si="29"/>
        <v>0</v>
      </c>
      <c r="G275" s="306">
        <v>595</v>
      </c>
      <c r="H275" s="280">
        <f>+E275*G275</f>
        <v>595</v>
      </c>
      <c r="I275" s="284">
        <f>+G275*F275</f>
        <v>0</v>
      </c>
    </row>
    <row r="276" spans="1:10" s="307" customFormat="1" x14ac:dyDescent="0.2">
      <c r="A276" s="304" t="s">
        <v>810</v>
      </c>
      <c r="B276" s="314">
        <v>46</v>
      </c>
      <c r="C276" s="276">
        <f>SUMIF(INOUT!C:C,'N1113  (3)'!A276,INOUT!E:E)</f>
        <v>28</v>
      </c>
      <c r="D276" s="281">
        <f t="shared" si="28"/>
        <v>74</v>
      </c>
      <c r="E276" s="305">
        <f>SUMIF(INOUT!C:C,'N1113  (3)'!A276,INOUT!F:F)</f>
        <v>4</v>
      </c>
      <c r="F276" s="282">
        <f t="shared" si="29"/>
        <v>70</v>
      </c>
      <c r="G276" s="306">
        <v>13</v>
      </c>
      <c r="H276" s="280">
        <f t="shared" si="30"/>
        <v>52</v>
      </c>
      <c r="I276" s="284">
        <f>+G276*F276</f>
        <v>910</v>
      </c>
      <c r="J276" s="309"/>
    </row>
    <row r="277" spans="1:10" s="307" customFormat="1" x14ac:dyDescent="0.2">
      <c r="A277" s="304" t="s">
        <v>631</v>
      </c>
      <c r="B277" s="314">
        <v>11</v>
      </c>
      <c r="C277" s="276">
        <f>SUMIF(INOUT!C:C,'N1113  (3)'!A277,INOUT!E:E)</f>
        <v>0</v>
      </c>
      <c r="D277" s="281">
        <f t="shared" si="28"/>
        <v>11</v>
      </c>
      <c r="E277" s="305">
        <f>SUMIF(INOUT!C:C,'N1113  (3)'!A277,INOUT!F:F)</f>
        <v>0</v>
      </c>
      <c r="F277" s="282">
        <f t="shared" si="29"/>
        <v>11</v>
      </c>
      <c r="G277" s="306">
        <v>16</v>
      </c>
      <c r="H277" s="280">
        <f t="shared" si="30"/>
        <v>0</v>
      </c>
      <c r="I277" s="284">
        <f>+G277*F277</f>
        <v>176</v>
      </c>
    </row>
    <row r="278" spans="1:10" s="307" customFormat="1" x14ac:dyDescent="0.2">
      <c r="A278" s="304" t="s">
        <v>517</v>
      </c>
      <c r="B278" s="314">
        <v>3</v>
      </c>
      <c r="C278" s="276">
        <f>SUMIF(INOUT!C:C,'N1113  (3)'!A278,INOUT!E:E)</f>
        <v>0</v>
      </c>
      <c r="D278" s="281">
        <f t="shared" si="28"/>
        <v>3</v>
      </c>
      <c r="E278" s="305">
        <f>SUMIF(INOUT!C:C,'N1113  (3)'!A278,INOUT!F:F)</f>
        <v>0</v>
      </c>
      <c r="F278" s="282">
        <f t="shared" si="29"/>
        <v>3</v>
      </c>
      <c r="G278" s="306">
        <v>20</v>
      </c>
      <c r="H278" s="280">
        <f t="shared" si="30"/>
        <v>0</v>
      </c>
      <c r="I278" s="284">
        <f t="shared" ref="I278:I326" si="32">+G278*F278</f>
        <v>60</v>
      </c>
    </row>
    <row r="279" spans="1:10" s="307" customFormat="1" x14ac:dyDescent="0.2">
      <c r="A279" s="304" t="s">
        <v>527</v>
      </c>
      <c r="B279" s="314">
        <v>12</v>
      </c>
      <c r="C279" s="276">
        <f>SUMIF(INOUT!C:C,'N1113  (3)'!A279,INOUT!E:E)</f>
        <v>0</v>
      </c>
      <c r="D279" s="281">
        <f t="shared" si="28"/>
        <v>12</v>
      </c>
      <c r="E279" s="305">
        <f>SUMIF(INOUT!C:C,'N1113  (3)'!A279,INOUT!F:F)</f>
        <v>0</v>
      </c>
      <c r="F279" s="282">
        <f t="shared" si="29"/>
        <v>12</v>
      </c>
      <c r="G279" s="306">
        <v>18</v>
      </c>
      <c r="H279" s="280">
        <f t="shared" si="30"/>
        <v>0</v>
      </c>
      <c r="I279" s="284">
        <f t="shared" si="32"/>
        <v>216</v>
      </c>
    </row>
    <row r="280" spans="1:10" s="307" customFormat="1" x14ac:dyDescent="0.2">
      <c r="A280" s="304" t="s">
        <v>528</v>
      </c>
      <c r="B280" s="314">
        <v>12</v>
      </c>
      <c r="C280" s="276">
        <f>SUMIF(INOUT!C:C,'N1113  (3)'!A280,INOUT!E:E)</f>
        <v>0</v>
      </c>
      <c r="D280" s="281">
        <f t="shared" si="28"/>
        <v>12</v>
      </c>
      <c r="E280" s="305">
        <f>SUMIF(INOUT!C:C,'N1113  (3)'!A280,INOUT!F:F)</f>
        <v>0</v>
      </c>
      <c r="F280" s="282">
        <f t="shared" si="29"/>
        <v>12</v>
      </c>
      <c r="G280" s="306">
        <v>24</v>
      </c>
      <c r="H280" s="280">
        <f t="shared" si="30"/>
        <v>0</v>
      </c>
      <c r="I280" s="284">
        <f t="shared" si="32"/>
        <v>288</v>
      </c>
    </row>
    <row r="281" spans="1:10" s="307" customFormat="1" x14ac:dyDescent="0.2">
      <c r="A281" s="304" t="s">
        <v>440</v>
      </c>
      <c r="B281" s="314">
        <v>8</v>
      </c>
      <c r="C281" s="276">
        <f>SUMIF(INOUT!C:C,'N1113  (3)'!A281,INOUT!E:E)</f>
        <v>3</v>
      </c>
      <c r="D281" s="281">
        <f t="shared" si="28"/>
        <v>11</v>
      </c>
      <c r="E281" s="305">
        <f>SUMIF(INOUT!C:C,'N1113  (3)'!A281,INOUT!F:F)</f>
        <v>1</v>
      </c>
      <c r="F281" s="282">
        <f t="shared" si="29"/>
        <v>10</v>
      </c>
      <c r="G281" s="306">
        <v>45</v>
      </c>
      <c r="H281" s="280">
        <f t="shared" si="30"/>
        <v>45</v>
      </c>
      <c r="I281" s="284">
        <f t="shared" si="32"/>
        <v>450</v>
      </c>
    </row>
    <row r="282" spans="1:10" s="307" customFormat="1" x14ac:dyDescent="0.2">
      <c r="A282" s="304" t="s">
        <v>441</v>
      </c>
      <c r="B282" s="314">
        <v>15</v>
      </c>
      <c r="C282" s="276">
        <f>SUMIF(INOUT!C:C,'N1113  (3)'!A282,INOUT!E:E)</f>
        <v>11</v>
      </c>
      <c r="D282" s="281">
        <f t="shared" si="28"/>
        <v>26</v>
      </c>
      <c r="E282" s="305">
        <f>SUMIF(INOUT!C:C,'N1113  (3)'!A282,INOUT!F:F)</f>
        <v>0</v>
      </c>
      <c r="F282" s="282">
        <f t="shared" si="29"/>
        <v>26</v>
      </c>
      <c r="G282" s="306">
        <v>58</v>
      </c>
      <c r="H282" s="280">
        <f t="shared" si="30"/>
        <v>0</v>
      </c>
      <c r="I282" s="284">
        <f t="shared" si="32"/>
        <v>1508</v>
      </c>
    </row>
    <row r="283" spans="1:10" s="307" customFormat="1" x14ac:dyDescent="0.2">
      <c r="A283" s="304" t="s">
        <v>272</v>
      </c>
      <c r="B283" s="314">
        <v>0</v>
      </c>
      <c r="C283" s="276">
        <f>SUMIF(INOUT!C:C,'N1113  (3)'!A283,INOUT!E:E)</f>
        <v>0</v>
      </c>
      <c r="D283" s="281">
        <f>B283+C283</f>
        <v>0</v>
      </c>
      <c r="E283" s="305">
        <f>SUMIF(INOUT!C:C,'N1113  (3)'!A283,INOUT!F:F)</f>
        <v>0</v>
      </c>
      <c r="F283" s="282">
        <f>D283-E283</f>
        <v>0</v>
      </c>
      <c r="G283" s="306">
        <v>9.8000000000000007</v>
      </c>
      <c r="H283" s="280">
        <f t="shared" si="30"/>
        <v>0</v>
      </c>
      <c r="I283" s="284">
        <f>+G283*F283</f>
        <v>0</v>
      </c>
    </row>
    <row r="284" spans="1:10" s="307" customFormat="1" x14ac:dyDescent="0.2">
      <c r="A284" s="304" t="s">
        <v>616</v>
      </c>
      <c r="B284" s="314">
        <v>0</v>
      </c>
      <c r="C284" s="276">
        <f>SUMIF(INOUT!C:C,'N1113  (3)'!A284,INOUT!E:E)</f>
        <v>10</v>
      </c>
      <c r="D284" s="281">
        <f>B284+C284</f>
        <v>10</v>
      </c>
      <c r="E284" s="305">
        <f>SUMIF(INOUT!C:C,'N1113  (3)'!A284,INOUT!F:F)</f>
        <v>0</v>
      </c>
      <c r="F284" s="282">
        <f>D284-E284</f>
        <v>10</v>
      </c>
      <c r="G284" s="306">
        <v>10</v>
      </c>
      <c r="H284" s="280">
        <f t="shared" si="30"/>
        <v>0</v>
      </c>
      <c r="I284" s="284">
        <f>+G284*F284</f>
        <v>100</v>
      </c>
    </row>
    <row r="285" spans="1:10" s="307" customFormat="1" ht="16.5" x14ac:dyDescent="0.2">
      <c r="A285" s="168" t="s">
        <v>758</v>
      </c>
      <c r="B285" s="314">
        <v>0</v>
      </c>
      <c r="C285" s="276">
        <f>SUMIF(INOUT!C:C,'N1113  (3)'!A285,INOUT!E:E)</f>
        <v>0</v>
      </c>
      <c r="D285" s="281">
        <f>B285+C285</f>
        <v>0</v>
      </c>
      <c r="E285" s="305">
        <f>SUMIF(INOUT!C:C,'N1113  (3)'!A285,INOUT!F:F)</f>
        <v>0</v>
      </c>
      <c r="F285" s="282">
        <f>D285-E285</f>
        <v>0</v>
      </c>
      <c r="G285" s="306">
        <v>450</v>
      </c>
      <c r="H285" s="280">
        <f>+E285*G285</f>
        <v>0</v>
      </c>
      <c r="I285" s="284">
        <f>+G285*F285</f>
        <v>0</v>
      </c>
    </row>
    <row r="286" spans="1:10" s="307" customFormat="1" ht="16.5" x14ac:dyDescent="0.2">
      <c r="A286" s="348" t="s">
        <v>781</v>
      </c>
      <c r="B286" s="314">
        <v>0</v>
      </c>
      <c r="C286" s="276">
        <f>SUMIF(INOUT!C:C,'N1113  (3)'!A286,INOUT!E:E)</f>
        <v>0</v>
      </c>
      <c r="D286" s="281">
        <f>B286+C286</f>
        <v>0</v>
      </c>
      <c r="E286" s="305">
        <f>SUMIF(INOUT!C:C,'N1113  (3)'!A286,INOUT!F:F)</f>
        <v>0</v>
      </c>
      <c r="F286" s="282">
        <f>D286-E286</f>
        <v>0</v>
      </c>
      <c r="G286" s="306">
        <v>550</v>
      </c>
      <c r="H286" s="280">
        <f>+E286*G286</f>
        <v>0</v>
      </c>
      <c r="I286" s="284">
        <f>+G286*F286</f>
        <v>0</v>
      </c>
    </row>
    <row r="287" spans="1:10" s="307" customFormat="1" ht="16.5" x14ac:dyDescent="0.2">
      <c r="A287" s="348" t="s">
        <v>780</v>
      </c>
      <c r="B287" s="314">
        <v>0</v>
      </c>
      <c r="C287" s="276">
        <f>SUMIF(INOUT!C:C,'N1113  (3)'!A287,INOUT!E:E)</f>
        <v>0</v>
      </c>
      <c r="D287" s="281">
        <f>B287+C287</f>
        <v>0</v>
      </c>
      <c r="E287" s="305">
        <f>SUMIF(INOUT!C:C,'N1113  (3)'!A287,INOUT!F:F)</f>
        <v>0</v>
      </c>
      <c r="F287" s="282">
        <f>D287-E287</f>
        <v>0</v>
      </c>
      <c r="G287" s="306">
        <v>225</v>
      </c>
      <c r="H287" s="280">
        <f>+E287*G287</f>
        <v>0</v>
      </c>
      <c r="I287" s="284">
        <f>+G287*F287</f>
        <v>0</v>
      </c>
    </row>
    <row r="288" spans="1:10" s="307" customFormat="1" x14ac:dyDescent="0.2">
      <c r="A288" s="304" t="s">
        <v>701</v>
      </c>
      <c r="B288" s="314">
        <v>1</v>
      </c>
      <c r="C288" s="276">
        <f>SUMIF(INOUT!C:C,'N1113  (3)'!A288,INOUT!E:E)</f>
        <v>4</v>
      </c>
      <c r="D288" s="281">
        <f t="shared" si="28"/>
        <v>5</v>
      </c>
      <c r="E288" s="305">
        <f>SUMIF(INOUT!C:C,'N1113  (3)'!A288,INOUT!F:F)</f>
        <v>1</v>
      </c>
      <c r="F288" s="282">
        <f t="shared" si="29"/>
        <v>4</v>
      </c>
      <c r="G288" s="306">
        <v>42</v>
      </c>
      <c r="H288" s="280">
        <f t="shared" si="30"/>
        <v>42</v>
      </c>
      <c r="I288" s="284">
        <f t="shared" si="32"/>
        <v>168</v>
      </c>
    </row>
    <row r="289" spans="1:9" s="307" customFormat="1" x14ac:dyDescent="0.2">
      <c r="A289" s="304" t="s">
        <v>755</v>
      </c>
      <c r="B289" s="314">
        <v>0</v>
      </c>
      <c r="C289" s="276">
        <f>SUMIF(INOUT!C:C,'N1113  (3)'!A289,INOUT!E:E)</f>
        <v>0</v>
      </c>
      <c r="D289" s="281">
        <f t="shared" si="28"/>
        <v>0</v>
      </c>
      <c r="E289" s="305">
        <f>SUMIF(INOUT!C:C,'N1113  (3)'!A289,INOUT!F:F)</f>
        <v>0</v>
      </c>
      <c r="F289" s="282">
        <f>D289-E289</f>
        <v>0</v>
      </c>
      <c r="G289" s="306">
        <v>29</v>
      </c>
      <c r="H289" s="280">
        <f>+E289*G289</f>
        <v>0</v>
      </c>
      <c r="I289" s="284">
        <f t="shared" si="32"/>
        <v>0</v>
      </c>
    </row>
    <row r="290" spans="1:9" s="307" customFormat="1" x14ac:dyDescent="0.2">
      <c r="A290" s="304" t="s">
        <v>501</v>
      </c>
      <c r="B290" s="314">
        <v>8</v>
      </c>
      <c r="C290" s="276">
        <f>SUMIF(INOUT!C:C,'N1113  (3)'!A290,INOUT!E:E)</f>
        <v>3</v>
      </c>
      <c r="D290" s="281">
        <f t="shared" si="28"/>
        <v>11</v>
      </c>
      <c r="E290" s="305">
        <f>SUMIF(INOUT!C:C,'N1113  (3)'!A290,INOUT!F:F)</f>
        <v>2</v>
      </c>
      <c r="F290" s="282">
        <f>D290-E290</f>
        <v>9</v>
      </c>
      <c r="G290" s="306">
        <v>20</v>
      </c>
      <c r="H290" s="280">
        <f t="shared" si="30"/>
        <v>40</v>
      </c>
      <c r="I290" s="284">
        <f t="shared" si="32"/>
        <v>180</v>
      </c>
    </row>
    <row r="291" spans="1:9" s="307" customFormat="1" x14ac:dyDescent="0.2">
      <c r="A291" s="304" t="s">
        <v>655</v>
      </c>
      <c r="B291" s="314"/>
      <c r="C291" s="276">
        <f>SUMIF(INOUT!C:C,'N1113  (3)'!A291,INOUT!E:E)</f>
        <v>1</v>
      </c>
      <c r="D291" s="281">
        <f t="shared" si="28"/>
        <v>1</v>
      </c>
      <c r="E291" s="305">
        <f>SUMIF(INOUT!C:C,'N1113  (3)'!A291,INOUT!F:F)</f>
        <v>0</v>
      </c>
      <c r="F291" s="282">
        <f>D291-E291</f>
        <v>1</v>
      </c>
      <c r="G291" s="306">
        <v>65</v>
      </c>
      <c r="H291" s="280">
        <f t="shared" si="30"/>
        <v>0</v>
      </c>
      <c r="I291" s="284">
        <f t="shared" si="32"/>
        <v>65</v>
      </c>
    </row>
    <row r="292" spans="1:9" s="307" customFormat="1" x14ac:dyDescent="0.2">
      <c r="A292" s="304" t="s">
        <v>712</v>
      </c>
      <c r="B292" s="276">
        <v>0</v>
      </c>
      <c r="C292" s="276">
        <f>SUMIF(INOUT!C:C,'N1113  (3)'!A292,INOUT!E:E)</f>
        <v>0</v>
      </c>
      <c r="D292" s="281">
        <f t="shared" si="28"/>
        <v>0</v>
      </c>
      <c r="E292" s="305">
        <f>SUMIF(INOUT!C:C,'N1113  (3)'!A292,INOUT!F:F)</f>
        <v>0</v>
      </c>
      <c r="F292" s="282">
        <v>0</v>
      </c>
      <c r="G292" s="306">
        <v>98</v>
      </c>
      <c r="H292" s="280">
        <f t="shared" si="30"/>
        <v>0</v>
      </c>
      <c r="I292" s="284">
        <f t="shared" si="32"/>
        <v>0</v>
      </c>
    </row>
    <row r="293" spans="1:9" s="307" customFormat="1" x14ac:dyDescent="0.2">
      <c r="A293" s="304" t="s">
        <v>279</v>
      </c>
      <c r="B293" s="314">
        <v>2</v>
      </c>
      <c r="C293" s="276">
        <f>SUMIF(INOUT!C:C,'N1113  (3)'!A293,INOUT!E:E)</f>
        <v>0</v>
      </c>
      <c r="D293" s="281">
        <f t="shared" si="28"/>
        <v>2</v>
      </c>
      <c r="E293" s="305">
        <f>SUMIF(INOUT!C:C,'N1113  (3)'!A293,INOUT!F:F)</f>
        <v>0</v>
      </c>
      <c r="F293" s="282">
        <f t="shared" ref="F293:F328" si="33">D293-E293</f>
        <v>2</v>
      </c>
      <c r="G293" s="306">
        <v>5.58</v>
      </c>
      <c r="H293" s="280">
        <f t="shared" si="30"/>
        <v>0</v>
      </c>
      <c r="I293" s="284">
        <f t="shared" si="32"/>
        <v>11.16</v>
      </c>
    </row>
    <row r="294" spans="1:9" s="307" customFormat="1" x14ac:dyDescent="0.2">
      <c r="A294" s="304" t="s">
        <v>282</v>
      </c>
      <c r="B294" s="314">
        <v>9</v>
      </c>
      <c r="C294" s="276">
        <f>SUMIF(INOUT!C:C,'N1113  (3)'!A294,INOUT!E:E)</f>
        <v>5</v>
      </c>
      <c r="D294" s="281">
        <f t="shared" si="28"/>
        <v>14</v>
      </c>
      <c r="E294" s="305">
        <f>SUMIF(INOUT!C:C,'N1113  (3)'!A294,INOUT!F:F)</f>
        <v>5</v>
      </c>
      <c r="F294" s="282">
        <f t="shared" si="33"/>
        <v>9</v>
      </c>
      <c r="G294" s="306">
        <v>26</v>
      </c>
      <c r="H294" s="280">
        <f t="shared" si="30"/>
        <v>130</v>
      </c>
      <c r="I294" s="284">
        <f t="shared" si="32"/>
        <v>234</v>
      </c>
    </row>
    <row r="295" spans="1:9" s="307" customFormat="1" x14ac:dyDescent="0.2">
      <c r="A295" s="304" t="s">
        <v>713</v>
      </c>
      <c r="B295" s="314">
        <v>0</v>
      </c>
      <c r="C295" s="276">
        <v>1</v>
      </c>
      <c r="D295" s="281">
        <v>1</v>
      </c>
      <c r="E295" s="305">
        <f>SUMIF(INOUT!C:C,'N1113  (3)'!A295,INOUT!F:F)</f>
        <v>0</v>
      </c>
      <c r="F295" s="282">
        <f t="shared" si="33"/>
        <v>1</v>
      </c>
      <c r="G295" s="306">
        <v>295</v>
      </c>
      <c r="H295" s="280">
        <f t="shared" si="30"/>
        <v>0</v>
      </c>
      <c r="I295" s="284">
        <f t="shared" si="32"/>
        <v>295</v>
      </c>
    </row>
    <row r="296" spans="1:9" s="307" customFormat="1" x14ac:dyDescent="0.2">
      <c r="A296" s="304" t="s">
        <v>879</v>
      </c>
      <c r="B296" s="314">
        <v>0</v>
      </c>
      <c r="C296" s="276">
        <v>1</v>
      </c>
      <c r="D296" s="281">
        <v>1</v>
      </c>
      <c r="E296" s="305">
        <f>SUMIF(INOUT!C:C,'N1113  (3)'!A296,INOUT!F:F)</f>
        <v>0</v>
      </c>
      <c r="F296" s="282">
        <f>D296-E296</f>
        <v>1</v>
      </c>
      <c r="G296" s="306">
        <v>295</v>
      </c>
      <c r="H296" s="280">
        <f>+E296*G296</f>
        <v>0</v>
      </c>
      <c r="I296" s="284">
        <f t="shared" si="32"/>
        <v>295</v>
      </c>
    </row>
    <row r="297" spans="1:9" s="307" customFormat="1" x14ac:dyDescent="0.2">
      <c r="A297" s="304" t="s">
        <v>737</v>
      </c>
      <c r="B297" s="314">
        <v>0</v>
      </c>
      <c r="C297" s="276">
        <v>1</v>
      </c>
      <c r="D297" s="281">
        <v>1</v>
      </c>
      <c r="E297" s="305">
        <f>SUMIF(INOUT!C:C,'N1113  (3)'!A297,INOUT!F:F)</f>
        <v>2</v>
      </c>
      <c r="F297" s="282">
        <f t="shared" si="33"/>
        <v>-1</v>
      </c>
      <c r="G297" s="306">
        <v>110</v>
      </c>
      <c r="H297" s="280">
        <f t="shared" si="30"/>
        <v>220</v>
      </c>
      <c r="I297" s="284">
        <f t="shared" si="32"/>
        <v>-110</v>
      </c>
    </row>
    <row r="298" spans="1:9" s="307" customFormat="1" x14ac:dyDescent="0.2">
      <c r="A298" s="304" t="s">
        <v>538</v>
      </c>
      <c r="B298" s="314">
        <v>2</v>
      </c>
      <c r="C298" s="276">
        <f>SUMIF(INOUT!C:C,'N1113  (3)'!A298,INOUT!E:E)</f>
        <v>0</v>
      </c>
      <c r="D298" s="281">
        <f t="shared" ref="D298:D313" si="34">B298+C298</f>
        <v>2</v>
      </c>
      <c r="E298" s="305">
        <f>SUMIF(INOUT!C:C,'N1113  (3)'!A298,INOUT!F:F)</f>
        <v>0</v>
      </c>
      <c r="F298" s="282">
        <f t="shared" si="33"/>
        <v>2</v>
      </c>
      <c r="G298" s="306">
        <v>30</v>
      </c>
      <c r="H298" s="280">
        <f t="shared" si="30"/>
        <v>0</v>
      </c>
      <c r="I298" s="284">
        <f t="shared" si="32"/>
        <v>60</v>
      </c>
    </row>
    <row r="299" spans="1:9" s="307" customFormat="1" ht="16.5" x14ac:dyDescent="0.2">
      <c r="A299" s="168" t="s">
        <v>875</v>
      </c>
      <c r="B299" s="314">
        <v>0</v>
      </c>
      <c r="C299" s="276">
        <f>SUMIF(INOUT!C:C,'N1113  (3)'!A299,INOUT!E:E)</f>
        <v>0</v>
      </c>
      <c r="D299" s="281">
        <f>B299+C299</f>
        <v>0</v>
      </c>
      <c r="E299" s="305">
        <f>SUMIF(INOUT!C:C,'N1113  (3)'!A299,INOUT!F:F)</f>
        <v>0</v>
      </c>
      <c r="F299" s="282">
        <f>D299-E299</f>
        <v>0</v>
      </c>
      <c r="G299" s="306">
        <v>41</v>
      </c>
      <c r="H299" s="280">
        <f t="shared" si="30"/>
        <v>0</v>
      </c>
      <c r="I299" s="284">
        <f t="shared" si="32"/>
        <v>0</v>
      </c>
    </row>
    <row r="300" spans="1:9" s="307" customFormat="1" ht="16.5" x14ac:dyDescent="0.2">
      <c r="A300" s="168" t="s">
        <v>894</v>
      </c>
      <c r="B300" s="314">
        <v>0</v>
      </c>
      <c r="C300" s="276">
        <f>SUMIF(INOUT!C:C,'N1113  (3)'!A300,INOUT!E:E)</f>
        <v>0</v>
      </c>
      <c r="D300" s="281">
        <f>B300+C300</f>
        <v>0</v>
      </c>
      <c r="E300" s="305">
        <f>SUMIF(INOUT!C:C,'N1113  (3)'!A300,INOUT!F:F)</f>
        <v>0</v>
      </c>
      <c r="F300" s="282">
        <f>D300-E300</f>
        <v>0</v>
      </c>
      <c r="G300" s="306">
        <v>40</v>
      </c>
      <c r="H300" s="280">
        <f>+E300*G300</f>
        <v>0</v>
      </c>
      <c r="I300" s="284">
        <f>+G300*F300</f>
        <v>0</v>
      </c>
    </row>
    <row r="301" spans="1:9" s="307" customFormat="1" ht="16.5" x14ac:dyDescent="0.2">
      <c r="A301" s="168" t="s">
        <v>895</v>
      </c>
      <c r="B301" s="314">
        <v>0</v>
      </c>
      <c r="C301" s="276">
        <f>SUMIF(INOUT!C:C,'N1113  (3)'!A301,INOUT!E:E)</f>
        <v>0</v>
      </c>
      <c r="D301" s="281">
        <f>B301+C301</f>
        <v>0</v>
      </c>
      <c r="E301" s="305">
        <f>SUMIF(INOUT!C:C,'N1113  (3)'!A301,INOUT!F:F)</f>
        <v>0</v>
      </c>
      <c r="F301" s="282">
        <f>D301-E301</f>
        <v>0</v>
      </c>
      <c r="G301" s="306">
        <v>38</v>
      </c>
      <c r="H301" s="280">
        <f>+E301*G301</f>
        <v>0</v>
      </c>
      <c r="I301" s="284">
        <f>+G301*F301</f>
        <v>0</v>
      </c>
    </row>
    <row r="302" spans="1:9" s="307" customFormat="1" x14ac:dyDescent="0.2">
      <c r="A302" s="304" t="s">
        <v>562</v>
      </c>
      <c r="B302" s="314">
        <v>0</v>
      </c>
      <c r="C302" s="276">
        <v>1000</v>
      </c>
      <c r="D302" s="329">
        <f t="shared" si="34"/>
        <v>1000</v>
      </c>
      <c r="E302" s="332">
        <f>SUMIF(INOUT!C:C,'N1113  (3)'!A302,INOUT!F:F)</f>
        <v>0</v>
      </c>
      <c r="F302" s="282">
        <f t="shared" si="33"/>
        <v>1000</v>
      </c>
      <c r="G302" s="306">
        <v>0.99</v>
      </c>
      <c r="H302" s="280">
        <f t="shared" si="30"/>
        <v>0</v>
      </c>
      <c r="I302" s="284">
        <f t="shared" si="32"/>
        <v>990</v>
      </c>
    </row>
    <row r="303" spans="1:9" s="307" customFormat="1" ht="16.5" x14ac:dyDescent="0.2">
      <c r="A303" s="168" t="s">
        <v>765</v>
      </c>
      <c r="B303" s="314">
        <v>0</v>
      </c>
      <c r="C303" s="276">
        <v>500</v>
      </c>
      <c r="D303" s="329">
        <f t="shared" si="34"/>
        <v>500</v>
      </c>
      <c r="E303" s="332">
        <f>SUMIF(INOUT!C:C,'N1113  (3)'!A303,INOUT!F:F)</f>
        <v>0</v>
      </c>
      <c r="F303" s="282">
        <f t="shared" si="33"/>
        <v>500</v>
      </c>
      <c r="G303" s="306">
        <v>1.0900000000000001</v>
      </c>
      <c r="H303" s="280">
        <f t="shared" si="30"/>
        <v>0</v>
      </c>
      <c r="I303" s="284">
        <f t="shared" si="32"/>
        <v>545</v>
      </c>
    </row>
    <row r="304" spans="1:9" s="307" customFormat="1" x14ac:dyDescent="0.2">
      <c r="A304" s="304" t="s">
        <v>753</v>
      </c>
      <c r="B304" s="314">
        <v>0</v>
      </c>
      <c r="C304" s="276">
        <f>SUMIF(INOUT!C:C,'N1113  (3)'!A304,INOUT!E:E)</f>
        <v>7</v>
      </c>
      <c r="D304" s="281">
        <f t="shared" si="34"/>
        <v>7</v>
      </c>
      <c r="E304" s="305">
        <f>SUMIF(INOUT!C:C,'N1113  (3)'!A304,INOUT!F:F)</f>
        <v>1</v>
      </c>
      <c r="F304" s="282">
        <f t="shared" si="33"/>
        <v>6</v>
      </c>
      <c r="G304" s="306">
        <v>38</v>
      </c>
      <c r="H304" s="280">
        <f t="shared" si="30"/>
        <v>38</v>
      </c>
      <c r="I304" s="284">
        <f t="shared" si="32"/>
        <v>228</v>
      </c>
    </row>
    <row r="305" spans="1:9" s="307" customFormat="1" x14ac:dyDescent="0.2">
      <c r="A305" s="304" t="s">
        <v>535</v>
      </c>
      <c r="B305" s="314">
        <v>2</v>
      </c>
      <c r="C305" s="276">
        <f>SUMIF(INOUT!C:C,'N1113  (3)'!A305,INOUT!E:E)</f>
        <v>1</v>
      </c>
      <c r="D305" s="281">
        <f t="shared" si="34"/>
        <v>3</v>
      </c>
      <c r="E305" s="305">
        <f>SUMIF(INOUT!C:C,'N1113  (3)'!A305,INOUT!F:F)</f>
        <v>0</v>
      </c>
      <c r="F305" s="282">
        <f t="shared" si="33"/>
        <v>3</v>
      </c>
      <c r="G305" s="306">
        <v>49</v>
      </c>
      <c r="H305" s="280">
        <f t="shared" si="30"/>
        <v>0</v>
      </c>
      <c r="I305" s="284">
        <f t="shared" si="32"/>
        <v>147</v>
      </c>
    </row>
    <row r="306" spans="1:9" s="307" customFormat="1" x14ac:dyDescent="0.2">
      <c r="A306" s="304" t="s">
        <v>627</v>
      </c>
      <c r="B306" s="314">
        <v>1</v>
      </c>
      <c r="C306" s="276">
        <f>SUMIF(INOUT!C:C,'N1113  (3)'!A306,INOUT!E:E)</f>
        <v>0</v>
      </c>
      <c r="D306" s="281">
        <f t="shared" si="34"/>
        <v>1</v>
      </c>
      <c r="E306" s="305">
        <f>SUMIF(INOUT!C:C,'N1113  (3)'!A306,INOUT!F:F)</f>
        <v>0</v>
      </c>
      <c r="F306" s="282">
        <f t="shared" si="33"/>
        <v>1</v>
      </c>
      <c r="G306" s="306">
        <v>18</v>
      </c>
      <c r="H306" s="280">
        <f t="shared" si="30"/>
        <v>0</v>
      </c>
      <c r="I306" s="284">
        <f t="shared" si="32"/>
        <v>18</v>
      </c>
    </row>
    <row r="307" spans="1:9" s="307" customFormat="1" x14ac:dyDescent="0.2">
      <c r="A307" s="304" t="s">
        <v>893</v>
      </c>
      <c r="B307" s="314">
        <v>0</v>
      </c>
      <c r="C307" s="276">
        <f>SUMIF(INOUT!C:C,'N1113  (3)'!A307,INOUT!E:E)</f>
        <v>0</v>
      </c>
      <c r="D307" s="281">
        <f>B307+C307</f>
        <v>0</v>
      </c>
      <c r="E307" s="305">
        <f>SUMIF(INOUT!C:C,'N1113  (3)'!A307,INOUT!F:F)</f>
        <v>0</v>
      </c>
      <c r="F307" s="282">
        <f>D307-E307</f>
        <v>0</v>
      </c>
      <c r="G307" s="306">
        <v>29</v>
      </c>
      <c r="H307" s="280">
        <f>+E307*G307</f>
        <v>0</v>
      </c>
      <c r="I307" s="284">
        <f>+G307*F307</f>
        <v>0</v>
      </c>
    </row>
    <row r="308" spans="1:9" s="307" customFormat="1" x14ac:dyDescent="0.2">
      <c r="A308" s="304" t="s">
        <v>509</v>
      </c>
      <c r="B308" s="314">
        <v>3</v>
      </c>
      <c r="C308" s="276">
        <f>SUMIF(INOUT!C:C,'N1113  (3)'!A308,INOUT!E:E)</f>
        <v>0</v>
      </c>
      <c r="D308" s="281">
        <f t="shared" si="34"/>
        <v>3</v>
      </c>
      <c r="E308" s="305">
        <f>SUMIF(INOUT!C:C,'N1113  (3)'!A308,INOUT!F:F)</f>
        <v>0</v>
      </c>
      <c r="F308" s="282">
        <f t="shared" si="33"/>
        <v>3</v>
      </c>
      <c r="G308" s="306">
        <v>29</v>
      </c>
      <c r="H308" s="280">
        <f t="shared" si="30"/>
        <v>0</v>
      </c>
      <c r="I308" s="284">
        <f t="shared" si="32"/>
        <v>87</v>
      </c>
    </row>
    <row r="309" spans="1:9" s="307" customFormat="1" x14ac:dyDescent="0.2">
      <c r="A309" s="304" t="s">
        <v>510</v>
      </c>
      <c r="B309" s="314">
        <v>0</v>
      </c>
      <c r="C309" s="276">
        <f>SUMIF(INOUT!C:C,'N1113  (3)'!A309,INOUT!E:E)</f>
        <v>0</v>
      </c>
      <c r="D309" s="281">
        <f t="shared" si="34"/>
        <v>0</v>
      </c>
      <c r="E309" s="305">
        <f>SUMIF(INOUT!C:C,'N1113  (3)'!A309,INOUT!F:F)</f>
        <v>0</v>
      </c>
      <c r="F309" s="282">
        <f t="shared" si="33"/>
        <v>0</v>
      </c>
      <c r="G309" s="306">
        <v>26</v>
      </c>
      <c r="H309" s="280">
        <f t="shared" si="30"/>
        <v>0</v>
      </c>
      <c r="I309" s="284">
        <f t="shared" si="32"/>
        <v>0</v>
      </c>
    </row>
    <row r="310" spans="1:9" s="307" customFormat="1" x14ac:dyDescent="0.2">
      <c r="A310" s="304" t="s">
        <v>644</v>
      </c>
      <c r="B310" s="314">
        <v>1</v>
      </c>
      <c r="C310" s="276">
        <f>SUMIF(INOUT!C:C,'N1113  (3)'!A310,INOUT!E:E)</f>
        <v>0</v>
      </c>
      <c r="D310" s="281">
        <f t="shared" si="34"/>
        <v>1</v>
      </c>
      <c r="E310" s="305">
        <f>SUMIF(INOUT!C:C,'N1113  (3)'!A310,INOUT!F:F)</f>
        <v>0</v>
      </c>
      <c r="F310" s="282">
        <f t="shared" si="33"/>
        <v>1</v>
      </c>
      <c r="G310" s="306">
        <v>24</v>
      </c>
      <c r="H310" s="280">
        <f t="shared" si="30"/>
        <v>0</v>
      </c>
      <c r="I310" s="284">
        <f t="shared" si="32"/>
        <v>24</v>
      </c>
    </row>
    <row r="311" spans="1:9" s="307" customFormat="1" x14ac:dyDescent="0.2">
      <c r="A311" s="304" t="s">
        <v>380</v>
      </c>
      <c r="B311" s="314">
        <v>0</v>
      </c>
      <c r="C311" s="276">
        <f>SUMIF(INOUT!C:C,'N1113  (3)'!A311,INOUT!E:E)</f>
        <v>0</v>
      </c>
      <c r="D311" s="281">
        <f t="shared" si="34"/>
        <v>0</v>
      </c>
      <c r="E311" s="305">
        <f>SUMIF(INOUT!C:C,'N1113  (3)'!A311,INOUT!F:F)</f>
        <v>0</v>
      </c>
      <c r="F311" s="282">
        <f t="shared" si="33"/>
        <v>0</v>
      </c>
      <c r="G311" s="306">
        <v>18</v>
      </c>
      <c r="H311" s="280">
        <f t="shared" si="30"/>
        <v>0</v>
      </c>
      <c r="I311" s="284">
        <f t="shared" si="32"/>
        <v>0</v>
      </c>
    </row>
    <row r="312" spans="1:9" s="307" customFormat="1" x14ac:dyDescent="0.2">
      <c r="A312" s="304" t="s">
        <v>505</v>
      </c>
      <c r="B312" s="314"/>
      <c r="C312" s="276">
        <f>SUMIF(INOUT!C:C,'N1113  (3)'!A312,INOUT!E:E)</f>
        <v>0</v>
      </c>
      <c r="D312" s="281">
        <f t="shared" si="34"/>
        <v>0</v>
      </c>
      <c r="E312" s="305">
        <f>SUMIF(INOUT!C:C,'N1113  (3)'!A312,INOUT!F:F)</f>
        <v>0</v>
      </c>
      <c r="F312" s="282">
        <f t="shared" si="33"/>
        <v>0</v>
      </c>
      <c r="G312" s="306">
        <v>29</v>
      </c>
      <c r="H312" s="280">
        <f t="shared" si="30"/>
        <v>0</v>
      </c>
      <c r="I312" s="284">
        <f t="shared" si="32"/>
        <v>0</v>
      </c>
    </row>
    <row r="313" spans="1:9" s="307" customFormat="1" x14ac:dyDescent="0.2">
      <c r="A313" s="304" t="s">
        <v>654</v>
      </c>
      <c r="B313" s="314"/>
      <c r="C313" s="276">
        <f>SUMIF(INOUT!C:C,'N1113  (3)'!A313,INOUT!E:E)</f>
        <v>0</v>
      </c>
      <c r="D313" s="281">
        <f t="shared" si="34"/>
        <v>0</v>
      </c>
      <c r="E313" s="305">
        <f>SUMIF(INOUT!C:C,'N1113  (3)'!A313,INOUT!F:F)</f>
        <v>0</v>
      </c>
      <c r="F313" s="282">
        <f t="shared" si="33"/>
        <v>0</v>
      </c>
      <c r="G313" s="306">
        <v>30</v>
      </c>
      <c r="H313" s="280">
        <f t="shared" ref="H313:H328" si="35">+E313*G313</f>
        <v>0</v>
      </c>
      <c r="I313" s="284">
        <f t="shared" si="32"/>
        <v>0</v>
      </c>
    </row>
    <row r="314" spans="1:9" s="307" customFormat="1" x14ac:dyDescent="0.2">
      <c r="A314" s="304" t="s">
        <v>719</v>
      </c>
      <c r="B314" s="314">
        <v>0</v>
      </c>
      <c r="C314" s="276">
        <v>2</v>
      </c>
      <c r="D314" s="281">
        <v>2</v>
      </c>
      <c r="E314" s="305">
        <f>SUMIF(INOUT!C:C,'N1113  (3)'!A314,INOUT!F:F)</f>
        <v>0</v>
      </c>
      <c r="F314" s="282">
        <f t="shared" si="33"/>
        <v>2</v>
      </c>
      <c r="G314" s="306">
        <v>95</v>
      </c>
      <c r="H314" s="280">
        <f t="shared" si="35"/>
        <v>0</v>
      </c>
      <c r="I314" s="284">
        <f t="shared" si="32"/>
        <v>190</v>
      </c>
    </row>
    <row r="315" spans="1:9" s="307" customFormat="1" x14ac:dyDescent="0.2">
      <c r="A315" s="304" t="s">
        <v>442</v>
      </c>
      <c r="B315" s="314">
        <v>5</v>
      </c>
      <c r="C315" s="276">
        <f>SUMIF(INOUT!C:C,'N1113  (3)'!A315,INOUT!E:E)</f>
        <v>5</v>
      </c>
      <c r="D315" s="281">
        <f t="shared" ref="D315:D325" si="36">B315+C315</f>
        <v>10</v>
      </c>
      <c r="E315" s="305">
        <f>SUMIF(INOUT!C:C,'N1113  (3)'!A315,INOUT!F:F)</f>
        <v>4</v>
      </c>
      <c r="F315" s="282">
        <f t="shared" si="33"/>
        <v>6</v>
      </c>
      <c r="G315" s="306">
        <v>26</v>
      </c>
      <c r="H315" s="280">
        <f t="shared" si="35"/>
        <v>104</v>
      </c>
      <c r="I315" s="284">
        <f t="shared" si="32"/>
        <v>156</v>
      </c>
    </row>
    <row r="316" spans="1:9" s="307" customFormat="1" x14ac:dyDescent="0.2">
      <c r="A316" s="304" t="s">
        <v>756</v>
      </c>
      <c r="B316" s="314">
        <v>0</v>
      </c>
      <c r="C316" s="276">
        <f>SUMIF(INOUT!C:C,'N1113  (3)'!A316,INOUT!E:E)</f>
        <v>6</v>
      </c>
      <c r="D316" s="281">
        <f t="shared" si="36"/>
        <v>6</v>
      </c>
      <c r="E316" s="305">
        <f>SUMIF(INOUT!C:C,'N1113  (3)'!A316,INOUT!F:F)</f>
        <v>16</v>
      </c>
      <c r="F316" s="282">
        <f t="shared" si="33"/>
        <v>-10</v>
      </c>
      <c r="G316" s="306">
        <v>42</v>
      </c>
      <c r="H316" s="280">
        <f t="shared" si="35"/>
        <v>672</v>
      </c>
      <c r="I316" s="284">
        <f t="shared" si="32"/>
        <v>-420</v>
      </c>
    </row>
    <row r="317" spans="1:9" s="307" customFormat="1" ht="16.5" x14ac:dyDescent="0.2">
      <c r="A317" s="168" t="s">
        <v>767</v>
      </c>
      <c r="B317" s="314">
        <v>0</v>
      </c>
      <c r="C317" s="276">
        <f>SUMIF(INOUT!C:C,'N1113  (3)'!A317,INOUT!E:E)</f>
        <v>15</v>
      </c>
      <c r="D317" s="281">
        <f t="shared" si="36"/>
        <v>15</v>
      </c>
      <c r="E317" s="305">
        <f>SUMIF(INOUT!C:C,'N1113  (3)'!A317,INOUT!F:F)</f>
        <v>0</v>
      </c>
      <c r="F317" s="282">
        <f>D317-E317</f>
        <v>15</v>
      </c>
      <c r="G317" s="306">
        <v>60</v>
      </c>
      <c r="H317" s="280">
        <f t="shared" si="35"/>
        <v>0</v>
      </c>
      <c r="I317" s="284">
        <f t="shared" si="32"/>
        <v>900</v>
      </c>
    </row>
    <row r="318" spans="1:9" s="307" customFormat="1" x14ac:dyDescent="0.2">
      <c r="A318" s="304" t="s">
        <v>290</v>
      </c>
      <c r="B318" s="314">
        <v>0</v>
      </c>
      <c r="C318" s="276">
        <f>SUMIF(INOUT!C:C,'N1113  (3)'!A318,INOUT!E:E)</f>
        <v>3</v>
      </c>
      <c r="D318" s="281">
        <f t="shared" si="36"/>
        <v>3</v>
      </c>
      <c r="E318" s="305">
        <f>SUMIF(INOUT!C:C,'N1113  (3)'!A318,INOUT!F:F)</f>
        <v>3</v>
      </c>
      <c r="F318" s="282">
        <f t="shared" si="33"/>
        <v>0</v>
      </c>
      <c r="G318" s="334">
        <v>3125</v>
      </c>
      <c r="H318" s="330">
        <f t="shared" si="35"/>
        <v>9375</v>
      </c>
      <c r="I318" s="284">
        <f t="shared" si="32"/>
        <v>0</v>
      </c>
    </row>
    <row r="319" spans="1:9" s="307" customFormat="1" x14ac:dyDescent="0.2">
      <c r="A319" s="304" t="s">
        <v>443</v>
      </c>
      <c r="B319" s="314">
        <v>5</v>
      </c>
      <c r="C319" s="276">
        <f>SUMIF(INOUT!C:C,'N1113  (3)'!A319,INOUT!E:E)</f>
        <v>0</v>
      </c>
      <c r="D319" s="281">
        <f t="shared" si="36"/>
        <v>5</v>
      </c>
      <c r="E319" s="305">
        <f>SUMIF(INOUT!C:C,'N1113  (3)'!A319,INOUT!F:F)</f>
        <v>0</v>
      </c>
      <c r="F319" s="282">
        <f t="shared" si="33"/>
        <v>5</v>
      </c>
      <c r="G319" s="306">
        <v>20</v>
      </c>
      <c r="H319" s="280">
        <f t="shared" si="35"/>
        <v>0</v>
      </c>
      <c r="I319" s="284">
        <f t="shared" si="32"/>
        <v>100</v>
      </c>
    </row>
    <row r="320" spans="1:9" s="307" customFormat="1" ht="16.5" x14ac:dyDescent="0.2">
      <c r="A320" s="168" t="s">
        <v>745</v>
      </c>
      <c r="B320" s="314">
        <v>0</v>
      </c>
      <c r="C320" s="276">
        <f>SUMIF(INOUT!C:C,'N1113  (3)'!A320,INOUT!E:E)</f>
        <v>0</v>
      </c>
      <c r="D320" s="281">
        <f t="shared" si="36"/>
        <v>0</v>
      </c>
      <c r="E320" s="305">
        <f>SUMIF(INOUT!C:C,'N1113  (3)'!A320,INOUT!F:F)</f>
        <v>0</v>
      </c>
      <c r="F320" s="282">
        <f t="shared" si="33"/>
        <v>0</v>
      </c>
      <c r="G320" s="306">
        <v>485</v>
      </c>
      <c r="H320" s="280">
        <f t="shared" si="35"/>
        <v>0</v>
      </c>
      <c r="I320" s="284">
        <f t="shared" si="32"/>
        <v>0</v>
      </c>
    </row>
    <row r="321" spans="1:9" s="307" customFormat="1" x14ac:dyDescent="0.2">
      <c r="A321" s="304" t="s">
        <v>668</v>
      </c>
      <c r="B321" s="314">
        <v>0</v>
      </c>
      <c r="C321" s="276">
        <f>SUMIF(INOUT!C:C,'N1113  (3)'!A321,INOUT!E:E)</f>
        <v>0</v>
      </c>
      <c r="D321" s="281">
        <f t="shared" si="36"/>
        <v>0</v>
      </c>
      <c r="E321" s="305">
        <f>SUMIF(INOUT!C:C,'N1113  (3)'!A321,INOUT!F:F)</f>
        <v>0</v>
      </c>
      <c r="F321" s="282">
        <f t="shared" si="33"/>
        <v>0</v>
      </c>
      <c r="G321" s="306">
        <v>25</v>
      </c>
      <c r="H321" s="280">
        <f t="shared" si="35"/>
        <v>0</v>
      </c>
      <c r="I321" s="284">
        <f t="shared" si="32"/>
        <v>0</v>
      </c>
    </row>
    <row r="322" spans="1:9" s="307" customFormat="1" x14ac:dyDescent="0.2">
      <c r="A322" s="304" t="s">
        <v>367</v>
      </c>
      <c r="B322" s="314">
        <v>1</v>
      </c>
      <c r="C322" s="276">
        <f>SUMIF(INOUT!C:C,'N1113  (3)'!A322,INOUT!E:E)</f>
        <v>0</v>
      </c>
      <c r="D322" s="281">
        <f t="shared" si="36"/>
        <v>1</v>
      </c>
      <c r="E322" s="305">
        <f>SUMIF(INOUT!C:C,'N1113  (3)'!A322,INOUT!F:F)</f>
        <v>0</v>
      </c>
      <c r="F322" s="282">
        <f t="shared" si="33"/>
        <v>1</v>
      </c>
      <c r="G322" s="306">
        <v>32</v>
      </c>
      <c r="H322" s="280">
        <f t="shared" si="35"/>
        <v>0</v>
      </c>
      <c r="I322" s="284">
        <f t="shared" si="32"/>
        <v>32</v>
      </c>
    </row>
    <row r="323" spans="1:9" s="307" customFormat="1" x14ac:dyDescent="0.2">
      <c r="A323" s="304" t="s">
        <v>870</v>
      </c>
      <c r="B323" s="314">
        <v>0</v>
      </c>
      <c r="C323" s="276">
        <f>SUMIF(INOUT!C:C,'N1113  (3)'!A323,INOUT!E:E)</f>
        <v>0</v>
      </c>
      <c r="D323" s="281">
        <f>B323+C323</f>
        <v>0</v>
      </c>
      <c r="E323" s="305">
        <f>SUMIF(INOUT!C:C,'N1113  (3)'!A323,INOUT!F:F)</f>
        <v>0</v>
      </c>
      <c r="F323" s="282">
        <f>D323-E323</f>
        <v>0</v>
      </c>
      <c r="G323" s="306">
        <v>18</v>
      </c>
      <c r="H323" s="280">
        <f t="shared" si="35"/>
        <v>0</v>
      </c>
      <c r="I323" s="284">
        <f t="shared" si="32"/>
        <v>0</v>
      </c>
    </row>
    <row r="324" spans="1:9" s="307" customFormat="1" ht="16.5" x14ac:dyDescent="0.2">
      <c r="A324" s="168" t="s">
        <v>869</v>
      </c>
      <c r="B324" s="314">
        <v>0</v>
      </c>
      <c r="C324" s="276">
        <f>SUMIF(INOUT!C:C,'N1113  (3)'!A324,INOUT!E:E)</f>
        <v>6</v>
      </c>
      <c r="D324" s="281">
        <f t="shared" si="36"/>
        <v>6</v>
      </c>
      <c r="E324" s="305">
        <f>SUMIF(INOUT!C:C,'N1113  (3)'!A324,INOUT!F:F)</f>
        <v>3</v>
      </c>
      <c r="F324" s="282">
        <f t="shared" si="33"/>
        <v>3</v>
      </c>
      <c r="G324" s="306">
        <v>45</v>
      </c>
      <c r="H324" s="280">
        <f t="shared" si="35"/>
        <v>135</v>
      </c>
      <c r="I324" s="284">
        <f t="shared" si="32"/>
        <v>135</v>
      </c>
    </row>
    <row r="325" spans="1:9" s="307" customFormat="1" x14ac:dyDescent="0.2">
      <c r="A325" s="304" t="s">
        <v>626</v>
      </c>
      <c r="B325" s="314">
        <v>4</v>
      </c>
      <c r="C325" s="276">
        <v>0</v>
      </c>
      <c r="D325" s="281">
        <f t="shared" si="36"/>
        <v>4</v>
      </c>
      <c r="E325" s="305">
        <f>SUMIF(INOUT!C:C,'N1113  (3)'!A325,INOUT!F:F)</f>
        <v>0</v>
      </c>
      <c r="F325" s="282">
        <f t="shared" si="33"/>
        <v>4</v>
      </c>
      <c r="G325" s="306">
        <v>38</v>
      </c>
      <c r="H325" s="280">
        <f t="shared" si="35"/>
        <v>0</v>
      </c>
      <c r="I325" s="284">
        <f t="shared" si="32"/>
        <v>152</v>
      </c>
    </row>
    <row r="326" spans="1:9" s="307" customFormat="1" x14ac:dyDescent="0.2">
      <c r="A326" s="304" t="s">
        <v>382</v>
      </c>
      <c r="B326" s="314">
        <v>1</v>
      </c>
      <c r="C326" s="276">
        <f>SUMIF(INOUT!C:C,'N1113  (3)'!A326,INOUT!E:E)</f>
        <v>0</v>
      </c>
      <c r="D326" s="281">
        <f>B326+C326</f>
        <v>1</v>
      </c>
      <c r="E326" s="305">
        <f>SUMIF(INOUT!C:C,'N1113  (3)'!A326,INOUT!F:F)</f>
        <v>0</v>
      </c>
      <c r="F326" s="282">
        <f t="shared" si="33"/>
        <v>1</v>
      </c>
      <c r="G326" s="306">
        <v>125</v>
      </c>
      <c r="H326" s="280">
        <f t="shared" si="35"/>
        <v>0</v>
      </c>
      <c r="I326" s="284">
        <f t="shared" si="32"/>
        <v>125</v>
      </c>
    </row>
    <row r="327" spans="1:9" s="307" customFormat="1" x14ac:dyDescent="0.2">
      <c r="A327" s="304" t="s">
        <v>301</v>
      </c>
      <c r="B327" s="314">
        <v>3</v>
      </c>
      <c r="C327" s="276">
        <f>SUMIF(INOUT!C:C,'N1113  (3)'!A327,INOUT!E:E)</f>
        <v>2</v>
      </c>
      <c r="D327" s="281">
        <f>B327+C327</f>
        <v>5</v>
      </c>
      <c r="E327" s="305">
        <f>SUMIF(INOUT!C:C,'N1113  (3)'!A327,INOUT!F:F)</f>
        <v>0</v>
      </c>
      <c r="F327" s="282">
        <f t="shared" si="33"/>
        <v>5</v>
      </c>
      <c r="G327" s="306">
        <v>18</v>
      </c>
      <c r="H327" s="280">
        <f t="shared" si="35"/>
        <v>0</v>
      </c>
      <c r="I327" s="284"/>
    </row>
    <row r="328" spans="1:9" s="307" customFormat="1" x14ac:dyDescent="0.2">
      <c r="A328" s="304" t="s">
        <v>444</v>
      </c>
      <c r="B328" s="314">
        <v>2</v>
      </c>
      <c r="C328" s="276">
        <f>SUMIF(INOUT!C:C,'N1113  (3)'!A328,INOUT!E:E)</f>
        <v>20</v>
      </c>
      <c r="D328" s="281">
        <f>B328+C328</f>
        <v>22</v>
      </c>
      <c r="E328" s="305">
        <f>SUMIF(INOUT!C:C,'N1113  (3)'!A328,INOUT!F:F)</f>
        <v>18</v>
      </c>
      <c r="F328" s="282">
        <f t="shared" si="33"/>
        <v>4</v>
      </c>
      <c r="G328" s="334">
        <v>3800</v>
      </c>
      <c r="H328" s="280">
        <f t="shared" si="35"/>
        <v>68400</v>
      </c>
      <c r="I328" s="284"/>
    </row>
    <row r="329" spans="1:9" s="307" customFormat="1" ht="16.5" thickBot="1" x14ac:dyDescent="0.25">
      <c r="A329" s="320"/>
      <c r="B329" s="314"/>
      <c r="C329" s="314"/>
      <c r="D329" s="516" t="s">
        <v>312</v>
      </c>
      <c r="E329" s="516"/>
      <c r="F329" s="516"/>
      <c r="G329" s="516"/>
      <c r="H329" s="333">
        <f>SUM(H60:H328)</f>
        <v>194754.9</v>
      </c>
      <c r="I329" s="279">
        <f>SUM(I60:I328)</f>
        <v>127024.674</v>
      </c>
    </row>
    <row r="330" spans="1:9" s="307" customFormat="1" x14ac:dyDescent="0.2">
      <c r="A330" s="304"/>
      <c r="B330" s="314"/>
      <c r="C330" s="314"/>
      <c r="D330" s="315"/>
      <c r="E330" s="321"/>
      <c r="F330" s="322"/>
      <c r="G330" s="306"/>
      <c r="H330" s="280"/>
      <c r="I330" s="284"/>
    </row>
    <row r="331" spans="1:9" s="309" customFormat="1" x14ac:dyDescent="0.2">
      <c r="A331" s="515" t="s">
        <v>368</v>
      </c>
      <c r="B331" s="515"/>
      <c r="C331" s="515"/>
      <c r="D331" s="515"/>
      <c r="E331" s="515"/>
      <c r="F331" s="515"/>
      <c r="G331" s="515"/>
      <c r="H331" s="515"/>
      <c r="I331" s="292"/>
    </row>
    <row r="332" spans="1:9" s="307" customFormat="1" x14ac:dyDescent="0.2">
      <c r="A332" s="313" t="s">
        <v>643</v>
      </c>
      <c r="B332" s="314"/>
      <c r="C332" s="276">
        <f>SUMIF(INOUT!C:C,'N1113  (3)'!A332,INOUT!E:E)</f>
        <v>0</v>
      </c>
      <c r="D332" s="281">
        <f>B332+C332</f>
        <v>0</v>
      </c>
      <c r="E332" s="305">
        <f>SUMIF(INOUT!C:C,'N1113  (3)'!A332,INOUT!F:F)</f>
        <v>0</v>
      </c>
      <c r="F332" s="282">
        <f t="shared" ref="F332:F344" si="37">D332-E332</f>
        <v>0</v>
      </c>
      <c r="G332" s="306">
        <v>565</v>
      </c>
      <c r="H332" s="280">
        <f>+E332*G332</f>
        <v>0</v>
      </c>
      <c r="I332" s="284">
        <f t="shared" ref="I332:I372" si="38">+G332*F332</f>
        <v>0</v>
      </c>
    </row>
    <row r="333" spans="1:9" s="307" customFormat="1" x14ac:dyDescent="0.2">
      <c r="A333" s="304" t="s">
        <v>766</v>
      </c>
      <c r="B333" s="314">
        <v>0</v>
      </c>
      <c r="C333" s="276">
        <f>SUMIF(INOUT!C:C,'N1113  (3)'!A333,INOUT!E:E)</f>
        <v>0</v>
      </c>
      <c r="D333" s="281">
        <f t="shared" ref="D333:D378" si="39">B333+C333</f>
        <v>0</v>
      </c>
      <c r="E333" s="305">
        <f>SUMIF(INOUT!C:C,'N1113  (3)'!A333,INOUT!F:F)</f>
        <v>0</v>
      </c>
      <c r="F333" s="282">
        <f t="shared" si="37"/>
        <v>0</v>
      </c>
      <c r="G333" s="334">
        <v>415</v>
      </c>
      <c r="H333" s="280">
        <f t="shared" ref="H333:H378" si="40">+E333*G333</f>
        <v>0</v>
      </c>
      <c r="I333" s="284">
        <f t="shared" si="38"/>
        <v>0</v>
      </c>
    </row>
    <row r="334" spans="1:9" s="307" customFormat="1" x14ac:dyDescent="0.2">
      <c r="A334" s="304" t="s">
        <v>806</v>
      </c>
      <c r="B334" s="314">
        <v>0</v>
      </c>
      <c r="C334" s="276">
        <f>SUMIF(INOUT!C:C,'N1113  (3)'!A334,INOUT!E:E)</f>
        <v>0</v>
      </c>
      <c r="D334" s="281">
        <f t="shared" si="39"/>
        <v>0</v>
      </c>
      <c r="E334" s="305">
        <f>SUMIF(INOUT!C:C,'N1113  (3)'!A334,INOUT!F:F)</f>
        <v>0</v>
      </c>
      <c r="F334" s="282">
        <f t="shared" si="37"/>
        <v>0</v>
      </c>
      <c r="G334" s="334">
        <v>2600</v>
      </c>
      <c r="H334" s="280">
        <f t="shared" si="40"/>
        <v>0</v>
      </c>
      <c r="I334" s="284">
        <f t="shared" si="38"/>
        <v>0</v>
      </c>
    </row>
    <row r="335" spans="1:9" s="307" customFormat="1" x14ac:dyDescent="0.2">
      <c r="A335" s="304" t="s">
        <v>736</v>
      </c>
      <c r="B335" s="314">
        <v>0</v>
      </c>
      <c r="C335" s="276">
        <f>SUMIF(INOUT!C:C,'N1113  (3)'!A335,INOUT!E:E)</f>
        <v>0</v>
      </c>
      <c r="D335" s="281">
        <f t="shared" si="39"/>
        <v>0</v>
      </c>
      <c r="E335" s="305">
        <f>SUMIF(INOUT!C:C,'N1113  (3)'!A335,INOUT!F:F)</f>
        <v>0</v>
      </c>
      <c r="F335" s="282">
        <f t="shared" si="37"/>
        <v>0</v>
      </c>
      <c r="G335" s="306">
        <v>180</v>
      </c>
      <c r="H335" s="280">
        <f t="shared" si="40"/>
        <v>0</v>
      </c>
      <c r="I335" s="284">
        <f t="shared" si="38"/>
        <v>0</v>
      </c>
    </row>
    <row r="336" spans="1:9" s="307" customFormat="1" ht="16.5" x14ac:dyDescent="0.2">
      <c r="A336" s="168" t="s">
        <v>750</v>
      </c>
      <c r="B336" s="314">
        <v>0</v>
      </c>
      <c r="C336" s="276">
        <f>SUMIF(INOUT!C:C,'N1113  (3)'!A336,INOUT!E:E)</f>
        <v>0</v>
      </c>
      <c r="D336" s="281">
        <f t="shared" si="39"/>
        <v>0</v>
      </c>
      <c r="E336" s="305">
        <f>SUMIF(INOUT!C:C,'N1113  (3)'!A336,INOUT!F:F)</f>
        <v>0</v>
      </c>
      <c r="F336" s="282">
        <f t="shared" si="37"/>
        <v>0</v>
      </c>
      <c r="G336" s="306">
        <v>595</v>
      </c>
      <c r="H336" s="280">
        <f t="shared" si="40"/>
        <v>0</v>
      </c>
      <c r="I336" s="284">
        <f t="shared" si="38"/>
        <v>0</v>
      </c>
    </row>
    <row r="337" spans="1:9" s="307" customFormat="1" ht="16.5" x14ac:dyDescent="0.2">
      <c r="A337" s="168" t="s">
        <v>840</v>
      </c>
      <c r="B337" s="314">
        <v>0</v>
      </c>
      <c r="C337" s="276">
        <f>SUMIF(INOUT!C:C,'N1113  (3)'!A337,INOUT!E:E)</f>
        <v>0</v>
      </c>
      <c r="D337" s="281">
        <f t="shared" si="39"/>
        <v>0</v>
      </c>
      <c r="E337" s="305">
        <f>SUMIF(INOUT!C:C,'N1113  (3)'!A337,INOUT!F:F)</f>
        <v>0</v>
      </c>
      <c r="F337" s="282">
        <f t="shared" si="37"/>
        <v>0</v>
      </c>
      <c r="G337" s="306">
        <v>319.75</v>
      </c>
      <c r="H337" s="280">
        <f t="shared" si="40"/>
        <v>0</v>
      </c>
      <c r="I337" s="284">
        <f t="shared" si="38"/>
        <v>0</v>
      </c>
    </row>
    <row r="338" spans="1:9" s="307" customFormat="1" ht="16.5" x14ac:dyDescent="0.2">
      <c r="A338" s="168" t="s">
        <v>863</v>
      </c>
      <c r="B338" s="314">
        <v>0</v>
      </c>
      <c r="C338" s="276">
        <f>SUMIF(INOUT!C:C,'N1113  (3)'!A338,INOUT!E:E)</f>
        <v>0</v>
      </c>
      <c r="D338" s="281">
        <f t="shared" si="39"/>
        <v>0</v>
      </c>
      <c r="E338" s="305">
        <f>SUMIF(INOUT!C:C,'N1113  (3)'!A338,INOUT!F:F)</f>
        <v>0</v>
      </c>
      <c r="F338" s="282">
        <f t="shared" si="37"/>
        <v>0</v>
      </c>
      <c r="G338" s="306">
        <v>216</v>
      </c>
      <c r="H338" s="280">
        <f t="shared" si="40"/>
        <v>0</v>
      </c>
      <c r="I338" s="284">
        <f t="shared" si="38"/>
        <v>0</v>
      </c>
    </row>
    <row r="339" spans="1:9" s="307" customFormat="1" x14ac:dyDescent="0.2">
      <c r="A339" s="304" t="s">
        <v>107</v>
      </c>
      <c r="B339" s="314">
        <v>0</v>
      </c>
      <c r="C339" s="276">
        <f>SUMIF(INOUT!C:C,'N1113  (3)'!A339,INOUT!E:E)</f>
        <v>0</v>
      </c>
      <c r="D339" s="281">
        <f t="shared" si="39"/>
        <v>0</v>
      </c>
      <c r="E339" s="305">
        <f>SUMIF(INOUT!C:C,'N1113  (3)'!A339,INOUT!F:F)</f>
        <v>0</v>
      </c>
      <c r="F339" s="282">
        <f t="shared" si="37"/>
        <v>0</v>
      </c>
      <c r="G339" s="306">
        <v>325</v>
      </c>
      <c r="H339" s="280">
        <f t="shared" si="40"/>
        <v>0</v>
      </c>
      <c r="I339" s="284">
        <f t="shared" si="38"/>
        <v>0</v>
      </c>
    </row>
    <row r="340" spans="1:9" s="307" customFormat="1" x14ac:dyDescent="0.2">
      <c r="A340" s="304" t="s">
        <v>782</v>
      </c>
      <c r="B340" s="314">
        <v>0</v>
      </c>
      <c r="C340" s="276">
        <f>SUMIF(INOUT!C:C,'N1113  (3)'!A340,INOUT!E:E)</f>
        <v>0</v>
      </c>
      <c r="D340" s="281">
        <f>B340+C340</f>
        <v>0</v>
      </c>
      <c r="E340" s="305">
        <f>SUMIF(INOUT!C:C,'N1113  (3)'!A340,INOUT!F:F)</f>
        <v>0</v>
      </c>
      <c r="F340" s="282">
        <f t="shared" si="37"/>
        <v>0</v>
      </c>
      <c r="G340" s="306">
        <v>425</v>
      </c>
      <c r="H340" s="280">
        <f>+E340*G340</f>
        <v>0</v>
      </c>
      <c r="I340" s="284">
        <f>+G340*F340</f>
        <v>0</v>
      </c>
    </row>
    <row r="341" spans="1:9" s="307" customFormat="1" x14ac:dyDescent="0.2">
      <c r="A341" s="304" t="s">
        <v>792</v>
      </c>
      <c r="B341" s="314">
        <v>0</v>
      </c>
      <c r="C341" s="276">
        <f>SUMIF(INOUT!C:C,'N1113  (3)'!A341,INOUT!E:E)</f>
        <v>0</v>
      </c>
      <c r="D341" s="281">
        <f>B341+C341</f>
        <v>0</v>
      </c>
      <c r="E341" s="305">
        <f>SUMIF(INOUT!C:C,'N1113  (3)'!A341,INOUT!F:F)</f>
        <v>0</v>
      </c>
      <c r="F341" s="282">
        <f t="shared" si="37"/>
        <v>0</v>
      </c>
      <c r="G341" s="306">
        <v>295</v>
      </c>
      <c r="H341" s="280">
        <f>+E341*G341</f>
        <v>0</v>
      </c>
      <c r="I341" s="284">
        <f>+G341*F341</f>
        <v>0</v>
      </c>
    </row>
    <row r="342" spans="1:9" s="307" customFormat="1" ht="16.5" x14ac:dyDescent="0.2">
      <c r="A342" s="348" t="s">
        <v>898</v>
      </c>
      <c r="B342" s="314">
        <v>0</v>
      </c>
      <c r="C342" s="276">
        <f>SUMIF(INOUT!C:C,'N1113  (3)'!A342,INOUT!E:E)</f>
        <v>0</v>
      </c>
      <c r="D342" s="281">
        <f>B342+C342</f>
        <v>0</v>
      </c>
      <c r="E342" s="305">
        <f>SUMIF(INOUT!C:C,'N1113  (3)'!A342,INOUT!F:F)</f>
        <v>0</v>
      </c>
      <c r="F342" s="282">
        <f t="shared" si="37"/>
        <v>0</v>
      </c>
      <c r="G342" s="306">
        <v>250</v>
      </c>
      <c r="H342" s="280">
        <f>+E342*G342</f>
        <v>0</v>
      </c>
      <c r="I342" s="284">
        <f>+G342*F342</f>
        <v>0</v>
      </c>
    </row>
    <row r="343" spans="1:9" s="307" customFormat="1" ht="16.5" x14ac:dyDescent="0.2">
      <c r="A343" s="348" t="s">
        <v>899</v>
      </c>
      <c r="B343" s="314">
        <v>0</v>
      </c>
      <c r="C343" s="276">
        <f>SUMIF(INOUT!C:C,'N1113  (3)'!A343,INOUT!E:E)</f>
        <v>0</v>
      </c>
      <c r="D343" s="281">
        <f>B343+C343</f>
        <v>0</v>
      </c>
      <c r="E343" s="305">
        <f>SUMIF(INOUT!C:C,'N1113  (3)'!A343,INOUT!F:F)</f>
        <v>0</v>
      </c>
      <c r="F343" s="282">
        <f t="shared" si="37"/>
        <v>0</v>
      </c>
      <c r="G343" s="306">
        <v>95</v>
      </c>
      <c r="H343" s="280">
        <f>+E343*G343</f>
        <v>0</v>
      </c>
      <c r="I343" s="284">
        <f>+G343*F343</f>
        <v>0</v>
      </c>
    </row>
    <row r="344" spans="1:9" s="307" customFormat="1" x14ac:dyDescent="0.2">
      <c r="A344" s="304" t="s">
        <v>696</v>
      </c>
      <c r="B344" s="276">
        <v>0</v>
      </c>
      <c r="C344" s="276">
        <f>SUMIF(INOUT!C:C,'N1113  (3)'!A344,INOUT!E:E)</f>
        <v>0</v>
      </c>
      <c r="D344" s="281">
        <f t="shared" si="39"/>
        <v>0</v>
      </c>
      <c r="E344" s="305">
        <f>SUMIF(INOUT!C:C,'N1113  (3)'!A344,INOUT!F:F)</f>
        <v>0</v>
      </c>
      <c r="F344" s="282">
        <f t="shared" si="37"/>
        <v>0</v>
      </c>
      <c r="G344" s="306">
        <v>220</v>
      </c>
      <c r="H344" s="280">
        <f t="shared" si="40"/>
        <v>0</v>
      </c>
      <c r="I344" s="284">
        <f t="shared" si="38"/>
        <v>0</v>
      </c>
    </row>
    <row r="345" spans="1:9" s="307" customFormat="1" x14ac:dyDescent="0.2">
      <c r="A345" s="304" t="s">
        <v>114</v>
      </c>
      <c r="B345" s="276">
        <v>0</v>
      </c>
      <c r="C345" s="276">
        <f>SUMIF(INOUT!C:C,'N1113  (3)'!A345,INOUT!E:E)</f>
        <v>0</v>
      </c>
      <c r="D345" s="281">
        <f t="shared" si="39"/>
        <v>0</v>
      </c>
      <c r="E345" s="305">
        <f>SUMIF(INOUT!C:C,'N1113  (3)'!A345,INOUT!F:F)</f>
        <v>0</v>
      </c>
      <c r="F345" s="282">
        <v>0</v>
      </c>
      <c r="G345" s="306">
        <v>460</v>
      </c>
      <c r="H345" s="280">
        <f t="shared" si="40"/>
        <v>0</v>
      </c>
      <c r="I345" s="284">
        <f t="shared" si="38"/>
        <v>0</v>
      </c>
    </row>
    <row r="346" spans="1:9" s="307" customFormat="1" x14ac:dyDescent="0.2">
      <c r="A346" s="304" t="s">
        <v>831</v>
      </c>
      <c r="B346" s="276">
        <v>0</v>
      </c>
      <c r="C346" s="276">
        <f>SUMIF(INOUT!C:C,'N1113  (3)'!A346,INOUT!E:E)</f>
        <v>0</v>
      </c>
      <c r="D346" s="281">
        <f t="shared" si="39"/>
        <v>0</v>
      </c>
      <c r="E346" s="305">
        <f>SUMIF(INOUT!C:C,'N1113  (3)'!A346,INOUT!F:F)</f>
        <v>0</v>
      </c>
      <c r="F346" s="282">
        <v>0</v>
      </c>
      <c r="G346" s="334">
        <v>449.75</v>
      </c>
      <c r="H346" s="280">
        <f t="shared" si="40"/>
        <v>0</v>
      </c>
      <c r="I346" s="284">
        <f t="shared" si="38"/>
        <v>0</v>
      </c>
    </row>
    <row r="347" spans="1:9" s="307" customFormat="1" ht="16.5" x14ac:dyDescent="0.2">
      <c r="A347" s="168" t="s">
        <v>843</v>
      </c>
      <c r="B347" s="314">
        <v>0</v>
      </c>
      <c r="C347" s="276">
        <f>SUMIF(INOUT!C:C,'N1113  (3)'!A347,INOUT!E:E)</f>
        <v>0</v>
      </c>
      <c r="D347" s="281">
        <f t="shared" si="39"/>
        <v>0</v>
      </c>
      <c r="E347" s="305">
        <f>SUMIF(INOUT!C:C,'N1113  (3)'!A347,INOUT!F:F)</f>
        <v>0</v>
      </c>
      <c r="F347" s="282">
        <f t="shared" ref="F347:F378" si="41">D347-E347</f>
        <v>0</v>
      </c>
      <c r="G347" s="306">
        <v>1599.6</v>
      </c>
      <c r="H347" s="280">
        <f t="shared" si="40"/>
        <v>0</v>
      </c>
      <c r="I347" s="284">
        <f t="shared" si="38"/>
        <v>0</v>
      </c>
    </row>
    <row r="348" spans="1:9" s="307" customFormat="1" ht="16.5" x14ac:dyDescent="0.2">
      <c r="A348" s="168" t="s">
        <v>882</v>
      </c>
      <c r="B348" s="314">
        <v>0</v>
      </c>
      <c r="C348" s="276">
        <f>SUMIF(INOUT!C:C,'N1113  (3)'!A348,INOUT!E:E)</f>
        <v>0</v>
      </c>
      <c r="D348" s="281">
        <f>B348+C348</f>
        <v>0</v>
      </c>
      <c r="E348" s="305">
        <f>SUMIF(INOUT!C:C,'N1113  (3)'!A348,INOUT!F:F)</f>
        <v>0</v>
      </c>
      <c r="F348" s="282">
        <f t="shared" si="41"/>
        <v>0</v>
      </c>
      <c r="G348" s="306">
        <v>180</v>
      </c>
      <c r="H348" s="280">
        <f>+E348*G348</f>
        <v>0</v>
      </c>
      <c r="I348" s="284">
        <f>+G348*F348</f>
        <v>0</v>
      </c>
    </row>
    <row r="349" spans="1:9" s="307" customFormat="1" ht="16.5" x14ac:dyDescent="0.2">
      <c r="A349" s="348" t="s">
        <v>775</v>
      </c>
      <c r="B349" s="314">
        <v>0</v>
      </c>
      <c r="C349" s="276">
        <f>SUMIF(INOUT!C:C,'N1113  (3)'!A349,INOUT!E:E)</f>
        <v>0</v>
      </c>
      <c r="D349" s="281">
        <f>B349+C349</f>
        <v>0</v>
      </c>
      <c r="E349" s="305">
        <f>SUMIF(INOUT!C:C,'N1113  (3)'!A349,INOUT!F:F)</f>
        <v>0</v>
      </c>
      <c r="F349" s="282">
        <f>D349-E349</f>
        <v>0</v>
      </c>
      <c r="G349" s="306">
        <v>2450</v>
      </c>
      <c r="H349" s="280">
        <f>+E349*G349</f>
        <v>0</v>
      </c>
      <c r="I349" s="284">
        <f>+G349*F349</f>
        <v>0</v>
      </c>
    </row>
    <row r="350" spans="1:9" s="307" customFormat="1" ht="16.5" x14ac:dyDescent="0.2">
      <c r="A350" s="168" t="s">
        <v>842</v>
      </c>
      <c r="B350" s="314">
        <v>0</v>
      </c>
      <c r="C350" s="276">
        <f>SUMIF(INOUT!C:C,'N1113  (3)'!A350,INOUT!E:E)</f>
        <v>0</v>
      </c>
      <c r="D350" s="281">
        <f t="shared" si="39"/>
        <v>0</v>
      </c>
      <c r="E350" s="305">
        <f>SUMIF(INOUT!C:C,'N1113  (3)'!A350,INOUT!F:F)</f>
        <v>0</v>
      </c>
      <c r="F350" s="282">
        <f t="shared" si="41"/>
        <v>0</v>
      </c>
      <c r="G350" s="306">
        <v>88</v>
      </c>
      <c r="H350" s="280">
        <f t="shared" si="40"/>
        <v>0</v>
      </c>
      <c r="I350" s="284">
        <f t="shared" si="38"/>
        <v>0</v>
      </c>
    </row>
    <row r="351" spans="1:9" s="307" customFormat="1" x14ac:dyDescent="0.2">
      <c r="A351" s="304" t="s">
        <v>829</v>
      </c>
      <c r="B351" s="314"/>
      <c r="C351" s="276">
        <f>SUMIF(INOUT!C:C,'N1113  (3)'!A351,INOUT!E:E)</f>
        <v>0</v>
      </c>
      <c r="D351" s="281">
        <f t="shared" si="39"/>
        <v>0</v>
      </c>
      <c r="E351" s="305">
        <f>SUMIF(INOUT!C:C,'N1113  (3)'!A351,INOUT!F:F)</f>
        <v>0</v>
      </c>
      <c r="F351" s="282">
        <f t="shared" si="41"/>
        <v>0</v>
      </c>
      <c r="G351" s="306">
        <v>1000</v>
      </c>
      <c r="H351" s="280">
        <f t="shared" si="40"/>
        <v>0</v>
      </c>
      <c r="I351" s="284">
        <f t="shared" si="38"/>
        <v>0</v>
      </c>
    </row>
    <row r="352" spans="1:9" s="307" customFormat="1" x14ac:dyDescent="0.2">
      <c r="A352" s="304" t="s">
        <v>830</v>
      </c>
      <c r="B352" s="314"/>
      <c r="C352" s="276">
        <f>SUMIF(INOUT!C:C,'N1113  (3)'!A352,INOUT!E:E)</f>
        <v>0</v>
      </c>
      <c r="D352" s="281">
        <f t="shared" si="39"/>
        <v>0</v>
      </c>
      <c r="E352" s="305">
        <f>SUMIF(INOUT!C:C,'N1113  (3)'!A352,INOUT!F:F)</f>
        <v>0</v>
      </c>
      <c r="F352" s="282">
        <f t="shared" si="41"/>
        <v>0</v>
      </c>
      <c r="G352" s="306">
        <v>1299</v>
      </c>
      <c r="H352" s="280">
        <f t="shared" si="40"/>
        <v>0</v>
      </c>
      <c r="I352" s="284">
        <f t="shared" si="38"/>
        <v>0</v>
      </c>
    </row>
    <row r="353" spans="1:9" s="307" customFormat="1" x14ac:dyDescent="0.2">
      <c r="A353" s="304" t="s">
        <v>735</v>
      </c>
      <c r="B353" s="314"/>
      <c r="C353" s="276">
        <f>SUMIF(INOUT!C:C,'N1113  (3)'!A353,INOUT!E:E)</f>
        <v>0</v>
      </c>
      <c r="D353" s="281">
        <f t="shared" si="39"/>
        <v>0</v>
      </c>
      <c r="E353" s="305">
        <f>SUMIF(INOUT!C:C,'N1113  (3)'!A353,INOUT!F:F)</f>
        <v>0</v>
      </c>
      <c r="F353" s="282">
        <f t="shared" si="41"/>
        <v>0</v>
      </c>
      <c r="G353" s="306">
        <v>300</v>
      </c>
      <c r="H353" s="280">
        <f t="shared" si="40"/>
        <v>0</v>
      </c>
      <c r="I353" s="284">
        <f t="shared" si="38"/>
        <v>0</v>
      </c>
    </row>
    <row r="354" spans="1:9" s="307" customFormat="1" x14ac:dyDescent="0.2">
      <c r="A354" s="313" t="s">
        <v>632</v>
      </c>
      <c r="B354" s="314"/>
      <c r="C354" s="276">
        <f>SUMIF(INOUT!C:C,'N1113  (3)'!A354,INOUT!E:E)</f>
        <v>0</v>
      </c>
      <c r="D354" s="281">
        <f t="shared" si="39"/>
        <v>0</v>
      </c>
      <c r="E354" s="305">
        <f>SUMIF(INOUT!C:C,'N1113  (3)'!A354,INOUT!F:F)</f>
        <v>0</v>
      </c>
      <c r="F354" s="282">
        <f t="shared" si="41"/>
        <v>0</v>
      </c>
      <c r="G354" s="306">
        <v>785</v>
      </c>
      <c r="H354" s="280">
        <f t="shared" si="40"/>
        <v>0</v>
      </c>
      <c r="I354" s="284">
        <f t="shared" si="38"/>
        <v>0</v>
      </c>
    </row>
    <row r="355" spans="1:9" s="307" customFormat="1" x14ac:dyDescent="0.2">
      <c r="A355" s="313" t="s">
        <v>732</v>
      </c>
      <c r="B355" s="314"/>
      <c r="C355" s="276">
        <f>SUMIF(INOUT!C:C,'N1113  (3)'!A355,INOUT!E:E)</f>
        <v>0</v>
      </c>
      <c r="D355" s="281">
        <f t="shared" si="39"/>
        <v>0</v>
      </c>
      <c r="E355" s="305">
        <f>SUMIF(INOUT!C:C,'N1113  (3)'!A355,INOUT!F:F)</f>
        <v>0</v>
      </c>
      <c r="F355" s="282">
        <f t="shared" si="41"/>
        <v>0</v>
      </c>
      <c r="G355" s="306">
        <v>740</v>
      </c>
      <c r="H355" s="280">
        <f t="shared" si="40"/>
        <v>0</v>
      </c>
      <c r="I355" s="284">
        <f t="shared" si="38"/>
        <v>0</v>
      </c>
    </row>
    <row r="356" spans="1:9" s="307" customFormat="1" ht="16.5" x14ac:dyDescent="0.2">
      <c r="A356" s="348" t="s">
        <v>890</v>
      </c>
      <c r="B356" s="314">
        <v>0</v>
      </c>
      <c r="C356" s="276">
        <f>SUMIF(INOUT!C:C,'N1113  (3)'!A356,INOUT!E:E)</f>
        <v>0</v>
      </c>
      <c r="D356" s="281">
        <f>B356+C356</f>
        <v>0</v>
      </c>
      <c r="E356" s="305">
        <f>SUMIF(INOUT!C:C,'N1113  (3)'!A356,INOUT!F:F)</f>
        <v>0</v>
      </c>
      <c r="F356" s="282">
        <f t="shared" si="41"/>
        <v>0</v>
      </c>
      <c r="G356" s="334">
        <v>1900</v>
      </c>
      <c r="H356" s="280">
        <f>+E356*G356</f>
        <v>0</v>
      </c>
      <c r="I356" s="284">
        <f>+G356*F356</f>
        <v>0</v>
      </c>
    </row>
    <row r="357" spans="1:9" s="307" customFormat="1" x14ac:dyDescent="0.2">
      <c r="A357" s="304" t="s">
        <v>447</v>
      </c>
      <c r="B357" s="314">
        <v>1</v>
      </c>
      <c r="C357" s="276">
        <f>SUMIF(INOUT!C:C,'N1113  (3)'!A357,INOUT!E:E)</f>
        <v>0</v>
      </c>
      <c r="D357" s="281">
        <f t="shared" si="39"/>
        <v>1</v>
      </c>
      <c r="E357" s="305">
        <f>SUMIF(INOUT!C:C,'N1113  (3)'!A357,INOUT!F:F)</f>
        <v>0</v>
      </c>
      <c r="F357" s="282">
        <f t="shared" si="41"/>
        <v>1</v>
      </c>
      <c r="G357" s="306">
        <v>695</v>
      </c>
      <c r="H357" s="280">
        <f t="shared" si="40"/>
        <v>0</v>
      </c>
      <c r="I357" s="284">
        <f t="shared" si="38"/>
        <v>695</v>
      </c>
    </row>
    <row r="358" spans="1:9" s="307" customFormat="1" ht="16.5" x14ac:dyDescent="0.2">
      <c r="A358" s="183" t="s">
        <v>827</v>
      </c>
      <c r="B358" s="314">
        <v>0</v>
      </c>
      <c r="C358" s="276">
        <f>SUMIF(INOUT!C:C,'N1113  (3)'!A358,INOUT!E:E)</f>
        <v>0</v>
      </c>
      <c r="D358" s="281">
        <f t="shared" si="39"/>
        <v>0</v>
      </c>
      <c r="E358" s="305">
        <f>SUMIF(INOUT!C:C,'N1113  (3)'!A358,INOUT!F:F)</f>
        <v>0</v>
      </c>
      <c r="F358" s="282">
        <f t="shared" si="41"/>
        <v>0</v>
      </c>
      <c r="G358" s="334">
        <v>1950</v>
      </c>
      <c r="H358" s="280">
        <f t="shared" si="40"/>
        <v>0</v>
      </c>
      <c r="I358" s="284">
        <f t="shared" si="38"/>
        <v>0</v>
      </c>
    </row>
    <row r="359" spans="1:9" s="307" customFormat="1" x14ac:dyDescent="0.2">
      <c r="A359" s="313" t="s">
        <v>702</v>
      </c>
      <c r="B359" s="314">
        <v>0</v>
      </c>
      <c r="C359" s="276">
        <f>SUMIF(INOUT!C:C,'N1113  (3)'!A359,INOUT!E:E)</f>
        <v>0</v>
      </c>
      <c r="D359" s="281">
        <f t="shared" si="39"/>
        <v>0</v>
      </c>
      <c r="E359" s="305">
        <f>SUMIF(INOUT!C:C,'N1113  (3)'!A359,INOUT!F:F)</f>
        <v>0</v>
      </c>
      <c r="F359" s="282">
        <f t="shared" si="41"/>
        <v>0</v>
      </c>
      <c r="G359" s="334">
        <v>3050</v>
      </c>
      <c r="H359" s="280">
        <f t="shared" si="40"/>
        <v>0</v>
      </c>
      <c r="I359" s="284">
        <f t="shared" si="38"/>
        <v>0</v>
      </c>
    </row>
    <row r="360" spans="1:9" s="307" customFormat="1" x14ac:dyDescent="0.2">
      <c r="A360" s="313" t="s">
        <v>733</v>
      </c>
      <c r="B360" s="314">
        <v>0</v>
      </c>
      <c r="C360" s="276">
        <f>SUMIF(INOUT!C:C,'N1113  (3)'!A360,INOUT!E:E)</f>
        <v>0</v>
      </c>
      <c r="D360" s="281">
        <f t="shared" si="39"/>
        <v>0</v>
      </c>
      <c r="E360" s="305">
        <f>SUMIF(INOUT!C:C,'N1113  (3)'!A360,INOUT!F:F)</f>
        <v>0</v>
      </c>
      <c r="F360" s="282">
        <f t="shared" si="41"/>
        <v>0</v>
      </c>
      <c r="G360" s="334">
        <v>3200</v>
      </c>
      <c r="H360" s="280">
        <f t="shared" si="40"/>
        <v>0</v>
      </c>
      <c r="I360" s="284">
        <f t="shared" si="38"/>
        <v>0</v>
      </c>
    </row>
    <row r="361" spans="1:9" s="307" customFormat="1" x14ac:dyDescent="0.2">
      <c r="A361" s="304" t="s">
        <v>581</v>
      </c>
      <c r="B361" s="314">
        <v>0</v>
      </c>
      <c r="C361" s="276">
        <f>SUMIF(INOUT!C:C,'N1113  (3)'!A361,INOUT!E:E)</f>
        <v>0</v>
      </c>
      <c r="D361" s="281">
        <f t="shared" si="39"/>
        <v>0</v>
      </c>
      <c r="E361" s="305">
        <f>SUMIF(INOUT!C:C,'N1113  (3)'!A361,INOUT!F:F)</f>
        <v>0</v>
      </c>
      <c r="F361" s="282">
        <f t="shared" si="41"/>
        <v>0</v>
      </c>
      <c r="G361" s="334">
        <v>4350</v>
      </c>
      <c r="H361" s="280">
        <f t="shared" si="40"/>
        <v>0</v>
      </c>
      <c r="I361" s="284">
        <f t="shared" si="38"/>
        <v>0</v>
      </c>
    </row>
    <row r="362" spans="1:9" s="307" customFormat="1" ht="16.5" x14ac:dyDescent="0.2">
      <c r="A362" s="348" t="s">
        <v>889</v>
      </c>
      <c r="B362" s="314">
        <v>0</v>
      </c>
      <c r="C362" s="276">
        <f>SUMIF(INOUT!C:C,'N1113  (3)'!A362,INOUT!E:E)</f>
        <v>0</v>
      </c>
      <c r="D362" s="281">
        <f>B362+C362</f>
        <v>0</v>
      </c>
      <c r="E362" s="305">
        <f>SUMIF(INOUT!C:C,'N1113  (3)'!A362,INOUT!F:F)</f>
        <v>0</v>
      </c>
      <c r="F362" s="282">
        <f t="shared" si="41"/>
        <v>0</v>
      </c>
      <c r="G362" s="334">
        <v>3900</v>
      </c>
      <c r="H362" s="280">
        <f>+E362*G362</f>
        <v>0</v>
      </c>
      <c r="I362" s="284">
        <f>+G362*F362</f>
        <v>0</v>
      </c>
    </row>
    <row r="363" spans="1:9" s="307" customFormat="1" x14ac:dyDescent="0.2">
      <c r="A363" s="313" t="s">
        <v>633</v>
      </c>
      <c r="B363" s="314"/>
      <c r="C363" s="276">
        <f>SUMIF(INOUT!C:C,'N1113  (3)'!A363,INOUT!E:E)</f>
        <v>0</v>
      </c>
      <c r="D363" s="281">
        <f t="shared" si="39"/>
        <v>0</v>
      </c>
      <c r="E363" s="305">
        <f>SUMIF(INOUT!C:C,'N1113  (3)'!A363,INOUT!F:F)</f>
        <v>0</v>
      </c>
      <c r="F363" s="282">
        <f t="shared" si="41"/>
        <v>0</v>
      </c>
      <c r="G363" s="334">
        <v>1800</v>
      </c>
      <c r="H363" s="280">
        <f t="shared" si="40"/>
        <v>0</v>
      </c>
      <c r="I363" s="284">
        <f t="shared" si="38"/>
        <v>0</v>
      </c>
    </row>
    <row r="364" spans="1:9" s="307" customFormat="1" ht="16.5" x14ac:dyDescent="0.2">
      <c r="A364" s="348" t="s">
        <v>791</v>
      </c>
      <c r="B364" s="314">
        <v>0</v>
      </c>
      <c r="C364" s="276">
        <f>SUMIF(INOUT!C:C,'N1113  (3)'!A364,INOUT!E:E)</f>
        <v>3</v>
      </c>
      <c r="D364" s="281">
        <f t="shared" si="39"/>
        <v>3</v>
      </c>
      <c r="E364" s="305">
        <f>SUMIF(INOUT!C:C,'N1113  (3)'!A364,INOUT!F:F)</f>
        <v>2</v>
      </c>
      <c r="F364" s="282">
        <f t="shared" si="41"/>
        <v>1</v>
      </c>
      <c r="G364" s="334">
        <v>69</v>
      </c>
      <c r="H364" s="280">
        <f t="shared" si="40"/>
        <v>138</v>
      </c>
      <c r="I364" s="284">
        <f t="shared" si="38"/>
        <v>69</v>
      </c>
    </row>
    <row r="365" spans="1:9" s="307" customFormat="1" ht="16.5" x14ac:dyDescent="0.2">
      <c r="A365" s="348" t="s">
        <v>795</v>
      </c>
      <c r="B365" s="314">
        <v>0</v>
      </c>
      <c r="C365" s="276">
        <f>SUMIF(INOUT!C:C,'N1113  (3)'!A365,INOUT!E:E)</f>
        <v>2</v>
      </c>
      <c r="D365" s="281">
        <f t="shared" si="39"/>
        <v>2</v>
      </c>
      <c r="E365" s="305">
        <f>SUMIF(INOUT!C:C,'N1113  (3)'!A365,INOUT!F:F)</f>
        <v>2</v>
      </c>
      <c r="F365" s="282">
        <f>D365-E365</f>
        <v>0</v>
      </c>
      <c r="G365" s="334">
        <v>65</v>
      </c>
      <c r="H365" s="280">
        <f t="shared" si="40"/>
        <v>130</v>
      </c>
      <c r="I365" s="284">
        <f t="shared" si="38"/>
        <v>0</v>
      </c>
    </row>
    <row r="366" spans="1:9" s="307" customFormat="1" ht="16.5" x14ac:dyDescent="0.2">
      <c r="A366" s="348" t="s">
        <v>904</v>
      </c>
      <c r="B366" s="314">
        <v>0</v>
      </c>
      <c r="C366" s="276">
        <f>SUMIF(INOUT!C:C,'N1113  (3)'!A366,INOUT!E:E)</f>
        <v>0</v>
      </c>
      <c r="D366" s="281">
        <f t="shared" si="39"/>
        <v>0</v>
      </c>
      <c r="E366" s="305">
        <f>SUMIF(INOUT!C:C,'N1113  (3)'!A366,INOUT!F:F)</f>
        <v>0</v>
      </c>
      <c r="F366" s="282">
        <f>D366-E366</f>
        <v>0</v>
      </c>
      <c r="G366" s="334">
        <v>20</v>
      </c>
      <c r="H366" s="280">
        <f t="shared" si="40"/>
        <v>0</v>
      </c>
      <c r="I366" s="284">
        <f t="shared" si="38"/>
        <v>0</v>
      </c>
    </row>
    <row r="367" spans="1:9" s="307" customFormat="1" ht="16.5" x14ac:dyDescent="0.2">
      <c r="A367" s="348" t="s">
        <v>891</v>
      </c>
      <c r="B367" s="314">
        <v>0</v>
      </c>
      <c r="C367" s="276">
        <f>SUMIF(INOUT!C:C,'N1113  (3)'!A367,INOUT!E:E)</f>
        <v>0</v>
      </c>
      <c r="D367" s="281">
        <f t="shared" si="39"/>
        <v>0</v>
      </c>
      <c r="E367" s="305">
        <f>SUMIF(INOUT!C:C,'N1113  (3)'!A367,INOUT!F:F)</f>
        <v>0</v>
      </c>
      <c r="F367" s="282">
        <f t="shared" si="41"/>
        <v>0</v>
      </c>
      <c r="G367" s="334">
        <v>4800</v>
      </c>
      <c r="H367" s="280">
        <f t="shared" si="40"/>
        <v>0</v>
      </c>
      <c r="I367" s="284">
        <f t="shared" si="38"/>
        <v>0</v>
      </c>
    </row>
    <row r="368" spans="1:9" s="307" customFormat="1" ht="16.5" x14ac:dyDescent="0.2">
      <c r="A368" s="348" t="s">
        <v>774</v>
      </c>
      <c r="B368" s="314">
        <v>0</v>
      </c>
      <c r="C368" s="276">
        <f>SUMIF(INOUT!C:C,'N1113  (3)'!A368,INOUT!E:E)</f>
        <v>0</v>
      </c>
      <c r="D368" s="281">
        <f t="shared" si="39"/>
        <v>0</v>
      </c>
      <c r="E368" s="305">
        <f>SUMIF(INOUT!C:C,'N1113  (3)'!A368,INOUT!F:F)</f>
        <v>0</v>
      </c>
      <c r="F368" s="282">
        <f t="shared" si="41"/>
        <v>0</v>
      </c>
      <c r="G368" s="334">
        <v>585</v>
      </c>
      <c r="H368" s="280">
        <f t="shared" si="40"/>
        <v>0</v>
      </c>
      <c r="I368" s="284">
        <f t="shared" si="38"/>
        <v>0</v>
      </c>
    </row>
    <row r="369" spans="1:9" s="307" customFormat="1" ht="16.5" x14ac:dyDescent="0.2">
      <c r="A369" s="348" t="s">
        <v>777</v>
      </c>
      <c r="B369" s="314">
        <v>0</v>
      </c>
      <c r="C369" s="276">
        <f>SUMIF(INOUT!C:C,'N1113  (3)'!A369,INOUT!E:E)</f>
        <v>0</v>
      </c>
      <c r="D369" s="281">
        <f t="shared" si="39"/>
        <v>0</v>
      </c>
      <c r="E369" s="305">
        <f>SUMIF(INOUT!C:C,'N1113  (3)'!A369,INOUT!F:F)</f>
        <v>0</v>
      </c>
      <c r="F369" s="282">
        <f t="shared" si="41"/>
        <v>0</v>
      </c>
      <c r="G369" s="334">
        <v>695</v>
      </c>
      <c r="H369" s="280">
        <f t="shared" si="40"/>
        <v>0</v>
      </c>
      <c r="I369" s="284">
        <f t="shared" si="38"/>
        <v>0</v>
      </c>
    </row>
    <row r="370" spans="1:9" s="307" customFormat="1" x14ac:dyDescent="0.2">
      <c r="A370" s="304" t="s">
        <v>294</v>
      </c>
      <c r="B370" s="314">
        <v>0</v>
      </c>
      <c r="C370" s="276">
        <f>SUMIF(INOUT!C:C,'N1113  (3)'!A370,INOUT!E:E)</f>
        <v>0</v>
      </c>
      <c r="D370" s="281">
        <f t="shared" si="39"/>
        <v>0</v>
      </c>
      <c r="E370" s="305">
        <f>SUMIF(INOUT!C:C,'N1113  (3)'!A370,INOUT!F:F)</f>
        <v>0</v>
      </c>
      <c r="F370" s="282">
        <f t="shared" si="41"/>
        <v>0</v>
      </c>
      <c r="G370" s="334">
        <v>2450</v>
      </c>
      <c r="H370" s="280">
        <f t="shared" si="40"/>
        <v>0</v>
      </c>
      <c r="I370" s="284">
        <f t="shared" si="38"/>
        <v>0</v>
      </c>
    </row>
    <row r="371" spans="1:9" s="307" customFormat="1" x14ac:dyDescent="0.2">
      <c r="A371" s="304" t="s">
        <v>734</v>
      </c>
      <c r="B371" s="314">
        <v>0</v>
      </c>
      <c r="C371" s="276">
        <f>SUMIF(INOUT!C:C,'N1113  (3)'!A371,INOUT!E:E)</f>
        <v>0</v>
      </c>
      <c r="D371" s="281">
        <f>B371+C371</f>
        <v>0</v>
      </c>
      <c r="E371" s="305">
        <v>0</v>
      </c>
      <c r="F371" s="282">
        <f t="shared" si="41"/>
        <v>0</v>
      </c>
      <c r="G371" s="306">
        <v>250</v>
      </c>
      <c r="H371" s="280">
        <f>+E371*G371</f>
        <v>0</v>
      </c>
      <c r="I371" s="284">
        <f>+G371*F371</f>
        <v>0</v>
      </c>
    </row>
    <row r="372" spans="1:9" s="307" customFormat="1" x14ac:dyDescent="0.2">
      <c r="A372" s="304" t="s">
        <v>734</v>
      </c>
      <c r="B372" s="314">
        <v>0</v>
      </c>
      <c r="C372" s="276">
        <f>SUMIF(INOUT!C:C,'N1113  (3)'!A372,INOUT!E:E)</f>
        <v>0</v>
      </c>
      <c r="D372" s="281">
        <f t="shared" si="39"/>
        <v>0</v>
      </c>
      <c r="E372" s="305">
        <v>0</v>
      </c>
      <c r="F372" s="282">
        <f t="shared" si="41"/>
        <v>0</v>
      </c>
      <c r="G372" s="306">
        <v>270</v>
      </c>
      <c r="H372" s="280">
        <f t="shared" si="40"/>
        <v>0</v>
      </c>
      <c r="I372" s="284">
        <f t="shared" si="38"/>
        <v>0</v>
      </c>
    </row>
    <row r="373" spans="1:9" s="307" customFormat="1" x14ac:dyDescent="0.2">
      <c r="A373" s="304" t="s">
        <v>522</v>
      </c>
      <c r="B373" s="314">
        <v>0</v>
      </c>
      <c r="C373" s="276">
        <f>SUMIF(INOUT!C:C,'N1113  (3)'!A373,INOUT!E:E)</f>
        <v>0</v>
      </c>
      <c r="D373" s="281">
        <f t="shared" si="39"/>
        <v>0</v>
      </c>
      <c r="E373" s="305">
        <f>SUMIF(INOUT!C:C,'N1113  (3)'!A373,INOUT!F:F)</f>
        <v>0</v>
      </c>
      <c r="F373" s="282">
        <f t="shared" si="41"/>
        <v>0</v>
      </c>
      <c r="G373" s="306">
        <v>495</v>
      </c>
      <c r="H373" s="280">
        <f t="shared" si="40"/>
        <v>0</v>
      </c>
      <c r="I373" s="284"/>
    </row>
    <row r="374" spans="1:9" s="307" customFormat="1" x14ac:dyDescent="0.2">
      <c r="A374" s="304" t="s">
        <v>881</v>
      </c>
      <c r="B374" s="314">
        <v>0</v>
      </c>
      <c r="C374" s="276">
        <f>SUMIF(INOUT!C:C,'N1113  (3)'!A374,INOUT!E:E)</f>
        <v>0</v>
      </c>
      <c r="D374" s="281">
        <f t="shared" si="39"/>
        <v>0</v>
      </c>
      <c r="E374" s="305">
        <f>SUMIF(INOUT!C:C,'N1113  (3)'!A374,INOUT!F:F)</f>
        <v>0</v>
      </c>
      <c r="F374" s="282">
        <f t="shared" si="41"/>
        <v>0</v>
      </c>
      <c r="G374" s="306">
        <v>499</v>
      </c>
      <c r="H374" s="280">
        <f t="shared" si="40"/>
        <v>0</v>
      </c>
      <c r="I374" s="284"/>
    </row>
    <row r="375" spans="1:9" s="307" customFormat="1" x14ac:dyDescent="0.2">
      <c r="A375" s="304" t="s">
        <v>887</v>
      </c>
      <c r="B375" s="314">
        <v>0</v>
      </c>
      <c r="C375" s="276">
        <f>SUMIF(INOUT!C:C,'N1113  (3)'!A375,INOUT!E:E)</f>
        <v>0</v>
      </c>
      <c r="D375" s="281">
        <f>B375+C375</f>
        <v>0</v>
      </c>
      <c r="E375" s="305">
        <f>SUMIF(INOUT!C:C,'N1113  (3)'!A375,INOUT!F:F)</f>
        <v>0</v>
      </c>
      <c r="F375" s="282">
        <f t="shared" si="41"/>
        <v>0</v>
      </c>
      <c r="G375" s="306">
        <v>495</v>
      </c>
      <c r="H375" s="280">
        <f>+E375*G375</f>
        <v>0</v>
      </c>
      <c r="I375" s="284"/>
    </row>
    <row r="376" spans="1:9" s="307" customFormat="1" ht="16.5" x14ac:dyDescent="0.2">
      <c r="A376" s="348" t="s">
        <v>885</v>
      </c>
      <c r="B376" s="314">
        <v>0</v>
      </c>
      <c r="C376" s="276">
        <f>SUMIF(INOUT!C:C,'N1113  (3)'!A376,INOUT!E:E)</f>
        <v>1</v>
      </c>
      <c r="D376" s="281">
        <f>B376+C376</f>
        <v>1</v>
      </c>
      <c r="E376" s="305">
        <f>SUMIF(INOUT!C:C,'N1113  (3)'!A376,INOUT!F:F)</f>
        <v>0</v>
      </c>
      <c r="F376" s="282">
        <f t="shared" si="41"/>
        <v>1</v>
      </c>
      <c r="G376" s="306">
        <v>725</v>
      </c>
      <c r="H376" s="280">
        <f>+E376*G376</f>
        <v>0</v>
      </c>
      <c r="I376" s="284">
        <f>+G376*F376</f>
        <v>725</v>
      </c>
    </row>
    <row r="377" spans="1:9" s="307" customFormat="1" x14ac:dyDescent="0.2">
      <c r="A377" s="304" t="s">
        <v>814</v>
      </c>
      <c r="B377" s="314">
        <v>0</v>
      </c>
      <c r="C377" s="276">
        <f>SUMIF(INOUT!C:C,'N1113  (3)'!A377,INOUT!E:E)</f>
        <v>0</v>
      </c>
      <c r="D377" s="281">
        <f t="shared" si="39"/>
        <v>0</v>
      </c>
      <c r="E377" s="305">
        <f>SUMIF(INOUT!C:C,'N1113  (3)'!A377,INOUT!F:F)</f>
        <v>0</v>
      </c>
      <c r="F377" s="282">
        <f t="shared" si="41"/>
        <v>0</v>
      </c>
      <c r="G377" s="306">
        <v>350</v>
      </c>
      <c r="H377" s="280">
        <f t="shared" si="40"/>
        <v>0</v>
      </c>
      <c r="I377" s="284">
        <f>+G377*F377</f>
        <v>0</v>
      </c>
    </row>
    <row r="378" spans="1:9" s="307" customFormat="1" x14ac:dyDescent="0.2">
      <c r="A378" s="304" t="s">
        <v>828</v>
      </c>
      <c r="B378" s="314">
        <v>0</v>
      </c>
      <c r="C378" s="276">
        <f>SUMIF(INOUT!C:C,'N1113  (3)'!A378,INOUT!E:E)</f>
        <v>70</v>
      </c>
      <c r="D378" s="281">
        <f t="shared" si="39"/>
        <v>70</v>
      </c>
      <c r="E378" s="305">
        <f>SUMIF(INOUT!C:C,'N1113  (3)'!A378,INOUT!F:F)</f>
        <v>0</v>
      </c>
      <c r="F378" s="282">
        <f t="shared" si="41"/>
        <v>70</v>
      </c>
      <c r="G378" s="306">
        <v>12.33</v>
      </c>
      <c r="H378" s="280">
        <f t="shared" si="40"/>
        <v>0</v>
      </c>
      <c r="I378" s="284">
        <f>+G378*F378</f>
        <v>863.1</v>
      </c>
    </row>
    <row r="379" spans="1:9" s="307" customFormat="1" ht="16.5" thickBot="1" x14ac:dyDescent="0.25">
      <c r="A379" s="309"/>
      <c r="B379" s="293"/>
      <c r="C379" s="293"/>
      <c r="D379" s="517" t="s">
        <v>312</v>
      </c>
      <c r="E379" s="517"/>
      <c r="F379" s="517"/>
      <c r="G379" s="517"/>
      <c r="H379" s="279">
        <f>SUM(H332:H373)</f>
        <v>268</v>
      </c>
      <c r="I379" s="279">
        <f>SUM(I332:I373)</f>
        <v>764</v>
      </c>
    </row>
    <row r="380" spans="1:9" s="307" customFormat="1" x14ac:dyDescent="0.2">
      <c r="A380" s="299"/>
      <c r="B380" s="293"/>
      <c r="C380" s="293"/>
      <c r="D380" s="323"/>
      <c r="E380" s="324"/>
      <c r="F380" s="325"/>
      <c r="G380" s="326"/>
      <c r="H380" s="284"/>
      <c r="I380" s="284"/>
    </row>
    <row r="381" spans="1:9" s="307" customFormat="1" x14ac:dyDescent="0.2">
      <c r="A381" s="299"/>
      <c r="B381" s="293"/>
      <c r="C381" s="293"/>
      <c r="D381" s="323"/>
      <c r="E381" s="324"/>
      <c r="F381" s="325"/>
      <c r="G381" s="326"/>
      <c r="H381" s="284"/>
      <c r="I381" s="284"/>
    </row>
    <row r="382" spans="1:9" s="307" customFormat="1" x14ac:dyDescent="0.2">
      <c r="A382" s="299" t="s">
        <v>56</v>
      </c>
      <c r="B382" s="327"/>
      <c r="C382" s="327"/>
      <c r="E382" s="319"/>
      <c r="F382" s="309"/>
      <c r="G382" s="328"/>
      <c r="H382" s="317"/>
    </row>
    <row r="383" spans="1:9" s="309" customFormat="1" x14ac:dyDescent="0.2">
      <c r="A383" s="299"/>
      <c r="B383" s="327"/>
      <c r="C383" s="327"/>
      <c r="D383" s="307"/>
      <c r="E383" s="319"/>
      <c r="G383" s="328"/>
      <c r="H383" s="307"/>
      <c r="I383" s="307"/>
    </row>
    <row r="384" spans="1:9" s="307" customFormat="1" x14ac:dyDescent="0.2">
      <c r="A384" s="284" t="s">
        <v>543</v>
      </c>
      <c r="B384" s="327"/>
      <c r="C384" s="327"/>
      <c r="E384" s="319"/>
      <c r="F384" s="309"/>
      <c r="G384" s="328"/>
    </row>
    <row r="385" spans="1:9" s="307" customFormat="1" x14ac:dyDescent="0.2">
      <c r="A385" s="284" t="s">
        <v>541</v>
      </c>
      <c r="B385" s="327"/>
      <c r="C385" s="327"/>
      <c r="E385" s="319"/>
      <c r="F385" s="309"/>
      <c r="G385" s="328"/>
    </row>
    <row r="386" spans="1:9" s="307" customFormat="1" x14ac:dyDescent="0.2">
      <c r="A386" s="299"/>
      <c r="B386" s="293"/>
      <c r="C386" s="293"/>
      <c r="D386" s="323"/>
      <c r="E386" s="324"/>
      <c r="F386" s="325"/>
      <c r="G386" s="326"/>
      <c r="H386" s="284"/>
      <c r="I386" s="284"/>
    </row>
    <row r="387" spans="1:9" s="307" customFormat="1" x14ac:dyDescent="0.2">
      <c r="A387" s="299" t="s">
        <v>383</v>
      </c>
      <c r="B387" s="327"/>
      <c r="C387" s="327"/>
      <c r="E387" s="319"/>
      <c r="F387" s="309"/>
      <c r="G387" s="328"/>
    </row>
    <row r="388" spans="1:9" s="307" customFormat="1" x14ac:dyDescent="0.2">
      <c r="A388" s="299"/>
      <c r="B388" s="327"/>
      <c r="C388" s="327"/>
      <c r="E388" s="319"/>
      <c r="F388" s="309"/>
      <c r="G388" s="328"/>
    </row>
    <row r="389" spans="1:9" s="307" customFormat="1" x14ac:dyDescent="0.2">
      <c r="A389" s="284" t="s">
        <v>811</v>
      </c>
      <c r="B389" s="327"/>
      <c r="C389" s="327"/>
      <c r="E389" s="319"/>
      <c r="F389" s="309"/>
      <c r="G389" s="328"/>
    </row>
    <row r="390" spans="1:9" s="307" customFormat="1" x14ac:dyDescent="0.2">
      <c r="A390" s="284" t="s">
        <v>812</v>
      </c>
      <c r="B390" s="327"/>
      <c r="C390" s="327"/>
      <c r="E390" s="319"/>
      <c r="F390" s="309"/>
      <c r="G390" s="328"/>
    </row>
    <row r="391" spans="1:9" s="274" customFormat="1" x14ac:dyDescent="0.2">
      <c r="A391" s="259"/>
      <c r="B391" s="294"/>
      <c r="C391" s="294"/>
      <c r="D391" s="295"/>
      <c r="E391" s="296"/>
      <c r="F391" s="297"/>
      <c r="G391" s="298"/>
      <c r="H391" s="190"/>
      <c r="I391" s="190"/>
    </row>
    <row r="392" spans="1:9" s="274" customFormat="1" x14ac:dyDescent="0.2">
      <c r="A392" s="259"/>
      <c r="B392" s="294"/>
      <c r="C392" s="294"/>
      <c r="D392" s="295"/>
      <c r="E392" s="296"/>
      <c r="F392" s="297"/>
      <c r="G392" s="298"/>
      <c r="H392" s="190"/>
      <c r="I392" s="190"/>
    </row>
    <row r="393" spans="1:9" s="274" customFormat="1" x14ac:dyDescent="0.2">
      <c r="A393" s="259"/>
      <c r="B393" s="294"/>
      <c r="C393" s="294"/>
      <c r="D393" s="295"/>
      <c r="E393" s="296"/>
      <c r="F393" s="297"/>
      <c r="G393" s="298"/>
      <c r="H393" s="190"/>
      <c r="I393" s="190"/>
    </row>
    <row r="394" spans="1:9" s="274" customFormat="1" x14ac:dyDescent="0.2">
      <c r="A394" s="259"/>
      <c r="B394" s="294"/>
      <c r="C394" s="294"/>
      <c r="D394" s="295"/>
      <c r="E394" s="296"/>
      <c r="F394" s="297"/>
      <c r="G394" s="298"/>
      <c r="H394" s="190"/>
      <c r="I394" s="190"/>
    </row>
    <row r="395" spans="1:9" s="274" customFormat="1" x14ac:dyDescent="0.2">
      <c r="A395" s="259"/>
      <c r="B395" s="294"/>
      <c r="C395" s="294"/>
      <c r="D395" s="295"/>
      <c r="E395" s="296"/>
      <c r="F395" s="297"/>
      <c r="G395" s="298"/>
      <c r="H395" s="190"/>
      <c r="I395" s="190"/>
    </row>
    <row r="396" spans="1:9" s="274" customFormat="1" x14ac:dyDescent="0.2">
      <c r="A396" s="259"/>
      <c r="B396" s="294"/>
      <c r="C396" s="294"/>
      <c r="D396" s="295"/>
      <c r="E396" s="296"/>
      <c r="F396" s="297"/>
      <c r="G396" s="298"/>
      <c r="H396" s="190"/>
      <c r="I396" s="190"/>
    </row>
    <row r="397" spans="1:9" s="274" customFormat="1" x14ac:dyDescent="0.2">
      <c r="A397" s="259"/>
      <c r="B397" s="294"/>
      <c r="C397" s="294"/>
      <c r="D397" s="295"/>
      <c r="E397" s="296"/>
      <c r="F397" s="297"/>
      <c r="G397" s="298"/>
      <c r="H397" s="190"/>
      <c r="I397" s="190"/>
    </row>
    <row r="398" spans="1:9" s="274" customFormat="1" x14ac:dyDescent="0.2">
      <c r="A398" s="259"/>
      <c r="B398" s="294"/>
      <c r="C398" s="294"/>
      <c r="D398" s="295"/>
      <c r="E398" s="296"/>
      <c r="F398" s="297"/>
      <c r="G398" s="298"/>
      <c r="H398" s="190"/>
      <c r="I398" s="190"/>
    </row>
    <row r="399" spans="1:9" s="274" customFormat="1" x14ac:dyDescent="0.2">
      <c r="A399" s="259"/>
      <c r="B399" s="294"/>
      <c r="C399" s="294"/>
      <c r="D399" s="295"/>
      <c r="E399" s="296"/>
      <c r="F399" s="297"/>
      <c r="G399" s="298"/>
      <c r="H399" s="190"/>
      <c r="I399" s="190"/>
    </row>
    <row r="400" spans="1:9" s="274" customFormat="1" x14ac:dyDescent="0.2">
      <c r="A400" s="259"/>
      <c r="B400" s="294"/>
      <c r="C400" s="294"/>
      <c r="D400" s="295"/>
      <c r="E400" s="296"/>
      <c r="F400" s="297"/>
      <c r="G400" s="298"/>
      <c r="H400" s="190"/>
      <c r="I400" s="190"/>
    </row>
    <row r="401" spans="1:9" s="169" customFormat="1" ht="16.5" x14ac:dyDescent="0.2">
      <c r="A401" s="168"/>
      <c r="B401" s="170"/>
      <c r="C401" s="170"/>
      <c r="D401" s="171"/>
      <c r="E401" s="172"/>
      <c r="F401" s="173"/>
      <c r="G401" s="174"/>
      <c r="H401" s="175"/>
      <c r="I401" s="175"/>
    </row>
    <row r="402" spans="1:9" s="169" customFormat="1" ht="16.5" x14ac:dyDescent="0.2">
      <c r="A402" s="168"/>
      <c r="B402" s="170"/>
      <c r="C402" s="170"/>
      <c r="D402" s="171"/>
      <c r="E402" s="172"/>
      <c r="F402" s="173"/>
      <c r="G402" s="174"/>
      <c r="H402" s="175"/>
      <c r="I402" s="175"/>
    </row>
    <row r="403" spans="1:9" s="169" customFormat="1" ht="16.5" x14ac:dyDescent="0.2">
      <c r="A403" s="168"/>
      <c r="B403" s="170"/>
      <c r="C403" s="170"/>
      <c r="D403" s="171"/>
      <c r="E403" s="172"/>
      <c r="F403" s="173"/>
      <c r="G403" s="174"/>
      <c r="H403" s="175"/>
      <c r="I403" s="175"/>
    </row>
    <row r="404" spans="1:9" s="169" customFormat="1" ht="16.5" x14ac:dyDescent="0.2">
      <c r="A404" s="168"/>
      <c r="B404" s="170"/>
      <c r="C404" s="170"/>
      <c r="D404" s="171"/>
      <c r="E404" s="172"/>
      <c r="F404" s="173"/>
      <c r="G404" s="174"/>
      <c r="H404" s="175"/>
      <c r="I404" s="175"/>
    </row>
    <row r="405" spans="1:9" s="169" customFormat="1" ht="16.5" x14ac:dyDescent="0.2">
      <c r="A405" s="168"/>
      <c r="B405" s="170"/>
      <c r="C405" s="170"/>
      <c r="D405" s="171"/>
      <c r="E405" s="172"/>
      <c r="F405" s="173"/>
      <c r="G405" s="174"/>
      <c r="H405" s="175"/>
      <c r="I405" s="175"/>
    </row>
    <row r="406" spans="1:9" s="169" customFormat="1" ht="16.5" x14ac:dyDescent="0.2">
      <c r="A406" s="168"/>
      <c r="B406" s="170"/>
      <c r="C406" s="170"/>
      <c r="D406" s="171"/>
      <c r="E406" s="172"/>
      <c r="F406" s="173"/>
      <c r="G406" s="174"/>
      <c r="H406" s="175"/>
      <c r="I406" s="175"/>
    </row>
    <row r="407" spans="1:9" s="169" customFormat="1" ht="16.5" x14ac:dyDescent="0.2">
      <c r="A407" s="168"/>
      <c r="B407" s="177"/>
      <c r="C407" s="170"/>
      <c r="D407" s="171"/>
      <c r="E407" s="172"/>
      <c r="F407" s="173"/>
      <c r="G407" s="174"/>
      <c r="H407" s="175"/>
      <c r="I407" s="175"/>
    </row>
    <row r="408" spans="1:9" s="169" customFormat="1" ht="16.5" x14ac:dyDescent="0.2">
      <c r="A408" s="168"/>
      <c r="B408" s="170"/>
      <c r="C408" s="170"/>
      <c r="D408" s="171"/>
      <c r="E408" s="172"/>
      <c r="F408" s="173"/>
      <c r="G408" s="174"/>
      <c r="H408" s="175"/>
      <c r="I408" s="175"/>
    </row>
    <row r="409" spans="1:9" s="169" customFormat="1" ht="16.5" x14ac:dyDescent="0.2">
      <c r="A409" s="168"/>
      <c r="B409" s="170"/>
      <c r="C409" s="170"/>
      <c r="D409" s="171"/>
      <c r="E409" s="172"/>
      <c r="F409" s="173"/>
      <c r="G409" s="174"/>
      <c r="H409" s="175"/>
      <c r="I409" s="175"/>
    </row>
    <row r="410" spans="1:9" s="169" customFormat="1" ht="16.5" x14ac:dyDescent="0.2">
      <c r="A410" s="168"/>
      <c r="B410" s="170"/>
      <c r="C410" s="170"/>
      <c r="D410" s="171"/>
      <c r="E410" s="172"/>
      <c r="F410" s="173"/>
      <c r="G410" s="174"/>
      <c r="H410" s="175"/>
      <c r="I410" s="175"/>
    </row>
    <row r="411" spans="1:9" s="169" customFormat="1" ht="16.5" x14ac:dyDescent="0.2">
      <c r="A411" s="168"/>
      <c r="B411" s="170"/>
      <c r="C411" s="170"/>
      <c r="D411" s="171"/>
      <c r="E411" s="172"/>
      <c r="F411" s="173"/>
      <c r="G411" s="174"/>
      <c r="H411" s="175"/>
      <c r="I411" s="175"/>
    </row>
    <row r="412" spans="1:9" s="169" customFormat="1" ht="16.5" x14ac:dyDescent="0.2">
      <c r="A412" s="168"/>
      <c r="B412" s="170"/>
      <c r="C412" s="170"/>
      <c r="D412" s="171"/>
      <c r="E412" s="172"/>
      <c r="F412" s="173"/>
      <c r="G412" s="174"/>
      <c r="H412" s="175"/>
      <c r="I412" s="175"/>
    </row>
    <row r="413" spans="1:9" s="169" customFormat="1" ht="16.5" x14ac:dyDescent="0.2">
      <c r="A413" s="168"/>
      <c r="B413" s="170"/>
      <c r="C413" s="170"/>
      <c r="D413" s="171"/>
      <c r="E413" s="172"/>
      <c r="F413" s="173"/>
      <c r="G413" s="174"/>
      <c r="H413" s="175"/>
      <c r="I413" s="175"/>
    </row>
    <row r="414" spans="1:9" s="169" customFormat="1" ht="16.5" x14ac:dyDescent="0.2">
      <c r="A414" s="168"/>
      <c r="B414" s="170"/>
      <c r="C414" s="170"/>
      <c r="D414" s="171"/>
      <c r="E414" s="172"/>
      <c r="F414" s="173"/>
      <c r="G414" s="174"/>
      <c r="H414" s="175"/>
      <c r="I414" s="175"/>
    </row>
    <row r="415" spans="1:9" s="169" customFormat="1" ht="16.5" x14ac:dyDescent="0.2">
      <c r="A415" s="168"/>
      <c r="B415" s="170"/>
      <c r="C415" s="170"/>
      <c r="D415" s="171"/>
      <c r="E415" s="172"/>
      <c r="F415" s="173"/>
      <c r="G415" s="174"/>
      <c r="H415" s="175"/>
      <c r="I415" s="175"/>
    </row>
    <row r="416" spans="1:9" s="169" customFormat="1" ht="16.5" x14ac:dyDescent="0.2">
      <c r="A416" s="168"/>
      <c r="B416" s="170"/>
      <c r="C416" s="170"/>
      <c r="D416" s="171"/>
      <c r="E416" s="172"/>
      <c r="F416" s="173"/>
      <c r="G416" s="174"/>
      <c r="H416" s="175"/>
      <c r="I416" s="175"/>
    </row>
    <row r="417" spans="1:9" s="169" customFormat="1" ht="16.5" x14ac:dyDescent="0.2">
      <c r="A417" s="168"/>
      <c r="B417" s="170"/>
      <c r="C417" s="170"/>
      <c r="D417" s="171"/>
      <c r="E417" s="172"/>
      <c r="F417" s="173"/>
      <c r="G417" s="174"/>
      <c r="H417" s="175"/>
      <c r="I417" s="175"/>
    </row>
    <row r="418" spans="1:9" s="169" customFormat="1" ht="16.5" x14ac:dyDescent="0.2">
      <c r="A418" s="168"/>
      <c r="B418" s="170"/>
      <c r="C418" s="170"/>
      <c r="D418" s="171"/>
      <c r="E418" s="172"/>
      <c r="F418" s="173"/>
      <c r="G418" s="174"/>
      <c r="H418" s="175"/>
      <c r="I418" s="175"/>
    </row>
    <row r="419" spans="1:9" s="169" customFormat="1" ht="16.5" x14ac:dyDescent="0.2">
      <c r="A419" s="168"/>
      <c r="B419" s="170"/>
      <c r="C419" s="170"/>
      <c r="D419" s="171"/>
      <c r="E419" s="172"/>
      <c r="F419" s="173"/>
      <c r="G419" s="174"/>
      <c r="H419" s="175"/>
      <c r="I419" s="175"/>
    </row>
    <row r="420" spans="1:9" s="169" customFormat="1" ht="16.5" x14ac:dyDescent="0.2">
      <c r="A420" s="168"/>
      <c r="B420" s="170"/>
      <c r="C420" s="170"/>
      <c r="D420" s="171"/>
      <c r="E420" s="172"/>
      <c r="F420" s="173"/>
      <c r="G420" s="174"/>
      <c r="H420" s="175"/>
      <c r="I420" s="175"/>
    </row>
    <row r="421" spans="1:9" s="169" customFormat="1" ht="16.5" x14ac:dyDescent="0.2">
      <c r="A421" s="168"/>
      <c r="B421" s="170"/>
      <c r="C421" s="170"/>
      <c r="D421" s="171"/>
      <c r="E421" s="172"/>
      <c r="F421" s="173"/>
      <c r="G421" s="174"/>
      <c r="H421" s="175"/>
      <c r="I421" s="175"/>
    </row>
    <row r="422" spans="1:9" s="169" customFormat="1" ht="16.5" x14ac:dyDescent="0.2">
      <c r="A422" s="168"/>
      <c r="B422" s="170"/>
      <c r="C422" s="170"/>
      <c r="D422" s="171"/>
      <c r="E422" s="172"/>
      <c r="F422" s="173"/>
      <c r="G422" s="174"/>
      <c r="H422" s="175"/>
      <c r="I422" s="175"/>
    </row>
    <row r="423" spans="1:9" s="169" customFormat="1" ht="16.5" x14ac:dyDescent="0.2">
      <c r="A423" s="168"/>
      <c r="B423" s="170"/>
      <c r="C423" s="170"/>
      <c r="D423" s="171"/>
      <c r="E423" s="172"/>
      <c r="F423" s="173"/>
      <c r="G423" s="174"/>
      <c r="H423" s="175"/>
      <c r="I423" s="175"/>
    </row>
    <row r="424" spans="1:9" s="169" customFormat="1" ht="16.5" x14ac:dyDescent="0.2">
      <c r="A424" s="168"/>
      <c r="B424" s="170"/>
      <c r="C424" s="170"/>
      <c r="D424" s="171"/>
      <c r="E424" s="172"/>
      <c r="F424" s="173"/>
      <c r="G424" s="174"/>
      <c r="H424" s="175"/>
      <c r="I424" s="175"/>
    </row>
    <row r="425" spans="1:9" s="169" customFormat="1" ht="16.5" x14ac:dyDescent="0.2">
      <c r="A425" s="168"/>
      <c r="B425" s="170"/>
      <c r="C425" s="170"/>
      <c r="D425" s="171"/>
      <c r="E425" s="172"/>
      <c r="F425" s="173"/>
      <c r="G425" s="174"/>
      <c r="H425" s="175"/>
      <c r="I425" s="175"/>
    </row>
    <row r="426" spans="1:9" s="169" customFormat="1" ht="16.5" x14ac:dyDescent="0.2">
      <c r="A426" s="168"/>
      <c r="B426" s="170"/>
      <c r="C426" s="170"/>
      <c r="D426" s="171"/>
      <c r="E426" s="172"/>
      <c r="F426" s="173"/>
      <c r="G426" s="174"/>
      <c r="H426" s="175"/>
      <c r="I426" s="175"/>
    </row>
    <row r="427" spans="1:9" s="169" customFormat="1" ht="16.5" x14ac:dyDescent="0.2">
      <c r="A427" s="168"/>
      <c r="B427" s="170"/>
      <c r="C427" s="170"/>
      <c r="D427" s="171"/>
      <c r="E427" s="172"/>
      <c r="F427" s="173"/>
      <c r="G427" s="174"/>
      <c r="H427" s="175"/>
      <c r="I427" s="175"/>
    </row>
    <row r="428" spans="1:9" s="169" customFormat="1" ht="16.5" x14ac:dyDescent="0.2">
      <c r="A428" s="168"/>
      <c r="B428" s="170"/>
      <c r="C428" s="170"/>
      <c r="D428" s="171"/>
      <c r="E428" s="172"/>
      <c r="F428" s="173"/>
      <c r="G428" s="174"/>
      <c r="H428" s="175"/>
      <c r="I428" s="175"/>
    </row>
    <row r="429" spans="1:9" s="169" customFormat="1" ht="16.5" x14ac:dyDescent="0.2">
      <c r="A429" s="168"/>
      <c r="B429" s="170"/>
      <c r="C429" s="170"/>
      <c r="D429" s="171"/>
      <c r="E429" s="172"/>
      <c r="F429" s="173"/>
      <c r="G429" s="174"/>
      <c r="H429" s="175"/>
      <c r="I429" s="175"/>
    </row>
    <row r="430" spans="1:9" s="169" customFormat="1" ht="16.5" x14ac:dyDescent="0.2">
      <c r="A430" s="168"/>
      <c r="B430" s="170"/>
      <c r="C430" s="170"/>
      <c r="D430" s="171"/>
      <c r="E430" s="172"/>
      <c r="F430" s="173"/>
      <c r="G430" s="174"/>
      <c r="H430" s="175"/>
      <c r="I430" s="175"/>
    </row>
    <row r="431" spans="1:9" s="169" customFormat="1" ht="16.5" x14ac:dyDescent="0.2">
      <c r="A431" s="168"/>
      <c r="B431" s="170"/>
      <c r="C431" s="170"/>
      <c r="D431" s="171"/>
      <c r="E431" s="172"/>
      <c r="F431" s="173"/>
      <c r="G431" s="174"/>
      <c r="H431" s="175"/>
      <c r="I431" s="175"/>
    </row>
    <row r="432" spans="1:9" s="169" customFormat="1" ht="16.5" x14ac:dyDescent="0.2">
      <c r="A432" s="168"/>
      <c r="B432" s="170"/>
      <c r="C432" s="170"/>
      <c r="D432" s="171"/>
      <c r="E432" s="172"/>
      <c r="F432" s="173"/>
      <c r="G432" s="174"/>
      <c r="H432" s="175"/>
      <c r="I432" s="175"/>
    </row>
    <row r="433" spans="1:9" s="169" customFormat="1" ht="16.5" x14ac:dyDescent="0.2">
      <c r="A433" s="168"/>
      <c r="B433" s="170"/>
      <c r="C433" s="170"/>
      <c r="D433" s="171"/>
      <c r="E433" s="172"/>
      <c r="F433" s="173"/>
      <c r="G433" s="174"/>
      <c r="H433" s="175"/>
      <c r="I433" s="175"/>
    </row>
    <row r="434" spans="1:9" s="169" customFormat="1" ht="16.5" x14ac:dyDescent="0.2">
      <c r="A434" s="168"/>
      <c r="B434" s="170"/>
      <c r="C434" s="170"/>
      <c r="D434" s="171"/>
      <c r="E434" s="172"/>
      <c r="F434" s="173"/>
      <c r="G434" s="174"/>
      <c r="H434" s="175"/>
      <c r="I434" s="175"/>
    </row>
    <row r="435" spans="1:9" s="169" customFormat="1" ht="16.5" x14ac:dyDescent="0.2">
      <c r="A435" s="168"/>
      <c r="B435" s="170"/>
      <c r="C435" s="170"/>
      <c r="D435" s="171"/>
      <c r="E435" s="172"/>
      <c r="F435" s="173"/>
      <c r="G435" s="174"/>
      <c r="H435" s="175"/>
      <c r="I435" s="175"/>
    </row>
    <row r="436" spans="1:9" s="169" customFormat="1" ht="16.5" x14ac:dyDescent="0.2">
      <c r="A436" s="168"/>
      <c r="B436" s="170"/>
      <c r="C436" s="170"/>
      <c r="D436" s="171"/>
      <c r="E436" s="172"/>
      <c r="F436" s="173"/>
      <c r="G436" s="174"/>
      <c r="H436" s="175"/>
      <c r="I436" s="175"/>
    </row>
    <row r="437" spans="1:9" s="169" customFormat="1" ht="16.5" x14ac:dyDescent="0.2">
      <c r="A437" s="168"/>
      <c r="B437" s="170"/>
      <c r="C437" s="170"/>
      <c r="D437" s="171"/>
      <c r="E437" s="172"/>
      <c r="F437" s="173"/>
      <c r="G437" s="174"/>
      <c r="H437" s="175"/>
      <c r="I437" s="175"/>
    </row>
    <row r="438" spans="1:9" s="169" customFormat="1" ht="16.5" x14ac:dyDescent="0.2">
      <c r="A438" s="168"/>
      <c r="B438" s="170"/>
      <c r="C438" s="170"/>
      <c r="D438" s="171"/>
      <c r="E438" s="172"/>
      <c r="F438" s="173"/>
      <c r="G438" s="174"/>
      <c r="H438" s="175"/>
      <c r="I438" s="175"/>
    </row>
    <row r="439" spans="1:9" s="169" customFormat="1" ht="16.5" x14ac:dyDescent="0.2">
      <c r="A439" s="168"/>
      <c r="B439" s="170"/>
      <c r="C439" s="170"/>
      <c r="D439" s="171"/>
      <c r="E439" s="172"/>
      <c r="F439" s="173"/>
      <c r="G439" s="174"/>
      <c r="H439" s="175"/>
      <c r="I439" s="175"/>
    </row>
    <row r="440" spans="1:9" s="169" customFormat="1" ht="16.5" x14ac:dyDescent="0.2">
      <c r="A440" s="168"/>
      <c r="B440" s="170"/>
      <c r="C440" s="170"/>
      <c r="D440" s="171"/>
      <c r="E440" s="172"/>
      <c r="F440" s="173"/>
      <c r="G440" s="174"/>
      <c r="H440" s="175"/>
      <c r="I440" s="175"/>
    </row>
    <row r="441" spans="1:9" s="169" customFormat="1" ht="16.5" x14ac:dyDescent="0.2">
      <c r="A441" s="168"/>
      <c r="B441" s="170"/>
      <c r="C441" s="170"/>
      <c r="D441" s="171"/>
      <c r="E441" s="172"/>
      <c r="F441" s="173"/>
      <c r="G441" s="174"/>
      <c r="H441" s="175"/>
      <c r="I441" s="175"/>
    </row>
    <row r="442" spans="1:9" s="169" customFormat="1" ht="16.5" x14ac:dyDescent="0.2">
      <c r="A442" s="168"/>
      <c r="B442" s="170"/>
      <c r="C442" s="170"/>
      <c r="D442" s="171"/>
      <c r="E442" s="172"/>
      <c r="F442" s="173"/>
      <c r="G442" s="174"/>
      <c r="H442" s="175"/>
      <c r="I442" s="175"/>
    </row>
    <row r="443" spans="1:9" s="169" customFormat="1" ht="16.5" x14ac:dyDescent="0.2">
      <c r="A443" s="168"/>
      <c r="B443" s="170"/>
      <c r="C443" s="170"/>
      <c r="D443" s="171"/>
      <c r="E443" s="172"/>
      <c r="F443" s="173"/>
      <c r="G443" s="174"/>
      <c r="H443" s="175"/>
      <c r="I443" s="175"/>
    </row>
    <row r="444" spans="1:9" s="169" customFormat="1" ht="16.5" x14ac:dyDescent="0.2">
      <c r="A444" s="168"/>
      <c r="B444" s="170"/>
      <c r="C444" s="170"/>
      <c r="D444" s="171"/>
      <c r="E444" s="172"/>
      <c r="F444" s="173"/>
      <c r="G444" s="174"/>
      <c r="H444" s="175"/>
      <c r="I444" s="175"/>
    </row>
    <row r="445" spans="1:9" s="169" customFormat="1" ht="16.5" x14ac:dyDescent="0.2">
      <c r="A445" s="168"/>
      <c r="B445" s="170"/>
      <c r="C445" s="170"/>
      <c r="D445" s="171"/>
      <c r="E445" s="172"/>
      <c r="F445" s="173"/>
      <c r="G445" s="174"/>
      <c r="H445" s="175"/>
      <c r="I445" s="175"/>
    </row>
    <row r="446" spans="1:9" s="169" customFormat="1" ht="16.5" x14ac:dyDescent="0.2">
      <c r="A446" s="168"/>
      <c r="B446" s="170"/>
      <c r="C446" s="170"/>
      <c r="D446" s="171"/>
      <c r="E446" s="172"/>
      <c r="F446" s="173"/>
      <c r="G446" s="174"/>
      <c r="H446" s="175"/>
      <c r="I446" s="175"/>
    </row>
    <row r="447" spans="1:9" s="169" customFormat="1" ht="16.5" x14ac:dyDescent="0.2">
      <c r="A447" s="168"/>
      <c r="B447" s="170"/>
      <c r="C447" s="170"/>
      <c r="D447" s="171"/>
      <c r="E447" s="172"/>
      <c r="F447" s="173"/>
      <c r="G447" s="174"/>
      <c r="H447" s="175"/>
      <c r="I447" s="175"/>
    </row>
    <row r="448" spans="1:9" s="169" customFormat="1" ht="16.5" x14ac:dyDescent="0.2">
      <c r="A448" s="168"/>
      <c r="B448" s="170"/>
      <c r="C448" s="170"/>
      <c r="D448" s="171"/>
      <c r="E448" s="172"/>
      <c r="F448" s="173"/>
      <c r="G448" s="174"/>
      <c r="H448" s="175"/>
      <c r="I448" s="175"/>
    </row>
    <row r="449" spans="1:9" s="169" customFormat="1" ht="16.5" x14ac:dyDescent="0.2">
      <c r="A449" s="168"/>
      <c r="B449" s="170"/>
      <c r="C449" s="170"/>
      <c r="D449" s="171"/>
      <c r="E449" s="172"/>
      <c r="F449" s="173"/>
      <c r="G449" s="174"/>
      <c r="H449" s="175"/>
      <c r="I449" s="175"/>
    </row>
    <row r="450" spans="1:9" s="169" customFormat="1" ht="16.5" x14ac:dyDescent="0.2">
      <c r="A450" s="168"/>
      <c r="B450" s="170"/>
      <c r="C450" s="170"/>
      <c r="D450" s="171"/>
      <c r="E450" s="172"/>
      <c r="F450" s="173"/>
      <c r="G450" s="174"/>
      <c r="H450" s="175"/>
      <c r="I450" s="175"/>
    </row>
    <row r="451" spans="1:9" s="169" customFormat="1" ht="16.5" x14ac:dyDescent="0.2">
      <c r="A451" s="168"/>
      <c r="B451" s="170"/>
      <c r="C451" s="170"/>
      <c r="D451" s="171"/>
      <c r="E451" s="172"/>
      <c r="F451" s="173"/>
      <c r="G451" s="174"/>
      <c r="H451" s="175"/>
      <c r="I451" s="175"/>
    </row>
    <row r="452" spans="1:9" s="169" customFormat="1" ht="16.5" x14ac:dyDescent="0.2">
      <c r="A452" s="168"/>
      <c r="B452" s="170"/>
      <c r="C452" s="170"/>
      <c r="D452" s="171"/>
      <c r="E452" s="172"/>
      <c r="F452" s="173"/>
      <c r="G452" s="174"/>
      <c r="H452" s="175"/>
      <c r="I452" s="175"/>
    </row>
    <row r="453" spans="1:9" s="169" customFormat="1" ht="16.5" x14ac:dyDescent="0.2">
      <c r="A453" s="168"/>
      <c r="B453" s="170"/>
      <c r="C453" s="170"/>
      <c r="D453" s="171"/>
      <c r="E453" s="172"/>
      <c r="F453" s="173"/>
      <c r="G453" s="174"/>
      <c r="H453" s="175"/>
      <c r="I453" s="175"/>
    </row>
    <row r="454" spans="1:9" s="169" customFormat="1" ht="16.5" x14ac:dyDescent="0.2">
      <c r="A454" s="168"/>
      <c r="B454" s="170"/>
      <c r="C454" s="170"/>
      <c r="D454" s="171"/>
      <c r="E454" s="172"/>
      <c r="F454" s="173"/>
      <c r="G454" s="174"/>
      <c r="H454" s="175"/>
      <c r="I454" s="175"/>
    </row>
    <row r="455" spans="1:9" s="169" customFormat="1" ht="16.5" x14ac:dyDescent="0.2">
      <c r="A455" s="168"/>
      <c r="B455" s="170"/>
      <c r="C455" s="170"/>
      <c r="D455" s="171"/>
      <c r="E455" s="172"/>
      <c r="F455" s="173"/>
      <c r="G455" s="174"/>
      <c r="H455" s="175"/>
      <c r="I455" s="175"/>
    </row>
    <row r="456" spans="1:9" s="169" customFormat="1" ht="16.5" x14ac:dyDescent="0.2">
      <c r="A456" s="168"/>
      <c r="B456" s="170"/>
      <c r="C456" s="170"/>
      <c r="D456" s="171"/>
      <c r="E456" s="172"/>
      <c r="F456" s="173"/>
      <c r="G456" s="174"/>
      <c r="H456" s="175"/>
      <c r="I456" s="175"/>
    </row>
    <row r="457" spans="1:9" s="169" customFormat="1" ht="16.5" x14ac:dyDescent="0.2">
      <c r="A457" s="168"/>
      <c r="B457" s="170"/>
      <c r="C457" s="170"/>
      <c r="D457" s="171"/>
      <c r="E457" s="172"/>
      <c r="F457" s="173"/>
      <c r="G457" s="174"/>
      <c r="H457" s="175"/>
      <c r="I457" s="175"/>
    </row>
    <row r="458" spans="1:9" s="169" customFormat="1" ht="16.5" x14ac:dyDescent="0.2">
      <c r="A458" s="168"/>
      <c r="B458" s="170"/>
      <c r="C458" s="170"/>
      <c r="D458" s="171"/>
      <c r="E458" s="172"/>
      <c r="F458" s="173"/>
      <c r="G458" s="174"/>
      <c r="H458" s="175"/>
      <c r="I458" s="175"/>
    </row>
    <row r="459" spans="1:9" s="169" customFormat="1" ht="16.5" x14ac:dyDescent="0.2">
      <c r="A459" s="168"/>
      <c r="B459" s="170"/>
      <c r="C459" s="170"/>
      <c r="D459" s="171"/>
      <c r="E459" s="172"/>
      <c r="F459" s="173"/>
      <c r="G459" s="174"/>
      <c r="H459" s="175"/>
      <c r="I459" s="175"/>
    </row>
    <row r="460" spans="1:9" s="169" customFormat="1" ht="16.5" x14ac:dyDescent="0.2">
      <c r="A460" s="168"/>
      <c r="B460" s="170"/>
      <c r="C460" s="170"/>
      <c r="D460" s="171"/>
      <c r="E460" s="172"/>
      <c r="F460" s="173"/>
      <c r="G460" s="174"/>
      <c r="H460" s="175"/>
      <c r="I460" s="175"/>
    </row>
    <row r="461" spans="1:9" s="169" customFormat="1" ht="16.5" x14ac:dyDescent="0.2">
      <c r="A461" s="168"/>
      <c r="B461" s="170"/>
      <c r="C461" s="170"/>
      <c r="D461" s="171"/>
      <c r="E461" s="172"/>
      <c r="F461" s="173"/>
      <c r="G461" s="174"/>
      <c r="H461" s="175"/>
      <c r="I461" s="175"/>
    </row>
    <row r="671" spans="6:6" x14ac:dyDescent="0.2">
      <c r="F671" s="51">
        <v>1</v>
      </c>
    </row>
    <row r="908" spans="8:8" x14ac:dyDescent="0.2">
      <c r="H908" s="89"/>
    </row>
    <row r="969" spans="1:5" x14ac:dyDescent="0.2">
      <c r="A969" s="46" t="s">
        <v>514</v>
      </c>
      <c r="E969" s="50">
        <v>2</v>
      </c>
    </row>
  </sheetData>
  <sheetProtection selectLockedCells="1" selectUnlockedCells="1"/>
  <mergeCells count="11">
    <mergeCell ref="J48:J50"/>
    <mergeCell ref="D379:G379"/>
    <mergeCell ref="D46:G46"/>
    <mergeCell ref="D51:G51"/>
    <mergeCell ref="A59:H59"/>
    <mergeCell ref="A331:H331"/>
    <mergeCell ref="A1:I1"/>
    <mergeCell ref="A2:I2"/>
    <mergeCell ref="D31:G31"/>
    <mergeCell ref="D35:G35"/>
    <mergeCell ref="D329:G329"/>
  </mergeCells>
  <phoneticPr fontId="16" type="noConversion"/>
  <printOptions gridLines="1"/>
  <pageMargins left="0.5" right="0.4" top="1" bottom="0.7" header="0.51180555555555596" footer="0.51180555555555596"/>
  <pageSetup paperSize="5" scale="90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1"/>
  <sheetViews>
    <sheetView workbookViewId="0">
      <selection activeCell="A4" sqref="A4"/>
    </sheetView>
  </sheetViews>
  <sheetFormatPr defaultRowHeight="19.5" customHeight="1" x14ac:dyDescent="0.2"/>
  <cols>
    <col min="1" max="1" width="16.140625" style="92" customWidth="1"/>
    <col min="2" max="2" width="47.42578125" style="82" customWidth="1"/>
    <col min="3" max="3" width="16.7109375" style="78" customWidth="1"/>
    <col min="4" max="5" width="0" style="78" hidden="1" customWidth="1"/>
    <col min="6" max="6" width="5.5703125" style="83" customWidth="1"/>
    <col min="7" max="7" width="6.28515625" style="83" customWidth="1"/>
    <col min="8" max="8" width="10.85546875" style="75" customWidth="1"/>
    <col min="9" max="9" width="12.5703125" style="79" bestFit="1" customWidth="1"/>
    <col min="10" max="10" width="14.28515625" style="95" bestFit="1" customWidth="1"/>
    <col min="11" max="11" width="10.5703125" style="83" customWidth="1"/>
    <col min="12" max="16384" width="9.140625" style="78"/>
  </cols>
  <sheetData>
    <row r="1" spans="1:11" s="85" customFormat="1" ht="21.75" customHeight="1" x14ac:dyDescent="0.2">
      <c r="A1" s="84" t="s">
        <v>452</v>
      </c>
      <c r="H1" s="62"/>
      <c r="I1" s="62"/>
      <c r="J1" s="93"/>
    </row>
    <row r="2" spans="1:11" s="88" customFormat="1" ht="19.5" customHeight="1" x14ac:dyDescent="0.2">
      <c r="A2" s="86" t="s">
        <v>453</v>
      </c>
      <c r="B2" s="87"/>
      <c r="H2" s="91"/>
      <c r="I2" s="53"/>
      <c r="J2" s="94"/>
    </row>
    <row r="3" spans="1:11" s="88" customFormat="1" ht="19.5" customHeight="1" x14ac:dyDescent="0.2">
      <c r="A3" s="86" t="s">
        <v>613</v>
      </c>
      <c r="B3" s="87"/>
      <c r="H3" s="91"/>
      <c r="I3" s="53"/>
      <c r="J3" s="94"/>
    </row>
    <row r="4" spans="1:11" s="88" customFormat="1" ht="19.5" customHeight="1" x14ac:dyDescent="0.2">
      <c r="A4" s="86" t="s">
        <v>384</v>
      </c>
      <c r="B4" s="87"/>
      <c r="H4" s="53"/>
      <c r="I4" s="53"/>
      <c r="J4" s="94"/>
    </row>
    <row r="5" spans="1:11" s="121" customFormat="1" ht="20.85" customHeight="1" x14ac:dyDescent="0.2">
      <c r="A5" s="114" t="s">
        <v>454</v>
      </c>
      <c r="B5" s="115" t="s">
        <v>455</v>
      </c>
      <c r="C5" s="116" t="s">
        <v>456</v>
      </c>
      <c r="D5" s="117" t="s">
        <v>457</v>
      </c>
      <c r="E5" s="117" t="s">
        <v>458</v>
      </c>
      <c r="F5" s="117" t="s">
        <v>459</v>
      </c>
      <c r="G5" s="117" t="s">
        <v>460</v>
      </c>
      <c r="H5" s="118" t="s">
        <v>461</v>
      </c>
      <c r="I5" s="119" t="s">
        <v>462</v>
      </c>
      <c r="J5" s="120" t="s">
        <v>463</v>
      </c>
    </row>
    <row r="6" spans="1:11" s="113" customFormat="1" ht="19.5" customHeight="1" x14ac:dyDescent="0.2">
      <c r="A6" s="100">
        <v>42051</v>
      </c>
      <c r="B6" s="192" t="s">
        <v>61</v>
      </c>
      <c r="C6" s="201" t="s">
        <v>469</v>
      </c>
      <c r="D6" s="127"/>
      <c r="E6" s="127"/>
      <c r="F6" s="125"/>
      <c r="G6" s="125">
        <v>2</v>
      </c>
      <c r="H6" s="98" t="e">
        <f>VLOOKUP(B6,'N1113 '!A$8:H$356,7,FALSE)</f>
        <v>#N/A</v>
      </c>
      <c r="I6" s="98" t="e">
        <f t="shared" ref="I6:I37" si="0">F6*H6</f>
        <v>#N/A</v>
      </c>
      <c r="J6" s="123" t="e">
        <f t="shared" ref="J6:J37" si="1">H6*G6</f>
        <v>#N/A</v>
      </c>
      <c r="K6" s="125"/>
    </row>
    <row r="7" spans="1:11" s="113" customFormat="1" ht="19.5" customHeight="1" x14ac:dyDescent="0.2">
      <c r="A7" s="100">
        <v>42009</v>
      </c>
      <c r="B7" s="98" t="s">
        <v>403</v>
      </c>
      <c r="C7" s="201" t="s">
        <v>469</v>
      </c>
      <c r="D7" s="127"/>
      <c r="E7" s="127"/>
      <c r="F7" s="125"/>
      <c r="G7" s="125">
        <v>2</v>
      </c>
      <c r="H7" s="98" t="e">
        <f>VLOOKUP(B7,'N1113 '!A$8:H$356,7,FALSE)</f>
        <v>#N/A</v>
      </c>
      <c r="I7" s="98" t="e">
        <f t="shared" si="0"/>
        <v>#N/A</v>
      </c>
      <c r="J7" s="123" t="e">
        <f t="shared" si="1"/>
        <v>#N/A</v>
      </c>
      <c r="K7" s="125"/>
    </row>
    <row r="8" spans="1:11" s="110" customFormat="1" ht="19.5" customHeight="1" x14ac:dyDescent="0.2">
      <c r="A8" s="99">
        <v>42070</v>
      </c>
      <c r="B8" s="98" t="s">
        <v>403</v>
      </c>
      <c r="C8" s="201" t="s">
        <v>469</v>
      </c>
      <c r="D8" s="130"/>
      <c r="E8" s="130"/>
      <c r="F8" s="131"/>
      <c r="G8" s="131">
        <v>1</v>
      </c>
      <c r="H8" s="98" t="e">
        <f>VLOOKUP(B8,'N1113 '!A$8:H$356,7,FALSE)</f>
        <v>#N/A</v>
      </c>
      <c r="I8" s="98" t="e">
        <f t="shared" si="0"/>
        <v>#N/A</v>
      </c>
      <c r="J8" s="123" t="e">
        <f t="shared" si="1"/>
        <v>#N/A</v>
      </c>
      <c r="K8" s="131"/>
    </row>
    <row r="9" spans="1:11" s="110" customFormat="1" ht="19.5" customHeight="1" x14ac:dyDescent="0.2">
      <c r="A9" s="99">
        <v>42007</v>
      </c>
      <c r="B9" s="191" t="s">
        <v>404</v>
      </c>
      <c r="C9" s="218" t="s">
        <v>469</v>
      </c>
      <c r="D9" s="130"/>
      <c r="E9" s="130"/>
      <c r="F9" s="131"/>
      <c r="G9" s="131">
        <v>1</v>
      </c>
      <c r="H9" s="98">
        <f>VLOOKUP(B9,'N1113 '!A$8:H$356,7,FALSE)</f>
        <v>3.6</v>
      </c>
      <c r="I9" s="98">
        <f t="shared" si="0"/>
        <v>0</v>
      </c>
      <c r="J9" s="123">
        <f t="shared" si="1"/>
        <v>3.6</v>
      </c>
      <c r="K9" s="131"/>
    </row>
    <row r="10" spans="1:11" s="110" customFormat="1" ht="19.5" customHeight="1" x14ac:dyDescent="0.2">
      <c r="A10" s="99">
        <v>42032</v>
      </c>
      <c r="B10" s="191" t="s">
        <v>404</v>
      </c>
      <c r="C10" s="218" t="s">
        <v>469</v>
      </c>
      <c r="D10" s="130"/>
      <c r="E10" s="130"/>
      <c r="F10" s="131"/>
      <c r="G10" s="131">
        <v>2</v>
      </c>
      <c r="H10" s="98">
        <f>VLOOKUP(B10,'N1113 '!A$8:H$356,7,FALSE)</f>
        <v>3.6</v>
      </c>
      <c r="I10" s="98">
        <f t="shared" si="0"/>
        <v>0</v>
      </c>
      <c r="J10" s="123">
        <f t="shared" si="1"/>
        <v>7.2</v>
      </c>
      <c r="K10" s="131"/>
    </row>
    <row r="11" spans="1:11" s="110" customFormat="1" ht="19.5" customHeight="1" x14ac:dyDescent="0.2">
      <c r="A11" s="99">
        <v>42052</v>
      </c>
      <c r="B11" s="191" t="s">
        <v>404</v>
      </c>
      <c r="C11" s="218" t="s">
        <v>469</v>
      </c>
      <c r="D11" s="130"/>
      <c r="E11" s="130"/>
      <c r="F11" s="131"/>
      <c r="G11" s="131">
        <v>1</v>
      </c>
      <c r="H11" s="98">
        <f>VLOOKUP(B11,'N1113 '!A$8:H$356,7,FALSE)</f>
        <v>3.6</v>
      </c>
      <c r="I11" s="98">
        <f t="shared" si="0"/>
        <v>0</v>
      </c>
      <c r="J11" s="123">
        <f t="shared" si="1"/>
        <v>3.6</v>
      </c>
      <c r="K11" s="131"/>
    </row>
    <row r="12" spans="1:11" s="110" customFormat="1" ht="19.5" customHeight="1" x14ac:dyDescent="0.2">
      <c r="A12" s="99">
        <v>42070</v>
      </c>
      <c r="B12" s="191" t="s">
        <v>404</v>
      </c>
      <c r="C12" s="218" t="s">
        <v>469</v>
      </c>
      <c r="D12" s="130"/>
      <c r="E12" s="130"/>
      <c r="F12" s="131"/>
      <c r="G12" s="131">
        <v>1</v>
      </c>
      <c r="H12" s="98">
        <f>VLOOKUP(B12,'N1113 '!A$8:H$356,7,FALSE)</f>
        <v>3.6</v>
      </c>
      <c r="I12" s="98">
        <f t="shared" si="0"/>
        <v>0</v>
      </c>
      <c r="J12" s="123">
        <f t="shared" si="1"/>
        <v>3.6</v>
      </c>
      <c r="K12" s="131"/>
    </row>
    <row r="13" spans="1:11" s="110" customFormat="1" ht="19.5" customHeight="1" x14ac:dyDescent="0.2">
      <c r="A13" s="99">
        <v>42115</v>
      </c>
      <c r="B13" s="191" t="s">
        <v>404</v>
      </c>
      <c r="C13" s="218" t="s">
        <v>469</v>
      </c>
      <c r="D13" s="130"/>
      <c r="E13" s="130"/>
      <c r="F13" s="131"/>
      <c r="G13" s="131">
        <v>1</v>
      </c>
      <c r="H13" s="98">
        <f>VLOOKUP(B13,'N1113 '!A$8:H$356,7,FALSE)</f>
        <v>3.6</v>
      </c>
      <c r="I13" s="98">
        <f t="shared" si="0"/>
        <v>0</v>
      </c>
      <c r="J13" s="123">
        <f t="shared" si="1"/>
        <v>3.6</v>
      </c>
      <c r="K13" s="131"/>
    </row>
    <row r="14" spans="1:11" s="110" customFormat="1" ht="19.5" customHeight="1" x14ac:dyDescent="0.2">
      <c r="A14" s="99">
        <v>42193</v>
      </c>
      <c r="B14" s="191" t="s">
        <v>404</v>
      </c>
      <c r="C14" s="218" t="s">
        <v>469</v>
      </c>
      <c r="D14" s="130"/>
      <c r="E14" s="130"/>
      <c r="F14" s="131"/>
      <c r="G14" s="131">
        <v>1</v>
      </c>
      <c r="H14" s="202">
        <f>VLOOKUP(B14,'N1113 '!A$8:H$356,7,FALSE)</f>
        <v>3.6</v>
      </c>
      <c r="I14" s="98">
        <f t="shared" si="0"/>
        <v>0</v>
      </c>
      <c r="J14" s="123">
        <f t="shared" si="1"/>
        <v>3.6</v>
      </c>
      <c r="K14" s="131"/>
    </row>
    <row r="15" spans="1:11" s="110" customFormat="1" ht="19.5" customHeight="1" x14ac:dyDescent="0.2">
      <c r="A15" s="99">
        <v>42038</v>
      </c>
      <c r="B15" s="192" t="s">
        <v>405</v>
      </c>
      <c r="C15" s="218" t="s">
        <v>469</v>
      </c>
      <c r="D15" s="130"/>
      <c r="E15" s="130"/>
      <c r="F15" s="131"/>
      <c r="G15" s="131">
        <v>1</v>
      </c>
      <c r="H15" s="98" t="e">
        <f>VLOOKUP(B15,'N1113 '!A$8:H$356,7,FALSE)</f>
        <v>#N/A</v>
      </c>
      <c r="I15" s="98" t="e">
        <f t="shared" si="0"/>
        <v>#N/A</v>
      </c>
      <c r="J15" s="123" t="e">
        <f t="shared" si="1"/>
        <v>#N/A</v>
      </c>
      <c r="K15" s="131"/>
    </row>
    <row r="16" spans="1:11" s="110" customFormat="1" ht="19.5" customHeight="1" x14ac:dyDescent="0.2">
      <c r="A16" s="99">
        <v>42193</v>
      </c>
      <c r="B16" s="192" t="s">
        <v>405</v>
      </c>
      <c r="C16" s="218" t="s">
        <v>469</v>
      </c>
      <c r="D16" s="130"/>
      <c r="E16" s="130"/>
      <c r="F16" s="131"/>
      <c r="G16" s="131">
        <v>1</v>
      </c>
      <c r="H16" s="98" t="e">
        <f>VLOOKUP(B16,'N1113 '!A$8:H$356,7,FALSE)</f>
        <v>#N/A</v>
      </c>
      <c r="I16" s="98" t="e">
        <f t="shared" si="0"/>
        <v>#N/A</v>
      </c>
      <c r="J16" s="123" t="e">
        <f t="shared" si="1"/>
        <v>#N/A</v>
      </c>
      <c r="K16" s="131"/>
    </row>
    <row r="17" spans="1:11" s="110" customFormat="1" ht="19.5" customHeight="1" x14ac:dyDescent="0.2">
      <c r="A17" s="99">
        <v>42163</v>
      </c>
      <c r="B17" s="168" t="s">
        <v>646</v>
      </c>
      <c r="C17" s="218" t="s">
        <v>469</v>
      </c>
      <c r="D17" s="130"/>
      <c r="E17" s="130"/>
      <c r="F17" s="131"/>
      <c r="G17" s="131">
        <v>1</v>
      </c>
      <c r="H17" s="98" t="e">
        <f>VLOOKUP(B17,'N1113 '!A$8:H$356,7,FALSE)</f>
        <v>#N/A</v>
      </c>
      <c r="I17" s="98" t="e">
        <f t="shared" si="0"/>
        <v>#N/A</v>
      </c>
      <c r="J17" s="123" t="e">
        <f t="shared" si="1"/>
        <v>#N/A</v>
      </c>
      <c r="K17" s="131"/>
    </row>
    <row r="18" spans="1:11" s="110" customFormat="1" ht="19.5" customHeight="1" x14ac:dyDescent="0.2">
      <c r="A18" s="99">
        <v>42193</v>
      </c>
      <c r="B18" s="168" t="s">
        <v>646</v>
      </c>
      <c r="C18" s="218" t="s">
        <v>469</v>
      </c>
      <c r="D18" s="130"/>
      <c r="E18" s="130"/>
      <c r="F18" s="131"/>
      <c r="G18" s="131">
        <v>1</v>
      </c>
      <c r="H18" s="98" t="e">
        <f>VLOOKUP(B18,'N1113 '!A$8:H$356,7,FALSE)</f>
        <v>#N/A</v>
      </c>
      <c r="I18" s="98" t="e">
        <f t="shared" si="0"/>
        <v>#N/A</v>
      </c>
      <c r="J18" s="123" t="e">
        <f t="shared" si="1"/>
        <v>#N/A</v>
      </c>
      <c r="K18" s="131"/>
    </row>
    <row r="19" spans="1:11" s="110" customFormat="1" ht="19.5" customHeight="1" x14ac:dyDescent="0.2">
      <c r="A19" s="99">
        <v>42121</v>
      </c>
      <c r="B19" s="168" t="s">
        <v>639</v>
      </c>
      <c r="C19" s="201" t="s">
        <v>469</v>
      </c>
      <c r="D19" s="130"/>
      <c r="E19" s="130"/>
      <c r="F19" s="131"/>
      <c r="G19" s="131">
        <v>2</v>
      </c>
      <c r="H19" s="98" t="e">
        <f>VLOOKUP(B19,'N1113 '!A$8:H$356,7,FALSE)</f>
        <v>#N/A</v>
      </c>
      <c r="I19" s="98" t="e">
        <f t="shared" si="0"/>
        <v>#N/A</v>
      </c>
      <c r="J19" s="123" t="e">
        <f t="shared" si="1"/>
        <v>#N/A</v>
      </c>
      <c r="K19" s="131"/>
    </row>
    <row r="20" spans="1:11" s="110" customFormat="1" ht="19.5" customHeight="1" x14ac:dyDescent="0.2">
      <c r="A20" s="99">
        <v>42238</v>
      </c>
      <c r="B20" s="168" t="s">
        <v>689</v>
      </c>
      <c r="C20" s="201" t="s">
        <v>469</v>
      </c>
      <c r="D20" s="130"/>
      <c r="E20" s="130"/>
      <c r="F20" s="131"/>
      <c r="G20" s="131">
        <v>2</v>
      </c>
      <c r="H20" s="98" t="e">
        <f>VLOOKUP(B20,'N1113 '!A$8:H$356,7,FALSE)</f>
        <v>#N/A</v>
      </c>
      <c r="I20" s="98" t="e">
        <f t="shared" si="0"/>
        <v>#N/A</v>
      </c>
      <c r="J20" s="123" t="e">
        <f t="shared" si="1"/>
        <v>#N/A</v>
      </c>
      <c r="K20" s="131"/>
    </row>
    <row r="21" spans="1:11" s="110" customFormat="1" ht="19.5" customHeight="1" x14ac:dyDescent="0.2">
      <c r="A21" s="99">
        <v>42093</v>
      </c>
      <c r="B21" s="192" t="s">
        <v>406</v>
      </c>
      <c r="C21" s="126" t="s">
        <v>469</v>
      </c>
      <c r="D21" s="130"/>
      <c r="E21" s="130"/>
      <c r="F21" s="131"/>
      <c r="G21" s="131">
        <v>1</v>
      </c>
      <c r="H21" s="98" t="e">
        <f>VLOOKUP(B21,'N1113 '!A$8:H$356,7,FALSE)</f>
        <v>#N/A</v>
      </c>
      <c r="I21" s="98" t="e">
        <f t="shared" si="0"/>
        <v>#N/A</v>
      </c>
      <c r="J21" s="123" t="e">
        <f t="shared" si="1"/>
        <v>#N/A</v>
      </c>
      <c r="K21" s="131"/>
    </row>
    <row r="22" spans="1:11" s="110" customFormat="1" ht="19.5" customHeight="1" x14ac:dyDescent="0.2">
      <c r="A22" s="99">
        <v>42093</v>
      </c>
      <c r="B22" s="168" t="s">
        <v>407</v>
      </c>
      <c r="C22" s="218" t="s">
        <v>469</v>
      </c>
      <c r="D22" s="130"/>
      <c r="E22" s="130"/>
      <c r="F22" s="131"/>
      <c r="G22" s="131">
        <v>1</v>
      </c>
      <c r="H22" s="98">
        <f>VLOOKUP(B22,'N1113 '!A$8:H$356,7,FALSE)</f>
        <v>12</v>
      </c>
      <c r="I22" s="98">
        <f t="shared" si="0"/>
        <v>0</v>
      </c>
      <c r="J22" s="123">
        <f t="shared" si="1"/>
        <v>12</v>
      </c>
      <c r="K22" s="131"/>
    </row>
    <row r="23" spans="1:11" s="110" customFormat="1" ht="19.5" customHeight="1" x14ac:dyDescent="0.2">
      <c r="A23" s="99">
        <v>42193</v>
      </c>
      <c r="B23" s="168" t="s">
        <v>502</v>
      </c>
      <c r="C23" s="126" t="s">
        <v>469</v>
      </c>
      <c r="D23" s="130"/>
      <c r="E23" s="130"/>
      <c r="F23" s="131"/>
      <c r="G23" s="131">
        <v>3</v>
      </c>
      <c r="H23" s="98" t="e">
        <f>VLOOKUP(B23,'N1113 '!A$8:H$356,7,FALSE)</f>
        <v>#N/A</v>
      </c>
      <c r="I23" s="98" t="e">
        <f t="shared" si="0"/>
        <v>#N/A</v>
      </c>
      <c r="J23" s="123" t="e">
        <f t="shared" si="1"/>
        <v>#N/A</v>
      </c>
      <c r="K23" s="131"/>
    </row>
    <row r="24" spans="1:11" s="110" customFormat="1" ht="19.5" customHeight="1" x14ac:dyDescent="0.2">
      <c r="A24" s="99">
        <v>42093</v>
      </c>
      <c r="B24" s="168" t="s">
        <v>410</v>
      </c>
      <c r="C24" s="126" t="s">
        <v>469</v>
      </c>
      <c r="D24" s="130"/>
      <c r="E24" s="130"/>
      <c r="F24" s="131"/>
      <c r="G24" s="131">
        <v>1</v>
      </c>
      <c r="H24" s="98" t="e">
        <f>VLOOKUP(B24,'N1113 '!A$8:H$356,7,FALSE)</f>
        <v>#N/A</v>
      </c>
      <c r="I24" s="98" t="e">
        <f t="shared" si="0"/>
        <v>#N/A</v>
      </c>
      <c r="J24" s="123" t="e">
        <f t="shared" si="1"/>
        <v>#N/A</v>
      </c>
      <c r="K24" s="131"/>
    </row>
    <row r="25" spans="1:11" s="110" customFormat="1" ht="19.5" customHeight="1" x14ac:dyDescent="0.2">
      <c r="A25" s="99">
        <v>42009</v>
      </c>
      <c r="B25" s="192" t="s">
        <v>414</v>
      </c>
      <c r="C25" s="126" t="s">
        <v>469</v>
      </c>
      <c r="D25" s="130"/>
      <c r="E25" s="130"/>
      <c r="F25" s="131"/>
      <c r="G25" s="131">
        <v>6</v>
      </c>
      <c r="H25" s="98" t="e">
        <f>VLOOKUP(B25,'N1113 '!A$8:H$356,7,FALSE)</f>
        <v>#N/A</v>
      </c>
      <c r="I25" s="98" t="e">
        <f t="shared" si="0"/>
        <v>#N/A</v>
      </c>
      <c r="J25" s="123" t="e">
        <f t="shared" si="1"/>
        <v>#N/A</v>
      </c>
      <c r="K25" s="131"/>
    </row>
    <row r="26" spans="1:11" s="110" customFormat="1" ht="19.5" customHeight="1" x14ac:dyDescent="0.2">
      <c r="A26" s="99">
        <v>42027</v>
      </c>
      <c r="B26" s="192" t="s">
        <v>563</v>
      </c>
      <c r="C26" s="126" t="s">
        <v>469</v>
      </c>
      <c r="D26" s="130"/>
      <c r="E26" s="130"/>
      <c r="F26" s="131"/>
      <c r="G26" s="131">
        <v>12</v>
      </c>
      <c r="H26" s="98" t="e">
        <f>VLOOKUP(B26,'N1113 '!A$8:H$356,7,FALSE)</f>
        <v>#N/A</v>
      </c>
      <c r="I26" s="98" t="e">
        <f t="shared" si="0"/>
        <v>#N/A</v>
      </c>
      <c r="J26" s="123" t="e">
        <f t="shared" si="1"/>
        <v>#N/A</v>
      </c>
      <c r="K26" s="131"/>
    </row>
    <row r="27" spans="1:11" s="110" customFormat="1" ht="19.5" customHeight="1" x14ac:dyDescent="0.2">
      <c r="A27" s="99">
        <v>42034</v>
      </c>
      <c r="B27" s="192" t="s">
        <v>563</v>
      </c>
      <c r="C27" s="218" t="s">
        <v>469</v>
      </c>
      <c r="D27" s="130"/>
      <c r="E27" s="130"/>
      <c r="F27" s="131"/>
      <c r="G27" s="131">
        <v>6</v>
      </c>
      <c r="H27" s="98" t="e">
        <f>VLOOKUP(B27,'N1113 '!A$8:H$356,7,FALSE)</f>
        <v>#N/A</v>
      </c>
      <c r="I27" s="98" t="e">
        <f t="shared" si="0"/>
        <v>#N/A</v>
      </c>
      <c r="J27" s="123" t="e">
        <f t="shared" si="1"/>
        <v>#N/A</v>
      </c>
      <c r="K27" s="131"/>
    </row>
    <row r="28" spans="1:11" s="110" customFormat="1" ht="19.5" customHeight="1" x14ac:dyDescent="0.2">
      <c r="A28" s="99">
        <v>42069</v>
      </c>
      <c r="B28" s="192" t="s">
        <v>563</v>
      </c>
      <c r="C28" s="218" t="s">
        <v>469</v>
      </c>
      <c r="D28" s="130"/>
      <c r="E28" s="130"/>
      <c r="F28" s="131"/>
      <c r="G28" s="131">
        <v>4</v>
      </c>
      <c r="H28" s="98" t="e">
        <f>VLOOKUP(B28,'N1113 '!A$8:H$356,7,FALSE)</f>
        <v>#N/A</v>
      </c>
      <c r="I28" s="98" t="e">
        <f t="shared" si="0"/>
        <v>#N/A</v>
      </c>
      <c r="J28" s="123" t="e">
        <f t="shared" si="1"/>
        <v>#N/A</v>
      </c>
      <c r="K28" s="131"/>
    </row>
    <row r="29" spans="1:11" s="110" customFormat="1" ht="19.5" customHeight="1" x14ac:dyDescent="0.2">
      <c r="A29" s="99">
        <v>42088</v>
      </c>
      <c r="B29" s="192" t="s">
        <v>415</v>
      </c>
      <c r="C29" s="218" t="s">
        <v>469</v>
      </c>
      <c r="D29" s="130"/>
      <c r="E29" s="130"/>
      <c r="F29" s="131"/>
      <c r="G29" s="131">
        <v>1</v>
      </c>
      <c r="H29" s="98">
        <f>VLOOKUP(B29,'N1113 '!A$8:H$356,7,FALSE)</f>
        <v>137</v>
      </c>
      <c r="I29" s="98">
        <f t="shared" si="0"/>
        <v>0</v>
      </c>
      <c r="J29" s="123">
        <f t="shared" si="1"/>
        <v>137</v>
      </c>
      <c r="K29" s="131"/>
    </row>
    <row r="30" spans="1:11" s="110" customFormat="1" ht="19.5" customHeight="1" x14ac:dyDescent="0.2">
      <c r="A30" s="99">
        <v>42121</v>
      </c>
      <c r="B30" s="192" t="s">
        <v>415</v>
      </c>
      <c r="C30" s="218" t="s">
        <v>469</v>
      </c>
      <c r="D30" s="130"/>
      <c r="E30" s="130"/>
      <c r="F30" s="131"/>
      <c r="G30" s="131">
        <v>1</v>
      </c>
      <c r="H30" s="98">
        <f>VLOOKUP(B30,'N1113 '!A$8:H$356,7,FALSE)</f>
        <v>137</v>
      </c>
      <c r="I30" s="98">
        <f t="shared" si="0"/>
        <v>0</v>
      </c>
      <c r="J30" s="123">
        <f t="shared" si="1"/>
        <v>137</v>
      </c>
      <c r="K30" s="131"/>
    </row>
    <row r="31" spans="1:11" s="110" customFormat="1" ht="19.5" customHeight="1" x14ac:dyDescent="0.2">
      <c r="A31" s="99">
        <v>42132</v>
      </c>
      <c r="B31" s="192" t="s">
        <v>415</v>
      </c>
      <c r="C31" s="218" t="s">
        <v>469</v>
      </c>
      <c r="D31" s="130"/>
      <c r="E31" s="130"/>
      <c r="F31" s="131"/>
      <c r="G31" s="131">
        <v>2</v>
      </c>
      <c r="H31" s="98">
        <f>VLOOKUP(B31,'N1113 '!A$8:H$356,7,FALSE)</f>
        <v>137</v>
      </c>
      <c r="I31" s="98">
        <f t="shared" si="0"/>
        <v>0</v>
      </c>
      <c r="J31" s="123">
        <f t="shared" si="1"/>
        <v>274</v>
      </c>
      <c r="K31" s="131"/>
    </row>
    <row r="32" spans="1:11" s="110" customFormat="1" ht="19.5" customHeight="1" x14ac:dyDescent="0.2">
      <c r="A32" s="99">
        <v>42088</v>
      </c>
      <c r="B32" s="192" t="s">
        <v>416</v>
      </c>
      <c r="C32" s="218" t="s">
        <v>469</v>
      </c>
      <c r="D32" s="130"/>
      <c r="E32" s="130"/>
      <c r="F32" s="131"/>
      <c r="G32" s="131">
        <v>1</v>
      </c>
      <c r="H32" s="98">
        <f>VLOOKUP(B32,'N1113 '!A$8:H$356,7,FALSE)</f>
        <v>122</v>
      </c>
      <c r="I32" s="98">
        <f t="shared" si="0"/>
        <v>0</v>
      </c>
      <c r="J32" s="123">
        <f t="shared" si="1"/>
        <v>122</v>
      </c>
      <c r="K32" s="131"/>
    </row>
    <row r="33" spans="1:11" s="110" customFormat="1" ht="19.5" customHeight="1" x14ac:dyDescent="0.2">
      <c r="A33" s="99">
        <v>42121</v>
      </c>
      <c r="B33" s="192" t="s">
        <v>416</v>
      </c>
      <c r="C33" s="218" t="s">
        <v>469</v>
      </c>
      <c r="D33" s="130"/>
      <c r="E33" s="130"/>
      <c r="F33" s="131"/>
      <c r="G33" s="131">
        <v>1</v>
      </c>
      <c r="H33" s="98">
        <f>VLOOKUP(B33,'N1113 '!A$8:H$356,7,FALSE)</f>
        <v>122</v>
      </c>
      <c r="I33" s="98">
        <f t="shared" si="0"/>
        <v>0</v>
      </c>
      <c r="J33" s="123">
        <f t="shared" si="1"/>
        <v>122</v>
      </c>
      <c r="K33" s="131"/>
    </row>
    <row r="34" spans="1:11" s="110" customFormat="1" ht="19.5" customHeight="1" x14ac:dyDescent="0.2">
      <c r="A34" s="99">
        <v>42132</v>
      </c>
      <c r="B34" s="192" t="s">
        <v>416</v>
      </c>
      <c r="C34" s="126" t="s">
        <v>469</v>
      </c>
      <c r="D34" s="130"/>
      <c r="E34" s="130"/>
      <c r="F34" s="131"/>
      <c r="G34" s="131">
        <v>2</v>
      </c>
      <c r="H34" s="98">
        <f>VLOOKUP(B34,'N1113 '!A$8:H$356,7,FALSE)</f>
        <v>122</v>
      </c>
      <c r="I34" s="98">
        <f t="shared" si="0"/>
        <v>0</v>
      </c>
      <c r="J34" s="123">
        <f t="shared" si="1"/>
        <v>244</v>
      </c>
      <c r="K34" s="131"/>
    </row>
    <row r="35" spans="1:11" s="110" customFormat="1" ht="19.5" customHeight="1" x14ac:dyDescent="0.2">
      <c r="A35" s="99">
        <v>42252</v>
      </c>
      <c r="B35" s="192" t="s">
        <v>416</v>
      </c>
      <c r="C35" s="218" t="s">
        <v>469</v>
      </c>
      <c r="D35" s="130"/>
      <c r="E35" s="130"/>
      <c r="F35" s="131"/>
      <c r="G35" s="131">
        <v>1</v>
      </c>
      <c r="H35" s="98">
        <f>VLOOKUP(B35,'N1113 '!A$8:H$356,7,FALSE)</f>
        <v>122</v>
      </c>
      <c r="I35" s="98">
        <f t="shared" si="0"/>
        <v>0</v>
      </c>
      <c r="J35" s="123">
        <f t="shared" si="1"/>
        <v>122</v>
      </c>
      <c r="K35" s="131"/>
    </row>
    <row r="36" spans="1:11" s="110" customFormat="1" ht="19.5" customHeight="1" x14ac:dyDescent="0.2">
      <c r="A36" s="99">
        <v>42184</v>
      </c>
      <c r="B36" s="168" t="s">
        <v>673</v>
      </c>
      <c r="C36" s="201" t="s">
        <v>469</v>
      </c>
      <c r="D36" s="130"/>
      <c r="E36" s="130"/>
      <c r="F36" s="131"/>
      <c r="G36" s="131">
        <v>1</v>
      </c>
      <c r="H36" s="98" t="e">
        <f>VLOOKUP(B36,'N1113 '!A$8:H$356,7,FALSE)</f>
        <v>#N/A</v>
      </c>
      <c r="I36" s="98" t="e">
        <f t="shared" si="0"/>
        <v>#N/A</v>
      </c>
      <c r="J36" s="123" t="e">
        <f t="shared" si="1"/>
        <v>#N/A</v>
      </c>
      <c r="K36" s="131"/>
    </row>
    <row r="37" spans="1:11" s="110" customFormat="1" ht="19.5" customHeight="1" x14ac:dyDescent="0.2">
      <c r="A37" s="99">
        <v>42185</v>
      </c>
      <c r="B37" s="168" t="s">
        <v>673</v>
      </c>
      <c r="C37" s="201" t="s">
        <v>469</v>
      </c>
      <c r="D37" s="130"/>
      <c r="E37" s="130"/>
      <c r="F37" s="131"/>
      <c r="G37" s="131">
        <v>1</v>
      </c>
      <c r="H37" s="98" t="e">
        <f>VLOOKUP(B37,'N1113 '!A$8:H$356,7,FALSE)</f>
        <v>#N/A</v>
      </c>
      <c r="I37" s="98" t="e">
        <f t="shared" si="0"/>
        <v>#N/A</v>
      </c>
      <c r="J37" s="123" t="e">
        <f t="shared" si="1"/>
        <v>#N/A</v>
      </c>
      <c r="K37" s="131"/>
    </row>
    <row r="38" spans="1:11" s="110" customFormat="1" ht="19.5" customHeight="1" x14ac:dyDescent="0.2">
      <c r="A38" s="99">
        <v>42009</v>
      </c>
      <c r="B38" s="192" t="s">
        <v>417</v>
      </c>
      <c r="C38" s="218" t="s">
        <v>469</v>
      </c>
      <c r="D38" s="130"/>
      <c r="E38" s="130"/>
      <c r="F38" s="131"/>
      <c r="G38" s="131">
        <v>1</v>
      </c>
      <c r="H38" s="98" t="e">
        <f>VLOOKUP(B38,'N1113 '!A$8:H$356,7,FALSE)</f>
        <v>#N/A</v>
      </c>
      <c r="I38" s="98" t="e">
        <f t="shared" ref="I38:I69" si="2">F38*H38</f>
        <v>#N/A</v>
      </c>
      <c r="J38" s="123" t="e">
        <f t="shared" ref="J38:J69" si="3">H38*G38</f>
        <v>#N/A</v>
      </c>
      <c r="K38" s="131"/>
    </row>
    <row r="39" spans="1:11" s="113" customFormat="1" ht="19.5" customHeight="1" x14ac:dyDescent="0.2">
      <c r="A39" s="100">
        <v>42051</v>
      </c>
      <c r="B39" s="192" t="s">
        <v>513</v>
      </c>
      <c r="C39" s="218" t="s">
        <v>469</v>
      </c>
      <c r="D39" s="127"/>
      <c r="E39" s="127"/>
      <c r="F39" s="125"/>
      <c r="G39" s="125">
        <v>1</v>
      </c>
      <c r="H39" s="98" t="e">
        <f>VLOOKUP(B39,'N1113 '!A$8:H$356,7,FALSE)</f>
        <v>#N/A</v>
      </c>
      <c r="I39" s="98" t="e">
        <f t="shared" si="2"/>
        <v>#N/A</v>
      </c>
      <c r="J39" s="123" t="e">
        <f t="shared" si="3"/>
        <v>#N/A</v>
      </c>
      <c r="K39" s="125"/>
    </row>
    <row r="40" spans="1:11" s="110" customFormat="1" ht="19.5" customHeight="1" x14ac:dyDescent="0.2">
      <c r="A40" s="99">
        <v>42017</v>
      </c>
      <c r="B40" s="192" t="s">
        <v>576</v>
      </c>
      <c r="C40" s="201" t="s">
        <v>469</v>
      </c>
      <c r="D40" s="130"/>
      <c r="E40" s="130"/>
      <c r="F40" s="131"/>
      <c r="G40" s="131">
        <v>1</v>
      </c>
      <c r="H40" s="98">
        <f>VLOOKUP(B40,'N1113 '!A$8:H$356,7,FALSE)</f>
        <v>460</v>
      </c>
      <c r="I40" s="98">
        <f t="shared" si="2"/>
        <v>0</v>
      </c>
      <c r="J40" s="123">
        <f t="shared" si="3"/>
        <v>460</v>
      </c>
      <c r="K40" s="131"/>
    </row>
    <row r="41" spans="1:11" s="110" customFormat="1" ht="19.5" customHeight="1" x14ac:dyDescent="0.2">
      <c r="A41" s="99">
        <v>42132</v>
      </c>
      <c r="B41" s="192" t="s">
        <v>576</v>
      </c>
      <c r="C41" s="201" t="s">
        <v>469</v>
      </c>
      <c r="D41" s="130"/>
      <c r="E41" s="130"/>
      <c r="F41" s="131"/>
      <c r="G41" s="131">
        <v>1</v>
      </c>
      <c r="H41" s="98">
        <f>VLOOKUP(B41,'N1113 '!A$8:H$356,7,FALSE)</f>
        <v>460</v>
      </c>
      <c r="I41" s="98">
        <f t="shared" si="2"/>
        <v>0</v>
      </c>
      <c r="J41" s="123">
        <f t="shared" si="3"/>
        <v>460</v>
      </c>
      <c r="K41" s="131"/>
    </row>
    <row r="42" spans="1:11" s="110" customFormat="1" ht="19.5" customHeight="1" x14ac:dyDescent="0.2">
      <c r="A42" s="99">
        <v>42212</v>
      </c>
      <c r="B42" s="192" t="s">
        <v>576</v>
      </c>
      <c r="C42" s="201" t="s">
        <v>469</v>
      </c>
      <c r="D42" s="130"/>
      <c r="E42" s="130"/>
      <c r="F42" s="131"/>
      <c r="G42" s="131">
        <v>1</v>
      </c>
      <c r="H42" s="98">
        <f>VLOOKUP(B42,'N1113 '!A$8:H$356,7,FALSE)</f>
        <v>460</v>
      </c>
      <c r="I42" s="98">
        <f t="shared" si="2"/>
        <v>0</v>
      </c>
      <c r="J42" s="123">
        <f t="shared" si="3"/>
        <v>460</v>
      </c>
      <c r="K42" s="131"/>
    </row>
    <row r="43" spans="1:11" s="110" customFormat="1" ht="19.5" customHeight="1" x14ac:dyDescent="0.2">
      <c r="A43" s="99">
        <v>42222</v>
      </c>
      <c r="B43" s="192" t="s">
        <v>576</v>
      </c>
      <c r="C43" s="126" t="s">
        <v>469</v>
      </c>
      <c r="D43" s="130"/>
      <c r="E43" s="130"/>
      <c r="F43" s="131"/>
      <c r="G43" s="131">
        <v>1</v>
      </c>
      <c r="H43" s="98">
        <f>VLOOKUP(B43,'N1113 '!A$8:H$356,7,FALSE)</f>
        <v>460</v>
      </c>
      <c r="I43" s="98">
        <f t="shared" si="2"/>
        <v>0</v>
      </c>
      <c r="J43" s="123">
        <f t="shared" si="3"/>
        <v>460</v>
      </c>
      <c r="K43" s="131"/>
    </row>
    <row r="44" spans="1:11" s="110" customFormat="1" ht="19.5" customHeight="1" x14ac:dyDescent="0.2">
      <c r="A44" s="99">
        <v>42007</v>
      </c>
      <c r="B44" s="192" t="s">
        <v>578</v>
      </c>
      <c r="C44" s="218" t="s">
        <v>469</v>
      </c>
      <c r="D44" s="130"/>
      <c r="E44" s="130"/>
      <c r="F44" s="131"/>
      <c r="G44" s="131">
        <v>2</v>
      </c>
      <c r="H44" s="98" t="e">
        <f>VLOOKUP(B44,'N1113 '!A$8:H$356,7,FALSE)</f>
        <v>#N/A</v>
      </c>
      <c r="I44" s="98" t="e">
        <f t="shared" si="2"/>
        <v>#N/A</v>
      </c>
      <c r="J44" s="123" t="e">
        <f t="shared" si="3"/>
        <v>#N/A</v>
      </c>
      <c r="K44" s="131"/>
    </row>
    <row r="45" spans="1:11" s="110" customFormat="1" ht="19.5" customHeight="1" x14ac:dyDescent="0.2">
      <c r="A45" s="99">
        <v>42087</v>
      </c>
      <c r="B45" s="168" t="s">
        <v>619</v>
      </c>
      <c r="C45" s="218" t="s">
        <v>469</v>
      </c>
      <c r="D45" s="130"/>
      <c r="E45" s="130"/>
      <c r="F45" s="131"/>
      <c r="G45" s="131">
        <v>1</v>
      </c>
      <c r="H45" s="98">
        <f>VLOOKUP(B45,'N1113 '!A$8:H$356,7,FALSE)</f>
        <v>680</v>
      </c>
      <c r="I45" s="98">
        <f t="shared" si="2"/>
        <v>0</v>
      </c>
      <c r="J45" s="123">
        <f t="shared" si="3"/>
        <v>680</v>
      </c>
      <c r="K45" s="131"/>
    </row>
    <row r="46" spans="1:11" s="110" customFormat="1" ht="19.5" customHeight="1" x14ac:dyDescent="0.2">
      <c r="A46" s="99">
        <v>42109</v>
      </c>
      <c r="B46" s="168" t="s">
        <v>619</v>
      </c>
      <c r="C46" s="218" t="s">
        <v>469</v>
      </c>
      <c r="D46" s="130"/>
      <c r="E46" s="130"/>
      <c r="F46" s="131"/>
      <c r="G46" s="131">
        <v>1</v>
      </c>
      <c r="H46" s="98">
        <f>VLOOKUP(B46,'N1113 '!A$8:H$356,7,FALSE)</f>
        <v>680</v>
      </c>
      <c r="I46" s="98">
        <f t="shared" si="2"/>
        <v>0</v>
      </c>
      <c r="J46" s="123">
        <f t="shared" si="3"/>
        <v>680</v>
      </c>
      <c r="K46" s="131"/>
    </row>
    <row r="47" spans="1:11" s="110" customFormat="1" ht="19.5" customHeight="1" x14ac:dyDescent="0.2">
      <c r="A47" s="99">
        <v>42121</v>
      </c>
      <c r="B47" s="168" t="s">
        <v>619</v>
      </c>
      <c r="C47" s="218" t="s">
        <v>469</v>
      </c>
      <c r="D47" s="130"/>
      <c r="E47" s="130"/>
      <c r="F47" s="131"/>
      <c r="G47" s="131">
        <v>1</v>
      </c>
      <c r="H47" s="98">
        <f>VLOOKUP(B47,'N1113 '!A$8:H$356,7,FALSE)</f>
        <v>680</v>
      </c>
      <c r="I47" s="98">
        <f t="shared" si="2"/>
        <v>0</v>
      </c>
      <c r="J47" s="123">
        <f t="shared" si="3"/>
        <v>680</v>
      </c>
      <c r="K47" s="131"/>
    </row>
    <row r="48" spans="1:11" s="110" customFormat="1" ht="19.5" customHeight="1" x14ac:dyDescent="0.2">
      <c r="A48" s="99">
        <v>42193</v>
      </c>
      <c r="B48" s="168" t="s">
        <v>619</v>
      </c>
      <c r="C48" s="218" t="s">
        <v>469</v>
      </c>
      <c r="D48" s="130"/>
      <c r="E48" s="130"/>
      <c r="F48" s="131"/>
      <c r="G48" s="131">
        <v>1</v>
      </c>
      <c r="H48" s="98">
        <f>VLOOKUP(B48,'N1113 '!A$8:H$356,7,FALSE)</f>
        <v>680</v>
      </c>
      <c r="I48" s="98">
        <f t="shared" si="2"/>
        <v>0</v>
      </c>
      <c r="J48" s="123">
        <f t="shared" si="3"/>
        <v>680</v>
      </c>
      <c r="K48" s="131"/>
    </row>
    <row r="49" spans="1:11" s="110" customFormat="1" ht="19.5" customHeight="1" x14ac:dyDescent="0.2">
      <c r="A49" s="99">
        <v>42212</v>
      </c>
      <c r="B49" s="168" t="s">
        <v>619</v>
      </c>
      <c r="C49" s="126" t="s">
        <v>469</v>
      </c>
      <c r="D49" s="130"/>
      <c r="E49" s="130"/>
      <c r="F49" s="131"/>
      <c r="G49" s="131">
        <v>1</v>
      </c>
      <c r="H49" s="98">
        <f>VLOOKUP(B49,'N1113 '!A$8:H$356,7,FALSE)</f>
        <v>680</v>
      </c>
      <c r="I49" s="98">
        <f t="shared" si="2"/>
        <v>0</v>
      </c>
      <c r="J49" s="123">
        <f t="shared" si="3"/>
        <v>680</v>
      </c>
      <c r="K49" s="131"/>
    </row>
    <row r="50" spans="1:11" s="110" customFormat="1" ht="19.5" customHeight="1" x14ac:dyDescent="0.2">
      <c r="A50" s="99">
        <v>42252</v>
      </c>
      <c r="B50" s="168" t="s">
        <v>619</v>
      </c>
      <c r="C50" s="218" t="s">
        <v>469</v>
      </c>
      <c r="D50" s="130"/>
      <c r="E50" s="130"/>
      <c r="F50" s="131"/>
      <c r="G50" s="131">
        <v>1</v>
      </c>
      <c r="H50" s="98">
        <f>VLOOKUP(B50,'N1113 '!A$8:H$356,7,FALSE)</f>
        <v>680</v>
      </c>
      <c r="I50" s="98">
        <f t="shared" si="2"/>
        <v>0</v>
      </c>
      <c r="J50" s="123">
        <f t="shared" si="3"/>
        <v>680</v>
      </c>
      <c r="K50" s="131"/>
    </row>
    <row r="51" spans="1:11" s="110" customFormat="1" ht="19.5" customHeight="1" x14ac:dyDescent="0.2">
      <c r="A51" s="99">
        <v>42051</v>
      </c>
      <c r="B51" s="168" t="s">
        <v>587</v>
      </c>
      <c r="C51" s="218" t="s">
        <v>469</v>
      </c>
      <c r="D51" s="130"/>
      <c r="E51" s="130"/>
      <c r="F51" s="131"/>
      <c r="G51" s="131">
        <v>1</v>
      </c>
      <c r="H51" s="98">
        <f>VLOOKUP(B51,'N1113 '!A$8:H$356,7,FALSE)</f>
        <v>11.6</v>
      </c>
      <c r="I51" s="98">
        <f t="shared" si="2"/>
        <v>0</v>
      </c>
      <c r="J51" s="123">
        <f t="shared" si="3"/>
        <v>11.6</v>
      </c>
      <c r="K51" s="131"/>
    </row>
    <row r="52" spans="1:11" s="110" customFormat="1" ht="19.5" customHeight="1" x14ac:dyDescent="0.2">
      <c r="A52" s="99">
        <v>41722</v>
      </c>
      <c r="B52" s="168" t="s">
        <v>587</v>
      </c>
      <c r="C52" s="218" t="s">
        <v>469</v>
      </c>
      <c r="D52" s="130"/>
      <c r="E52" s="130"/>
      <c r="F52" s="131"/>
      <c r="G52" s="131">
        <v>3</v>
      </c>
      <c r="H52" s="98">
        <f>VLOOKUP(B52,'N1113 '!A$8:H$356,7,FALSE)</f>
        <v>11.6</v>
      </c>
      <c r="I52" s="98">
        <f t="shared" si="2"/>
        <v>0</v>
      </c>
      <c r="J52" s="123">
        <f t="shared" si="3"/>
        <v>34.799999999999997</v>
      </c>
      <c r="K52" s="131"/>
    </row>
    <row r="53" spans="1:11" s="110" customFormat="1" ht="19.5" customHeight="1" x14ac:dyDescent="0.2">
      <c r="A53" s="99">
        <v>42093</v>
      </c>
      <c r="B53" s="168" t="s">
        <v>623</v>
      </c>
      <c r="C53" s="218" t="s">
        <v>469</v>
      </c>
      <c r="D53" s="130"/>
      <c r="E53" s="130"/>
      <c r="F53" s="131"/>
      <c r="G53" s="131">
        <v>1</v>
      </c>
      <c r="H53" s="98">
        <f>VLOOKUP(B53,'N1113 '!A$8:H$356,7,FALSE)</f>
        <v>38</v>
      </c>
      <c r="I53" s="98">
        <f t="shared" si="2"/>
        <v>0</v>
      </c>
      <c r="J53" s="123">
        <f t="shared" si="3"/>
        <v>38</v>
      </c>
      <c r="K53" s="131"/>
    </row>
    <row r="54" spans="1:11" s="110" customFormat="1" ht="19.5" customHeight="1" x14ac:dyDescent="0.2">
      <c r="A54" s="99">
        <v>42132</v>
      </c>
      <c r="B54" s="168" t="s">
        <v>623</v>
      </c>
      <c r="C54" s="218" t="s">
        <v>469</v>
      </c>
      <c r="D54" s="130"/>
      <c r="E54" s="130"/>
      <c r="F54" s="131"/>
      <c r="G54" s="131">
        <v>1</v>
      </c>
      <c r="H54" s="98">
        <f>VLOOKUP(B54,'N1113 '!A$8:H$356,7,FALSE)</f>
        <v>38</v>
      </c>
      <c r="I54" s="98">
        <f t="shared" si="2"/>
        <v>0</v>
      </c>
      <c r="J54" s="123">
        <f t="shared" si="3"/>
        <v>38</v>
      </c>
      <c r="K54" s="131"/>
    </row>
    <row r="55" spans="1:11" s="110" customFormat="1" ht="19.5" customHeight="1" x14ac:dyDescent="0.2">
      <c r="A55" s="99">
        <v>42151</v>
      </c>
      <c r="B55" s="168" t="s">
        <v>623</v>
      </c>
      <c r="C55" s="218" t="s">
        <v>469</v>
      </c>
      <c r="D55" s="130"/>
      <c r="E55" s="130"/>
      <c r="F55" s="131"/>
      <c r="G55" s="131">
        <v>1</v>
      </c>
      <c r="H55" s="98">
        <f>VLOOKUP(B55,'N1113 '!A$8:H$356,7,FALSE)</f>
        <v>38</v>
      </c>
      <c r="I55" s="98">
        <f t="shared" si="2"/>
        <v>0</v>
      </c>
      <c r="J55" s="123">
        <f t="shared" si="3"/>
        <v>38</v>
      </c>
      <c r="K55" s="131"/>
    </row>
    <row r="56" spans="1:11" s="110" customFormat="1" ht="19.5" customHeight="1" x14ac:dyDescent="0.2">
      <c r="A56" s="99">
        <v>42178</v>
      </c>
      <c r="B56" s="168" t="s">
        <v>623</v>
      </c>
      <c r="C56" s="218" t="s">
        <v>469</v>
      </c>
      <c r="D56" s="130"/>
      <c r="E56" s="130"/>
      <c r="F56" s="131"/>
      <c r="G56" s="131">
        <v>1</v>
      </c>
      <c r="H56" s="98">
        <f>VLOOKUP(B56,'N1113 '!A$8:H$356,7,FALSE)</f>
        <v>38</v>
      </c>
      <c r="I56" s="98">
        <f t="shared" si="2"/>
        <v>0</v>
      </c>
      <c r="J56" s="123">
        <f t="shared" si="3"/>
        <v>38</v>
      </c>
      <c r="K56" s="131"/>
    </row>
    <row r="57" spans="1:11" s="110" customFormat="1" ht="19.5" customHeight="1" x14ac:dyDescent="0.2">
      <c r="A57" s="99">
        <v>42184</v>
      </c>
      <c r="B57" s="168" t="s">
        <v>669</v>
      </c>
      <c r="C57" s="126" t="s">
        <v>469</v>
      </c>
      <c r="D57" s="130"/>
      <c r="E57" s="130"/>
      <c r="F57" s="131"/>
      <c r="G57" s="131">
        <v>1</v>
      </c>
      <c r="H57" s="98">
        <f>VLOOKUP(B57,'N1113 '!A$8:H$356,7,FALSE)</f>
        <v>16.5</v>
      </c>
      <c r="I57" s="98">
        <f t="shared" si="2"/>
        <v>0</v>
      </c>
      <c r="J57" s="123">
        <f t="shared" si="3"/>
        <v>16.5</v>
      </c>
      <c r="K57" s="131"/>
    </row>
    <row r="58" spans="1:11" s="110" customFormat="1" ht="19.5" customHeight="1" x14ac:dyDescent="0.2">
      <c r="A58" s="99">
        <v>42209</v>
      </c>
      <c r="B58" s="168" t="s">
        <v>669</v>
      </c>
      <c r="C58" s="218" t="s">
        <v>469</v>
      </c>
      <c r="D58" s="130"/>
      <c r="E58" s="130"/>
      <c r="F58" s="131"/>
      <c r="G58" s="131">
        <v>1</v>
      </c>
      <c r="H58" s="98">
        <f>VLOOKUP(B58,'N1113 '!A$8:H$356,7,FALSE)</f>
        <v>16.5</v>
      </c>
      <c r="I58" s="98">
        <f t="shared" si="2"/>
        <v>0</v>
      </c>
      <c r="J58" s="123">
        <f t="shared" si="3"/>
        <v>16.5</v>
      </c>
      <c r="K58" s="131"/>
    </row>
    <row r="59" spans="1:11" s="110" customFormat="1" ht="19.5" customHeight="1" x14ac:dyDescent="0.2">
      <c r="A59" s="99">
        <v>42245</v>
      </c>
      <c r="B59" s="168" t="s">
        <v>669</v>
      </c>
      <c r="C59" s="218" t="s">
        <v>469</v>
      </c>
      <c r="D59" s="130"/>
      <c r="E59" s="130"/>
      <c r="F59" s="131"/>
      <c r="G59" s="131">
        <v>1</v>
      </c>
      <c r="H59" s="98">
        <f>VLOOKUP(B59,'N1113 '!A$8:H$356,7,FALSE)</f>
        <v>16.5</v>
      </c>
      <c r="I59" s="98">
        <f t="shared" si="2"/>
        <v>0</v>
      </c>
      <c r="J59" s="123">
        <f t="shared" si="3"/>
        <v>16.5</v>
      </c>
      <c r="K59" s="131"/>
    </row>
    <row r="60" spans="1:11" s="110" customFormat="1" ht="19.5" customHeight="1" x14ac:dyDescent="0.2">
      <c r="A60" s="99">
        <v>42230</v>
      </c>
      <c r="B60" s="168" t="s">
        <v>500</v>
      </c>
      <c r="C60" s="126" t="s">
        <v>469</v>
      </c>
      <c r="D60" s="130"/>
      <c r="E60" s="130"/>
      <c r="F60" s="131"/>
      <c r="G60" s="131">
        <v>1</v>
      </c>
      <c r="H60" s="98">
        <f>VLOOKUP(B60,'N1113 '!A$8:H$356,7,FALSE)</f>
        <v>10</v>
      </c>
      <c r="I60" s="98">
        <f t="shared" si="2"/>
        <v>0</v>
      </c>
      <c r="J60" s="123">
        <f t="shared" si="3"/>
        <v>10</v>
      </c>
      <c r="K60" s="131"/>
    </row>
    <row r="61" spans="1:11" s="110" customFormat="1" ht="19.5" customHeight="1" x14ac:dyDescent="0.2">
      <c r="A61" s="99">
        <v>42017</v>
      </c>
      <c r="B61" s="192" t="s">
        <v>143</v>
      </c>
      <c r="C61" s="218" t="s">
        <v>469</v>
      </c>
      <c r="D61" s="130"/>
      <c r="E61" s="130"/>
      <c r="F61" s="131"/>
      <c r="G61" s="131">
        <v>1</v>
      </c>
      <c r="H61" s="98">
        <f>VLOOKUP(B61,'N1113 '!A$8:H$356,7,FALSE)</f>
        <v>26</v>
      </c>
      <c r="I61" s="98">
        <f t="shared" si="2"/>
        <v>0</v>
      </c>
      <c r="J61" s="123">
        <f t="shared" si="3"/>
        <v>26</v>
      </c>
      <c r="K61" s="131"/>
    </row>
    <row r="62" spans="1:11" s="110" customFormat="1" ht="19.5" customHeight="1" x14ac:dyDescent="0.2">
      <c r="A62" s="99">
        <v>42222</v>
      </c>
      <c r="B62" s="192" t="s">
        <v>143</v>
      </c>
      <c r="C62" s="218" t="s">
        <v>469</v>
      </c>
      <c r="D62" s="130"/>
      <c r="E62" s="130"/>
      <c r="F62" s="131"/>
      <c r="G62" s="131">
        <v>1</v>
      </c>
      <c r="H62" s="98">
        <f>VLOOKUP(B62,'N1113 '!A$8:H$356,7,FALSE)</f>
        <v>26</v>
      </c>
      <c r="I62" s="98">
        <f t="shared" si="2"/>
        <v>0</v>
      </c>
      <c r="J62" s="123">
        <f t="shared" si="3"/>
        <v>26</v>
      </c>
      <c r="K62" s="131"/>
    </row>
    <row r="63" spans="1:11" s="110" customFormat="1" ht="19.5" customHeight="1" x14ac:dyDescent="0.2">
      <c r="A63" s="99">
        <v>42245</v>
      </c>
      <c r="B63" s="192" t="s">
        <v>143</v>
      </c>
      <c r="C63" s="218" t="s">
        <v>469</v>
      </c>
      <c r="D63" s="130"/>
      <c r="E63" s="130"/>
      <c r="F63" s="131"/>
      <c r="G63" s="131">
        <v>1</v>
      </c>
      <c r="H63" s="98">
        <f>VLOOKUP(B63,'N1113 '!A$8:H$356,7,FALSE)</f>
        <v>26</v>
      </c>
      <c r="I63" s="98">
        <f t="shared" si="2"/>
        <v>0</v>
      </c>
      <c r="J63" s="123">
        <f t="shared" si="3"/>
        <v>26</v>
      </c>
      <c r="K63" s="131"/>
    </row>
    <row r="64" spans="1:11" s="110" customFormat="1" ht="19.5" customHeight="1" x14ac:dyDescent="0.2">
      <c r="A64" s="99">
        <v>42051</v>
      </c>
      <c r="B64" s="168" t="s">
        <v>421</v>
      </c>
      <c r="C64" s="218" t="s">
        <v>469</v>
      </c>
      <c r="D64" s="130"/>
      <c r="E64" s="130"/>
      <c r="F64" s="131"/>
      <c r="G64" s="131">
        <v>1</v>
      </c>
      <c r="H64" s="98" t="e">
        <f>VLOOKUP(B64,'N1113 '!A$8:H$356,7,FALSE)</f>
        <v>#N/A</v>
      </c>
      <c r="I64" s="98" t="e">
        <f t="shared" si="2"/>
        <v>#N/A</v>
      </c>
      <c r="J64" s="123" t="e">
        <f t="shared" si="3"/>
        <v>#N/A</v>
      </c>
      <c r="K64" s="131"/>
    </row>
    <row r="65" spans="1:11" s="110" customFormat="1" ht="19.5" customHeight="1" x14ac:dyDescent="0.2">
      <c r="A65" s="99">
        <v>42051</v>
      </c>
      <c r="B65" s="168" t="s">
        <v>552</v>
      </c>
      <c r="C65" s="218" t="s">
        <v>469</v>
      </c>
      <c r="D65" s="130"/>
      <c r="E65" s="130"/>
      <c r="F65" s="131"/>
      <c r="G65" s="131">
        <v>1</v>
      </c>
      <c r="H65" s="98" t="e">
        <f>VLOOKUP(B65,'N1113 '!A$8:H$356,7,FALSE)</f>
        <v>#N/A</v>
      </c>
      <c r="I65" s="98" t="e">
        <f t="shared" si="2"/>
        <v>#N/A</v>
      </c>
      <c r="J65" s="123" t="e">
        <f t="shared" si="3"/>
        <v>#N/A</v>
      </c>
      <c r="K65" s="131"/>
    </row>
    <row r="66" spans="1:11" s="110" customFormat="1" ht="19.5" customHeight="1" x14ac:dyDescent="0.2">
      <c r="A66" s="99">
        <v>42070</v>
      </c>
      <c r="B66" s="168" t="s">
        <v>552</v>
      </c>
      <c r="C66" s="218" t="s">
        <v>469</v>
      </c>
      <c r="D66" s="130"/>
      <c r="E66" s="130"/>
      <c r="F66" s="131"/>
      <c r="G66" s="131">
        <v>1</v>
      </c>
      <c r="H66" s="98" t="e">
        <f>VLOOKUP(B66,'N1113 '!A$8:H$356,7,FALSE)</f>
        <v>#N/A</v>
      </c>
      <c r="I66" s="98" t="e">
        <f t="shared" si="2"/>
        <v>#N/A</v>
      </c>
      <c r="J66" s="123" t="e">
        <f t="shared" si="3"/>
        <v>#N/A</v>
      </c>
      <c r="K66" s="131"/>
    </row>
    <row r="67" spans="1:11" s="110" customFormat="1" ht="19.5" customHeight="1" x14ac:dyDescent="0.2">
      <c r="A67" s="99">
        <v>42087</v>
      </c>
      <c r="B67" s="168" t="s">
        <v>552</v>
      </c>
      <c r="C67" s="218" t="s">
        <v>469</v>
      </c>
      <c r="D67" s="130"/>
      <c r="E67" s="130"/>
      <c r="F67" s="131"/>
      <c r="G67" s="131">
        <v>1</v>
      </c>
      <c r="H67" s="98" t="e">
        <f>VLOOKUP(B67,'N1113 '!A$8:H$356,7,FALSE)</f>
        <v>#N/A</v>
      </c>
      <c r="I67" s="98" t="e">
        <f t="shared" si="2"/>
        <v>#N/A</v>
      </c>
      <c r="J67" s="123" t="e">
        <f t="shared" si="3"/>
        <v>#N/A</v>
      </c>
      <c r="K67" s="131"/>
    </row>
    <row r="68" spans="1:11" s="110" customFormat="1" ht="19.5" customHeight="1" x14ac:dyDescent="0.2">
      <c r="A68" s="99">
        <v>42121</v>
      </c>
      <c r="B68" s="168" t="s">
        <v>552</v>
      </c>
      <c r="C68" s="218" t="s">
        <v>469</v>
      </c>
      <c r="D68" s="130"/>
      <c r="E68" s="130"/>
      <c r="F68" s="131"/>
      <c r="G68" s="131">
        <v>2</v>
      </c>
      <c r="H68" s="98" t="e">
        <f>VLOOKUP(B68,'N1113 '!A$8:H$356,7,FALSE)</f>
        <v>#N/A</v>
      </c>
      <c r="I68" s="98" t="e">
        <f t="shared" si="2"/>
        <v>#N/A</v>
      </c>
      <c r="J68" s="123" t="e">
        <f t="shared" si="3"/>
        <v>#N/A</v>
      </c>
      <c r="K68" s="131"/>
    </row>
    <row r="69" spans="1:11" s="110" customFormat="1" ht="19.5" customHeight="1" x14ac:dyDescent="0.2">
      <c r="A69" s="99">
        <v>42151</v>
      </c>
      <c r="B69" s="168" t="s">
        <v>552</v>
      </c>
      <c r="C69" s="218" t="s">
        <v>469</v>
      </c>
      <c r="D69" s="130"/>
      <c r="E69" s="130"/>
      <c r="F69" s="131"/>
      <c r="G69" s="131">
        <v>1</v>
      </c>
      <c r="H69" s="98" t="e">
        <f>VLOOKUP(B69,'N1113 '!A$8:H$356,7,FALSE)</f>
        <v>#N/A</v>
      </c>
      <c r="I69" s="98" t="e">
        <f t="shared" si="2"/>
        <v>#N/A</v>
      </c>
      <c r="J69" s="123" t="e">
        <f t="shared" si="3"/>
        <v>#N/A</v>
      </c>
      <c r="K69" s="131"/>
    </row>
    <row r="70" spans="1:11" s="110" customFormat="1" ht="19.5" customHeight="1" x14ac:dyDescent="0.2">
      <c r="A70" s="99">
        <v>42017</v>
      </c>
      <c r="B70" s="192" t="s">
        <v>151</v>
      </c>
      <c r="C70" s="201" t="s">
        <v>469</v>
      </c>
      <c r="D70" s="130"/>
      <c r="E70" s="130"/>
      <c r="F70" s="131"/>
      <c r="G70" s="131">
        <v>2</v>
      </c>
      <c r="H70" s="98" t="e">
        <f>VLOOKUP(B70,'N1113 '!A$8:H$356,7,FALSE)</f>
        <v>#N/A</v>
      </c>
      <c r="I70" s="98" t="e">
        <f t="shared" ref="I70:I101" si="4">F70*H70</f>
        <v>#N/A</v>
      </c>
      <c r="J70" s="123" t="e">
        <f t="shared" ref="J70:J101" si="5">H70*G70</f>
        <v>#N/A</v>
      </c>
      <c r="K70" s="131"/>
    </row>
    <row r="71" spans="1:11" s="110" customFormat="1" ht="19.5" customHeight="1" x14ac:dyDescent="0.2">
      <c r="A71" s="99">
        <v>42069</v>
      </c>
      <c r="B71" s="192" t="s">
        <v>151</v>
      </c>
      <c r="C71" s="201" t="s">
        <v>469</v>
      </c>
      <c r="D71" s="130"/>
      <c r="E71" s="130"/>
      <c r="F71" s="131"/>
      <c r="G71" s="131">
        <v>1</v>
      </c>
      <c r="H71" s="98" t="e">
        <f>VLOOKUP(B71,'N1113 '!A$8:H$356,7,FALSE)</f>
        <v>#N/A</v>
      </c>
      <c r="I71" s="98" t="e">
        <f t="shared" si="4"/>
        <v>#N/A</v>
      </c>
      <c r="J71" s="123" t="e">
        <f t="shared" si="5"/>
        <v>#N/A</v>
      </c>
      <c r="K71" s="131"/>
    </row>
    <row r="72" spans="1:11" s="110" customFormat="1" ht="19.5" customHeight="1" x14ac:dyDescent="0.2">
      <c r="A72" s="99">
        <v>42072</v>
      </c>
      <c r="B72" s="168" t="s">
        <v>423</v>
      </c>
      <c r="C72" s="126" t="s">
        <v>469</v>
      </c>
      <c r="D72" s="130"/>
      <c r="E72" s="130"/>
      <c r="F72" s="131"/>
      <c r="G72" s="131">
        <v>5</v>
      </c>
      <c r="H72" s="98" t="e">
        <f>VLOOKUP(B72,'N1113 '!A$8:H$356,7,FALSE)</f>
        <v>#N/A</v>
      </c>
      <c r="I72" s="98" t="e">
        <f t="shared" si="4"/>
        <v>#N/A</v>
      </c>
      <c r="J72" s="123" t="e">
        <f t="shared" si="5"/>
        <v>#N/A</v>
      </c>
      <c r="K72" s="131"/>
    </row>
    <row r="73" spans="1:11" s="110" customFormat="1" ht="19.5" customHeight="1" x14ac:dyDescent="0.2">
      <c r="A73" s="99">
        <v>42112</v>
      </c>
      <c r="B73" s="168" t="s">
        <v>638</v>
      </c>
      <c r="C73" s="218" t="s">
        <v>469</v>
      </c>
      <c r="D73" s="130"/>
      <c r="E73" s="130"/>
      <c r="F73" s="131"/>
      <c r="G73" s="131">
        <v>10</v>
      </c>
      <c r="H73" s="98" t="e">
        <f>VLOOKUP(B73,'N1113 '!A$8:H$356,7,FALSE)</f>
        <v>#N/A</v>
      </c>
      <c r="I73" s="98" t="e">
        <f t="shared" si="4"/>
        <v>#N/A</v>
      </c>
      <c r="J73" s="123" t="e">
        <f t="shared" si="5"/>
        <v>#N/A</v>
      </c>
      <c r="K73" s="131"/>
    </row>
    <row r="74" spans="1:11" s="110" customFormat="1" ht="19.5" customHeight="1" x14ac:dyDescent="0.2">
      <c r="A74" s="99">
        <v>42051</v>
      </c>
      <c r="B74" s="192" t="s">
        <v>508</v>
      </c>
      <c r="C74" s="126" t="s">
        <v>469</v>
      </c>
      <c r="D74" s="130"/>
      <c r="E74" s="130"/>
      <c r="F74" s="131"/>
      <c r="G74" s="131">
        <v>50</v>
      </c>
      <c r="H74" s="98" t="e">
        <f>VLOOKUP(B74,'N1113 '!A$8:H$356,7,FALSE)</f>
        <v>#N/A</v>
      </c>
      <c r="I74" s="98" t="e">
        <f t="shared" si="4"/>
        <v>#N/A</v>
      </c>
      <c r="J74" s="123" t="e">
        <f t="shared" si="5"/>
        <v>#N/A</v>
      </c>
      <c r="K74" s="131"/>
    </row>
    <row r="75" spans="1:11" s="110" customFormat="1" ht="19.5" customHeight="1" x14ac:dyDescent="0.2">
      <c r="A75" s="99">
        <v>42121</v>
      </c>
      <c r="B75" s="192" t="s">
        <v>508</v>
      </c>
      <c r="C75" s="218" t="s">
        <v>469</v>
      </c>
      <c r="D75" s="130"/>
      <c r="E75" s="130"/>
      <c r="F75" s="131"/>
      <c r="G75" s="131">
        <v>50</v>
      </c>
      <c r="H75" s="98" t="e">
        <f>VLOOKUP(B75,'N1113 '!A$8:H$356,7,FALSE)</f>
        <v>#N/A</v>
      </c>
      <c r="I75" s="98" t="e">
        <f t="shared" si="4"/>
        <v>#N/A</v>
      </c>
      <c r="J75" s="123" t="e">
        <f t="shared" si="5"/>
        <v>#N/A</v>
      </c>
      <c r="K75" s="131"/>
    </row>
    <row r="76" spans="1:11" s="110" customFormat="1" ht="19.5" customHeight="1" x14ac:dyDescent="0.2">
      <c r="A76" s="99">
        <v>42245</v>
      </c>
      <c r="B76" s="192" t="s">
        <v>674</v>
      </c>
      <c r="C76" s="126" t="s">
        <v>469</v>
      </c>
      <c r="D76" s="130"/>
      <c r="E76" s="130"/>
      <c r="F76" s="131"/>
      <c r="G76" s="131">
        <v>20</v>
      </c>
      <c r="H76" s="98">
        <f>VLOOKUP(B76,'N1113 '!A$8:H$356,7,FALSE)</f>
        <v>3.25</v>
      </c>
      <c r="I76" s="98">
        <f t="shared" si="4"/>
        <v>0</v>
      </c>
      <c r="J76" s="123">
        <f t="shared" si="5"/>
        <v>65</v>
      </c>
      <c r="K76" s="131"/>
    </row>
    <row r="77" spans="1:11" s="110" customFormat="1" ht="19.5" customHeight="1" x14ac:dyDescent="0.2">
      <c r="A77" s="99">
        <v>42252</v>
      </c>
      <c r="B77" s="192" t="s">
        <v>674</v>
      </c>
      <c r="C77" s="218" t="s">
        <v>469</v>
      </c>
      <c r="D77" s="130"/>
      <c r="E77" s="130"/>
      <c r="F77" s="131"/>
      <c r="G77" s="131">
        <v>20</v>
      </c>
      <c r="H77" s="98">
        <f>VLOOKUP(B77,'N1113 '!A$8:H$356,7,FALSE)</f>
        <v>3.25</v>
      </c>
      <c r="I77" s="98">
        <f t="shared" si="4"/>
        <v>0</v>
      </c>
      <c r="J77" s="123">
        <f t="shared" si="5"/>
        <v>65</v>
      </c>
      <c r="K77" s="131"/>
    </row>
    <row r="78" spans="1:11" s="110" customFormat="1" ht="19.5" customHeight="1" x14ac:dyDescent="0.2">
      <c r="A78" s="99">
        <v>42051</v>
      </c>
      <c r="B78" s="192" t="s">
        <v>377</v>
      </c>
      <c r="C78" s="218" t="s">
        <v>469</v>
      </c>
      <c r="D78" s="130"/>
      <c r="E78" s="130"/>
      <c r="F78" s="131"/>
      <c r="G78" s="131">
        <v>50</v>
      </c>
      <c r="H78" s="98">
        <f>VLOOKUP(B78,'N1113 '!A$8:H$356,7,FALSE)</f>
        <v>2.75</v>
      </c>
      <c r="I78" s="98">
        <f t="shared" si="4"/>
        <v>0</v>
      </c>
      <c r="J78" s="123">
        <f t="shared" si="5"/>
        <v>137.5</v>
      </c>
      <c r="K78" s="131"/>
    </row>
    <row r="79" spans="1:11" s="110" customFormat="1" ht="19.5" customHeight="1" x14ac:dyDescent="0.2">
      <c r="A79" s="99">
        <v>42017</v>
      </c>
      <c r="B79" s="192" t="s">
        <v>520</v>
      </c>
      <c r="C79" s="126" t="s">
        <v>469</v>
      </c>
      <c r="D79" s="130"/>
      <c r="E79" s="130"/>
      <c r="F79" s="131"/>
      <c r="G79" s="131">
        <v>30</v>
      </c>
      <c r="H79" s="98">
        <f>VLOOKUP(B79,'N1113 '!A$8:H$356,7,FALSE)</f>
        <v>14</v>
      </c>
      <c r="I79" s="98">
        <f t="shared" si="4"/>
        <v>0</v>
      </c>
      <c r="J79" s="123">
        <f t="shared" si="5"/>
        <v>420</v>
      </c>
      <c r="K79" s="131"/>
    </row>
    <row r="80" spans="1:11" s="110" customFormat="1" ht="19.5" customHeight="1" x14ac:dyDescent="0.2">
      <c r="A80" s="99">
        <v>42007</v>
      </c>
      <c r="B80" s="192" t="s">
        <v>568</v>
      </c>
      <c r="C80" s="218" t="s">
        <v>469</v>
      </c>
      <c r="D80" s="130"/>
      <c r="E80" s="130"/>
      <c r="F80" s="131"/>
      <c r="G80" s="131">
        <v>70</v>
      </c>
      <c r="H80" s="98" t="e">
        <f>VLOOKUP(B80,'N1113 '!A$8:H$356,7,FALSE)</f>
        <v>#N/A</v>
      </c>
      <c r="I80" s="98" t="e">
        <f t="shared" si="4"/>
        <v>#N/A</v>
      </c>
      <c r="J80" s="123" t="e">
        <f t="shared" si="5"/>
        <v>#N/A</v>
      </c>
      <c r="K80" s="131"/>
    </row>
    <row r="81" spans="1:11" s="110" customFormat="1" ht="19.5" customHeight="1" x14ac:dyDescent="0.2">
      <c r="A81" s="99">
        <v>42017</v>
      </c>
      <c r="B81" s="192" t="s">
        <v>554</v>
      </c>
      <c r="C81" s="126" t="s">
        <v>469</v>
      </c>
      <c r="D81" s="130"/>
      <c r="E81" s="130"/>
      <c r="F81" s="131"/>
      <c r="G81" s="131">
        <v>28</v>
      </c>
      <c r="H81" s="98">
        <f>VLOOKUP(B81,'N1113 '!A$8:H$356,7,FALSE)</f>
        <v>9.5</v>
      </c>
      <c r="I81" s="98">
        <f t="shared" si="4"/>
        <v>0</v>
      </c>
      <c r="J81" s="123">
        <f t="shared" si="5"/>
        <v>266</v>
      </c>
      <c r="K81" s="131"/>
    </row>
    <row r="82" spans="1:11" s="110" customFormat="1" ht="19.5" customHeight="1" x14ac:dyDescent="0.2">
      <c r="A82" s="99">
        <v>42040</v>
      </c>
      <c r="B82" s="192" t="s">
        <v>568</v>
      </c>
      <c r="C82" s="218" t="s">
        <v>469</v>
      </c>
      <c r="D82" s="130"/>
      <c r="E82" s="130"/>
      <c r="F82" s="131"/>
      <c r="G82" s="131">
        <v>20</v>
      </c>
      <c r="H82" s="98" t="e">
        <f>VLOOKUP(B82,'N1113 '!A$8:H$356,7,FALSE)</f>
        <v>#N/A</v>
      </c>
      <c r="I82" s="98" t="e">
        <f t="shared" si="4"/>
        <v>#N/A</v>
      </c>
      <c r="J82" s="123" t="e">
        <f t="shared" si="5"/>
        <v>#N/A</v>
      </c>
      <c r="K82" s="131"/>
    </row>
    <row r="83" spans="1:11" s="110" customFormat="1" ht="19.5" customHeight="1" x14ac:dyDescent="0.2">
      <c r="A83" s="99">
        <v>42007</v>
      </c>
      <c r="B83" s="192" t="s">
        <v>525</v>
      </c>
      <c r="C83" s="218" t="s">
        <v>469</v>
      </c>
      <c r="D83" s="130"/>
      <c r="E83" s="130"/>
      <c r="F83" s="131"/>
      <c r="G83" s="131">
        <v>1</v>
      </c>
      <c r="H83" s="98" t="e">
        <f>VLOOKUP(B83,'N1113 '!A$8:H$356,7,FALSE)</f>
        <v>#N/A</v>
      </c>
      <c r="I83" s="98" t="e">
        <f t="shared" si="4"/>
        <v>#N/A</v>
      </c>
      <c r="J83" s="123" t="e">
        <f t="shared" si="5"/>
        <v>#N/A</v>
      </c>
      <c r="K83" s="131"/>
    </row>
    <row r="84" spans="1:11" s="110" customFormat="1" ht="19.5" customHeight="1" x14ac:dyDescent="0.2">
      <c r="A84" s="99">
        <v>42108</v>
      </c>
      <c r="B84" s="192" t="s">
        <v>425</v>
      </c>
      <c r="C84" s="218" t="s">
        <v>469</v>
      </c>
      <c r="D84" s="130"/>
      <c r="E84" s="130"/>
      <c r="F84" s="131"/>
      <c r="G84" s="131">
        <v>1</v>
      </c>
      <c r="H84" s="98" t="e">
        <f>VLOOKUP(B84,'N1113 '!A$8:H$356,7,FALSE)</f>
        <v>#N/A</v>
      </c>
      <c r="I84" s="98" t="e">
        <f t="shared" si="4"/>
        <v>#N/A</v>
      </c>
      <c r="J84" s="123" t="e">
        <f t="shared" si="5"/>
        <v>#N/A</v>
      </c>
      <c r="K84" s="131"/>
    </row>
    <row r="85" spans="1:11" s="110" customFormat="1" ht="19.5" customHeight="1" x14ac:dyDescent="0.2">
      <c r="A85" s="99">
        <v>42189</v>
      </c>
      <c r="B85" s="168" t="s">
        <v>426</v>
      </c>
      <c r="C85" s="218" t="s">
        <v>469</v>
      </c>
      <c r="D85" s="130"/>
      <c r="E85" s="130"/>
      <c r="F85" s="131"/>
      <c r="G85" s="131">
        <v>1</v>
      </c>
      <c r="H85" s="98" t="e">
        <f>VLOOKUP(B85,'N1113 '!A$8:H$356,7,FALSE)</f>
        <v>#N/A</v>
      </c>
      <c r="I85" s="98" t="e">
        <f t="shared" si="4"/>
        <v>#N/A</v>
      </c>
      <c r="J85" s="123" t="e">
        <f t="shared" si="5"/>
        <v>#N/A</v>
      </c>
      <c r="K85" s="131"/>
    </row>
    <row r="86" spans="1:11" s="110" customFormat="1" ht="19.5" customHeight="1" x14ac:dyDescent="0.2">
      <c r="A86" s="99">
        <v>42193</v>
      </c>
      <c r="B86" s="192" t="s">
        <v>184</v>
      </c>
      <c r="C86" s="218" t="s">
        <v>469</v>
      </c>
      <c r="D86" s="130"/>
      <c r="E86" s="130"/>
      <c r="F86" s="131"/>
      <c r="G86" s="131">
        <v>1</v>
      </c>
      <c r="H86" s="98">
        <f>VLOOKUP(B86,'N1113 '!A$8:H$356,7,FALSE)</f>
        <v>8.5</v>
      </c>
      <c r="I86" s="98">
        <f t="shared" si="4"/>
        <v>0</v>
      </c>
      <c r="J86" s="123">
        <f t="shared" si="5"/>
        <v>8.5</v>
      </c>
      <c r="K86" s="131"/>
    </row>
    <row r="87" spans="1:11" s="110" customFormat="1" ht="19.5" customHeight="1" x14ac:dyDescent="0.2">
      <c r="A87" s="99">
        <v>42093</v>
      </c>
      <c r="B87" s="192" t="s">
        <v>186</v>
      </c>
      <c r="C87" s="218" t="s">
        <v>469</v>
      </c>
      <c r="D87" s="130"/>
      <c r="E87" s="130"/>
      <c r="F87" s="131"/>
      <c r="G87" s="131">
        <v>1</v>
      </c>
      <c r="H87" s="98">
        <f>VLOOKUP(B87,'N1113 '!A$8:H$356,7,FALSE)</f>
        <v>4.5</v>
      </c>
      <c r="I87" s="98">
        <f t="shared" si="4"/>
        <v>0</v>
      </c>
      <c r="J87" s="123">
        <f t="shared" si="5"/>
        <v>4.5</v>
      </c>
      <c r="K87" s="131"/>
    </row>
    <row r="88" spans="1:11" s="110" customFormat="1" ht="19.5" customHeight="1" x14ac:dyDescent="0.2">
      <c r="A88" s="99">
        <v>42108</v>
      </c>
      <c r="B88" s="192" t="s">
        <v>186</v>
      </c>
      <c r="C88" s="126" t="s">
        <v>469</v>
      </c>
      <c r="D88" s="130"/>
      <c r="E88" s="130"/>
      <c r="F88" s="131"/>
      <c r="G88" s="131">
        <v>1</v>
      </c>
      <c r="H88" s="98">
        <f>VLOOKUP(B88,'N1113 '!A$8:H$356,7,FALSE)</f>
        <v>4.5</v>
      </c>
      <c r="I88" s="98">
        <f t="shared" si="4"/>
        <v>0</v>
      </c>
      <c r="J88" s="123">
        <f t="shared" si="5"/>
        <v>4.5</v>
      </c>
      <c r="K88" s="131"/>
    </row>
    <row r="89" spans="1:11" s="110" customFormat="1" ht="19.5" customHeight="1" x14ac:dyDescent="0.2">
      <c r="A89" s="99">
        <v>42193</v>
      </c>
      <c r="B89" s="192" t="s">
        <v>186</v>
      </c>
      <c r="C89" s="218" t="s">
        <v>469</v>
      </c>
      <c r="D89" s="130"/>
      <c r="E89" s="130"/>
      <c r="F89" s="131"/>
      <c r="G89" s="131">
        <v>1</v>
      </c>
      <c r="H89" s="98">
        <f>VLOOKUP(B89,'N1113 '!A$8:H$356,7,FALSE)</f>
        <v>4.5</v>
      </c>
      <c r="I89" s="98">
        <f t="shared" si="4"/>
        <v>0</v>
      </c>
      <c r="J89" s="123">
        <f t="shared" si="5"/>
        <v>4.5</v>
      </c>
      <c r="K89" s="131"/>
    </row>
    <row r="90" spans="1:11" s="110" customFormat="1" ht="19.5" customHeight="1" x14ac:dyDescent="0.2">
      <c r="A90" s="99">
        <v>42009</v>
      </c>
      <c r="B90" s="192" t="s">
        <v>189</v>
      </c>
      <c r="C90" s="218" t="s">
        <v>469</v>
      </c>
      <c r="D90" s="130"/>
      <c r="E90" s="130"/>
      <c r="F90" s="131"/>
      <c r="G90" s="131">
        <v>1</v>
      </c>
      <c r="H90" s="98" t="e">
        <f>VLOOKUP(B90,'N1113 '!A$8:H$356,7,FALSE)</f>
        <v>#N/A</v>
      </c>
      <c r="I90" s="98" t="e">
        <f t="shared" si="4"/>
        <v>#N/A</v>
      </c>
      <c r="J90" s="123" t="e">
        <f t="shared" si="5"/>
        <v>#N/A</v>
      </c>
      <c r="K90" s="131"/>
    </row>
    <row r="91" spans="1:11" s="110" customFormat="1" ht="19.5" customHeight="1" x14ac:dyDescent="0.2">
      <c r="A91" s="99">
        <v>42017</v>
      </c>
      <c r="B91" s="192" t="s">
        <v>189</v>
      </c>
      <c r="C91" s="218" t="s">
        <v>469</v>
      </c>
      <c r="D91" s="130"/>
      <c r="E91" s="130"/>
      <c r="F91" s="131"/>
      <c r="G91" s="131">
        <v>1</v>
      </c>
      <c r="H91" s="98" t="e">
        <f>VLOOKUP(B91,'N1113 '!A$8:H$356,7,FALSE)</f>
        <v>#N/A</v>
      </c>
      <c r="I91" s="98" t="e">
        <f t="shared" si="4"/>
        <v>#N/A</v>
      </c>
      <c r="J91" s="123" t="e">
        <f t="shared" si="5"/>
        <v>#N/A</v>
      </c>
      <c r="K91" s="131"/>
    </row>
    <row r="92" spans="1:11" s="110" customFormat="1" ht="19.5" customHeight="1" x14ac:dyDescent="0.2">
      <c r="A92" s="99">
        <v>42220</v>
      </c>
      <c r="B92" s="192" t="s">
        <v>189</v>
      </c>
      <c r="C92" s="218" t="s">
        <v>469</v>
      </c>
      <c r="D92" s="130"/>
      <c r="E92" s="130"/>
      <c r="F92" s="131"/>
      <c r="G92" s="131">
        <v>1</v>
      </c>
      <c r="H92" s="98" t="e">
        <f>VLOOKUP(B92,'N1113 '!A$8:H$356,7,FALSE)</f>
        <v>#N/A</v>
      </c>
      <c r="I92" s="98" t="e">
        <f t="shared" si="4"/>
        <v>#N/A</v>
      </c>
      <c r="J92" s="123" t="e">
        <f t="shared" si="5"/>
        <v>#N/A</v>
      </c>
      <c r="K92" s="131"/>
    </row>
    <row r="93" spans="1:11" s="110" customFormat="1" ht="19.5" customHeight="1" x14ac:dyDescent="0.2">
      <c r="A93" s="99">
        <v>42252</v>
      </c>
      <c r="B93" s="192" t="s">
        <v>189</v>
      </c>
      <c r="C93" s="218" t="s">
        <v>469</v>
      </c>
      <c r="D93" s="130"/>
      <c r="E93" s="130"/>
      <c r="F93" s="131"/>
      <c r="G93" s="131">
        <v>1</v>
      </c>
      <c r="H93" s="98" t="e">
        <f>VLOOKUP(B93,'N1113 '!A$8:H$356,7,FALSE)</f>
        <v>#N/A</v>
      </c>
      <c r="I93" s="98" t="e">
        <f t="shared" si="4"/>
        <v>#N/A</v>
      </c>
      <c r="J93" s="123" t="e">
        <f t="shared" si="5"/>
        <v>#N/A</v>
      </c>
      <c r="K93" s="131"/>
    </row>
    <row r="94" spans="1:11" s="110" customFormat="1" ht="19.5" customHeight="1" x14ac:dyDescent="0.2">
      <c r="A94" s="99">
        <v>42196</v>
      </c>
      <c r="B94" s="168" t="s">
        <v>516</v>
      </c>
      <c r="C94" s="218" t="s">
        <v>469</v>
      </c>
      <c r="D94" s="130"/>
      <c r="E94" s="130"/>
      <c r="F94" s="131"/>
      <c r="G94" s="131">
        <v>1</v>
      </c>
      <c r="H94" s="98" t="e">
        <f>VLOOKUP(B94,'N1113 '!A$8:H$356,7,FALSE)</f>
        <v>#N/A</v>
      </c>
      <c r="I94" s="98" t="e">
        <f t="shared" si="4"/>
        <v>#N/A</v>
      </c>
      <c r="J94" s="123" t="e">
        <f t="shared" si="5"/>
        <v>#N/A</v>
      </c>
      <c r="K94" s="131"/>
    </row>
    <row r="95" spans="1:11" s="110" customFormat="1" ht="19.5" customHeight="1" x14ac:dyDescent="0.2">
      <c r="A95" s="99">
        <v>42009</v>
      </c>
      <c r="B95" s="192" t="s">
        <v>231</v>
      </c>
      <c r="C95" s="218" t="s">
        <v>469</v>
      </c>
      <c r="D95" s="130"/>
      <c r="E95" s="130"/>
      <c r="F95" s="131"/>
      <c r="G95" s="131">
        <v>1</v>
      </c>
      <c r="H95" s="98">
        <f>VLOOKUP(B95,'N1113 '!A$8:H$356,7,FALSE)</f>
        <v>425</v>
      </c>
      <c r="I95" s="98">
        <f t="shared" si="4"/>
        <v>0</v>
      </c>
      <c r="J95" s="123">
        <f t="shared" si="5"/>
        <v>425</v>
      </c>
      <c r="K95" s="131"/>
    </row>
    <row r="96" spans="1:11" s="110" customFormat="1" ht="19.5" customHeight="1" x14ac:dyDescent="0.2">
      <c r="A96" s="99">
        <v>42070</v>
      </c>
      <c r="B96" s="192" t="s">
        <v>231</v>
      </c>
      <c r="C96" s="126" t="s">
        <v>469</v>
      </c>
      <c r="D96" s="130"/>
      <c r="E96" s="130"/>
      <c r="F96" s="131"/>
      <c r="G96" s="131">
        <v>1</v>
      </c>
      <c r="H96" s="98">
        <f>VLOOKUP(B96,'N1113 '!A$8:H$356,7,FALSE)</f>
        <v>425</v>
      </c>
      <c r="I96" s="98">
        <f t="shared" si="4"/>
        <v>0</v>
      </c>
      <c r="J96" s="123">
        <f t="shared" si="5"/>
        <v>425</v>
      </c>
      <c r="K96" s="131"/>
    </row>
    <row r="97" spans="1:11" s="110" customFormat="1" ht="19.5" customHeight="1" x14ac:dyDescent="0.2">
      <c r="A97" s="99">
        <v>42108</v>
      </c>
      <c r="B97" s="192" t="s">
        <v>231</v>
      </c>
      <c r="C97" s="218" t="s">
        <v>469</v>
      </c>
      <c r="D97" s="130"/>
      <c r="E97" s="130"/>
      <c r="F97" s="131"/>
      <c r="G97" s="131">
        <v>1</v>
      </c>
      <c r="H97" s="98">
        <f>VLOOKUP(B97,'N1113 '!A$8:H$356,7,FALSE)</f>
        <v>425</v>
      </c>
      <c r="I97" s="98">
        <f t="shared" si="4"/>
        <v>0</v>
      </c>
      <c r="J97" s="123">
        <f t="shared" si="5"/>
        <v>425</v>
      </c>
      <c r="K97" s="131"/>
    </row>
    <row r="98" spans="1:11" s="110" customFormat="1" ht="19.5" customHeight="1" x14ac:dyDescent="0.2">
      <c r="A98" s="99">
        <v>42151</v>
      </c>
      <c r="B98" s="192" t="s">
        <v>231</v>
      </c>
      <c r="C98" s="218" t="s">
        <v>469</v>
      </c>
      <c r="D98" s="130"/>
      <c r="E98" s="130"/>
      <c r="F98" s="131"/>
      <c r="G98" s="131">
        <v>1</v>
      </c>
      <c r="H98" s="98">
        <f>VLOOKUP(B98,'N1113 '!A$8:H$356,7,FALSE)</f>
        <v>425</v>
      </c>
      <c r="I98" s="98">
        <f t="shared" si="4"/>
        <v>0</v>
      </c>
      <c r="J98" s="123">
        <f t="shared" si="5"/>
        <v>425</v>
      </c>
      <c r="K98" s="131"/>
    </row>
    <row r="99" spans="1:11" s="110" customFormat="1" ht="19.5" customHeight="1" x14ac:dyDescent="0.2">
      <c r="A99" s="99">
        <v>42193</v>
      </c>
      <c r="B99" s="192" t="s">
        <v>231</v>
      </c>
      <c r="C99" s="218" t="s">
        <v>469</v>
      </c>
      <c r="D99" s="130"/>
      <c r="E99" s="130"/>
      <c r="F99" s="131"/>
      <c r="G99" s="131">
        <v>1</v>
      </c>
      <c r="H99" s="202">
        <f>VLOOKUP(B99,'N1113 '!A$8:H$356,7,FALSE)</f>
        <v>425</v>
      </c>
      <c r="I99" s="98">
        <f t="shared" si="4"/>
        <v>0</v>
      </c>
      <c r="J99" s="123">
        <f t="shared" si="5"/>
        <v>425</v>
      </c>
      <c r="K99" s="131"/>
    </row>
    <row r="100" spans="1:11" s="110" customFormat="1" ht="19.5" customHeight="1" x14ac:dyDescent="0.2">
      <c r="A100" s="99">
        <v>42007</v>
      </c>
      <c r="B100" s="192" t="s">
        <v>235</v>
      </c>
      <c r="C100" s="218" t="s">
        <v>469</v>
      </c>
      <c r="D100" s="130"/>
      <c r="E100" s="130"/>
      <c r="F100" s="131"/>
      <c r="G100" s="131">
        <v>1</v>
      </c>
      <c r="H100" s="98">
        <f>VLOOKUP(B100,'N1113 '!A$8:H$356,7,FALSE)</f>
        <v>616.66999999999996</v>
      </c>
      <c r="I100" s="98">
        <f t="shared" si="4"/>
        <v>0</v>
      </c>
      <c r="J100" s="123">
        <f t="shared" si="5"/>
        <v>616.66999999999996</v>
      </c>
      <c r="K100" s="131"/>
    </row>
    <row r="101" spans="1:11" s="110" customFormat="1" ht="19.5" customHeight="1" x14ac:dyDescent="0.2">
      <c r="A101" s="99">
        <v>42093</v>
      </c>
      <c r="B101" s="192" t="s">
        <v>235</v>
      </c>
      <c r="C101" s="218" t="s">
        <v>469</v>
      </c>
      <c r="D101" s="130"/>
      <c r="E101" s="130"/>
      <c r="F101" s="131"/>
      <c r="G101" s="131">
        <v>1</v>
      </c>
      <c r="H101" s="98">
        <f>VLOOKUP(B101,'N1113 '!A$8:H$356,7,FALSE)</f>
        <v>616.66999999999996</v>
      </c>
      <c r="I101" s="98">
        <f t="shared" si="4"/>
        <v>0</v>
      </c>
      <c r="J101" s="123">
        <f t="shared" si="5"/>
        <v>616.66999999999996</v>
      </c>
      <c r="K101" s="131"/>
    </row>
    <row r="102" spans="1:11" s="110" customFormat="1" ht="19.5" customHeight="1" x14ac:dyDescent="0.2">
      <c r="A102" s="99">
        <v>42108</v>
      </c>
      <c r="B102" s="192" t="s">
        <v>235</v>
      </c>
      <c r="C102" s="201" t="s">
        <v>469</v>
      </c>
      <c r="D102" s="130"/>
      <c r="E102" s="130"/>
      <c r="F102" s="131"/>
      <c r="G102" s="131">
        <v>2</v>
      </c>
      <c r="H102" s="98">
        <f>VLOOKUP(B102,'N1113 '!A$8:H$356,7,FALSE)</f>
        <v>616.66999999999996</v>
      </c>
      <c r="I102" s="98">
        <f t="shared" ref="I102:I133" si="6">F102*H102</f>
        <v>0</v>
      </c>
      <c r="J102" s="123">
        <f t="shared" ref="J102:J133" si="7">H102*G102</f>
        <v>1233.3399999999999</v>
      </c>
      <c r="K102" s="131"/>
    </row>
    <row r="103" spans="1:11" s="110" customFormat="1" ht="19.5" customHeight="1" x14ac:dyDescent="0.2">
      <c r="A103" s="99">
        <v>42165</v>
      </c>
      <c r="B103" s="192" t="s">
        <v>235</v>
      </c>
      <c r="C103" s="201" t="s">
        <v>469</v>
      </c>
      <c r="D103" s="130"/>
      <c r="E103" s="130"/>
      <c r="F103" s="131"/>
      <c r="G103" s="131">
        <v>1</v>
      </c>
      <c r="H103" s="98">
        <f>VLOOKUP(B103,'N1113 '!A$8:H$356,7,FALSE)</f>
        <v>616.66999999999996</v>
      </c>
      <c r="I103" s="98">
        <f t="shared" si="6"/>
        <v>0</v>
      </c>
      <c r="J103" s="123">
        <f t="shared" si="7"/>
        <v>616.66999999999996</v>
      </c>
      <c r="K103" s="131"/>
    </row>
    <row r="104" spans="1:11" s="110" customFormat="1" ht="19.5" customHeight="1" x14ac:dyDescent="0.2">
      <c r="A104" s="99">
        <v>42199</v>
      </c>
      <c r="B104" s="192" t="s">
        <v>235</v>
      </c>
      <c r="C104" s="201" t="s">
        <v>469</v>
      </c>
      <c r="D104" s="130"/>
      <c r="E104" s="130"/>
      <c r="F104" s="131"/>
      <c r="G104" s="131">
        <v>1</v>
      </c>
      <c r="H104" s="202">
        <f>VLOOKUP(B104,'N1113 '!A$8:H$356,7,FALSE)</f>
        <v>616.66999999999996</v>
      </c>
      <c r="I104" s="98">
        <f t="shared" si="6"/>
        <v>0</v>
      </c>
      <c r="J104" s="123">
        <f t="shared" si="7"/>
        <v>616.66999999999996</v>
      </c>
      <c r="K104" s="131"/>
    </row>
    <row r="105" spans="1:11" s="110" customFormat="1" ht="19.5" customHeight="1" x14ac:dyDescent="0.2">
      <c r="A105" s="99">
        <v>42222</v>
      </c>
      <c r="B105" s="192" t="s">
        <v>235</v>
      </c>
      <c r="C105" s="218" t="s">
        <v>469</v>
      </c>
      <c r="D105" s="130"/>
      <c r="E105" s="130"/>
      <c r="F105" s="131"/>
      <c r="G105" s="131">
        <v>3</v>
      </c>
      <c r="H105" s="98">
        <f>VLOOKUP(B105,'N1113 '!A$8:H$356,7,FALSE)</f>
        <v>616.66999999999996</v>
      </c>
      <c r="I105" s="98">
        <f t="shared" si="6"/>
        <v>0</v>
      </c>
      <c r="J105" s="123">
        <f t="shared" si="7"/>
        <v>1850.0099999999998</v>
      </c>
      <c r="K105" s="131"/>
    </row>
    <row r="106" spans="1:11" s="110" customFormat="1" ht="19.5" customHeight="1" x14ac:dyDescent="0.2">
      <c r="A106" s="99">
        <v>42032</v>
      </c>
      <c r="B106" s="191" t="s">
        <v>544</v>
      </c>
      <c r="C106" s="218" t="s">
        <v>469</v>
      </c>
      <c r="D106" s="130"/>
      <c r="E106" s="130"/>
      <c r="F106" s="131"/>
      <c r="G106" s="131">
        <v>1</v>
      </c>
      <c r="H106" s="98" t="e">
        <f>VLOOKUP(B106,'N1113 '!A$8:H$356,7,FALSE)</f>
        <v>#N/A</v>
      </c>
      <c r="I106" s="98" t="e">
        <f t="shared" si="6"/>
        <v>#N/A</v>
      </c>
      <c r="J106" s="123" t="e">
        <f t="shared" si="7"/>
        <v>#N/A</v>
      </c>
      <c r="K106" s="131"/>
    </row>
    <row r="107" spans="1:11" s="110" customFormat="1" ht="19.5" customHeight="1" x14ac:dyDescent="0.2">
      <c r="A107" s="99">
        <v>42133</v>
      </c>
      <c r="B107" s="191" t="s">
        <v>544</v>
      </c>
      <c r="C107" s="218" t="s">
        <v>469</v>
      </c>
      <c r="D107" s="130"/>
      <c r="E107" s="130"/>
      <c r="F107" s="131"/>
      <c r="G107" s="131">
        <v>1</v>
      </c>
      <c r="H107" s="98" t="e">
        <f>VLOOKUP(B107,'N1113 '!A$8:H$356,7,FALSE)</f>
        <v>#N/A</v>
      </c>
      <c r="I107" s="98" t="e">
        <f t="shared" si="6"/>
        <v>#N/A</v>
      </c>
      <c r="J107" s="123" t="e">
        <f t="shared" si="7"/>
        <v>#N/A</v>
      </c>
      <c r="K107" s="131"/>
    </row>
    <row r="108" spans="1:11" s="110" customFormat="1" ht="19.5" customHeight="1" x14ac:dyDescent="0.2">
      <c r="A108" s="99">
        <v>42017</v>
      </c>
      <c r="B108" s="168" t="s">
        <v>545</v>
      </c>
      <c r="C108" s="218" t="s">
        <v>469</v>
      </c>
      <c r="D108" s="130"/>
      <c r="E108" s="130"/>
      <c r="F108" s="131"/>
      <c r="G108" s="131">
        <v>1</v>
      </c>
      <c r="H108" s="98" t="e">
        <f>VLOOKUP(B108,'N1113 '!A$8:H$356,7,FALSE)</f>
        <v>#N/A</v>
      </c>
      <c r="I108" s="98" t="e">
        <f t="shared" si="6"/>
        <v>#N/A</v>
      </c>
      <c r="J108" s="123" t="e">
        <f t="shared" si="7"/>
        <v>#N/A</v>
      </c>
      <c r="K108" s="131"/>
    </row>
    <row r="109" spans="1:11" s="110" customFormat="1" ht="19.5" customHeight="1" x14ac:dyDescent="0.2">
      <c r="A109" s="99">
        <v>42222</v>
      </c>
      <c r="B109" s="192" t="s">
        <v>556</v>
      </c>
      <c r="C109" s="218" t="s">
        <v>469</v>
      </c>
      <c r="D109" s="130"/>
      <c r="E109" s="130"/>
      <c r="F109" s="131"/>
      <c r="G109" s="131">
        <v>1</v>
      </c>
      <c r="H109" s="98" t="e">
        <f>VLOOKUP(B109,'N1113 '!A$8:H$356,7,FALSE)</f>
        <v>#N/A</v>
      </c>
      <c r="I109" s="98" t="e">
        <f t="shared" si="6"/>
        <v>#N/A</v>
      </c>
      <c r="J109" s="123" t="e">
        <f t="shared" si="7"/>
        <v>#N/A</v>
      </c>
      <c r="K109" s="131"/>
    </row>
    <row r="110" spans="1:11" s="110" customFormat="1" ht="19.5" customHeight="1" x14ac:dyDescent="0.2">
      <c r="A110" s="99">
        <v>42032</v>
      </c>
      <c r="B110" s="192" t="s">
        <v>546</v>
      </c>
      <c r="C110" s="126" t="s">
        <v>469</v>
      </c>
      <c r="D110" s="130"/>
      <c r="E110" s="130"/>
      <c r="F110" s="131"/>
      <c r="G110" s="131">
        <v>2</v>
      </c>
      <c r="H110" s="98">
        <f>VLOOKUP(B110,'N1113 '!A$8:H$356,7,FALSE)</f>
        <v>380</v>
      </c>
      <c r="I110" s="98">
        <f t="shared" si="6"/>
        <v>0</v>
      </c>
      <c r="J110" s="123">
        <f t="shared" si="7"/>
        <v>760</v>
      </c>
      <c r="K110" s="131"/>
    </row>
    <row r="111" spans="1:11" s="110" customFormat="1" ht="19.5" customHeight="1" x14ac:dyDescent="0.2">
      <c r="A111" s="99">
        <v>42108</v>
      </c>
      <c r="B111" s="168" t="s">
        <v>602</v>
      </c>
      <c r="C111" s="218" t="s">
        <v>469</v>
      </c>
      <c r="D111" s="130"/>
      <c r="E111" s="130"/>
      <c r="F111" s="131"/>
      <c r="G111" s="131">
        <v>1</v>
      </c>
      <c r="H111" s="98" t="e">
        <f>VLOOKUP(B111,'N1113 '!A$8:H$356,7,FALSE)</f>
        <v>#N/A</v>
      </c>
      <c r="I111" s="98" t="e">
        <f t="shared" si="6"/>
        <v>#N/A</v>
      </c>
      <c r="J111" s="123" t="e">
        <f t="shared" si="7"/>
        <v>#N/A</v>
      </c>
      <c r="K111" s="131"/>
    </row>
    <row r="112" spans="1:11" s="110" customFormat="1" ht="19.5" customHeight="1" x14ac:dyDescent="0.2">
      <c r="A112" s="99">
        <v>42132</v>
      </c>
      <c r="B112" s="168" t="s">
        <v>602</v>
      </c>
      <c r="C112" s="218" t="s">
        <v>469</v>
      </c>
      <c r="D112" s="130"/>
      <c r="E112" s="130"/>
      <c r="F112" s="131"/>
      <c r="G112" s="131">
        <v>2</v>
      </c>
      <c r="H112" s="98" t="e">
        <f>VLOOKUP(B112,'N1113 '!A$8:H$356,7,FALSE)</f>
        <v>#N/A</v>
      </c>
      <c r="I112" s="98" t="e">
        <f t="shared" si="6"/>
        <v>#N/A</v>
      </c>
      <c r="J112" s="123" t="e">
        <f t="shared" si="7"/>
        <v>#N/A</v>
      </c>
      <c r="K112" s="131"/>
    </row>
    <row r="113" spans="1:11" s="110" customFormat="1" ht="19.5" customHeight="1" x14ac:dyDescent="0.2">
      <c r="A113" s="99">
        <v>42172</v>
      </c>
      <c r="B113" s="168" t="s">
        <v>602</v>
      </c>
      <c r="C113" s="218" t="s">
        <v>469</v>
      </c>
      <c r="D113" s="130"/>
      <c r="E113" s="130"/>
      <c r="F113" s="131"/>
      <c r="G113" s="131">
        <v>2</v>
      </c>
      <c r="H113" s="98" t="e">
        <f>VLOOKUP(B113,'N1113 '!A$8:H$356,7,FALSE)</f>
        <v>#N/A</v>
      </c>
      <c r="I113" s="98" t="e">
        <f t="shared" si="6"/>
        <v>#N/A</v>
      </c>
      <c r="J113" s="123" t="e">
        <f t="shared" si="7"/>
        <v>#N/A</v>
      </c>
      <c r="K113" s="131"/>
    </row>
    <row r="114" spans="1:11" s="110" customFormat="1" ht="19.5" customHeight="1" x14ac:dyDescent="0.2">
      <c r="A114" s="99">
        <v>42209</v>
      </c>
      <c r="B114" s="168" t="s">
        <v>602</v>
      </c>
      <c r="C114" s="218" t="s">
        <v>469</v>
      </c>
      <c r="D114" s="130"/>
      <c r="E114" s="130"/>
      <c r="F114" s="131"/>
      <c r="G114" s="131">
        <v>1</v>
      </c>
      <c r="H114" s="98" t="e">
        <f>VLOOKUP(B114,'N1113 '!A$8:H$356,7,FALSE)</f>
        <v>#N/A</v>
      </c>
      <c r="I114" s="98" t="e">
        <f t="shared" si="6"/>
        <v>#N/A</v>
      </c>
      <c r="J114" s="123" t="e">
        <f t="shared" si="7"/>
        <v>#N/A</v>
      </c>
      <c r="K114" s="131"/>
    </row>
    <row r="115" spans="1:11" s="110" customFormat="1" ht="19.5" customHeight="1" x14ac:dyDescent="0.2">
      <c r="A115" s="99">
        <v>42132</v>
      </c>
      <c r="B115" s="192" t="s">
        <v>567</v>
      </c>
      <c r="C115" s="218" t="s">
        <v>469</v>
      </c>
      <c r="D115" s="130"/>
      <c r="E115" s="130"/>
      <c r="F115" s="131"/>
      <c r="G115" s="131">
        <v>1</v>
      </c>
      <c r="H115" s="98" t="e">
        <f>VLOOKUP(B115,'N1113 '!A$8:H$356,7,FALSE)</f>
        <v>#N/A</v>
      </c>
      <c r="I115" s="98" t="e">
        <f t="shared" si="6"/>
        <v>#N/A</v>
      </c>
      <c r="J115" s="123" t="e">
        <f t="shared" si="7"/>
        <v>#N/A</v>
      </c>
      <c r="K115" s="131"/>
    </row>
    <row r="116" spans="1:11" s="110" customFormat="1" ht="19.5" customHeight="1" x14ac:dyDescent="0.2">
      <c r="A116" s="99">
        <v>42209</v>
      </c>
      <c r="B116" s="192" t="s">
        <v>630</v>
      </c>
      <c r="C116" s="218" t="s">
        <v>469</v>
      </c>
      <c r="D116" s="130"/>
      <c r="E116" s="130"/>
      <c r="F116" s="131"/>
      <c r="G116" s="131">
        <v>1</v>
      </c>
      <c r="H116" s="98" t="e">
        <f>VLOOKUP(B116,'N1113 '!A$8:H$356,7,FALSE)</f>
        <v>#N/A</v>
      </c>
      <c r="I116" s="98" t="e">
        <f t="shared" si="6"/>
        <v>#N/A</v>
      </c>
      <c r="J116" s="123" t="e">
        <f t="shared" si="7"/>
        <v>#N/A</v>
      </c>
      <c r="K116" s="131"/>
    </row>
    <row r="117" spans="1:11" s="110" customFormat="1" ht="19.5" customHeight="1" x14ac:dyDescent="0.2">
      <c r="A117" s="99">
        <v>42023</v>
      </c>
      <c r="B117" s="192" t="s">
        <v>255</v>
      </c>
      <c r="C117" s="218" t="s">
        <v>469</v>
      </c>
      <c r="D117" s="130"/>
      <c r="E117" s="130"/>
      <c r="F117" s="131"/>
      <c r="G117" s="131">
        <v>1</v>
      </c>
      <c r="H117" s="202" t="e">
        <f>VLOOKUP(B117,'N1113 '!A$8:H$356,7,FALSE)</f>
        <v>#N/A</v>
      </c>
      <c r="I117" s="98" t="e">
        <f t="shared" si="6"/>
        <v>#N/A</v>
      </c>
      <c r="J117" s="203" t="e">
        <f t="shared" si="7"/>
        <v>#N/A</v>
      </c>
      <c r="K117" s="131"/>
    </row>
    <row r="118" spans="1:11" s="110" customFormat="1" ht="19.5" customHeight="1" x14ac:dyDescent="0.2">
      <c r="A118" s="99">
        <v>42199</v>
      </c>
      <c r="B118" s="192" t="s">
        <v>620</v>
      </c>
      <c r="C118" s="218" t="s">
        <v>469</v>
      </c>
      <c r="D118" s="130"/>
      <c r="E118" s="130"/>
      <c r="F118" s="131"/>
      <c r="G118" s="131">
        <v>1</v>
      </c>
      <c r="H118" s="202" t="e">
        <f>VLOOKUP(B118,'N1113 '!A$8:H$356,7,FALSE)</f>
        <v>#N/A</v>
      </c>
      <c r="I118" s="98" t="e">
        <f t="shared" si="6"/>
        <v>#N/A</v>
      </c>
      <c r="J118" s="123" t="e">
        <f t="shared" si="7"/>
        <v>#N/A</v>
      </c>
      <c r="K118" s="131"/>
    </row>
    <row r="119" spans="1:11" s="110" customFormat="1" ht="19.5" customHeight="1" x14ac:dyDescent="0.2">
      <c r="A119" s="99">
        <v>42172</v>
      </c>
      <c r="B119" s="168" t="s">
        <v>264</v>
      </c>
      <c r="C119" s="126" t="s">
        <v>469</v>
      </c>
      <c r="D119" s="130"/>
      <c r="E119" s="130"/>
      <c r="F119" s="131"/>
      <c r="G119" s="131">
        <v>1</v>
      </c>
      <c r="H119" s="98">
        <f>VLOOKUP(B119,'N1113 '!A$8:H$356,7,FALSE)</f>
        <v>59</v>
      </c>
      <c r="I119" s="98">
        <f t="shared" si="6"/>
        <v>0</v>
      </c>
      <c r="J119" s="123">
        <f t="shared" si="7"/>
        <v>59</v>
      </c>
      <c r="K119" s="131"/>
    </row>
    <row r="120" spans="1:11" s="110" customFormat="1" ht="19.5" customHeight="1" x14ac:dyDescent="0.2">
      <c r="A120" s="99">
        <v>42151</v>
      </c>
      <c r="B120" s="192" t="s">
        <v>438</v>
      </c>
      <c r="C120" s="218" t="s">
        <v>469</v>
      </c>
      <c r="D120" s="130"/>
      <c r="E120" s="130"/>
      <c r="F120" s="131"/>
      <c r="G120" s="131">
        <v>1</v>
      </c>
      <c r="H120" s="98">
        <f>VLOOKUP(B120,'N1113 '!A$8:H$356,7,FALSE)</f>
        <v>20</v>
      </c>
      <c r="I120" s="98">
        <f t="shared" si="6"/>
        <v>0</v>
      </c>
      <c r="J120" s="123">
        <f t="shared" si="7"/>
        <v>20</v>
      </c>
      <c r="K120" s="131"/>
    </row>
    <row r="121" spans="1:11" s="110" customFormat="1" ht="19.5" customHeight="1" x14ac:dyDescent="0.2">
      <c r="A121" s="99">
        <v>42100</v>
      </c>
      <c r="B121" s="168" t="s">
        <v>635</v>
      </c>
      <c r="C121" s="218" t="s">
        <v>469</v>
      </c>
      <c r="D121" s="130"/>
      <c r="E121" s="130"/>
      <c r="F121" s="131"/>
      <c r="G121" s="131">
        <v>1</v>
      </c>
      <c r="H121" s="98" t="e">
        <f>VLOOKUP(B121,'N1113 '!A$8:H$356,7,FALSE)</f>
        <v>#N/A</v>
      </c>
      <c r="I121" s="98" t="e">
        <f t="shared" si="6"/>
        <v>#N/A</v>
      </c>
      <c r="J121" s="123" t="e">
        <f t="shared" si="7"/>
        <v>#N/A</v>
      </c>
      <c r="K121" s="131"/>
    </row>
    <row r="122" spans="1:11" s="110" customFormat="1" ht="19.5" customHeight="1" x14ac:dyDescent="0.2">
      <c r="A122" s="99">
        <v>42051</v>
      </c>
      <c r="B122" s="168" t="s">
        <v>269</v>
      </c>
      <c r="C122" s="218" t="s">
        <v>469</v>
      </c>
      <c r="D122" s="130"/>
      <c r="E122" s="130"/>
      <c r="F122" s="131"/>
      <c r="G122" s="131">
        <v>3</v>
      </c>
      <c r="H122" s="98">
        <f>VLOOKUP(B122,'N1113 '!A$8:H$356,7,FALSE)</f>
        <v>14</v>
      </c>
      <c r="I122" s="98">
        <f t="shared" si="6"/>
        <v>0</v>
      </c>
      <c r="J122" s="123">
        <f t="shared" si="7"/>
        <v>42</v>
      </c>
      <c r="K122" s="131"/>
    </row>
    <row r="123" spans="1:11" s="110" customFormat="1" ht="19.5" customHeight="1" x14ac:dyDescent="0.2">
      <c r="A123" s="99">
        <v>42107</v>
      </c>
      <c r="B123" s="168" t="s">
        <v>269</v>
      </c>
      <c r="C123" s="218" t="s">
        <v>469</v>
      </c>
      <c r="D123" s="130"/>
      <c r="E123" s="130"/>
      <c r="F123" s="131"/>
      <c r="G123" s="131">
        <v>2</v>
      </c>
      <c r="H123" s="98">
        <f>VLOOKUP(B123,'N1113 '!A$8:H$356,7,FALSE)</f>
        <v>14</v>
      </c>
      <c r="I123" s="98">
        <f t="shared" si="6"/>
        <v>0</v>
      </c>
      <c r="J123" s="123">
        <f t="shared" si="7"/>
        <v>28</v>
      </c>
      <c r="K123" s="131"/>
    </row>
    <row r="124" spans="1:11" s="110" customFormat="1" ht="19.5" customHeight="1" x14ac:dyDescent="0.2">
      <c r="A124" s="99">
        <v>42121</v>
      </c>
      <c r="B124" s="168" t="s">
        <v>269</v>
      </c>
      <c r="C124" s="201" t="s">
        <v>469</v>
      </c>
      <c r="D124" s="130"/>
      <c r="E124" s="130"/>
      <c r="F124" s="131"/>
      <c r="G124" s="131">
        <v>2</v>
      </c>
      <c r="H124" s="98">
        <f>VLOOKUP(B124,'N1113 '!A$8:H$356,7,FALSE)</f>
        <v>14</v>
      </c>
      <c r="I124" s="98">
        <f t="shared" si="6"/>
        <v>0</v>
      </c>
      <c r="J124" s="123">
        <f t="shared" si="7"/>
        <v>28</v>
      </c>
      <c r="K124" s="131"/>
    </row>
    <row r="125" spans="1:11" s="110" customFormat="1" ht="19.5" customHeight="1" x14ac:dyDescent="0.2">
      <c r="A125" s="99">
        <v>42151</v>
      </c>
      <c r="B125" s="168" t="s">
        <v>269</v>
      </c>
      <c r="C125" s="201" t="s">
        <v>469</v>
      </c>
      <c r="D125" s="130"/>
      <c r="E125" s="130"/>
      <c r="F125" s="131"/>
      <c r="G125" s="131">
        <v>2</v>
      </c>
      <c r="H125" s="98">
        <f>VLOOKUP(B125,'N1113 '!A$8:H$356,7,FALSE)</f>
        <v>14</v>
      </c>
      <c r="I125" s="98">
        <f t="shared" si="6"/>
        <v>0</v>
      </c>
      <c r="J125" s="123">
        <f t="shared" si="7"/>
        <v>28</v>
      </c>
      <c r="K125" s="131"/>
    </row>
    <row r="126" spans="1:11" s="110" customFormat="1" ht="19.5" customHeight="1" x14ac:dyDescent="0.2">
      <c r="A126" s="99">
        <v>42184</v>
      </c>
      <c r="B126" s="168" t="s">
        <v>269</v>
      </c>
      <c r="C126" s="218" t="s">
        <v>469</v>
      </c>
      <c r="D126" s="130"/>
      <c r="E126" s="130"/>
      <c r="F126" s="131"/>
      <c r="G126" s="131">
        <v>1</v>
      </c>
      <c r="H126" s="98">
        <f>VLOOKUP(B126,'N1113 '!A$8:H$356,7,FALSE)</f>
        <v>14</v>
      </c>
      <c r="I126" s="98">
        <f t="shared" si="6"/>
        <v>0</v>
      </c>
      <c r="J126" s="123">
        <f t="shared" si="7"/>
        <v>14</v>
      </c>
      <c r="K126" s="131"/>
    </row>
    <row r="127" spans="1:11" s="110" customFormat="1" ht="19.5" customHeight="1" x14ac:dyDescent="0.2">
      <c r="A127" s="99">
        <v>42185</v>
      </c>
      <c r="B127" s="168" t="s">
        <v>269</v>
      </c>
      <c r="C127" s="218" t="s">
        <v>469</v>
      </c>
      <c r="D127" s="130"/>
      <c r="E127" s="130"/>
      <c r="F127" s="131"/>
      <c r="G127" s="131">
        <v>1</v>
      </c>
      <c r="H127" s="98">
        <f>VLOOKUP(B127,'N1113 '!A$8:H$356,7,FALSE)</f>
        <v>14</v>
      </c>
      <c r="I127" s="98">
        <f t="shared" si="6"/>
        <v>0</v>
      </c>
      <c r="J127" s="123">
        <f t="shared" si="7"/>
        <v>14</v>
      </c>
      <c r="K127" s="131"/>
    </row>
    <row r="128" spans="1:11" s="110" customFormat="1" ht="19.5" customHeight="1" x14ac:dyDescent="0.2">
      <c r="A128" s="99">
        <v>42196</v>
      </c>
      <c r="B128" s="168" t="s">
        <v>269</v>
      </c>
      <c r="C128" s="126" t="s">
        <v>469</v>
      </c>
      <c r="D128" s="130"/>
      <c r="E128" s="130"/>
      <c r="F128" s="131"/>
      <c r="G128" s="131">
        <v>2</v>
      </c>
      <c r="H128" s="98">
        <f>VLOOKUP(B128,'N1113 '!A$8:H$356,7,FALSE)</f>
        <v>14</v>
      </c>
      <c r="I128" s="98">
        <f t="shared" si="6"/>
        <v>0</v>
      </c>
      <c r="J128" s="123">
        <f t="shared" si="7"/>
        <v>28</v>
      </c>
      <c r="K128" s="131"/>
    </row>
    <row r="129" spans="1:11" s="110" customFormat="1" ht="19.5" customHeight="1" x14ac:dyDescent="0.2">
      <c r="A129" s="99">
        <v>42196</v>
      </c>
      <c r="B129" s="168" t="s">
        <v>269</v>
      </c>
      <c r="C129" s="126" t="s">
        <v>469</v>
      </c>
      <c r="D129" s="130"/>
      <c r="E129" s="130"/>
      <c r="F129" s="131"/>
      <c r="G129" s="131">
        <v>2</v>
      </c>
      <c r="H129" s="98">
        <f>VLOOKUP(B129,'N1113 '!A$8:H$356,7,FALSE)</f>
        <v>14</v>
      </c>
      <c r="I129" s="98">
        <f t="shared" si="6"/>
        <v>0</v>
      </c>
      <c r="J129" s="123">
        <f t="shared" si="7"/>
        <v>28</v>
      </c>
      <c r="K129" s="131"/>
    </row>
    <row r="130" spans="1:11" s="110" customFormat="1" ht="19.5" customHeight="1" x14ac:dyDescent="0.2">
      <c r="A130" s="99">
        <v>42222</v>
      </c>
      <c r="B130" s="168" t="s">
        <v>269</v>
      </c>
      <c r="C130" s="218" t="s">
        <v>469</v>
      </c>
      <c r="D130" s="130"/>
      <c r="E130" s="130"/>
      <c r="F130" s="131"/>
      <c r="G130" s="131">
        <v>3</v>
      </c>
      <c r="H130" s="98">
        <f>VLOOKUP(B130,'N1113 '!A$8:H$356,7,FALSE)</f>
        <v>14</v>
      </c>
      <c r="I130" s="98">
        <f t="shared" si="6"/>
        <v>0</v>
      </c>
      <c r="J130" s="123">
        <f t="shared" si="7"/>
        <v>42</v>
      </c>
      <c r="K130" s="131"/>
    </row>
    <row r="131" spans="1:11" s="110" customFormat="1" ht="19.5" customHeight="1" x14ac:dyDescent="0.2">
      <c r="A131" s="99">
        <v>42245</v>
      </c>
      <c r="B131" s="168" t="s">
        <v>269</v>
      </c>
      <c r="C131" s="218" t="s">
        <v>469</v>
      </c>
      <c r="D131" s="130"/>
      <c r="E131" s="130"/>
      <c r="F131" s="131"/>
      <c r="G131" s="131">
        <v>2</v>
      </c>
      <c r="H131" s="98">
        <f>VLOOKUP(B131,'N1113 '!A$8:H$356,7,FALSE)</f>
        <v>14</v>
      </c>
      <c r="I131" s="98">
        <f t="shared" si="6"/>
        <v>0</v>
      </c>
      <c r="J131" s="123">
        <f t="shared" si="7"/>
        <v>28</v>
      </c>
      <c r="K131" s="131"/>
    </row>
    <row r="132" spans="1:11" s="110" customFormat="1" ht="19.5" customHeight="1" x14ac:dyDescent="0.2">
      <c r="A132" s="99">
        <v>42093</v>
      </c>
      <c r="B132" s="168" t="s">
        <v>631</v>
      </c>
      <c r="C132" s="218" t="s">
        <v>469</v>
      </c>
      <c r="D132" s="130"/>
      <c r="E132" s="130"/>
      <c r="F132" s="131"/>
      <c r="G132" s="131">
        <v>1</v>
      </c>
      <c r="H132" s="98" t="e">
        <f>VLOOKUP(B132,'N1113 '!A$8:H$356,7,FALSE)</f>
        <v>#N/A</v>
      </c>
      <c r="I132" s="98" t="e">
        <f t="shared" si="6"/>
        <v>#N/A</v>
      </c>
      <c r="J132" s="123" t="e">
        <f t="shared" si="7"/>
        <v>#N/A</v>
      </c>
      <c r="K132" s="131"/>
    </row>
    <row r="133" spans="1:11" s="110" customFormat="1" ht="19.5" customHeight="1" x14ac:dyDescent="0.2">
      <c r="A133" s="99">
        <v>42150</v>
      </c>
      <c r="B133" s="168" t="s">
        <v>631</v>
      </c>
      <c r="C133" s="218" t="s">
        <v>469</v>
      </c>
      <c r="D133" s="130"/>
      <c r="E133" s="130"/>
      <c r="F133" s="131"/>
      <c r="G133" s="131">
        <v>2</v>
      </c>
      <c r="H133" s="98" t="e">
        <f>VLOOKUP(B133,'N1113 '!A$8:H$356,7,FALSE)</f>
        <v>#N/A</v>
      </c>
      <c r="I133" s="98" t="e">
        <f t="shared" si="6"/>
        <v>#N/A</v>
      </c>
      <c r="J133" s="123" t="e">
        <f t="shared" si="7"/>
        <v>#N/A</v>
      </c>
      <c r="K133" s="131"/>
    </row>
    <row r="134" spans="1:11" s="110" customFormat="1" ht="19.5" customHeight="1" x14ac:dyDescent="0.2">
      <c r="A134" s="99">
        <v>42093</v>
      </c>
      <c r="B134" s="192" t="s">
        <v>441</v>
      </c>
      <c r="C134" s="201" t="s">
        <v>469</v>
      </c>
      <c r="D134" s="130"/>
      <c r="E134" s="130"/>
      <c r="F134" s="131"/>
      <c r="G134" s="131">
        <v>2</v>
      </c>
      <c r="H134" s="98">
        <f>VLOOKUP(B134,'N1113 '!A$8:H$356,7,FALSE)</f>
        <v>58</v>
      </c>
      <c r="I134" s="98">
        <f t="shared" ref="I134:I165" si="8">F134*H134</f>
        <v>0</v>
      </c>
      <c r="J134" s="123">
        <f t="shared" ref="J134:J165" si="9">H134*G134</f>
        <v>116</v>
      </c>
      <c r="K134" s="131"/>
    </row>
    <row r="135" spans="1:11" s="110" customFormat="1" ht="19.5" customHeight="1" x14ac:dyDescent="0.2">
      <c r="A135" s="99">
        <v>42132</v>
      </c>
      <c r="B135" s="192" t="s">
        <v>441</v>
      </c>
      <c r="C135" s="201" t="s">
        <v>469</v>
      </c>
      <c r="D135" s="130"/>
      <c r="E135" s="130"/>
      <c r="F135" s="131"/>
      <c r="G135" s="131">
        <v>2</v>
      </c>
      <c r="H135" s="98">
        <f>VLOOKUP(B135,'N1113 '!A$8:H$356,7,FALSE)</f>
        <v>58</v>
      </c>
      <c r="I135" s="98">
        <f t="shared" si="8"/>
        <v>0</v>
      </c>
      <c r="J135" s="123">
        <f t="shared" si="9"/>
        <v>116</v>
      </c>
      <c r="K135" s="131"/>
    </row>
    <row r="136" spans="1:11" s="110" customFormat="1" ht="19.5" customHeight="1" x14ac:dyDescent="0.2">
      <c r="A136" s="99">
        <v>42132</v>
      </c>
      <c r="B136" s="192" t="s">
        <v>282</v>
      </c>
      <c r="C136" s="126" t="s">
        <v>469</v>
      </c>
      <c r="D136" s="130"/>
      <c r="E136" s="130"/>
      <c r="F136" s="131"/>
      <c r="G136" s="131">
        <v>1</v>
      </c>
      <c r="H136" s="98">
        <f>VLOOKUP(B136,'N1113 '!A$8:H$356,7,FALSE)</f>
        <v>26</v>
      </c>
      <c r="I136" s="98">
        <f t="shared" si="8"/>
        <v>0</v>
      </c>
      <c r="J136" s="123">
        <f t="shared" si="9"/>
        <v>26</v>
      </c>
      <c r="K136" s="131"/>
    </row>
    <row r="137" spans="1:11" s="110" customFormat="1" ht="19.5" customHeight="1" x14ac:dyDescent="0.2">
      <c r="A137" s="99">
        <v>42121</v>
      </c>
      <c r="B137" s="193" t="s">
        <v>509</v>
      </c>
      <c r="C137" s="218" t="s">
        <v>469</v>
      </c>
      <c r="D137" s="130"/>
      <c r="E137" s="130"/>
      <c r="F137" s="131"/>
      <c r="G137" s="131">
        <v>1</v>
      </c>
      <c r="H137" s="98" t="e">
        <f>VLOOKUP(B137,'N1113 '!A$8:H$356,7,FALSE)</f>
        <v>#N/A</v>
      </c>
      <c r="I137" s="98" t="e">
        <f t="shared" si="8"/>
        <v>#N/A</v>
      </c>
      <c r="J137" s="123" t="e">
        <f t="shared" si="9"/>
        <v>#N/A</v>
      </c>
      <c r="K137" s="131"/>
    </row>
    <row r="138" spans="1:11" s="110" customFormat="1" ht="19.5" customHeight="1" x14ac:dyDescent="0.2">
      <c r="A138" s="99">
        <v>42221</v>
      </c>
      <c r="B138" s="192" t="s">
        <v>107</v>
      </c>
      <c r="C138" s="218" t="s">
        <v>469</v>
      </c>
      <c r="D138" s="130"/>
      <c r="E138" s="130"/>
      <c r="F138" s="131"/>
      <c r="G138" s="131">
        <v>1</v>
      </c>
      <c r="H138" s="98" t="e">
        <f>VLOOKUP(B138,'N1113 '!A$8:H$356,7,FALSE)</f>
        <v>#N/A</v>
      </c>
      <c r="I138" s="98" t="e">
        <f t="shared" si="8"/>
        <v>#N/A</v>
      </c>
      <c r="J138" s="123" t="e">
        <f t="shared" si="9"/>
        <v>#N/A</v>
      </c>
      <c r="K138" s="131"/>
    </row>
    <row r="139" spans="1:11" s="110" customFormat="1" ht="19.5" customHeight="1" x14ac:dyDescent="0.2">
      <c r="A139" s="99">
        <v>42052</v>
      </c>
      <c r="B139" s="168" t="s">
        <v>595</v>
      </c>
      <c r="C139" s="218" t="s">
        <v>469</v>
      </c>
      <c r="D139" s="130"/>
      <c r="E139" s="130"/>
      <c r="F139" s="131"/>
      <c r="G139" s="131">
        <v>3</v>
      </c>
      <c r="H139" s="202" t="e">
        <f>VLOOKUP(B139,'N1113 '!A$8:H$356,7,FALSE)</f>
        <v>#N/A</v>
      </c>
      <c r="I139" s="98" t="e">
        <f t="shared" si="8"/>
        <v>#N/A</v>
      </c>
      <c r="J139" s="123" t="e">
        <f t="shared" si="9"/>
        <v>#N/A</v>
      </c>
      <c r="K139" s="131"/>
    </row>
    <row r="140" spans="1:11" s="110" customFormat="1" ht="19.5" customHeight="1" x14ac:dyDescent="0.2">
      <c r="A140" s="99">
        <v>42153</v>
      </c>
      <c r="B140" s="168" t="s">
        <v>605</v>
      </c>
      <c r="C140" s="218" t="s">
        <v>469</v>
      </c>
      <c r="D140" s="130"/>
      <c r="E140" s="130"/>
      <c r="F140" s="131"/>
      <c r="G140" s="131">
        <v>1</v>
      </c>
      <c r="H140" s="202" t="e">
        <f>VLOOKUP(B140,'N1113 '!A$8:H$356,7,FALSE)</f>
        <v>#N/A</v>
      </c>
      <c r="I140" s="98" t="e">
        <f t="shared" si="8"/>
        <v>#N/A</v>
      </c>
      <c r="J140" s="123" t="e">
        <f t="shared" si="9"/>
        <v>#N/A</v>
      </c>
      <c r="K140" s="131"/>
    </row>
    <row r="141" spans="1:11" s="110" customFormat="1" ht="19.5" customHeight="1" x14ac:dyDescent="0.2">
      <c r="A141" s="99">
        <v>42193</v>
      </c>
      <c r="B141" s="168" t="s">
        <v>522</v>
      </c>
      <c r="C141" s="218" t="s">
        <v>469</v>
      </c>
      <c r="D141" s="130"/>
      <c r="E141" s="130"/>
      <c r="F141" s="131"/>
      <c r="G141" s="131">
        <v>1</v>
      </c>
      <c r="H141" s="202" t="e">
        <f>VLOOKUP(B141,'N1113 '!A$8:H$356,7,FALSE)</f>
        <v>#N/A</v>
      </c>
      <c r="I141" s="98" t="e">
        <f t="shared" si="8"/>
        <v>#N/A</v>
      </c>
      <c r="J141" s="123" t="e">
        <f t="shared" si="9"/>
        <v>#N/A</v>
      </c>
      <c r="K141" s="131"/>
    </row>
    <row r="142" spans="1:11" s="110" customFormat="1" ht="19.5" customHeight="1" x14ac:dyDescent="0.2">
      <c r="A142" s="99">
        <v>42031</v>
      </c>
      <c r="B142" s="168" t="s">
        <v>581</v>
      </c>
      <c r="C142" s="218" t="s">
        <v>469</v>
      </c>
      <c r="D142" s="130"/>
      <c r="E142" s="130"/>
      <c r="F142" s="131"/>
      <c r="G142" s="131">
        <v>1</v>
      </c>
      <c r="H142" s="202" t="e">
        <f>VLOOKUP(B142,'N1113 '!A$8:H$356,7,FALSE)</f>
        <v>#N/A</v>
      </c>
      <c r="I142" s="98" t="e">
        <f t="shared" si="8"/>
        <v>#N/A</v>
      </c>
      <c r="J142" s="123" t="e">
        <f t="shared" si="9"/>
        <v>#N/A</v>
      </c>
      <c r="K142" s="131"/>
    </row>
    <row r="143" spans="1:11" s="110" customFormat="1" ht="19.5" customHeight="1" x14ac:dyDescent="0.2">
      <c r="A143" s="99">
        <v>42012</v>
      </c>
      <c r="B143" s="192" t="s">
        <v>10</v>
      </c>
      <c r="C143" s="218" t="s">
        <v>469</v>
      </c>
      <c r="D143" s="130"/>
      <c r="E143" s="130"/>
      <c r="F143" s="131"/>
      <c r="G143" s="131">
        <v>20</v>
      </c>
      <c r="H143" s="98">
        <f>VLOOKUP(B143,'N1113 '!A$8:H$356,7,FALSE)</f>
        <v>65</v>
      </c>
      <c r="I143" s="98">
        <f t="shared" si="8"/>
        <v>0</v>
      </c>
      <c r="J143" s="123">
        <f t="shared" si="9"/>
        <v>1300</v>
      </c>
      <c r="K143" s="131"/>
    </row>
    <row r="144" spans="1:11" s="110" customFormat="1" ht="19.5" customHeight="1" x14ac:dyDescent="0.2">
      <c r="A144" s="99">
        <v>42025</v>
      </c>
      <c r="B144" s="192" t="s">
        <v>10</v>
      </c>
      <c r="C144" s="218" t="s">
        <v>469</v>
      </c>
      <c r="D144" s="130"/>
      <c r="E144" s="130"/>
      <c r="F144" s="131"/>
      <c r="G144" s="131">
        <v>20</v>
      </c>
      <c r="H144" s="98">
        <f>VLOOKUP(B144,'N1113 '!A$8:H$356,7,FALSE)</f>
        <v>65</v>
      </c>
      <c r="I144" s="98">
        <f t="shared" si="8"/>
        <v>0</v>
      </c>
      <c r="J144" s="123">
        <f t="shared" si="9"/>
        <v>1300</v>
      </c>
      <c r="K144" s="131"/>
    </row>
    <row r="145" spans="1:11" s="110" customFormat="1" ht="19.5" customHeight="1" x14ac:dyDescent="0.2">
      <c r="A145" s="99">
        <v>42036</v>
      </c>
      <c r="B145" s="192" t="s">
        <v>10</v>
      </c>
      <c r="C145" s="201" t="s">
        <v>469</v>
      </c>
      <c r="D145" s="130"/>
      <c r="E145" s="130"/>
      <c r="F145" s="131"/>
      <c r="G145" s="131">
        <v>20</v>
      </c>
      <c r="H145" s="98">
        <f>VLOOKUP(B145,'N1113 '!A$8:H$356,7,FALSE)</f>
        <v>65</v>
      </c>
      <c r="I145" s="98">
        <f t="shared" si="8"/>
        <v>0</v>
      </c>
      <c r="J145" s="123">
        <f t="shared" si="9"/>
        <v>1300</v>
      </c>
      <c r="K145" s="131"/>
    </row>
    <row r="146" spans="1:11" s="110" customFormat="1" ht="19.5" customHeight="1" x14ac:dyDescent="0.2">
      <c r="A146" s="99">
        <v>42046</v>
      </c>
      <c r="B146" s="192" t="s">
        <v>10</v>
      </c>
      <c r="C146" s="201" t="s">
        <v>469</v>
      </c>
      <c r="D146" s="130"/>
      <c r="E146" s="130"/>
      <c r="F146" s="131"/>
      <c r="G146" s="131">
        <v>20</v>
      </c>
      <c r="H146" s="98">
        <f>VLOOKUP(B146,'N1113 '!A$8:H$356,7,FALSE)</f>
        <v>65</v>
      </c>
      <c r="I146" s="98">
        <f t="shared" si="8"/>
        <v>0</v>
      </c>
      <c r="J146" s="123">
        <f t="shared" si="9"/>
        <v>1300</v>
      </c>
      <c r="K146" s="131"/>
    </row>
    <row r="147" spans="1:11" s="110" customFormat="1" ht="19.5" customHeight="1" x14ac:dyDescent="0.2">
      <c r="A147" s="99">
        <v>42061</v>
      </c>
      <c r="B147" s="192" t="s">
        <v>10</v>
      </c>
      <c r="C147" s="218" t="s">
        <v>469</v>
      </c>
      <c r="D147" s="130"/>
      <c r="E147" s="130"/>
      <c r="F147" s="131"/>
      <c r="G147" s="131">
        <v>20</v>
      </c>
      <c r="H147" s="98">
        <f>VLOOKUP(B147,'N1113 '!A$8:H$356,7,FALSE)</f>
        <v>65</v>
      </c>
      <c r="I147" s="98">
        <f t="shared" si="8"/>
        <v>0</v>
      </c>
      <c r="J147" s="123">
        <f t="shared" si="9"/>
        <v>1300</v>
      </c>
      <c r="K147" s="131"/>
    </row>
    <row r="148" spans="1:11" s="110" customFormat="1" ht="19.5" customHeight="1" x14ac:dyDescent="0.2">
      <c r="A148" s="99">
        <v>42073</v>
      </c>
      <c r="B148" s="192" t="s">
        <v>10</v>
      </c>
      <c r="C148" s="218" t="s">
        <v>469</v>
      </c>
      <c r="D148" s="130"/>
      <c r="E148" s="130"/>
      <c r="F148" s="131"/>
      <c r="G148" s="131">
        <v>20</v>
      </c>
      <c r="H148" s="98">
        <f>VLOOKUP(B148,'N1113 '!A$8:H$356,7,FALSE)</f>
        <v>65</v>
      </c>
      <c r="I148" s="98">
        <f t="shared" si="8"/>
        <v>0</v>
      </c>
      <c r="J148" s="123">
        <f t="shared" si="9"/>
        <v>1300</v>
      </c>
      <c r="K148" s="131"/>
    </row>
    <row r="149" spans="1:11" s="110" customFormat="1" ht="19.5" customHeight="1" x14ac:dyDescent="0.2">
      <c r="A149" s="99">
        <v>42084</v>
      </c>
      <c r="B149" s="192" t="s">
        <v>10</v>
      </c>
      <c r="C149" s="218" t="s">
        <v>469</v>
      </c>
      <c r="D149" s="130"/>
      <c r="E149" s="130"/>
      <c r="F149" s="131"/>
      <c r="G149" s="131">
        <v>20</v>
      </c>
      <c r="H149" s="98">
        <f>VLOOKUP(B149,'N1113 '!A$8:H$356,7,FALSE)</f>
        <v>65</v>
      </c>
      <c r="I149" s="98">
        <f t="shared" si="8"/>
        <v>0</v>
      </c>
      <c r="J149" s="123">
        <f t="shared" si="9"/>
        <v>1300</v>
      </c>
      <c r="K149" s="131"/>
    </row>
    <row r="150" spans="1:11" s="110" customFormat="1" ht="19.5" customHeight="1" x14ac:dyDescent="0.2">
      <c r="A150" s="99">
        <v>42094</v>
      </c>
      <c r="B150" s="192" t="s">
        <v>10</v>
      </c>
      <c r="C150" s="126" t="s">
        <v>469</v>
      </c>
      <c r="D150" s="130"/>
      <c r="E150" s="130"/>
      <c r="F150" s="131"/>
      <c r="G150" s="131">
        <v>20</v>
      </c>
      <c r="H150" s="98">
        <f>VLOOKUP(B150,'N1113 '!A$8:H$356,7,FALSE)</f>
        <v>65</v>
      </c>
      <c r="I150" s="98">
        <f t="shared" si="8"/>
        <v>0</v>
      </c>
      <c r="J150" s="123">
        <f t="shared" si="9"/>
        <v>1300</v>
      </c>
      <c r="K150" s="131"/>
    </row>
    <row r="151" spans="1:11" s="110" customFormat="1" ht="19.5" customHeight="1" x14ac:dyDescent="0.2">
      <c r="A151" s="99">
        <v>42108</v>
      </c>
      <c r="B151" s="192" t="s">
        <v>10</v>
      </c>
      <c r="C151" s="218" t="s">
        <v>469</v>
      </c>
      <c r="D151" s="130"/>
      <c r="E151" s="130"/>
      <c r="F151" s="131"/>
      <c r="G151" s="131">
        <v>20</v>
      </c>
      <c r="H151" s="98">
        <f>VLOOKUP(B151,'N1113 '!A$8:H$356,7,FALSE)</f>
        <v>65</v>
      </c>
      <c r="I151" s="98">
        <f t="shared" si="8"/>
        <v>0</v>
      </c>
      <c r="J151" s="123">
        <f t="shared" si="9"/>
        <v>1300</v>
      </c>
      <c r="K151" s="131"/>
    </row>
    <row r="152" spans="1:11" s="110" customFormat="1" ht="19.5" customHeight="1" x14ac:dyDescent="0.2">
      <c r="A152" s="99">
        <v>42119</v>
      </c>
      <c r="B152" s="192" t="s">
        <v>10</v>
      </c>
      <c r="C152" s="218" t="s">
        <v>469</v>
      </c>
      <c r="D152" s="130"/>
      <c r="E152" s="130"/>
      <c r="F152" s="131"/>
      <c r="G152" s="131">
        <v>20</v>
      </c>
      <c r="H152" s="98">
        <f>VLOOKUP(B152,'N1113 '!A$8:H$356,7,FALSE)</f>
        <v>65</v>
      </c>
      <c r="I152" s="98">
        <f t="shared" si="8"/>
        <v>0</v>
      </c>
      <c r="J152" s="123">
        <f t="shared" si="9"/>
        <v>1300</v>
      </c>
      <c r="K152" s="131"/>
    </row>
    <row r="153" spans="1:11" s="110" customFormat="1" ht="19.5" customHeight="1" x14ac:dyDescent="0.2">
      <c r="A153" s="99">
        <v>42130</v>
      </c>
      <c r="B153" s="192" t="s">
        <v>10</v>
      </c>
      <c r="C153" s="218" t="s">
        <v>469</v>
      </c>
      <c r="D153" s="130"/>
      <c r="E153" s="130"/>
      <c r="F153" s="131"/>
      <c r="G153" s="131">
        <v>20</v>
      </c>
      <c r="H153" s="98">
        <f>VLOOKUP(B153,'N1113 '!A$8:H$356,7,FALSE)</f>
        <v>65</v>
      </c>
      <c r="I153" s="98">
        <f t="shared" si="8"/>
        <v>0</v>
      </c>
      <c r="J153" s="123">
        <f t="shared" si="9"/>
        <v>1300</v>
      </c>
      <c r="K153" s="131"/>
    </row>
    <row r="154" spans="1:11" s="110" customFormat="1" ht="19.5" customHeight="1" x14ac:dyDescent="0.2">
      <c r="A154" s="99">
        <v>42146</v>
      </c>
      <c r="B154" s="192" t="s">
        <v>10</v>
      </c>
      <c r="C154" s="218" t="s">
        <v>469</v>
      </c>
      <c r="D154" s="130"/>
      <c r="E154" s="130"/>
      <c r="F154" s="131"/>
      <c r="G154" s="131">
        <v>20</v>
      </c>
      <c r="H154" s="98">
        <f>VLOOKUP(B154,'N1113 '!A$8:H$356,7,FALSE)</f>
        <v>65</v>
      </c>
      <c r="I154" s="98">
        <f t="shared" si="8"/>
        <v>0</v>
      </c>
      <c r="J154" s="123">
        <f t="shared" si="9"/>
        <v>1300</v>
      </c>
      <c r="K154" s="131"/>
    </row>
    <row r="155" spans="1:11" s="110" customFormat="1" ht="19.5" customHeight="1" x14ac:dyDescent="0.2">
      <c r="A155" s="99">
        <v>42156</v>
      </c>
      <c r="B155" s="192" t="s">
        <v>10</v>
      </c>
      <c r="C155" s="218" t="s">
        <v>469</v>
      </c>
      <c r="D155" s="130"/>
      <c r="E155" s="130"/>
      <c r="F155" s="131"/>
      <c r="G155" s="131">
        <v>20</v>
      </c>
      <c r="H155" s="98">
        <f>VLOOKUP(B155,'N1113 '!A$8:H$356,7,FALSE)</f>
        <v>65</v>
      </c>
      <c r="I155" s="98">
        <f t="shared" si="8"/>
        <v>0</v>
      </c>
      <c r="J155" s="123">
        <f t="shared" si="9"/>
        <v>1300</v>
      </c>
      <c r="K155" s="131"/>
    </row>
    <row r="156" spans="1:11" s="110" customFormat="1" ht="19.5" customHeight="1" x14ac:dyDescent="0.2">
      <c r="A156" s="99">
        <v>42171</v>
      </c>
      <c r="B156" s="192" t="s">
        <v>10</v>
      </c>
      <c r="C156" s="218" t="s">
        <v>469</v>
      </c>
      <c r="D156" s="130"/>
      <c r="E156" s="130"/>
      <c r="F156" s="131"/>
      <c r="G156" s="131">
        <v>20</v>
      </c>
      <c r="H156" s="98">
        <f>VLOOKUP(B156,'N1113 '!A$8:H$356,7,FALSE)</f>
        <v>65</v>
      </c>
      <c r="I156" s="98">
        <f t="shared" si="8"/>
        <v>0</v>
      </c>
      <c r="J156" s="123">
        <f t="shared" si="9"/>
        <v>1300</v>
      </c>
      <c r="K156" s="131"/>
    </row>
    <row r="157" spans="1:11" s="110" customFormat="1" ht="19.5" customHeight="1" x14ac:dyDescent="0.2">
      <c r="A157" s="99">
        <v>42184</v>
      </c>
      <c r="B157" s="192" t="s">
        <v>10</v>
      </c>
      <c r="C157" s="218" t="s">
        <v>469</v>
      </c>
      <c r="D157" s="130"/>
      <c r="E157" s="130"/>
      <c r="F157" s="131"/>
      <c r="G157" s="131">
        <v>20</v>
      </c>
      <c r="H157" s="98">
        <f>VLOOKUP(B157,'N1113 '!A$8:H$356,7,FALSE)</f>
        <v>65</v>
      </c>
      <c r="I157" s="98">
        <f t="shared" si="8"/>
        <v>0</v>
      </c>
      <c r="J157" s="123">
        <f t="shared" si="9"/>
        <v>1300</v>
      </c>
      <c r="K157" s="131"/>
    </row>
    <row r="158" spans="1:11" s="110" customFormat="1" ht="19.5" customHeight="1" x14ac:dyDescent="0.2">
      <c r="A158" s="99">
        <v>42199</v>
      </c>
      <c r="B158" s="192" t="s">
        <v>10</v>
      </c>
      <c r="C158" s="218" t="s">
        <v>469</v>
      </c>
      <c r="D158" s="130"/>
      <c r="E158" s="130"/>
      <c r="F158" s="131"/>
      <c r="G158" s="131">
        <v>20</v>
      </c>
      <c r="H158" s="98">
        <f>VLOOKUP(B158,'N1113 '!A$8:H$356,7,FALSE)</f>
        <v>65</v>
      </c>
      <c r="I158" s="98">
        <f t="shared" si="8"/>
        <v>0</v>
      </c>
      <c r="J158" s="123">
        <f t="shared" si="9"/>
        <v>1300</v>
      </c>
      <c r="K158" s="131"/>
    </row>
    <row r="159" spans="1:11" s="110" customFormat="1" ht="19.5" customHeight="1" x14ac:dyDescent="0.2">
      <c r="A159" s="99">
        <v>42212</v>
      </c>
      <c r="B159" s="192" t="s">
        <v>10</v>
      </c>
      <c r="C159" s="201" t="s">
        <v>469</v>
      </c>
      <c r="D159" s="130"/>
      <c r="E159" s="130"/>
      <c r="F159" s="131"/>
      <c r="G159" s="131">
        <v>20</v>
      </c>
      <c r="H159" s="98">
        <f>VLOOKUP(B159,'N1113 '!A$8:H$356,7,FALSE)</f>
        <v>65</v>
      </c>
      <c r="I159" s="98">
        <f t="shared" si="8"/>
        <v>0</v>
      </c>
      <c r="J159" s="123">
        <f t="shared" si="9"/>
        <v>1300</v>
      </c>
      <c r="K159" s="131"/>
    </row>
    <row r="160" spans="1:11" s="110" customFormat="1" ht="19.5" customHeight="1" x14ac:dyDescent="0.2">
      <c r="A160" s="99">
        <v>42224</v>
      </c>
      <c r="B160" s="192" t="s">
        <v>10</v>
      </c>
      <c r="C160" s="201" t="s">
        <v>469</v>
      </c>
      <c r="D160" s="130"/>
      <c r="E160" s="130"/>
      <c r="F160" s="131"/>
      <c r="G160" s="131">
        <v>20</v>
      </c>
      <c r="H160" s="98">
        <f>VLOOKUP(B160,'N1113 '!A$8:H$356,7,FALSE)</f>
        <v>65</v>
      </c>
      <c r="I160" s="98">
        <f t="shared" si="8"/>
        <v>0</v>
      </c>
      <c r="J160" s="123">
        <f t="shared" si="9"/>
        <v>1300</v>
      </c>
      <c r="K160" s="131"/>
    </row>
    <row r="161" spans="1:11" s="110" customFormat="1" ht="19.5" customHeight="1" x14ac:dyDescent="0.2">
      <c r="A161" s="99">
        <v>42238</v>
      </c>
      <c r="B161" s="192" t="s">
        <v>10</v>
      </c>
      <c r="C161" s="201" t="s">
        <v>469</v>
      </c>
      <c r="D161" s="130"/>
      <c r="E161" s="130"/>
      <c r="F161" s="131"/>
      <c r="G161" s="131">
        <v>20</v>
      </c>
      <c r="H161" s="98">
        <f>VLOOKUP(B161,'N1113 '!A$8:H$356,7,FALSE)</f>
        <v>65</v>
      </c>
      <c r="I161" s="98">
        <f t="shared" si="8"/>
        <v>0</v>
      </c>
      <c r="J161" s="123">
        <f t="shared" si="9"/>
        <v>1300</v>
      </c>
      <c r="K161" s="131"/>
    </row>
    <row r="162" spans="1:11" s="110" customFormat="1" ht="19.5" customHeight="1" x14ac:dyDescent="0.2">
      <c r="A162" s="99">
        <v>42252</v>
      </c>
      <c r="B162" s="192" t="s">
        <v>10</v>
      </c>
      <c r="C162" s="218" t="s">
        <v>469</v>
      </c>
      <c r="D162" s="130"/>
      <c r="E162" s="130"/>
      <c r="F162" s="131"/>
      <c r="G162" s="131">
        <v>20</v>
      </c>
      <c r="H162" s="98">
        <f>VLOOKUP(B162,'N1113 '!A$8:H$356,7,FALSE)</f>
        <v>65</v>
      </c>
      <c r="I162" s="98">
        <f t="shared" si="8"/>
        <v>0</v>
      </c>
      <c r="J162" s="123">
        <f t="shared" si="9"/>
        <v>1300</v>
      </c>
      <c r="K162" s="131"/>
    </row>
    <row r="163" spans="1:11" s="110" customFormat="1" ht="19.5" customHeight="1" x14ac:dyDescent="0.2">
      <c r="A163" s="99">
        <v>42265</v>
      </c>
      <c r="B163" s="192" t="s">
        <v>10</v>
      </c>
      <c r="C163" s="218" t="s">
        <v>469</v>
      </c>
      <c r="D163" s="130"/>
      <c r="E163" s="130"/>
      <c r="F163" s="131"/>
      <c r="G163" s="131">
        <v>20</v>
      </c>
      <c r="H163" s="98">
        <f>VLOOKUP(B163,'N1113 '!A$8:H$356,7,FALSE)</f>
        <v>65</v>
      </c>
      <c r="I163" s="98">
        <f t="shared" si="8"/>
        <v>0</v>
      </c>
      <c r="J163" s="123">
        <f t="shared" si="9"/>
        <v>1300</v>
      </c>
      <c r="K163" s="131"/>
    </row>
    <row r="164" spans="1:11" s="110" customFormat="1" ht="19.5" customHeight="1" x14ac:dyDescent="0.2">
      <c r="A164" s="99">
        <v>42032</v>
      </c>
      <c r="B164" s="168" t="s">
        <v>392</v>
      </c>
      <c r="C164" s="218" t="s">
        <v>469</v>
      </c>
      <c r="D164" s="130"/>
      <c r="E164" s="130"/>
      <c r="F164" s="131"/>
      <c r="G164" s="131">
        <v>20</v>
      </c>
      <c r="H164" s="98">
        <f>VLOOKUP(B164,'N1113 '!A$8:H$356,7,FALSE)</f>
        <v>35</v>
      </c>
      <c r="I164" s="98">
        <f t="shared" si="8"/>
        <v>0</v>
      </c>
      <c r="J164" s="123">
        <f t="shared" si="9"/>
        <v>700</v>
      </c>
      <c r="K164" s="131"/>
    </row>
    <row r="165" spans="1:11" s="110" customFormat="1" ht="19.5" customHeight="1" x14ac:dyDescent="0.2">
      <c r="A165" s="99">
        <v>42087</v>
      </c>
      <c r="B165" s="168" t="s">
        <v>392</v>
      </c>
      <c r="C165" s="126" t="s">
        <v>469</v>
      </c>
      <c r="D165" s="130"/>
      <c r="E165" s="130"/>
      <c r="F165" s="131"/>
      <c r="G165" s="131">
        <v>20</v>
      </c>
      <c r="H165" s="98">
        <f>VLOOKUP(B165,'N1113 '!A$8:H$356,7,FALSE)</f>
        <v>35</v>
      </c>
      <c r="I165" s="98">
        <f t="shared" si="8"/>
        <v>0</v>
      </c>
      <c r="J165" s="123">
        <f t="shared" si="9"/>
        <v>700</v>
      </c>
      <c r="K165" s="131"/>
    </row>
    <row r="166" spans="1:11" s="110" customFormat="1" ht="19.5" customHeight="1" x14ac:dyDescent="0.2">
      <c r="A166" s="99">
        <v>42133</v>
      </c>
      <c r="B166" s="168" t="s">
        <v>392</v>
      </c>
      <c r="C166" s="218" t="s">
        <v>469</v>
      </c>
      <c r="D166" s="130"/>
      <c r="E166" s="130"/>
      <c r="F166" s="131"/>
      <c r="G166" s="131">
        <v>20</v>
      </c>
      <c r="H166" s="98">
        <f>VLOOKUP(B166,'N1113 '!A$8:H$356,7,FALSE)</f>
        <v>35</v>
      </c>
      <c r="I166" s="98">
        <f t="shared" ref="I166:I196" si="10">F166*H166</f>
        <v>0</v>
      </c>
      <c r="J166" s="123">
        <f t="shared" ref="J166:J196" si="11">H166*G166</f>
        <v>700</v>
      </c>
      <c r="K166" s="131"/>
    </row>
    <row r="167" spans="1:11" s="110" customFormat="1" ht="19.5" customHeight="1" x14ac:dyDescent="0.2">
      <c r="A167" s="99">
        <v>42189</v>
      </c>
      <c r="B167" s="168" t="s">
        <v>392</v>
      </c>
      <c r="C167" s="201" t="s">
        <v>469</v>
      </c>
      <c r="D167" s="130"/>
      <c r="E167" s="130"/>
      <c r="F167" s="131"/>
      <c r="G167" s="131">
        <v>20</v>
      </c>
      <c r="H167" s="98">
        <f>VLOOKUP(B167,'N1113 '!A$8:H$356,7,FALSE)</f>
        <v>35</v>
      </c>
      <c r="I167" s="98">
        <f t="shared" si="10"/>
        <v>0</v>
      </c>
      <c r="J167" s="123">
        <f t="shared" si="11"/>
        <v>700</v>
      </c>
      <c r="K167" s="131"/>
    </row>
    <row r="168" spans="1:11" s="110" customFormat="1" ht="19.5" customHeight="1" x14ac:dyDescent="0.2">
      <c r="A168" s="99">
        <v>42238</v>
      </c>
      <c r="B168" s="168" t="s">
        <v>392</v>
      </c>
      <c r="C168" s="201" t="s">
        <v>469</v>
      </c>
      <c r="D168" s="130"/>
      <c r="E168" s="130"/>
      <c r="F168" s="131"/>
      <c r="G168" s="131">
        <v>20</v>
      </c>
      <c r="H168" s="98">
        <f>VLOOKUP(B168,'N1113 '!A$8:H$356,7,FALSE)</f>
        <v>35</v>
      </c>
      <c r="I168" s="98">
        <f t="shared" si="10"/>
        <v>0</v>
      </c>
      <c r="J168" s="123">
        <f t="shared" si="11"/>
        <v>700</v>
      </c>
      <c r="K168" s="131"/>
    </row>
    <row r="169" spans="1:11" s="110" customFormat="1" ht="19.5" customHeight="1" x14ac:dyDescent="0.2">
      <c r="A169" s="99">
        <v>42007</v>
      </c>
      <c r="B169" s="168" t="s">
        <v>32</v>
      </c>
      <c r="C169" s="126" t="s">
        <v>469</v>
      </c>
      <c r="D169" s="130"/>
      <c r="E169" s="130"/>
      <c r="F169" s="131"/>
      <c r="G169" s="131">
        <v>100</v>
      </c>
      <c r="H169" s="98">
        <f>VLOOKUP(B169,'N1113 '!A$8:H$356,7,FALSE)</f>
        <v>12</v>
      </c>
      <c r="I169" s="98">
        <f t="shared" si="10"/>
        <v>0</v>
      </c>
      <c r="J169" s="123">
        <f t="shared" si="11"/>
        <v>1200</v>
      </c>
      <c r="K169" s="131"/>
    </row>
    <row r="170" spans="1:11" s="110" customFormat="1" ht="19.5" customHeight="1" x14ac:dyDescent="0.2">
      <c r="A170" s="99">
        <v>42007</v>
      </c>
      <c r="B170" s="192" t="s">
        <v>394</v>
      </c>
      <c r="C170" s="201" t="s">
        <v>469</v>
      </c>
      <c r="D170" s="130"/>
      <c r="E170" s="130"/>
      <c r="F170" s="131"/>
      <c r="G170" s="131">
        <v>100</v>
      </c>
      <c r="H170" s="98" t="e">
        <f>VLOOKUP(B170,'N1113 '!A$8:H$356,7,FALSE)</f>
        <v>#N/A</v>
      </c>
      <c r="I170" s="98" t="e">
        <f t="shared" si="10"/>
        <v>#N/A</v>
      </c>
      <c r="J170" s="123" t="e">
        <f t="shared" si="11"/>
        <v>#N/A</v>
      </c>
      <c r="K170" s="131"/>
    </row>
    <row r="171" spans="1:11" s="110" customFormat="1" ht="19.5" customHeight="1" x14ac:dyDescent="0.2">
      <c r="A171" s="99">
        <v>42032</v>
      </c>
      <c r="B171" s="192" t="s">
        <v>394</v>
      </c>
      <c r="C171" s="201" t="s">
        <v>469</v>
      </c>
      <c r="D171" s="130"/>
      <c r="E171" s="130"/>
      <c r="F171" s="131"/>
      <c r="G171" s="131">
        <v>50</v>
      </c>
      <c r="H171" s="98" t="e">
        <f>VLOOKUP(B171,'N1113 '!A$8:H$356,7,FALSE)</f>
        <v>#N/A</v>
      </c>
      <c r="I171" s="98" t="e">
        <f t="shared" si="10"/>
        <v>#N/A</v>
      </c>
      <c r="J171" s="123" t="e">
        <f t="shared" si="11"/>
        <v>#N/A</v>
      </c>
      <c r="K171" s="131"/>
    </row>
    <row r="172" spans="1:11" s="110" customFormat="1" ht="19.5" customHeight="1" x14ac:dyDescent="0.2">
      <c r="A172" s="99">
        <v>42058</v>
      </c>
      <c r="B172" s="192" t="s">
        <v>394</v>
      </c>
      <c r="C172" s="201" t="s">
        <v>469</v>
      </c>
      <c r="D172" s="130"/>
      <c r="E172" s="130"/>
      <c r="F172" s="131"/>
      <c r="G172" s="131">
        <v>73</v>
      </c>
      <c r="H172" s="98" t="e">
        <f>VLOOKUP(B172,'N1113 '!A$8:H$356,7,FALSE)</f>
        <v>#N/A</v>
      </c>
      <c r="I172" s="98" t="e">
        <f t="shared" si="10"/>
        <v>#N/A</v>
      </c>
      <c r="J172" s="123" t="e">
        <f t="shared" si="11"/>
        <v>#N/A</v>
      </c>
      <c r="K172" s="131"/>
    </row>
    <row r="173" spans="1:11" s="110" customFormat="1" ht="19.5" customHeight="1" x14ac:dyDescent="0.2">
      <c r="A173" s="99">
        <v>42070</v>
      </c>
      <c r="B173" s="192" t="s">
        <v>394</v>
      </c>
      <c r="C173" s="126" t="s">
        <v>469</v>
      </c>
      <c r="D173" s="130"/>
      <c r="E173" s="130"/>
      <c r="F173" s="131"/>
      <c r="G173" s="131">
        <v>100</v>
      </c>
      <c r="H173" s="98" t="e">
        <f>VLOOKUP(B173,'N1113 '!A$8:H$356,7,FALSE)</f>
        <v>#N/A</v>
      </c>
      <c r="I173" s="98" t="e">
        <f t="shared" si="10"/>
        <v>#N/A</v>
      </c>
      <c r="J173" s="123" t="e">
        <f t="shared" si="11"/>
        <v>#N/A</v>
      </c>
      <c r="K173" s="131"/>
    </row>
    <row r="174" spans="1:11" s="110" customFormat="1" ht="19.5" customHeight="1" x14ac:dyDescent="0.2">
      <c r="A174" s="99">
        <v>42093</v>
      </c>
      <c r="B174" s="192" t="s">
        <v>394</v>
      </c>
      <c r="C174" s="218" t="s">
        <v>469</v>
      </c>
      <c r="D174" s="130"/>
      <c r="E174" s="130"/>
      <c r="F174" s="131"/>
      <c r="G174" s="131">
        <v>100</v>
      </c>
      <c r="H174" s="98" t="e">
        <f>VLOOKUP(B174,'N1113 '!A$8:H$356,7,FALSE)</f>
        <v>#N/A</v>
      </c>
      <c r="I174" s="98" t="e">
        <f t="shared" si="10"/>
        <v>#N/A</v>
      </c>
      <c r="J174" s="123" t="e">
        <f t="shared" si="11"/>
        <v>#N/A</v>
      </c>
      <c r="K174" s="131"/>
    </row>
    <row r="175" spans="1:11" s="110" customFormat="1" ht="19.5" customHeight="1" x14ac:dyDescent="0.2">
      <c r="A175" s="99">
        <v>42115</v>
      </c>
      <c r="B175" s="192" t="s">
        <v>394</v>
      </c>
      <c r="C175" s="201" t="s">
        <v>469</v>
      </c>
      <c r="D175" s="130"/>
      <c r="E175" s="130"/>
      <c r="F175" s="131"/>
      <c r="G175" s="131">
        <v>100</v>
      </c>
      <c r="H175" s="98" t="e">
        <f>VLOOKUP(B175,'N1113 '!A$8:H$356,7,FALSE)</f>
        <v>#N/A</v>
      </c>
      <c r="I175" s="98" t="e">
        <f t="shared" si="10"/>
        <v>#N/A</v>
      </c>
      <c r="J175" s="123" t="e">
        <f t="shared" si="11"/>
        <v>#N/A</v>
      </c>
      <c r="K175" s="131"/>
    </row>
    <row r="176" spans="1:11" s="110" customFormat="1" ht="19.5" customHeight="1" x14ac:dyDescent="0.2">
      <c r="A176" s="99">
        <v>42132</v>
      </c>
      <c r="B176" s="192" t="s">
        <v>394</v>
      </c>
      <c r="C176" s="201" t="s">
        <v>469</v>
      </c>
      <c r="D176" s="130"/>
      <c r="E176" s="130"/>
      <c r="F176" s="131"/>
      <c r="G176" s="131">
        <v>117</v>
      </c>
      <c r="H176" s="98" t="e">
        <f>VLOOKUP(B176,'N1113 '!A$8:H$356,7,FALSE)</f>
        <v>#N/A</v>
      </c>
      <c r="I176" s="98" t="e">
        <f t="shared" si="10"/>
        <v>#N/A</v>
      </c>
      <c r="J176" s="123" t="e">
        <f t="shared" si="11"/>
        <v>#N/A</v>
      </c>
      <c r="K176" s="131"/>
    </row>
    <row r="177" spans="1:11" s="110" customFormat="1" ht="19.5" customHeight="1" x14ac:dyDescent="0.2">
      <c r="A177" s="99">
        <v>42163</v>
      </c>
      <c r="B177" s="192" t="s">
        <v>394</v>
      </c>
      <c r="C177" s="201" t="s">
        <v>469</v>
      </c>
      <c r="D177" s="130"/>
      <c r="E177" s="130"/>
      <c r="F177" s="131"/>
      <c r="G177" s="131">
        <v>100</v>
      </c>
      <c r="H177" s="98" t="e">
        <f>VLOOKUP(B177,'N1113 '!A$8:H$356,7,FALSE)</f>
        <v>#N/A</v>
      </c>
      <c r="I177" s="98" t="e">
        <f t="shared" si="10"/>
        <v>#N/A</v>
      </c>
      <c r="J177" s="123" t="e">
        <f t="shared" si="11"/>
        <v>#N/A</v>
      </c>
      <c r="K177" s="131"/>
    </row>
    <row r="178" spans="1:11" s="110" customFormat="1" ht="19.5" customHeight="1" x14ac:dyDescent="0.2">
      <c r="A178" s="99">
        <v>42178</v>
      </c>
      <c r="B178" s="192" t="s">
        <v>405</v>
      </c>
      <c r="C178" s="132" t="s">
        <v>615</v>
      </c>
      <c r="D178" s="130"/>
      <c r="E178" s="130"/>
      <c r="F178" s="131"/>
      <c r="G178" s="131">
        <v>1</v>
      </c>
      <c r="H178" s="98" t="e">
        <f>VLOOKUP(B178,'N1113 '!A$8:H$356,7,FALSE)</f>
        <v>#N/A</v>
      </c>
      <c r="I178" s="98" t="e">
        <f t="shared" si="10"/>
        <v>#N/A</v>
      </c>
      <c r="J178" s="123" t="e">
        <f t="shared" si="11"/>
        <v>#N/A</v>
      </c>
      <c r="K178" s="131"/>
    </row>
    <row r="179" spans="1:11" s="110" customFormat="1" ht="19.5" customHeight="1" x14ac:dyDescent="0.2">
      <c r="A179" s="99">
        <v>42178</v>
      </c>
      <c r="B179" s="192" t="s">
        <v>416</v>
      </c>
      <c r="C179" s="132" t="s">
        <v>615</v>
      </c>
      <c r="D179" s="130"/>
      <c r="E179" s="130"/>
      <c r="F179" s="131"/>
      <c r="G179" s="131">
        <v>2</v>
      </c>
      <c r="H179" s="98">
        <f>VLOOKUP(B179,'N1113 '!A$8:H$356,7,FALSE)</f>
        <v>122</v>
      </c>
      <c r="I179" s="98">
        <f t="shared" si="10"/>
        <v>0</v>
      </c>
      <c r="J179" s="123">
        <f t="shared" si="11"/>
        <v>244</v>
      </c>
      <c r="K179" s="131"/>
    </row>
    <row r="180" spans="1:11" s="110" customFormat="1" ht="19.5" customHeight="1" x14ac:dyDescent="0.2">
      <c r="A180" s="99">
        <v>42080</v>
      </c>
      <c r="B180" s="168" t="s">
        <v>419</v>
      </c>
      <c r="C180" s="210" t="s">
        <v>615</v>
      </c>
      <c r="D180" s="130"/>
      <c r="E180" s="130"/>
      <c r="F180" s="131"/>
      <c r="G180" s="131">
        <v>2</v>
      </c>
      <c r="H180" s="98">
        <f>VLOOKUP(B180,'N1113 '!A$8:H$356,7,FALSE)</f>
        <v>297.5</v>
      </c>
      <c r="I180" s="98">
        <f t="shared" si="10"/>
        <v>0</v>
      </c>
      <c r="J180" s="123">
        <f t="shared" si="11"/>
        <v>595</v>
      </c>
      <c r="K180" s="131"/>
    </row>
    <row r="181" spans="1:11" s="110" customFormat="1" ht="19.5" customHeight="1" x14ac:dyDescent="0.2">
      <c r="A181" s="99">
        <v>42121</v>
      </c>
      <c r="B181" s="168" t="s">
        <v>419</v>
      </c>
      <c r="C181" s="210" t="s">
        <v>615</v>
      </c>
      <c r="D181" s="130"/>
      <c r="E181" s="130"/>
      <c r="F181" s="131"/>
      <c r="G181" s="131">
        <v>1</v>
      </c>
      <c r="H181" s="98">
        <f>VLOOKUP(B181,'N1113 '!A$8:H$356,7,FALSE)</f>
        <v>297.5</v>
      </c>
      <c r="I181" s="98">
        <f t="shared" si="10"/>
        <v>0</v>
      </c>
      <c r="J181" s="123">
        <f t="shared" si="11"/>
        <v>297.5</v>
      </c>
      <c r="K181" s="131"/>
    </row>
    <row r="182" spans="1:11" s="110" customFormat="1" ht="19.5" customHeight="1" x14ac:dyDescent="0.2">
      <c r="A182" s="99">
        <v>42170</v>
      </c>
      <c r="B182" s="168" t="s">
        <v>419</v>
      </c>
      <c r="C182" s="204" t="s">
        <v>615</v>
      </c>
      <c r="D182" s="130"/>
      <c r="E182" s="130"/>
      <c r="F182" s="131"/>
      <c r="G182" s="131">
        <v>1</v>
      </c>
      <c r="H182" s="98">
        <f>VLOOKUP(B182,'N1113 '!A$8:H$356,7,FALSE)</f>
        <v>297.5</v>
      </c>
      <c r="I182" s="98">
        <f t="shared" si="10"/>
        <v>0</v>
      </c>
      <c r="J182" s="123">
        <f t="shared" si="11"/>
        <v>297.5</v>
      </c>
      <c r="K182" s="131"/>
    </row>
    <row r="183" spans="1:11" s="110" customFormat="1" ht="19.5" customHeight="1" x14ac:dyDescent="0.2">
      <c r="A183" s="99">
        <v>42178</v>
      </c>
      <c r="B183" s="168" t="s">
        <v>419</v>
      </c>
      <c r="C183" s="132" t="s">
        <v>615</v>
      </c>
      <c r="D183" s="130"/>
      <c r="E183" s="130"/>
      <c r="F183" s="131"/>
      <c r="G183" s="131">
        <v>1</v>
      </c>
      <c r="H183" s="98">
        <f>VLOOKUP(B183,'N1113 '!A$8:H$356,7,FALSE)</f>
        <v>297.5</v>
      </c>
      <c r="I183" s="98">
        <f t="shared" si="10"/>
        <v>0</v>
      </c>
      <c r="J183" s="123">
        <f t="shared" si="11"/>
        <v>297.5</v>
      </c>
      <c r="K183" s="131"/>
    </row>
    <row r="184" spans="1:11" s="110" customFormat="1" ht="19.5" customHeight="1" x14ac:dyDescent="0.2">
      <c r="A184" s="99">
        <v>42188</v>
      </c>
      <c r="B184" s="168" t="s">
        <v>679</v>
      </c>
      <c r="C184" s="132" t="s">
        <v>615</v>
      </c>
      <c r="D184" s="130"/>
      <c r="E184" s="130"/>
      <c r="F184" s="131"/>
      <c r="G184" s="131">
        <v>1</v>
      </c>
      <c r="H184" s="98" t="e">
        <f>VLOOKUP(B184,'N1113 '!A$8:H$356,7,FALSE)</f>
        <v>#N/A</v>
      </c>
      <c r="I184" s="98" t="e">
        <f t="shared" si="10"/>
        <v>#N/A</v>
      </c>
      <c r="J184" s="123" t="e">
        <f t="shared" si="11"/>
        <v>#N/A</v>
      </c>
      <c r="K184" s="131"/>
    </row>
    <row r="185" spans="1:11" s="110" customFormat="1" ht="19.5" customHeight="1" x14ac:dyDescent="0.2">
      <c r="A185" s="99">
        <v>42265</v>
      </c>
      <c r="B185" s="168" t="s">
        <v>808</v>
      </c>
      <c r="C185" s="204" t="s">
        <v>615</v>
      </c>
      <c r="D185" s="130"/>
      <c r="E185" s="130"/>
      <c r="F185" s="131"/>
      <c r="G185" s="131">
        <v>1</v>
      </c>
      <c r="H185" s="98" t="e">
        <f>VLOOKUP(B185,'N1113 '!A$8:H$356,7,FALSE)</f>
        <v>#N/A</v>
      </c>
      <c r="I185" s="98" t="e">
        <f t="shared" si="10"/>
        <v>#N/A</v>
      </c>
      <c r="J185" s="123" t="e">
        <f t="shared" si="11"/>
        <v>#N/A</v>
      </c>
      <c r="K185" s="131"/>
    </row>
    <row r="186" spans="1:11" s="110" customFormat="1" ht="19.5" customHeight="1" x14ac:dyDescent="0.2">
      <c r="A186" s="99">
        <v>42265</v>
      </c>
      <c r="B186" s="168" t="s">
        <v>807</v>
      </c>
      <c r="C186" s="204" t="s">
        <v>615</v>
      </c>
      <c r="D186" s="130"/>
      <c r="E186" s="130"/>
      <c r="F186" s="131"/>
      <c r="G186" s="131">
        <v>1</v>
      </c>
      <c r="H186" s="98" t="e">
        <f>VLOOKUP(B186,'N1113 '!A$8:H$356,7,FALSE)</f>
        <v>#N/A</v>
      </c>
      <c r="I186" s="98" t="e">
        <f t="shared" si="10"/>
        <v>#N/A</v>
      </c>
      <c r="J186" s="123" t="e">
        <f t="shared" si="11"/>
        <v>#N/A</v>
      </c>
      <c r="K186" s="131"/>
    </row>
    <row r="187" spans="1:11" s="110" customFormat="1" ht="19.5" customHeight="1" x14ac:dyDescent="0.2">
      <c r="A187" s="99">
        <v>42265</v>
      </c>
      <c r="B187" s="168" t="s">
        <v>725</v>
      </c>
      <c r="C187" s="132" t="s">
        <v>615</v>
      </c>
      <c r="D187" s="130"/>
      <c r="E187" s="130"/>
      <c r="F187" s="131"/>
      <c r="G187" s="131">
        <v>1</v>
      </c>
      <c r="H187" s="98" t="e">
        <f>VLOOKUP(B187,'N1113 '!A$8:H$356,7,FALSE)</f>
        <v>#N/A</v>
      </c>
      <c r="I187" s="98" t="e">
        <f t="shared" si="10"/>
        <v>#N/A</v>
      </c>
      <c r="J187" s="123" t="e">
        <f t="shared" si="11"/>
        <v>#N/A</v>
      </c>
      <c r="K187" s="131"/>
    </row>
    <row r="188" spans="1:11" s="110" customFormat="1" ht="19.5" customHeight="1" x14ac:dyDescent="0.2">
      <c r="A188" s="99">
        <v>42178</v>
      </c>
      <c r="B188" s="168" t="s">
        <v>619</v>
      </c>
      <c r="C188" s="132" t="s">
        <v>615</v>
      </c>
      <c r="D188" s="130"/>
      <c r="E188" s="130"/>
      <c r="F188" s="131"/>
      <c r="G188" s="131">
        <v>1</v>
      </c>
      <c r="H188" s="98">
        <f>VLOOKUP(B188,'N1113 '!A$8:H$356,7,FALSE)</f>
        <v>680</v>
      </c>
      <c r="I188" s="98">
        <f t="shared" si="10"/>
        <v>0</v>
      </c>
      <c r="J188" s="123">
        <f t="shared" si="11"/>
        <v>680</v>
      </c>
      <c r="K188" s="131"/>
    </row>
    <row r="189" spans="1:11" s="110" customFormat="1" ht="19.5" customHeight="1" x14ac:dyDescent="0.2">
      <c r="A189" s="99">
        <v>42188</v>
      </c>
      <c r="B189" s="168" t="s">
        <v>129</v>
      </c>
      <c r="C189" s="132" t="s">
        <v>615</v>
      </c>
      <c r="D189" s="130"/>
      <c r="E189" s="130"/>
      <c r="F189" s="131"/>
      <c r="G189" s="131">
        <v>4</v>
      </c>
      <c r="H189" s="98" t="e">
        <f>VLOOKUP(B189,'N1113 '!A$8:H$356,7,FALSE)</f>
        <v>#N/A</v>
      </c>
      <c r="I189" s="98" t="e">
        <f t="shared" si="10"/>
        <v>#N/A</v>
      </c>
      <c r="J189" s="123" t="e">
        <f t="shared" si="11"/>
        <v>#N/A</v>
      </c>
      <c r="K189" s="131"/>
    </row>
    <row r="190" spans="1:11" s="110" customFormat="1" ht="19.5" customHeight="1" x14ac:dyDescent="0.2">
      <c r="A190" s="99">
        <v>42199</v>
      </c>
      <c r="B190" s="168" t="s">
        <v>129</v>
      </c>
      <c r="C190" s="132" t="s">
        <v>615</v>
      </c>
      <c r="D190" s="130"/>
      <c r="E190" s="130"/>
      <c r="F190" s="131"/>
      <c r="G190" s="131">
        <v>6</v>
      </c>
      <c r="H190" s="98" t="e">
        <f>VLOOKUP(B190,'N1113 '!A$8:H$356,7,FALSE)</f>
        <v>#N/A</v>
      </c>
      <c r="I190" s="98" t="e">
        <f t="shared" si="10"/>
        <v>#N/A</v>
      </c>
      <c r="J190" s="123" t="e">
        <f t="shared" si="11"/>
        <v>#N/A</v>
      </c>
      <c r="K190" s="131"/>
    </row>
    <row r="191" spans="1:11" s="110" customFormat="1" ht="19.5" customHeight="1" x14ac:dyDescent="0.2">
      <c r="A191" s="99">
        <v>42178</v>
      </c>
      <c r="B191" s="168" t="s">
        <v>552</v>
      </c>
      <c r="C191" s="132" t="s">
        <v>615</v>
      </c>
      <c r="D191" s="130"/>
      <c r="E191" s="130"/>
      <c r="F191" s="131"/>
      <c r="G191" s="131">
        <v>1</v>
      </c>
      <c r="H191" s="98" t="e">
        <f>VLOOKUP(B191,'N1113 '!A$8:H$356,7,FALSE)</f>
        <v>#N/A</v>
      </c>
      <c r="I191" s="98" t="e">
        <f t="shared" si="10"/>
        <v>#N/A</v>
      </c>
      <c r="J191" s="123" t="e">
        <f t="shared" si="11"/>
        <v>#N/A</v>
      </c>
      <c r="K191" s="131"/>
    </row>
    <row r="192" spans="1:11" s="110" customFormat="1" ht="19.5" customHeight="1" x14ac:dyDescent="0.2">
      <c r="A192" s="99">
        <v>42178</v>
      </c>
      <c r="B192" s="192" t="s">
        <v>508</v>
      </c>
      <c r="C192" s="204" t="s">
        <v>615</v>
      </c>
      <c r="D192" s="130"/>
      <c r="E192" s="130"/>
      <c r="F192" s="131"/>
      <c r="G192" s="131">
        <v>50</v>
      </c>
      <c r="H192" s="98" t="e">
        <f>VLOOKUP(B192,'N1113 '!A$8:H$356,7,FALSE)</f>
        <v>#N/A</v>
      </c>
      <c r="I192" s="98" t="e">
        <f t="shared" si="10"/>
        <v>#N/A</v>
      </c>
      <c r="J192" s="123" t="e">
        <f t="shared" si="11"/>
        <v>#N/A</v>
      </c>
      <c r="K192" s="131"/>
    </row>
    <row r="193" spans="1:11" s="110" customFormat="1" ht="19.5" customHeight="1" x14ac:dyDescent="0.2">
      <c r="A193" s="99">
        <v>42178</v>
      </c>
      <c r="B193" s="192" t="s">
        <v>394</v>
      </c>
      <c r="C193" s="204" t="s">
        <v>615</v>
      </c>
      <c r="D193" s="130"/>
      <c r="E193" s="130"/>
      <c r="F193" s="131"/>
      <c r="G193" s="131">
        <v>100</v>
      </c>
      <c r="H193" s="98" t="e">
        <f>VLOOKUP(B193,'N1113 '!A$8:H$356,7,FALSE)</f>
        <v>#N/A</v>
      </c>
      <c r="I193" s="98" t="e">
        <f t="shared" si="10"/>
        <v>#N/A</v>
      </c>
      <c r="J193" s="123" t="e">
        <f t="shared" si="11"/>
        <v>#N/A</v>
      </c>
      <c r="K193" s="131"/>
    </row>
    <row r="194" spans="1:11" s="110" customFormat="1" ht="19.5" customHeight="1" x14ac:dyDescent="0.2">
      <c r="A194" s="99">
        <v>42229</v>
      </c>
      <c r="B194" s="192" t="s">
        <v>394</v>
      </c>
      <c r="C194" s="204" t="s">
        <v>615</v>
      </c>
      <c r="D194" s="130"/>
      <c r="E194" s="130"/>
      <c r="F194" s="131"/>
      <c r="G194" s="131">
        <v>100</v>
      </c>
      <c r="H194" s="98" t="e">
        <f>VLOOKUP(B194,'N1113 '!A$8:H$356,7,FALSE)</f>
        <v>#N/A</v>
      </c>
      <c r="I194" s="98" t="e">
        <f t="shared" si="10"/>
        <v>#N/A</v>
      </c>
      <c r="J194" s="123" t="e">
        <f t="shared" si="11"/>
        <v>#N/A</v>
      </c>
      <c r="K194" s="131"/>
    </row>
    <row r="195" spans="1:11" s="110" customFormat="1" ht="19.5" customHeight="1" x14ac:dyDescent="0.2">
      <c r="A195" s="99">
        <v>42243</v>
      </c>
      <c r="B195" s="192" t="s">
        <v>394</v>
      </c>
      <c r="C195" s="210" t="s">
        <v>615</v>
      </c>
      <c r="D195" s="130"/>
      <c r="E195" s="130"/>
      <c r="F195" s="131"/>
      <c r="G195" s="131">
        <v>100</v>
      </c>
      <c r="H195" s="98" t="e">
        <f>VLOOKUP(B195,'N1113 '!A$8:H$356,7,FALSE)</f>
        <v>#N/A</v>
      </c>
      <c r="I195" s="98" t="e">
        <f t="shared" si="10"/>
        <v>#N/A</v>
      </c>
      <c r="J195" s="123" t="e">
        <f t="shared" si="11"/>
        <v>#N/A</v>
      </c>
      <c r="K195" s="131"/>
    </row>
    <row r="196" spans="1:11" s="110" customFormat="1" ht="19.5" customHeight="1" x14ac:dyDescent="0.2">
      <c r="A196" s="99">
        <v>42258</v>
      </c>
      <c r="B196" s="192" t="s">
        <v>394</v>
      </c>
      <c r="C196" s="204" t="s">
        <v>615</v>
      </c>
      <c r="D196" s="130"/>
      <c r="E196" s="130"/>
      <c r="F196" s="131"/>
      <c r="G196" s="131">
        <v>100</v>
      </c>
      <c r="H196" s="98" t="e">
        <f>VLOOKUP(B196,'N1113 '!A$8:H$356,7,FALSE)</f>
        <v>#N/A</v>
      </c>
      <c r="I196" s="98" t="e">
        <f t="shared" si="10"/>
        <v>#N/A</v>
      </c>
      <c r="J196" s="123" t="e">
        <f t="shared" si="11"/>
        <v>#N/A</v>
      </c>
      <c r="K196" s="131"/>
    </row>
    <row r="197" spans="1:11" s="110" customFormat="1" ht="19.5" customHeight="1" x14ac:dyDescent="0.2">
      <c r="A197" s="99"/>
      <c r="B197" s="192"/>
      <c r="C197" s="132"/>
      <c r="D197" s="130"/>
      <c r="E197" s="130"/>
      <c r="F197" s="131"/>
      <c r="G197" s="131"/>
      <c r="H197" s="98"/>
      <c r="I197" s="98"/>
      <c r="J197" s="123" t="e">
        <f>SUM(J6:J196)</f>
        <v>#N/A</v>
      </c>
      <c r="K197" s="131"/>
    </row>
    <row r="198" spans="1:11" s="122" customFormat="1" ht="15.75" customHeight="1" x14ac:dyDescent="0.2">
      <c r="A198" s="99">
        <v>42011</v>
      </c>
      <c r="B198" s="183" t="s">
        <v>648</v>
      </c>
      <c r="C198" s="124" t="s">
        <v>467</v>
      </c>
      <c r="G198" s="122">
        <v>1</v>
      </c>
      <c r="H198" s="98" t="e">
        <f>VLOOKUP(B198,'N1113 '!A$8:H$356,7,FALSE)</f>
        <v>#N/A</v>
      </c>
      <c r="I198" s="98" t="e">
        <f t="shared" ref="I198:I261" si="12">F198*H198</f>
        <v>#N/A</v>
      </c>
      <c r="J198" s="123" t="e">
        <f t="shared" ref="J198:J261" si="13">H198*G198</f>
        <v>#N/A</v>
      </c>
    </row>
    <row r="199" spans="1:11" s="122" customFormat="1" ht="15.75" customHeight="1" x14ac:dyDescent="0.2">
      <c r="A199" s="99">
        <v>42095</v>
      </c>
      <c r="B199" s="183" t="s">
        <v>647</v>
      </c>
      <c r="C199" s="196" t="s">
        <v>467</v>
      </c>
      <c r="G199" s="122">
        <v>1</v>
      </c>
      <c r="H199" s="98">
        <f>VLOOKUP(B199,'N1113 '!A$8:H$356,7,FALSE)</f>
        <v>45</v>
      </c>
      <c r="I199" s="98">
        <f t="shared" si="12"/>
        <v>0</v>
      </c>
      <c r="J199" s="123">
        <f t="shared" si="13"/>
        <v>45</v>
      </c>
    </row>
    <row r="200" spans="1:11" s="122" customFormat="1" ht="15.75" customHeight="1" x14ac:dyDescent="0.2">
      <c r="A200" s="99">
        <v>42121</v>
      </c>
      <c r="B200" s="183" t="s">
        <v>647</v>
      </c>
      <c r="C200" s="196" t="s">
        <v>467</v>
      </c>
      <c r="G200" s="122">
        <v>2</v>
      </c>
      <c r="H200" s="98">
        <f>VLOOKUP(B200,'N1113 '!A$8:H$356,7,FALSE)</f>
        <v>45</v>
      </c>
      <c r="I200" s="98">
        <f t="shared" si="12"/>
        <v>0</v>
      </c>
      <c r="J200" s="123">
        <f t="shared" si="13"/>
        <v>90</v>
      </c>
    </row>
    <row r="201" spans="1:11" s="122" customFormat="1" ht="15.75" customHeight="1" x14ac:dyDescent="0.2">
      <c r="A201" s="99">
        <v>42131</v>
      </c>
      <c r="B201" s="183" t="s">
        <v>647</v>
      </c>
      <c r="C201" s="195" t="s">
        <v>467</v>
      </c>
      <c r="G201" s="122">
        <v>1</v>
      </c>
      <c r="H201" s="98">
        <f>VLOOKUP(B201,'N1113 '!A$8:H$356,7,FALSE)</f>
        <v>45</v>
      </c>
      <c r="I201" s="98">
        <f t="shared" si="12"/>
        <v>0</v>
      </c>
      <c r="J201" s="123">
        <f t="shared" si="13"/>
        <v>45</v>
      </c>
    </row>
    <row r="202" spans="1:11" s="122" customFormat="1" ht="15.75" customHeight="1" x14ac:dyDescent="0.2">
      <c r="A202" s="99">
        <v>42138</v>
      </c>
      <c r="B202" s="183" t="s">
        <v>647</v>
      </c>
      <c r="C202" s="195" t="s">
        <v>467</v>
      </c>
      <c r="G202" s="122">
        <v>3</v>
      </c>
      <c r="H202" s="98">
        <f>VLOOKUP(B202,'N1113 '!A$8:H$356,7,FALSE)</f>
        <v>45</v>
      </c>
      <c r="I202" s="98">
        <f t="shared" si="12"/>
        <v>0</v>
      </c>
      <c r="J202" s="123">
        <f t="shared" si="13"/>
        <v>135</v>
      </c>
    </row>
    <row r="203" spans="1:11" s="110" customFormat="1" ht="19.5" customHeight="1" x14ac:dyDescent="0.2">
      <c r="A203" s="99">
        <v>42230</v>
      </c>
      <c r="B203" s="168" t="s">
        <v>710</v>
      </c>
      <c r="C203" s="196" t="s">
        <v>467</v>
      </c>
      <c r="D203" s="130"/>
      <c r="E203" s="130"/>
      <c r="F203" s="131"/>
      <c r="G203" s="131">
        <v>1</v>
      </c>
      <c r="H203" s="98" t="e">
        <f>VLOOKUP(B203,'N1113 '!A$8:H$356,7,FALSE)</f>
        <v>#N/A</v>
      </c>
      <c r="I203" s="98" t="e">
        <f t="shared" si="12"/>
        <v>#N/A</v>
      </c>
      <c r="J203" s="123" t="e">
        <f t="shared" si="13"/>
        <v>#N/A</v>
      </c>
      <c r="K203" s="131"/>
    </row>
    <row r="204" spans="1:11" s="110" customFormat="1" ht="19.5" customHeight="1" x14ac:dyDescent="0.2">
      <c r="A204" s="99">
        <v>42082</v>
      </c>
      <c r="B204" s="98" t="s">
        <v>403</v>
      </c>
      <c r="C204" s="196" t="s">
        <v>467</v>
      </c>
      <c r="D204" s="130"/>
      <c r="E204" s="130"/>
      <c r="F204" s="131"/>
      <c r="G204" s="131">
        <v>1</v>
      </c>
      <c r="H204" s="98" t="e">
        <f>VLOOKUP(B204,'N1113 '!A$8:H$356,7,FALSE)</f>
        <v>#N/A</v>
      </c>
      <c r="I204" s="98" t="e">
        <f t="shared" si="12"/>
        <v>#N/A</v>
      </c>
      <c r="J204" s="123" t="e">
        <f t="shared" si="13"/>
        <v>#N/A</v>
      </c>
      <c r="K204" s="131"/>
    </row>
    <row r="205" spans="1:11" s="110" customFormat="1" ht="19.5" customHeight="1" x14ac:dyDescent="0.2">
      <c r="A205" s="99">
        <v>42161</v>
      </c>
      <c r="B205" s="98" t="s">
        <v>403</v>
      </c>
      <c r="C205" s="196" t="s">
        <v>467</v>
      </c>
      <c r="D205" s="130"/>
      <c r="E205" s="130"/>
      <c r="F205" s="131"/>
      <c r="G205" s="131">
        <v>2</v>
      </c>
      <c r="H205" s="98" t="e">
        <f>VLOOKUP(B205,'N1113 '!A$8:H$356,7,FALSE)</f>
        <v>#N/A</v>
      </c>
      <c r="I205" s="98" t="e">
        <f t="shared" si="12"/>
        <v>#N/A</v>
      </c>
      <c r="J205" s="123" t="e">
        <f t="shared" si="13"/>
        <v>#N/A</v>
      </c>
      <c r="K205" s="131"/>
    </row>
    <row r="206" spans="1:11" s="110" customFormat="1" ht="19.5" customHeight="1" x14ac:dyDescent="0.2">
      <c r="A206" s="99">
        <v>42174</v>
      </c>
      <c r="B206" s="98" t="s">
        <v>403</v>
      </c>
      <c r="C206" s="132" t="s">
        <v>467</v>
      </c>
      <c r="D206" s="130"/>
      <c r="E206" s="130"/>
      <c r="F206" s="131"/>
      <c r="G206" s="131">
        <v>12</v>
      </c>
      <c r="H206" s="202" t="e">
        <f>VLOOKUP(B206,'N1113 '!A$8:H$356,7,FALSE)</f>
        <v>#N/A</v>
      </c>
      <c r="I206" s="98" t="e">
        <f t="shared" si="12"/>
        <v>#N/A</v>
      </c>
      <c r="J206" s="123" t="e">
        <f t="shared" si="13"/>
        <v>#N/A</v>
      </c>
      <c r="K206" s="131"/>
    </row>
    <row r="207" spans="1:11" s="110" customFormat="1" ht="19.5" customHeight="1" x14ac:dyDescent="0.2">
      <c r="A207" s="99">
        <v>42109</v>
      </c>
      <c r="B207" s="191" t="s">
        <v>404</v>
      </c>
      <c r="C207" s="196" t="s">
        <v>467</v>
      </c>
      <c r="D207" s="130"/>
      <c r="E207" s="130"/>
      <c r="F207" s="131"/>
      <c r="G207" s="131">
        <v>1</v>
      </c>
      <c r="H207" s="98">
        <f>VLOOKUP(B207,'N1113 '!A$8:H$356,7,FALSE)</f>
        <v>3.6</v>
      </c>
      <c r="I207" s="98">
        <f t="shared" si="12"/>
        <v>0</v>
      </c>
      <c r="J207" s="123">
        <f t="shared" si="13"/>
        <v>3.6</v>
      </c>
      <c r="K207" s="131"/>
    </row>
    <row r="208" spans="1:11" s="110" customFormat="1" ht="19.5" customHeight="1" x14ac:dyDescent="0.2">
      <c r="A208" s="99">
        <v>42082</v>
      </c>
      <c r="B208" s="192" t="s">
        <v>405</v>
      </c>
      <c r="C208" s="196" t="s">
        <v>467</v>
      </c>
      <c r="D208" s="130"/>
      <c r="E208" s="130"/>
      <c r="F208" s="131"/>
      <c r="G208" s="131">
        <v>1</v>
      </c>
      <c r="H208" s="98" t="e">
        <f>VLOOKUP(B208,'N1113 '!A$8:H$356,7,FALSE)</f>
        <v>#N/A</v>
      </c>
      <c r="I208" s="98" t="e">
        <f t="shared" si="12"/>
        <v>#N/A</v>
      </c>
      <c r="J208" s="123" t="e">
        <f t="shared" si="13"/>
        <v>#N/A</v>
      </c>
      <c r="K208" s="131"/>
    </row>
    <row r="209" spans="1:11" s="110" customFormat="1" ht="19.5" customHeight="1" x14ac:dyDescent="0.2">
      <c r="A209" s="99">
        <v>42131</v>
      </c>
      <c r="B209" s="168" t="s">
        <v>639</v>
      </c>
      <c r="C209" s="196" t="s">
        <v>467</v>
      </c>
      <c r="D209" s="130"/>
      <c r="E209" s="130"/>
      <c r="F209" s="131"/>
      <c r="G209" s="131">
        <v>4</v>
      </c>
      <c r="H209" s="98" t="e">
        <f>VLOOKUP(B209,'N1113 '!A$8:H$356,7,FALSE)</f>
        <v>#N/A</v>
      </c>
      <c r="I209" s="98" t="e">
        <f t="shared" si="12"/>
        <v>#N/A</v>
      </c>
      <c r="J209" s="123" t="e">
        <f t="shared" si="13"/>
        <v>#N/A</v>
      </c>
      <c r="K209" s="131"/>
    </row>
    <row r="210" spans="1:11" s="110" customFormat="1" ht="19.5" customHeight="1" x14ac:dyDescent="0.2">
      <c r="A210" s="99">
        <v>42243</v>
      </c>
      <c r="B210" s="168" t="s">
        <v>689</v>
      </c>
      <c r="C210" s="132" t="s">
        <v>467</v>
      </c>
      <c r="D210" s="130"/>
      <c r="E210" s="130"/>
      <c r="F210" s="131"/>
      <c r="G210" s="131">
        <v>1</v>
      </c>
      <c r="H210" s="98" t="e">
        <f>VLOOKUP(B210,'N1113 '!A$8:H$356,7,FALSE)</f>
        <v>#N/A</v>
      </c>
      <c r="I210" s="98" t="e">
        <f t="shared" si="12"/>
        <v>#N/A</v>
      </c>
      <c r="J210" s="123" t="e">
        <f t="shared" si="13"/>
        <v>#N/A</v>
      </c>
      <c r="K210" s="131"/>
    </row>
    <row r="211" spans="1:11" s="110" customFormat="1" ht="19.5" customHeight="1" x14ac:dyDescent="0.2">
      <c r="A211" s="99">
        <v>42024</v>
      </c>
      <c r="B211" s="192" t="s">
        <v>406</v>
      </c>
      <c r="C211" s="252" t="s">
        <v>467</v>
      </c>
      <c r="D211" s="130"/>
      <c r="E211" s="130"/>
      <c r="F211" s="131"/>
      <c r="G211" s="131">
        <v>1</v>
      </c>
      <c r="H211" s="98" t="e">
        <f>VLOOKUP(B211,'N1113 '!A$8:H$356,7,FALSE)</f>
        <v>#N/A</v>
      </c>
      <c r="I211" s="98" t="e">
        <f t="shared" si="12"/>
        <v>#N/A</v>
      </c>
      <c r="J211" s="123" t="e">
        <f t="shared" si="13"/>
        <v>#N/A</v>
      </c>
      <c r="K211" s="131"/>
    </row>
    <row r="212" spans="1:11" s="110" customFormat="1" ht="19.5" customHeight="1" x14ac:dyDescent="0.2">
      <c r="A212" s="99">
        <v>42082</v>
      </c>
      <c r="B212" s="168" t="s">
        <v>411</v>
      </c>
      <c r="C212" s="220" t="s">
        <v>467</v>
      </c>
      <c r="D212" s="130"/>
      <c r="E212" s="130"/>
      <c r="F212" s="131"/>
      <c r="G212" s="131">
        <v>1</v>
      </c>
      <c r="H212" s="98">
        <f>VLOOKUP(B212,'N1113 '!A$8:H$356,7,FALSE)</f>
        <v>18.75</v>
      </c>
      <c r="I212" s="98">
        <f t="shared" si="12"/>
        <v>0</v>
      </c>
      <c r="J212" s="123">
        <f t="shared" si="13"/>
        <v>18.75</v>
      </c>
      <c r="K212" s="131"/>
    </row>
    <row r="213" spans="1:11" s="110" customFormat="1" ht="19.5" customHeight="1" x14ac:dyDescent="0.2">
      <c r="A213" s="99">
        <v>42207</v>
      </c>
      <c r="B213" s="168" t="s">
        <v>411</v>
      </c>
      <c r="C213" s="220" t="s">
        <v>467</v>
      </c>
      <c r="D213" s="130"/>
      <c r="E213" s="130"/>
      <c r="F213" s="131"/>
      <c r="G213" s="131">
        <v>1</v>
      </c>
      <c r="H213" s="98">
        <f>VLOOKUP(B213,'N1113 '!A$8:H$356,7,FALSE)</f>
        <v>18.75</v>
      </c>
      <c r="I213" s="98">
        <f t="shared" si="12"/>
        <v>0</v>
      </c>
      <c r="J213" s="123">
        <f t="shared" si="13"/>
        <v>18.75</v>
      </c>
      <c r="K213" s="131"/>
    </row>
    <row r="214" spans="1:11" s="110" customFormat="1" ht="19.5" customHeight="1" x14ac:dyDescent="0.2">
      <c r="A214" s="99">
        <v>42171</v>
      </c>
      <c r="B214" s="168" t="s">
        <v>663</v>
      </c>
      <c r="C214" s="195" t="s">
        <v>467</v>
      </c>
      <c r="D214" s="130"/>
      <c r="E214" s="130"/>
      <c r="F214" s="131"/>
      <c r="G214" s="131">
        <v>2</v>
      </c>
      <c r="H214" s="98" t="e">
        <f>VLOOKUP(B214,'N1113 '!A$8:H$356,7,FALSE)</f>
        <v>#N/A</v>
      </c>
      <c r="I214" s="98" t="e">
        <f t="shared" si="12"/>
        <v>#N/A</v>
      </c>
      <c r="J214" s="123" t="e">
        <f t="shared" si="13"/>
        <v>#N/A</v>
      </c>
      <c r="K214" s="131"/>
    </row>
    <row r="215" spans="1:11" s="110" customFormat="1" ht="19.5" customHeight="1" x14ac:dyDescent="0.2">
      <c r="A215" s="99">
        <v>42037</v>
      </c>
      <c r="B215" s="192" t="s">
        <v>563</v>
      </c>
      <c r="C215" s="220" t="s">
        <v>467</v>
      </c>
      <c r="D215" s="130"/>
      <c r="E215" s="130"/>
      <c r="F215" s="131"/>
      <c r="G215" s="131">
        <v>2</v>
      </c>
      <c r="H215" s="98" t="e">
        <f>VLOOKUP(B215,'N1113 '!A$8:H$356,7,FALSE)</f>
        <v>#N/A</v>
      </c>
      <c r="I215" s="98" t="e">
        <f t="shared" si="12"/>
        <v>#N/A</v>
      </c>
      <c r="J215" s="123" t="e">
        <f t="shared" si="13"/>
        <v>#N/A</v>
      </c>
      <c r="K215" s="131"/>
    </row>
    <row r="216" spans="1:11" s="110" customFormat="1" ht="19.5" customHeight="1" x14ac:dyDescent="0.2">
      <c r="A216" s="99">
        <v>42212</v>
      </c>
      <c r="B216" s="192" t="s">
        <v>694</v>
      </c>
      <c r="C216" s="220" t="s">
        <v>467</v>
      </c>
      <c r="D216" s="130"/>
      <c r="E216" s="130"/>
      <c r="F216" s="131"/>
      <c r="G216" s="131">
        <v>2</v>
      </c>
      <c r="H216" s="98" t="e">
        <f>VLOOKUP(B216,'N1113 '!A$8:H$356,7,FALSE)</f>
        <v>#N/A</v>
      </c>
      <c r="I216" s="98" t="e">
        <f t="shared" si="12"/>
        <v>#N/A</v>
      </c>
      <c r="J216" s="123" t="e">
        <f t="shared" si="13"/>
        <v>#N/A</v>
      </c>
      <c r="K216" s="131"/>
    </row>
    <row r="217" spans="1:11" s="110" customFormat="1" ht="19.5" customHeight="1" x14ac:dyDescent="0.2">
      <c r="A217" s="99">
        <v>42010</v>
      </c>
      <c r="B217" s="192" t="s">
        <v>415</v>
      </c>
      <c r="C217" s="220" t="s">
        <v>467</v>
      </c>
      <c r="D217" s="130"/>
      <c r="E217" s="130"/>
      <c r="F217" s="131"/>
      <c r="G217" s="131">
        <v>7</v>
      </c>
      <c r="H217" s="98">
        <f>VLOOKUP(B217,'N1113 '!A$8:H$356,7,FALSE)</f>
        <v>137</v>
      </c>
      <c r="I217" s="98">
        <f t="shared" si="12"/>
        <v>0</v>
      </c>
      <c r="J217" s="123">
        <f t="shared" si="13"/>
        <v>959</v>
      </c>
      <c r="K217" s="131"/>
    </row>
    <row r="218" spans="1:11" s="110" customFormat="1" ht="19.5" customHeight="1" x14ac:dyDescent="0.2">
      <c r="A218" s="99">
        <v>42030</v>
      </c>
      <c r="B218" s="192" t="s">
        <v>415</v>
      </c>
      <c r="C218" s="220" t="s">
        <v>467</v>
      </c>
      <c r="D218" s="130"/>
      <c r="E218" s="130"/>
      <c r="F218" s="131"/>
      <c r="G218" s="131">
        <v>10</v>
      </c>
      <c r="H218" s="98">
        <f>VLOOKUP(B218,'N1113 '!A$8:H$356,7,FALSE)</f>
        <v>137</v>
      </c>
      <c r="I218" s="98">
        <f t="shared" si="12"/>
        <v>0</v>
      </c>
      <c r="J218" s="123">
        <f t="shared" si="13"/>
        <v>1370</v>
      </c>
      <c r="K218" s="131"/>
    </row>
    <row r="219" spans="1:11" s="110" customFormat="1" ht="19.5" customHeight="1" x14ac:dyDescent="0.2">
      <c r="A219" s="99">
        <v>42061</v>
      </c>
      <c r="B219" s="192" t="s">
        <v>415</v>
      </c>
      <c r="C219" s="210" t="s">
        <v>467</v>
      </c>
      <c r="D219" s="130"/>
      <c r="E219" s="130"/>
      <c r="F219" s="131"/>
      <c r="G219" s="131">
        <v>5</v>
      </c>
      <c r="H219" s="98">
        <f>VLOOKUP(B219,'N1113 '!A$8:H$356,7,FALSE)</f>
        <v>137</v>
      </c>
      <c r="I219" s="98">
        <f t="shared" si="12"/>
        <v>0</v>
      </c>
      <c r="J219" s="123">
        <f t="shared" si="13"/>
        <v>685</v>
      </c>
      <c r="K219" s="131"/>
    </row>
    <row r="220" spans="1:11" s="110" customFormat="1" ht="19.5" customHeight="1" x14ac:dyDescent="0.2">
      <c r="A220" s="99">
        <v>42082</v>
      </c>
      <c r="B220" s="192" t="s">
        <v>415</v>
      </c>
      <c r="C220" s="195" t="s">
        <v>467</v>
      </c>
      <c r="D220" s="130"/>
      <c r="E220" s="130"/>
      <c r="F220" s="131"/>
      <c r="G220" s="131">
        <v>10</v>
      </c>
      <c r="H220" s="98">
        <f>VLOOKUP(B220,'N1113 '!A$8:H$356,7,FALSE)</f>
        <v>137</v>
      </c>
      <c r="I220" s="98">
        <f t="shared" si="12"/>
        <v>0</v>
      </c>
      <c r="J220" s="123">
        <f t="shared" si="13"/>
        <v>1370</v>
      </c>
      <c r="K220" s="131"/>
    </row>
    <row r="221" spans="1:11" s="110" customFormat="1" ht="19.5" customHeight="1" x14ac:dyDescent="0.2">
      <c r="A221" s="99">
        <v>42110</v>
      </c>
      <c r="B221" s="192" t="s">
        <v>415</v>
      </c>
      <c r="C221" s="196" t="s">
        <v>467</v>
      </c>
      <c r="D221" s="130"/>
      <c r="E221" s="130"/>
      <c r="F221" s="131"/>
      <c r="G221" s="131">
        <v>5</v>
      </c>
      <c r="H221" s="98">
        <f>VLOOKUP(B221,'N1113 '!A$8:H$356,7,FALSE)</f>
        <v>137</v>
      </c>
      <c r="I221" s="98">
        <f t="shared" si="12"/>
        <v>0</v>
      </c>
      <c r="J221" s="123">
        <f t="shared" si="13"/>
        <v>685</v>
      </c>
      <c r="K221" s="131"/>
    </row>
    <row r="222" spans="1:11" s="110" customFormat="1" ht="19.5" customHeight="1" x14ac:dyDescent="0.2">
      <c r="A222" s="99">
        <v>42145</v>
      </c>
      <c r="B222" s="192" t="s">
        <v>415</v>
      </c>
      <c r="C222" s="196" t="s">
        <v>467</v>
      </c>
      <c r="D222" s="130"/>
      <c r="E222" s="130"/>
      <c r="F222" s="131"/>
      <c r="G222" s="131">
        <v>10</v>
      </c>
      <c r="H222" s="98">
        <f>VLOOKUP(B222,'N1113 '!A$8:H$356,7,FALSE)</f>
        <v>137</v>
      </c>
      <c r="I222" s="98">
        <f t="shared" si="12"/>
        <v>0</v>
      </c>
      <c r="J222" s="123">
        <f t="shared" si="13"/>
        <v>1370</v>
      </c>
      <c r="K222" s="131"/>
    </row>
    <row r="223" spans="1:11" s="110" customFormat="1" ht="19.5" customHeight="1" x14ac:dyDescent="0.2">
      <c r="A223" s="99">
        <v>42149</v>
      </c>
      <c r="B223" s="192" t="s">
        <v>415</v>
      </c>
      <c r="C223" s="220" t="s">
        <v>467</v>
      </c>
      <c r="D223" s="130"/>
      <c r="E223" s="130"/>
      <c r="F223" s="131"/>
      <c r="G223" s="131">
        <v>5</v>
      </c>
      <c r="H223" s="98">
        <f>VLOOKUP(B223,'N1113 '!A$8:H$356,7,FALSE)</f>
        <v>137</v>
      </c>
      <c r="I223" s="98">
        <f t="shared" si="12"/>
        <v>0</v>
      </c>
      <c r="J223" s="123">
        <f t="shared" si="13"/>
        <v>685</v>
      </c>
      <c r="K223" s="131"/>
    </row>
    <row r="224" spans="1:11" s="110" customFormat="1" ht="19.5" customHeight="1" x14ac:dyDescent="0.2">
      <c r="A224" s="99">
        <v>42165</v>
      </c>
      <c r="B224" s="192" t="s">
        <v>415</v>
      </c>
      <c r="C224" s="196" t="s">
        <v>467</v>
      </c>
      <c r="D224" s="130"/>
      <c r="E224" s="130"/>
      <c r="F224" s="131"/>
      <c r="G224" s="131">
        <v>5</v>
      </c>
      <c r="H224" s="98">
        <f>VLOOKUP(B224,'N1113 '!A$8:H$356,7,FALSE)</f>
        <v>137</v>
      </c>
      <c r="I224" s="98">
        <f t="shared" si="12"/>
        <v>0</v>
      </c>
      <c r="J224" s="123">
        <f t="shared" si="13"/>
        <v>685</v>
      </c>
      <c r="K224" s="131"/>
    </row>
    <row r="225" spans="1:11" s="110" customFormat="1" ht="19.5" customHeight="1" x14ac:dyDescent="0.2">
      <c r="A225" s="99">
        <v>42175</v>
      </c>
      <c r="B225" s="192" t="s">
        <v>415</v>
      </c>
      <c r="C225" s="196" t="s">
        <v>467</v>
      </c>
      <c r="D225" s="130"/>
      <c r="E225" s="130"/>
      <c r="F225" s="131"/>
      <c r="G225" s="131">
        <v>10</v>
      </c>
      <c r="H225" s="98">
        <f>VLOOKUP(B225,'N1113 '!A$8:H$356,7,FALSE)</f>
        <v>137</v>
      </c>
      <c r="I225" s="98">
        <f t="shared" si="12"/>
        <v>0</v>
      </c>
      <c r="J225" s="123">
        <f t="shared" si="13"/>
        <v>1370</v>
      </c>
      <c r="K225" s="131"/>
    </row>
    <row r="226" spans="1:11" s="110" customFormat="1" ht="19.5" customHeight="1" x14ac:dyDescent="0.2">
      <c r="A226" s="99">
        <v>42181</v>
      </c>
      <c r="B226" s="192" t="s">
        <v>415</v>
      </c>
      <c r="C226" s="194" t="s">
        <v>467</v>
      </c>
      <c r="D226" s="130"/>
      <c r="E226" s="130"/>
      <c r="F226" s="131"/>
      <c r="G226" s="131">
        <v>8</v>
      </c>
      <c r="H226" s="98">
        <f>VLOOKUP(B226,'N1113 '!A$8:H$356,7,FALSE)</f>
        <v>137</v>
      </c>
      <c r="I226" s="98">
        <f t="shared" si="12"/>
        <v>0</v>
      </c>
      <c r="J226" s="123">
        <f t="shared" si="13"/>
        <v>1096</v>
      </c>
      <c r="K226" s="131"/>
    </row>
    <row r="227" spans="1:11" s="110" customFormat="1" ht="19.5" customHeight="1" x14ac:dyDescent="0.2">
      <c r="A227" s="99">
        <v>42192</v>
      </c>
      <c r="B227" s="192" t="s">
        <v>415</v>
      </c>
      <c r="C227" s="194" t="s">
        <v>467</v>
      </c>
      <c r="D227" s="130"/>
      <c r="E227" s="130"/>
      <c r="F227" s="131"/>
      <c r="G227" s="131">
        <v>5</v>
      </c>
      <c r="H227" s="98">
        <f>VLOOKUP(B227,'N1113 '!A$8:H$356,7,FALSE)</f>
        <v>137</v>
      </c>
      <c r="I227" s="98">
        <f t="shared" si="12"/>
        <v>0</v>
      </c>
      <c r="J227" s="123">
        <f t="shared" si="13"/>
        <v>685</v>
      </c>
      <c r="K227" s="131"/>
    </row>
    <row r="228" spans="1:11" s="110" customFormat="1" ht="19.5" customHeight="1" x14ac:dyDescent="0.2">
      <c r="A228" s="99">
        <v>42195</v>
      </c>
      <c r="B228" s="192" t="s">
        <v>415</v>
      </c>
      <c r="C228" s="128" t="s">
        <v>467</v>
      </c>
      <c r="D228" s="130"/>
      <c r="E228" s="130"/>
      <c r="F228" s="131"/>
      <c r="G228" s="131">
        <v>10</v>
      </c>
      <c r="H228" s="98">
        <f>VLOOKUP(B228,'N1113 '!A$8:H$356,7,FALSE)</f>
        <v>137</v>
      </c>
      <c r="I228" s="98">
        <f t="shared" si="12"/>
        <v>0</v>
      </c>
      <c r="J228" s="123">
        <f t="shared" si="13"/>
        <v>1370</v>
      </c>
      <c r="K228" s="131"/>
    </row>
    <row r="229" spans="1:11" s="110" customFormat="1" ht="19.5" customHeight="1" x14ac:dyDescent="0.2">
      <c r="A229" s="99">
        <v>42192</v>
      </c>
      <c r="B229" s="192" t="s">
        <v>415</v>
      </c>
      <c r="C229" s="128" t="s">
        <v>467</v>
      </c>
      <c r="D229" s="130"/>
      <c r="E229" s="130"/>
      <c r="F229" s="131"/>
      <c r="G229" s="131">
        <v>10</v>
      </c>
      <c r="H229" s="98">
        <f>VLOOKUP(B229,'N1113 '!A$8:H$356,7,FALSE)</f>
        <v>137</v>
      </c>
      <c r="I229" s="98">
        <f t="shared" si="12"/>
        <v>0</v>
      </c>
      <c r="J229" s="123">
        <f t="shared" si="13"/>
        <v>1370</v>
      </c>
      <c r="K229" s="131"/>
    </row>
    <row r="230" spans="1:11" s="110" customFormat="1" ht="19.5" customHeight="1" x14ac:dyDescent="0.2">
      <c r="A230" s="99">
        <v>42208</v>
      </c>
      <c r="B230" s="192" t="s">
        <v>415</v>
      </c>
      <c r="C230" s="128" t="s">
        <v>467</v>
      </c>
      <c r="D230" s="130"/>
      <c r="E230" s="130"/>
      <c r="F230" s="131"/>
      <c r="G230" s="131">
        <v>10</v>
      </c>
      <c r="H230" s="98">
        <f>VLOOKUP(B230,'N1113 '!A$8:H$356,7,FALSE)</f>
        <v>137</v>
      </c>
      <c r="I230" s="98">
        <f t="shared" si="12"/>
        <v>0</v>
      </c>
      <c r="J230" s="123">
        <f t="shared" si="13"/>
        <v>1370</v>
      </c>
      <c r="K230" s="131"/>
    </row>
    <row r="231" spans="1:11" s="110" customFormat="1" ht="19.5" customHeight="1" x14ac:dyDescent="0.2">
      <c r="A231" s="99">
        <v>42243</v>
      </c>
      <c r="B231" s="192" t="s">
        <v>415</v>
      </c>
      <c r="C231" s="128" t="s">
        <v>467</v>
      </c>
      <c r="D231" s="130"/>
      <c r="E231" s="130"/>
      <c r="F231" s="131"/>
      <c r="G231" s="131">
        <v>10</v>
      </c>
      <c r="H231" s="98">
        <f>VLOOKUP(B231,'N1113 '!A$8:H$356,7,FALSE)</f>
        <v>137</v>
      </c>
      <c r="I231" s="98">
        <f t="shared" si="12"/>
        <v>0</v>
      </c>
      <c r="J231" s="123">
        <f t="shared" si="13"/>
        <v>1370</v>
      </c>
      <c r="K231" s="131"/>
    </row>
    <row r="232" spans="1:11" s="110" customFormat="1" ht="19.5" customHeight="1" x14ac:dyDescent="0.2">
      <c r="A232" s="99">
        <v>42030</v>
      </c>
      <c r="B232" s="192" t="s">
        <v>416</v>
      </c>
      <c r="C232" s="204" t="s">
        <v>467</v>
      </c>
      <c r="D232" s="130"/>
      <c r="E232" s="130"/>
      <c r="F232" s="131"/>
      <c r="G232" s="131">
        <v>10</v>
      </c>
      <c r="H232" s="98">
        <f>VLOOKUP(B232,'N1113 '!A$8:H$356,7,FALSE)</f>
        <v>122</v>
      </c>
      <c r="I232" s="98">
        <f t="shared" si="12"/>
        <v>0</v>
      </c>
      <c r="J232" s="123">
        <f t="shared" si="13"/>
        <v>1220</v>
      </c>
      <c r="K232" s="131"/>
    </row>
    <row r="233" spans="1:11" s="110" customFormat="1" ht="19.5" customHeight="1" x14ac:dyDescent="0.2">
      <c r="A233" s="99">
        <v>42061</v>
      </c>
      <c r="B233" s="192" t="s">
        <v>416</v>
      </c>
      <c r="C233" s="204" t="s">
        <v>467</v>
      </c>
      <c r="D233" s="130"/>
      <c r="E233" s="130"/>
      <c r="F233" s="131"/>
      <c r="G233" s="131">
        <v>5</v>
      </c>
      <c r="H233" s="98">
        <f>VLOOKUP(B233,'N1113 '!A$8:H$356,7,FALSE)</f>
        <v>122</v>
      </c>
      <c r="I233" s="98">
        <f t="shared" si="12"/>
        <v>0</v>
      </c>
      <c r="J233" s="123">
        <f t="shared" si="13"/>
        <v>610</v>
      </c>
      <c r="K233" s="131"/>
    </row>
    <row r="234" spans="1:11" s="110" customFormat="1" ht="19.5" customHeight="1" x14ac:dyDescent="0.2">
      <c r="A234" s="99">
        <v>42082</v>
      </c>
      <c r="B234" s="192" t="s">
        <v>416</v>
      </c>
      <c r="C234" s="195" t="s">
        <v>467</v>
      </c>
      <c r="D234" s="130"/>
      <c r="E234" s="130"/>
      <c r="F234" s="131"/>
      <c r="G234" s="131">
        <v>5</v>
      </c>
      <c r="H234" s="98">
        <f>VLOOKUP(B234,'N1113 '!A$8:H$356,7,FALSE)</f>
        <v>122</v>
      </c>
      <c r="I234" s="98">
        <f t="shared" si="12"/>
        <v>0</v>
      </c>
      <c r="J234" s="123">
        <f t="shared" si="13"/>
        <v>610</v>
      </c>
      <c r="K234" s="131"/>
    </row>
    <row r="235" spans="1:11" s="110" customFormat="1" ht="19.5" customHeight="1" x14ac:dyDescent="0.2">
      <c r="A235" s="99">
        <v>42110</v>
      </c>
      <c r="B235" s="192" t="s">
        <v>416</v>
      </c>
      <c r="C235" s="195" t="s">
        <v>467</v>
      </c>
      <c r="D235" s="130"/>
      <c r="E235" s="130"/>
      <c r="F235" s="131"/>
      <c r="G235" s="131">
        <v>2</v>
      </c>
      <c r="H235" s="98">
        <f>VLOOKUP(B235,'N1113 '!A$8:H$356,7,FALSE)</f>
        <v>122</v>
      </c>
      <c r="I235" s="98">
        <f t="shared" si="12"/>
        <v>0</v>
      </c>
      <c r="J235" s="123">
        <f t="shared" si="13"/>
        <v>244</v>
      </c>
      <c r="K235" s="131"/>
    </row>
    <row r="236" spans="1:11" s="110" customFormat="1" ht="19.5" customHeight="1" x14ac:dyDescent="0.2">
      <c r="A236" s="99">
        <v>42116</v>
      </c>
      <c r="B236" s="192" t="s">
        <v>416</v>
      </c>
      <c r="C236" s="195" t="s">
        <v>467</v>
      </c>
      <c r="D236" s="130"/>
      <c r="E236" s="130"/>
      <c r="F236" s="131"/>
      <c r="G236" s="131">
        <v>10</v>
      </c>
      <c r="H236" s="98">
        <f>VLOOKUP(B236,'N1113 '!A$8:H$356,7,FALSE)</f>
        <v>122</v>
      </c>
      <c r="I236" s="98">
        <f t="shared" si="12"/>
        <v>0</v>
      </c>
      <c r="J236" s="123">
        <f t="shared" si="13"/>
        <v>1220</v>
      </c>
      <c r="K236" s="131"/>
    </row>
    <row r="237" spans="1:11" s="110" customFormat="1" ht="19.5" customHeight="1" x14ac:dyDescent="0.2">
      <c r="A237" s="99">
        <v>42130</v>
      </c>
      <c r="B237" s="192" t="s">
        <v>416</v>
      </c>
      <c r="C237" s="195" t="s">
        <v>467</v>
      </c>
      <c r="D237" s="130"/>
      <c r="E237" s="130"/>
      <c r="F237" s="131"/>
      <c r="G237" s="131">
        <v>2</v>
      </c>
      <c r="H237" s="98">
        <f>VLOOKUP(B237,'N1113 '!A$8:H$356,7,FALSE)</f>
        <v>122</v>
      </c>
      <c r="I237" s="98">
        <f t="shared" si="12"/>
        <v>0</v>
      </c>
      <c r="J237" s="123">
        <f t="shared" si="13"/>
        <v>244</v>
      </c>
      <c r="K237" s="131"/>
    </row>
    <row r="238" spans="1:11" s="110" customFormat="1" ht="19.5" customHeight="1" x14ac:dyDescent="0.2">
      <c r="A238" s="99">
        <v>42149</v>
      </c>
      <c r="B238" s="192" t="s">
        <v>416</v>
      </c>
      <c r="C238" s="195" t="s">
        <v>467</v>
      </c>
      <c r="D238" s="130"/>
      <c r="E238" s="130"/>
      <c r="F238" s="131"/>
      <c r="G238" s="131">
        <v>5</v>
      </c>
      <c r="H238" s="98">
        <f>VLOOKUP(B238,'N1113 '!A$8:H$356,7,FALSE)</f>
        <v>122</v>
      </c>
      <c r="I238" s="98">
        <f t="shared" si="12"/>
        <v>0</v>
      </c>
      <c r="J238" s="123">
        <f t="shared" si="13"/>
        <v>610</v>
      </c>
      <c r="K238" s="131"/>
    </row>
    <row r="239" spans="1:11" s="110" customFormat="1" ht="19.5" customHeight="1" x14ac:dyDescent="0.2">
      <c r="A239" s="99">
        <v>42165</v>
      </c>
      <c r="B239" s="192" t="s">
        <v>416</v>
      </c>
      <c r="C239" s="195" t="s">
        <v>467</v>
      </c>
      <c r="D239" s="130"/>
      <c r="E239" s="130"/>
      <c r="F239" s="131"/>
      <c r="G239" s="131">
        <v>8</v>
      </c>
      <c r="H239" s="98">
        <f>VLOOKUP(B239,'N1113 '!A$8:H$356,7,FALSE)</f>
        <v>122</v>
      </c>
      <c r="I239" s="98">
        <f t="shared" si="12"/>
        <v>0</v>
      </c>
      <c r="J239" s="123">
        <f t="shared" si="13"/>
        <v>976</v>
      </c>
      <c r="K239" s="131"/>
    </row>
    <row r="240" spans="1:11" s="110" customFormat="1" ht="19.5" customHeight="1" x14ac:dyDescent="0.2">
      <c r="A240" s="99">
        <v>42175</v>
      </c>
      <c r="B240" s="192" t="s">
        <v>416</v>
      </c>
      <c r="C240" s="195" t="s">
        <v>467</v>
      </c>
      <c r="D240" s="130"/>
      <c r="E240" s="130"/>
      <c r="F240" s="131"/>
      <c r="G240" s="131">
        <v>5</v>
      </c>
      <c r="H240" s="98">
        <f>VLOOKUP(B240,'N1113 '!A$8:H$356,7,FALSE)</f>
        <v>122</v>
      </c>
      <c r="I240" s="98">
        <f t="shared" si="12"/>
        <v>0</v>
      </c>
      <c r="J240" s="123">
        <f t="shared" si="13"/>
        <v>610</v>
      </c>
      <c r="K240" s="131"/>
    </row>
    <row r="241" spans="1:11" s="110" customFormat="1" ht="19.5" customHeight="1" x14ac:dyDescent="0.2">
      <c r="A241" s="99">
        <v>42181</v>
      </c>
      <c r="B241" s="192" t="s">
        <v>416</v>
      </c>
      <c r="C241" s="128" t="s">
        <v>467</v>
      </c>
      <c r="D241" s="130"/>
      <c r="E241" s="130"/>
      <c r="F241" s="131"/>
      <c r="G241" s="131">
        <v>8</v>
      </c>
      <c r="H241" s="98">
        <f>VLOOKUP(B241,'N1113 '!A$8:H$356,7,FALSE)</f>
        <v>122</v>
      </c>
      <c r="I241" s="98">
        <f t="shared" si="12"/>
        <v>0</v>
      </c>
      <c r="J241" s="123">
        <f t="shared" si="13"/>
        <v>976</v>
      </c>
      <c r="K241" s="131"/>
    </row>
    <row r="242" spans="1:11" s="110" customFormat="1" ht="19.5" customHeight="1" x14ac:dyDescent="0.2">
      <c r="A242" s="99">
        <v>42192</v>
      </c>
      <c r="B242" s="192" t="s">
        <v>416</v>
      </c>
      <c r="C242" s="128" t="s">
        <v>467</v>
      </c>
      <c r="D242" s="130"/>
      <c r="E242" s="130"/>
      <c r="F242" s="131"/>
      <c r="G242" s="131">
        <v>7</v>
      </c>
      <c r="H242" s="98">
        <f>VLOOKUP(B242,'N1113 '!A$8:H$356,7,FALSE)</f>
        <v>122</v>
      </c>
      <c r="I242" s="98">
        <f t="shared" si="12"/>
        <v>0</v>
      </c>
      <c r="J242" s="123">
        <f t="shared" si="13"/>
        <v>854</v>
      </c>
      <c r="K242" s="131"/>
    </row>
    <row r="243" spans="1:11" s="110" customFormat="1" ht="19.5" customHeight="1" x14ac:dyDescent="0.2">
      <c r="A243" s="99">
        <v>42195</v>
      </c>
      <c r="B243" s="192" t="s">
        <v>416</v>
      </c>
      <c r="C243" s="128" t="s">
        <v>467</v>
      </c>
      <c r="D243" s="130"/>
      <c r="E243" s="130"/>
      <c r="F243" s="131"/>
      <c r="G243" s="131">
        <v>6</v>
      </c>
      <c r="H243" s="98">
        <f>VLOOKUP(B243,'N1113 '!A$8:H$356,7,FALSE)</f>
        <v>122</v>
      </c>
      <c r="I243" s="98">
        <f t="shared" si="12"/>
        <v>0</v>
      </c>
      <c r="J243" s="123">
        <f t="shared" si="13"/>
        <v>732</v>
      </c>
      <c r="K243" s="131"/>
    </row>
    <row r="244" spans="1:11" s="110" customFormat="1" ht="19.5" customHeight="1" x14ac:dyDescent="0.2">
      <c r="A244" s="99">
        <v>42196</v>
      </c>
      <c r="B244" s="192" t="s">
        <v>416</v>
      </c>
      <c r="C244" s="242" t="s">
        <v>467</v>
      </c>
      <c r="D244" s="130"/>
      <c r="E244" s="130"/>
      <c r="F244" s="131"/>
      <c r="G244" s="131">
        <v>5</v>
      </c>
      <c r="H244" s="98">
        <f>VLOOKUP(B244,'N1113 '!A$8:H$356,7,FALSE)</f>
        <v>122</v>
      </c>
      <c r="I244" s="98">
        <f t="shared" si="12"/>
        <v>0</v>
      </c>
      <c r="J244" s="123">
        <f t="shared" si="13"/>
        <v>610</v>
      </c>
      <c r="K244" s="131"/>
    </row>
    <row r="245" spans="1:11" s="110" customFormat="1" ht="19.5" customHeight="1" x14ac:dyDescent="0.2">
      <c r="A245" s="99">
        <v>42208</v>
      </c>
      <c r="B245" s="192" t="s">
        <v>416</v>
      </c>
      <c r="C245" s="128" t="s">
        <v>467</v>
      </c>
      <c r="D245" s="130"/>
      <c r="E245" s="130"/>
      <c r="F245" s="131"/>
      <c r="G245" s="131">
        <v>5</v>
      </c>
      <c r="H245" s="98">
        <f>VLOOKUP(B245,'N1113 '!A$8:H$356,7,FALSE)</f>
        <v>122</v>
      </c>
      <c r="I245" s="98">
        <f t="shared" si="12"/>
        <v>0</v>
      </c>
      <c r="J245" s="123">
        <f t="shared" si="13"/>
        <v>610</v>
      </c>
      <c r="K245" s="131"/>
    </row>
    <row r="246" spans="1:11" s="110" customFormat="1" ht="19.5" customHeight="1" x14ac:dyDescent="0.2">
      <c r="A246" s="99">
        <v>42027</v>
      </c>
      <c r="B246" s="168" t="s">
        <v>651</v>
      </c>
      <c r="C246" s="195" t="s">
        <v>467</v>
      </c>
      <c r="D246" s="130"/>
      <c r="E246" s="130"/>
      <c r="F246" s="131"/>
      <c r="G246" s="131">
        <v>1</v>
      </c>
      <c r="H246" s="98" t="e">
        <f>VLOOKUP(B246,'N1113 '!A$8:H$356,7,FALSE)</f>
        <v>#N/A</v>
      </c>
      <c r="I246" s="98" t="e">
        <f t="shared" si="12"/>
        <v>#N/A</v>
      </c>
      <c r="J246" s="123" t="e">
        <f t="shared" si="13"/>
        <v>#N/A</v>
      </c>
      <c r="K246" s="131"/>
    </row>
    <row r="247" spans="1:11" s="110" customFormat="1" ht="19.5" customHeight="1" x14ac:dyDescent="0.2">
      <c r="A247" s="99">
        <v>42142</v>
      </c>
      <c r="B247" s="168" t="s">
        <v>511</v>
      </c>
      <c r="C247" s="220" t="s">
        <v>467</v>
      </c>
      <c r="D247" s="130"/>
      <c r="E247" s="130"/>
      <c r="F247" s="131"/>
      <c r="G247" s="131">
        <v>1</v>
      </c>
      <c r="H247" s="98" t="e">
        <f>VLOOKUP(B247,'N1113 '!A$8:H$356,7,FALSE)</f>
        <v>#N/A</v>
      </c>
      <c r="I247" s="98" t="e">
        <f t="shared" si="12"/>
        <v>#N/A</v>
      </c>
      <c r="J247" s="123" t="e">
        <f t="shared" si="13"/>
        <v>#N/A</v>
      </c>
      <c r="K247" s="131"/>
    </row>
    <row r="248" spans="1:11" s="110" customFormat="1" ht="19.5" customHeight="1" x14ac:dyDescent="0.2">
      <c r="A248" s="99">
        <v>42030</v>
      </c>
      <c r="B248" s="168" t="s">
        <v>523</v>
      </c>
      <c r="C248" s="220" t="s">
        <v>467</v>
      </c>
      <c r="D248" s="130"/>
      <c r="E248" s="130"/>
      <c r="F248" s="131"/>
      <c r="G248" s="131">
        <v>1</v>
      </c>
      <c r="H248" s="98" t="e">
        <f>VLOOKUP(B248,'N1113 '!A$8:H$356,7,FALSE)</f>
        <v>#N/A</v>
      </c>
      <c r="I248" s="98" t="e">
        <f t="shared" si="12"/>
        <v>#N/A</v>
      </c>
      <c r="J248" s="123" t="e">
        <f t="shared" si="13"/>
        <v>#N/A</v>
      </c>
      <c r="K248" s="131"/>
    </row>
    <row r="249" spans="1:11" s="110" customFormat="1" ht="19.5" customHeight="1" x14ac:dyDescent="0.2">
      <c r="A249" s="99">
        <v>42080</v>
      </c>
      <c r="B249" s="168" t="s">
        <v>532</v>
      </c>
      <c r="C249" s="204" t="s">
        <v>467</v>
      </c>
      <c r="D249" s="130"/>
      <c r="E249" s="130"/>
      <c r="F249" s="131"/>
      <c r="G249" s="131">
        <v>10</v>
      </c>
      <c r="H249" s="98" t="e">
        <f>VLOOKUP(B249,'N1113 '!A$8:H$356,7,FALSE)</f>
        <v>#N/A</v>
      </c>
      <c r="I249" s="98" t="e">
        <f t="shared" si="12"/>
        <v>#N/A</v>
      </c>
      <c r="J249" s="123" t="e">
        <f t="shared" si="13"/>
        <v>#N/A</v>
      </c>
      <c r="K249" s="131"/>
    </row>
    <row r="250" spans="1:11" s="110" customFormat="1" ht="19.5" customHeight="1" x14ac:dyDescent="0.2">
      <c r="A250" s="99">
        <v>42229</v>
      </c>
      <c r="B250" s="168" t="s">
        <v>532</v>
      </c>
      <c r="C250" s="204" t="s">
        <v>467</v>
      </c>
      <c r="D250" s="130"/>
      <c r="E250" s="130"/>
      <c r="F250" s="131"/>
      <c r="G250" s="131">
        <v>7</v>
      </c>
      <c r="H250" s="98" t="e">
        <f>VLOOKUP(B250,'N1113 '!A$8:H$356,7,FALSE)</f>
        <v>#N/A</v>
      </c>
      <c r="I250" s="98" t="e">
        <f t="shared" si="12"/>
        <v>#N/A</v>
      </c>
      <c r="J250" s="123" t="e">
        <f t="shared" si="13"/>
        <v>#N/A</v>
      </c>
      <c r="K250" s="131"/>
    </row>
    <row r="251" spans="1:11" s="110" customFormat="1" ht="19.5" customHeight="1" x14ac:dyDescent="0.2">
      <c r="A251" s="99">
        <v>42044</v>
      </c>
      <c r="B251" s="168" t="s">
        <v>593</v>
      </c>
      <c r="C251" s="204" t="s">
        <v>467</v>
      </c>
      <c r="D251" s="130"/>
      <c r="E251" s="130"/>
      <c r="F251" s="131"/>
      <c r="G251" s="131">
        <v>20</v>
      </c>
      <c r="H251" s="98" t="e">
        <f>VLOOKUP(B251,'N1113 '!A$8:H$356,7,FALSE)</f>
        <v>#N/A</v>
      </c>
      <c r="I251" s="98" t="e">
        <f t="shared" si="12"/>
        <v>#N/A</v>
      </c>
      <c r="J251" s="123" t="e">
        <f t="shared" si="13"/>
        <v>#N/A</v>
      </c>
      <c r="K251" s="131"/>
    </row>
    <row r="252" spans="1:11" s="110" customFormat="1" ht="19.5" customHeight="1" x14ac:dyDescent="0.2">
      <c r="A252" s="99">
        <v>42058</v>
      </c>
      <c r="B252" s="168" t="s">
        <v>587</v>
      </c>
      <c r="C252" s="204" t="s">
        <v>467</v>
      </c>
      <c r="D252" s="130"/>
      <c r="E252" s="130"/>
      <c r="F252" s="131"/>
      <c r="G252" s="131">
        <v>1</v>
      </c>
      <c r="H252" s="98">
        <f>VLOOKUP(B252,'N1113 '!A$8:H$356,7,FALSE)</f>
        <v>11.6</v>
      </c>
      <c r="I252" s="98">
        <f t="shared" si="12"/>
        <v>0</v>
      </c>
      <c r="J252" s="123">
        <f t="shared" si="13"/>
        <v>11.6</v>
      </c>
      <c r="K252" s="131"/>
    </row>
    <row r="253" spans="1:11" s="110" customFormat="1" ht="19.5" customHeight="1" x14ac:dyDescent="0.2">
      <c r="A253" s="99">
        <v>42133</v>
      </c>
      <c r="B253" s="168" t="s">
        <v>623</v>
      </c>
      <c r="C253" s="204" t="s">
        <v>467</v>
      </c>
      <c r="D253" s="130"/>
      <c r="E253" s="130"/>
      <c r="F253" s="131"/>
      <c r="G253" s="131">
        <v>1</v>
      </c>
      <c r="H253" s="98">
        <f>VLOOKUP(B253,'N1113 '!A$8:H$356,7,FALSE)</f>
        <v>38</v>
      </c>
      <c r="I253" s="98">
        <f t="shared" si="12"/>
        <v>0</v>
      </c>
      <c r="J253" s="123">
        <f t="shared" si="13"/>
        <v>38</v>
      </c>
      <c r="K253" s="131"/>
    </row>
    <row r="254" spans="1:11" s="110" customFormat="1" ht="19.5" customHeight="1" x14ac:dyDescent="0.2">
      <c r="A254" s="99">
        <v>42174</v>
      </c>
      <c r="B254" s="168" t="s">
        <v>623</v>
      </c>
      <c r="C254" s="204" t="s">
        <v>467</v>
      </c>
      <c r="D254" s="130"/>
      <c r="E254" s="130"/>
      <c r="F254" s="131"/>
      <c r="G254" s="131">
        <v>3</v>
      </c>
      <c r="H254" s="202">
        <f>VLOOKUP(B254,'N1113 '!A$8:H$356,7,FALSE)</f>
        <v>38</v>
      </c>
      <c r="I254" s="98">
        <f t="shared" si="12"/>
        <v>0</v>
      </c>
      <c r="J254" s="123">
        <f t="shared" si="13"/>
        <v>114</v>
      </c>
      <c r="K254" s="131"/>
    </row>
    <row r="255" spans="1:11" s="110" customFormat="1" ht="19.5" customHeight="1" x14ac:dyDescent="0.2">
      <c r="A255" s="99">
        <v>42188</v>
      </c>
      <c r="B255" s="168" t="s">
        <v>670</v>
      </c>
      <c r="C255" s="204" t="s">
        <v>467</v>
      </c>
      <c r="D255" s="130"/>
      <c r="E255" s="130"/>
      <c r="F255" s="131"/>
      <c r="G255" s="131">
        <v>1</v>
      </c>
      <c r="H255" s="98" t="e">
        <f>VLOOKUP(B255,'N1113 '!A$8:H$356,7,FALSE)</f>
        <v>#N/A</v>
      </c>
      <c r="I255" s="98" t="e">
        <f t="shared" si="12"/>
        <v>#N/A</v>
      </c>
      <c r="J255" s="123" t="e">
        <f t="shared" si="13"/>
        <v>#N/A</v>
      </c>
      <c r="K255" s="131"/>
    </row>
    <row r="256" spans="1:11" s="110" customFormat="1" ht="19.5" customHeight="1" x14ac:dyDescent="0.2">
      <c r="A256" s="99">
        <v>42226</v>
      </c>
      <c r="B256" s="168" t="s">
        <v>669</v>
      </c>
      <c r="C256" s="204" t="s">
        <v>467</v>
      </c>
      <c r="D256" s="130"/>
      <c r="E256" s="130"/>
      <c r="F256" s="131"/>
      <c r="G256" s="131">
        <v>2</v>
      </c>
      <c r="H256" s="98">
        <f>VLOOKUP(B256,'N1113 '!A$8:H$356,7,FALSE)</f>
        <v>16.5</v>
      </c>
      <c r="I256" s="98">
        <f t="shared" si="12"/>
        <v>0</v>
      </c>
      <c r="J256" s="123">
        <f t="shared" si="13"/>
        <v>33</v>
      </c>
      <c r="K256" s="131"/>
    </row>
    <row r="257" spans="1:11" s="110" customFormat="1" ht="19.5" customHeight="1" x14ac:dyDescent="0.2">
      <c r="A257" s="99">
        <v>42243</v>
      </c>
      <c r="B257" s="168" t="s">
        <v>669</v>
      </c>
      <c r="C257" s="204" t="s">
        <v>467</v>
      </c>
      <c r="D257" s="130"/>
      <c r="E257" s="130"/>
      <c r="F257" s="131"/>
      <c r="G257" s="131">
        <v>1</v>
      </c>
      <c r="H257" s="98">
        <f>VLOOKUP(B257,'N1113 '!A$8:H$356,7,FALSE)</f>
        <v>16.5</v>
      </c>
      <c r="I257" s="98">
        <f t="shared" si="12"/>
        <v>0</v>
      </c>
      <c r="J257" s="123">
        <f t="shared" si="13"/>
        <v>16.5</v>
      </c>
      <c r="K257" s="131"/>
    </row>
    <row r="258" spans="1:11" s="110" customFormat="1" ht="19.5" customHeight="1" x14ac:dyDescent="0.2">
      <c r="A258" s="99">
        <v>42042</v>
      </c>
      <c r="B258" s="168" t="s">
        <v>588</v>
      </c>
      <c r="C258" s="204" t="s">
        <v>467</v>
      </c>
      <c r="D258" s="130"/>
      <c r="E258" s="130"/>
      <c r="F258" s="131"/>
      <c r="G258" s="131">
        <v>1</v>
      </c>
      <c r="H258" s="98" t="e">
        <f>VLOOKUP(B258,'N1113 '!A$8:H$356,7,FALSE)</f>
        <v>#N/A</v>
      </c>
      <c r="I258" s="98" t="e">
        <f t="shared" si="12"/>
        <v>#N/A</v>
      </c>
      <c r="J258" s="123" t="e">
        <f t="shared" si="13"/>
        <v>#N/A</v>
      </c>
      <c r="K258" s="131"/>
    </row>
    <row r="259" spans="1:11" s="110" customFormat="1" ht="19.5" customHeight="1" x14ac:dyDescent="0.2">
      <c r="A259" s="99">
        <v>42011</v>
      </c>
      <c r="B259" s="192" t="s">
        <v>518</v>
      </c>
      <c r="C259" s="195" t="s">
        <v>467</v>
      </c>
      <c r="D259" s="130"/>
      <c r="E259" s="130"/>
      <c r="F259" s="131"/>
      <c r="G259" s="131">
        <v>2</v>
      </c>
      <c r="H259" s="98">
        <f>VLOOKUP(B259,'N1113 '!A$8:H$356,7,FALSE)</f>
        <v>45</v>
      </c>
      <c r="I259" s="98">
        <f t="shared" si="12"/>
        <v>0</v>
      </c>
      <c r="J259" s="123">
        <f t="shared" si="13"/>
        <v>90</v>
      </c>
      <c r="K259" s="131"/>
    </row>
    <row r="260" spans="1:11" s="110" customFormat="1" ht="19.5" customHeight="1" x14ac:dyDescent="0.2">
      <c r="A260" s="99">
        <v>42193</v>
      </c>
      <c r="B260" s="168" t="s">
        <v>334</v>
      </c>
      <c r="C260" s="195" t="s">
        <v>467</v>
      </c>
      <c r="D260" s="130"/>
      <c r="E260" s="130"/>
      <c r="F260" s="131"/>
      <c r="G260" s="131">
        <v>1</v>
      </c>
      <c r="H260" s="98">
        <f>VLOOKUP(B260,'N1113 '!A$8:H$356,7,FALSE)</f>
        <v>49.7</v>
      </c>
      <c r="I260" s="98">
        <f t="shared" si="12"/>
        <v>0</v>
      </c>
      <c r="J260" s="123">
        <f t="shared" si="13"/>
        <v>49.7</v>
      </c>
      <c r="K260" s="131"/>
    </row>
    <row r="261" spans="1:11" s="110" customFormat="1" ht="19.5" customHeight="1" x14ac:dyDescent="0.2">
      <c r="A261" s="99">
        <v>42223</v>
      </c>
      <c r="B261" s="168" t="s">
        <v>334</v>
      </c>
      <c r="C261" s="195" t="s">
        <v>467</v>
      </c>
      <c r="D261" s="130"/>
      <c r="E261" s="130"/>
      <c r="F261" s="131"/>
      <c r="G261" s="131">
        <v>1</v>
      </c>
      <c r="H261" s="98">
        <f>VLOOKUP(B261,'N1113 '!A$8:H$356,7,FALSE)</f>
        <v>49.7</v>
      </c>
      <c r="I261" s="98">
        <f t="shared" si="12"/>
        <v>0</v>
      </c>
      <c r="J261" s="123">
        <f t="shared" si="13"/>
        <v>49.7</v>
      </c>
      <c r="K261" s="131"/>
    </row>
    <row r="262" spans="1:11" s="110" customFormat="1" ht="19.5" customHeight="1" x14ac:dyDescent="0.2">
      <c r="A262" s="99">
        <v>42228</v>
      </c>
      <c r="B262" s="168" t="s">
        <v>334</v>
      </c>
      <c r="C262" s="195" t="s">
        <v>467</v>
      </c>
      <c r="D262" s="130"/>
      <c r="E262" s="130"/>
      <c r="F262" s="131"/>
      <c r="G262" s="131">
        <v>1</v>
      </c>
      <c r="H262" s="98">
        <f>VLOOKUP(B262,'N1113 '!A$8:H$356,7,FALSE)</f>
        <v>49.7</v>
      </c>
      <c r="I262" s="98">
        <f t="shared" ref="I262:I325" si="14">F262*H262</f>
        <v>0</v>
      </c>
      <c r="J262" s="123">
        <f t="shared" ref="J262:J325" si="15">H262*G262</f>
        <v>49.7</v>
      </c>
      <c r="K262" s="131"/>
    </row>
    <row r="263" spans="1:11" s="110" customFormat="1" ht="19.5" customHeight="1" x14ac:dyDescent="0.2">
      <c r="A263" s="99">
        <v>42180</v>
      </c>
      <c r="B263" s="168" t="s">
        <v>129</v>
      </c>
      <c r="C263" s="128" t="s">
        <v>467</v>
      </c>
      <c r="D263" s="130"/>
      <c r="E263" s="130"/>
      <c r="F263" s="131"/>
      <c r="G263" s="131">
        <v>6</v>
      </c>
      <c r="H263" s="98" t="e">
        <f>VLOOKUP(B263,'N1113 '!A$8:H$356,7,FALSE)</f>
        <v>#N/A</v>
      </c>
      <c r="I263" s="98" t="e">
        <f t="shared" si="14"/>
        <v>#N/A</v>
      </c>
      <c r="J263" s="123" t="e">
        <f t="shared" si="15"/>
        <v>#N/A</v>
      </c>
      <c r="K263" s="131"/>
    </row>
    <row r="264" spans="1:11" s="110" customFormat="1" ht="19.5" customHeight="1" x14ac:dyDescent="0.2">
      <c r="A264" s="99">
        <v>42180</v>
      </c>
      <c r="B264" s="168" t="s">
        <v>129</v>
      </c>
      <c r="C264" s="128" t="s">
        <v>467</v>
      </c>
      <c r="D264" s="130"/>
      <c r="E264" s="130"/>
      <c r="F264" s="131"/>
      <c r="G264" s="131">
        <v>12</v>
      </c>
      <c r="H264" s="98" t="e">
        <f>VLOOKUP(B264,'N1113 '!A$8:H$356,7,FALSE)</f>
        <v>#N/A</v>
      </c>
      <c r="I264" s="98" t="e">
        <f t="shared" si="14"/>
        <v>#N/A</v>
      </c>
      <c r="J264" s="123" t="e">
        <f t="shared" si="15"/>
        <v>#N/A</v>
      </c>
      <c r="K264" s="131"/>
    </row>
    <row r="265" spans="1:11" s="110" customFormat="1" ht="19.5" customHeight="1" x14ac:dyDescent="0.2">
      <c r="A265" s="99">
        <v>42101</v>
      </c>
      <c r="B265" s="168" t="s">
        <v>531</v>
      </c>
      <c r="C265" s="128" t="s">
        <v>467</v>
      </c>
      <c r="D265" s="130"/>
      <c r="E265" s="130"/>
      <c r="F265" s="131"/>
      <c r="G265" s="131">
        <v>15</v>
      </c>
      <c r="H265" s="98" t="e">
        <f>VLOOKUP(B265,'N1113 '!A$8:H$356,7,FALSE)</f>
        <v>#N/A</v>
      </c>
      <c r="I265" s="98" t="e">
        <f t="shared" si="14"/>
        <v>#N/A</v>
      </c>
      <c r="J265" s="123" t="e">
        <f t="shared" si="15"/>
        <v>#N/A</v>
      </c>
      <c r="K265" s="131"/>
    </row>
    <row r="266" spans="1:11" s="110" customFormat="1" ht="19.5" customHeight="1" x14ac:dyDescent="0.2">
      <c r="A266" s="99">
        <v>42119</v>
      </c>
      <c r="B266" s="168" t="s">
        <v>531</v>
      </c>
      <c r="C266" s="128" t="s">
        <v>467</v>
      </c>
      <c r="D266" s="130"/>
      <c r="E266" s="130"/>
      <c r="F266" s="131"/>
      <c r="G266" s="131">
        <v>12</v>
      </c>
      <c r="H266" s="98" t="e">
        <f>VLOOKUP(B266,'N1113 '!A$8:H$356,7,FALSE)</f>
        <v>#N/A</v>
      </c>
      <c r="I266" s="98" t="e">
        <f t="shared" si="14"/>
        <v>#N/A</v>
      </c>
      <c r="J266" s="123" t="e">
        <f t="shared" si="15"/>
        <v>#N/A</v>
      </c>
      <c r="K266" s="131"/>
    </row>
    <row r="267" spans="1:11" s="110" customFormat="1" ht="19.5" customHeight="1" x14ac:dyDescent="0.2">
      <c r="A267" s="99">
        <v>42146</v>
      </c>
      <c r="B267" s="168" t="s">
        <v>531</v>
      </c>
      <c r="C267" s="194" t="s">
        <v>467</v>
      </c>
      <c r="D267" s="130"/>
      <c r="E267" s="130"/>
      <c r="F267" s="131"/>
      <c r="G267" s="131">
        <v>15</v>
      </c>
      <c r="H267" s="98" t="e">
        <f>VLOOKUP(B267,'N1113 '!A$8:H$356,7,FALSE)</f>
        <v>#N/A</v>
      </c>
      <c r="I267" s="98" t="e">
        <f t="shared" si="14"/>
        <v>#N/A</v>
      </c>
      <c r="J267" s="123" t="e">
        <f t="shared" si="15"/>
        <v>#N/A</v>
      </c>
      <c r="K267" s="131"/>
    </row>
    <row r="268" spans="1:11" s="110" customFormat="1" ht="19.5" customHeight="1" x14ac:dyDescent="0.2">
      <c r="A268" s="99">
        <v>42181</v>
      </c>
      <c r="B268" s="168" t="s">
        <v>531</v>
      </c>
      <c r="C268" s="194" t="s">
        <v>467</v>
      </c>
      <c r="D268" s="130"/>
      <c r="E268" s="130"/>
      <c r="F268" s="131"/>
      <c r="G268" s="131">
        <v>20</v>
      </c>
      <c r="H268" s="98" t="e">
        <f>VLOOKUP(B268,'N1113 '!A$8:H$356,7,FALSE)</f>
        <v>#N/A</v>
      </c>
      <c r="I268" s="98" t="e">
        <f t="shared" si="14"/>
        <v>#N/A</v>
      </c>
      <c r="J268" s="123" t="e">
        <f t="shared" si="15"/>
        <v>#N/A</v>
      </c>
      <c r="K268" s="131"/>
    </row>
    <row r="269" spans="1:11" s="110" customFormat="1" ht="19.5" customHeight="1" x14ac:dyDescent="0.2">
      <c r="A269" s="99">
        <v>42188</v>
      </c>
      <c r="B269" s="192" t="s">
        <v>143</v>
      </c>
      <c r="C269" s="194" t="s">
        <v>467</v>
      </c>
      <c r="D269" s="130"/>
      <c r="E269" s="130"/>
      <c r="F269" s="131"/>
      <c r="G269" s="131">
        <v>1</v>
      </c>
      <c r="H269" s="98">
        <f>VLOOKUP(B269,'N1113 '!A$8:H$356,7,FALSE)</f>
        <v>26</v>
      </c>
      <c r="I269" s="98">
        <f t="shared" si="14"/>
        <v>0</v>
      </c>
      <c r="J269" s="123">
        <f t="shared" si="15"/>
        <v>26</v>
      </c>
      <c r="K269" s="131"/>
    </row>
    <row r="270" spans="1:11" s="110" customFormat="1" ht="19.5" customHeight="1" x14ac:dyDescent="0.2">
      <c r="A270" s="99">
        <v>42206</v>
      </c>
      <c r="B270" s="168" t="s">
        <v>692</v>
      </c>
      <c r="C270" s="128" t="s">
        <v>467</v>
      </c>
      <c r="D270" s="130"/>
      <c r="E270" s="130"/>
      <c r="F270" s="131"/>
      <c r="G270" s="131">
        <v>6</v>
      </c>
      <c r="H270" s="98" t="e">
        <f>VLOOKUP(B270,'N1113 '!A$8:H$356,7,FALSE)</f>
        <v>#N/A</v>
      </c>
      <c r="I270" s="98" t="e">
        <f t="shared" si="14"/>
        <v>#N/A</v>
      </c>
      <c r="J270" s="123" t="e">
        <f t="shared" si="15"/>
        <v>#N/A</v>
      </c>
      <c r="K270" s="131"/>
    </row>
    <row r="271" spans="1:11" s="110" customFormat="1" ht="19.5" customHeight="1" x14ac:dyDescent="0.2">
      <c r="A271" s="99">
        <v>42180</v>
      </c>
      <c r="B271" s="168" t="s">
        <v>671</v>
      </c>
      <c r="C271" s="128" t="s">
        <v>467</v>
      </c>
      <c r="D271" s="130"/>
      <c r="E271" s="130"/>
      <c r="F271" s="131"/>
      <c r="G271" s="131">
        <v>1</v>
      </c>
      <c r="H271" s="98" t="e">
        <f>VLOOKUP(B271,'N1113 '!A$8:H$356,7,FALSE)</f>
        <v>#N/A</v>
      </c>
      <c r="I271" s="98" t="e">
        <f t="shared" si="14"/>
        <v>#N/A</v>
      </c>
      <c r="J271" s="123" t="e">
        <f t="shared" si="15"/>
        <v>#N/A</v>
      </c>
      <c r="K271" s="131"/>
    </row>
    <row r="272" spans="1:11" s="110" customFormat="1" ht="19.5" customHeight="1" x14ac:dyDescent="0.2">
      <c r="A272" s="99">
        <v>42011</v>
      </c>
      <c r="B272" s="192" t="s">
        <v>508</v>
      </c>
      <c r="C272" s="195" t="s">
        <v>467</v>
      </c>
      <c r="D272" s="130"/>
      <c r="E272" s="130"/>
      <c r="F272" s="131"/>
      <c r="G272" s="131">
        <v>10</v>
      </c>
      <c r="H272" s="98" t="e">
        <f>VLOOKUP(B272,'N1113 '!A$8:H$356,7,FALSE)</f>
        <v>#N/A</v>
      </c>
      <c r="I272" s="98" t="e">
        <f t="shared" si="14"/>
        <v>#N/A</v>
      </c>
      <c r="J272" s="123" t="e">
        <f t="shared" si="15"/>
        <v>#N/A</v>
      </c>
      <c r="K272" s="131"/>
    </row>
    <row r="273" spans="1:11" s="110" customFormat="1" ht="19.5" customHeight="1" x14ac:dyDescent="0.2">
      <c r="A273" s="99">
        <v>42257</v>
      </c>
      <c r="B273" s="192" t="s">
        <v>674</v>
      </c>
      <c r="C273" s="195" t="s">
        <v>467</v>
      </c>
      <c r="D273" s="130"/>
      <c r="E273" s="130"/>
      <c r="F273" s="131"/>
      <c r="G273" s="131">
        <v>6</v>
      </c>
      <c r="H273" s="98">
        <f>VLOOKUP(B273,'N1113 '!A$8:H$356,7,FALSE)</f>
        <v>3.25</v>
      </c>
      <c r="I273" s="98">
        <f t="shared" si="14"/>
        <v>0</v>
      </c>
      <c r="J273" s="123">
        <f t="shared" si="15"/>
        <v>19.5</v>
      </c>
      <c r="K273" s="131"/>
    </row>
    <row r="274" spans="1:11" s="110" customFormat="1" ht="19.5" customHeight="1" x14ac:dyDescent="0.2">
      <c r="A274" s="99">
        <v>42011</v>
      </c>
      <c r="B274" s="192" t="s">
        <v>377</v>
      </c>
      <c r="C274" s="195" t="s">
        <v>467</v>
      </c>
      <c r="D274" s="130"/>
      <c r="E274" s="130"/>
      <c r="F274" s="131"/>
      <c r="G274" s="131">
        <v>10</v>
      </c>
      <c r="H274" s="98">
        <f>VLOOKUP(B274,'N1113 '!A$8:H$356,7,FALSE)</f>
        <v>2.75</v>
      </c>
      <c r="I274" s="98">
        <f t="shared" si="14"/>
        <v>0</v>
      </c>
      <c r="J274" s="123">
        <f t="shared" si="15"/>
        <v>27.5</v>
      </c>
      <c r="K274" s="131"/>
    </row>
    <row r="275" spans="1:11" s="110" customFormat="1" ht="19.5" customHeight="1" x14ac:dyDescent="0.2">
      <c r="A275" s="99">
        <v>42059</v>
      </c>
      <c r="B275" s="192" t="s">
        <v>377</v>
      </c>
      <c r="C275" s="195" t="s">
        <v>467</v>
      </c>
      <c r="D275" s="130"/>
      <c r="E275" s="130"/>
      <c r="F275" s="131"/>
      <c r="G275" s="131">
        <v>1</v>
      </c>
      <c r="H275" s="98">
        <f>VLOOKUP(B275,'N1113 '!A$8:H$356,7,FALSE)</f>
        <v>2.75</v>
      </c>
      <c r="I275" s="98">
        <f t="shared" si="14"/>
        <v>0</v>
      </c>
      <c r="J275" s="123">
        <f t="shared" si="15"/>
        <v>2.75</v>
      </c>
      <c r="K275" s="131"/>
    </row>
    <row r="276" spans="1:11" s="110" customFormat="1" ht="19.5" customHeight="1" x14ac:dyDescent="0.2">
      <c r="A276" s="99">
        <v>42193</v>
      </c>
      <c r="B276" s="192" t="s">
        <v>377</v>
      </c>
      <c r="C276" s="195" t="s">
        <v>467</v>
      </c>
      <c r="D276" s="130"/>
      <c r="E276" s="130"/>
      <c r="F276" s="131"/>
      <c r="G276" s="131">
        <v>1</v>
      </c>
      <c r="H276" s="98">
        <f>VLOOKUP(B276,'N1113 '!A$8:H$356,7,FALSE)</f>
        <v>2.75</v>
      </c>
      <c r="I276" s="98">
        <f t="shared" si="14"/>
        <v>0</v>
      </c>
      <c r="J276" s="123">
        <f t="shared" si="15"/>
        <v>2.75</v>
      </c>
      <c r="K276" s="131"/>
    </row>
    <row r="277" spans="1:11" s="110" customFormat="1" ht="19.5" customHeight="1" x14ac:dyDescent="0.2">
      <c r="A277" s="99">
        <v>42171</v>
      </c>
      <c r="B277" s="168" t="s">
        <v>664</v>
      </c>
      <c r="C277" s="195" t="s">
        <v>467</v>
      </c>
      <c r="D277" s="130"/>
      <c r="E277" s="130"/>
      <c r="F277" s="131"/>
      <c r="G277" s="131">
        <v>7</v>
      </c>
      <c r="H277" s="98">
        <f>VLOOKUP(B277,'N1113 '!A$8:H$356,7,FALSE)</f>
        <v>14</v>
      </c>
      <c r="I277" s="98">
        <f t="shared" si="14"/>
        <v>0</v>
      </c>
      <c r="J277" s="123">
        <f t="shared" si="15"/>
        <v>98</v>
      </c>
      <c r="K277" s="131"/>
    </row>
    <row r="278" spans="1:11" s="110" customFormat="1" ht="19.5" customHeight="1" x14ac:dyDescent="0.2">
      <c r="A278" s="99">
        <v>42166</v>
      </c>
      <c r="B278" s="168" t="s">
        <v>660</v>
      </c>
      <c r="C278" s="195" t="s">
        <v>467</v>
      </c>
      <c r="D278" s="130"/>
      <c r="E278" s="130"/>
      <c r="F278" s="131"/>
      <c r="G278" s="131">
        <v>3</v>
      </c>
      <c r="H278" s="98" t="e">
        <f>VLOOKUP(B278,'N1113 '!A$8:H$356,7,FALSE)</f>
        <v>#N/A</v>
      </c>
      <c r="I278" s="98" t="e">
        <f t="shared" si="14"/>
        <v>#N/A</v>
      </c>
      <c r="J278" s="123" t="e">
        <f t="shared" si="15"/>
        <v>#N/A</v>
      </c>
      <c r="K278" s="131"/>
    </row>
    <row r="279" spans="1:11" s="110" customFormat="1" ht="19.5" customHeight="1" x14ac:dyDescent="0.2">
      <c r="A279" s="99">
        <v>42068</v>
      </c>
      <c r="B279" s="168" t="s">
        <v>526</v>
      </c>
      <c r="C279" s="195" t="s">
        <v>467</v>
      </c>
      <c r="D279" s="130"/>
      <c r="E279" s="130"/>
      <c r="F279" s="131"/>
      <c r="G279" s="131">
        <v>3</v>
      </c>
      <c r="H279" s="98" t="e">
        <f>VLOOKUP(B279,'N1113 '!A$8:H$356,7,FALSE)</f>
        <v>#N/A</v>
      </c>
      <c r="I279" s="98" t="e">
        <f t="shared" si="14"/>
        <v>#N/A</v>
      </c>
      <c r="J279" s="123" t="e">
        <f t="shared" si="15"/>
        <v>#N/A</v>
      </c>
      <c r="K279" s="131"/>
    </row>
    <row r="280" spans="1:11" s="110" customFormat="1" ht="19.5" customHeight="1" x14ac:dyDescent="0.2">
      <c r="A280" s="99">
        <v>42264</v>
      </c>
      <c r="B280" s="168" t="s">
        <v>687</v>
      </c>
      <c r="C280" s="195" t="s">
        <v>467</v>
      </c>
      <c r="D280" s="130"/>
      <c r="E280" s="130"/>
      <c r="F280" s="131"/>
      <c r="G280" s="131">
        <v>1</v>
      </c>
      <c r="H280" s="98" t="e">
        <f>VLOOKUP(B280,'N1113 '!A$8:H$356,7,FALSE)</f>
        <v>#N/A</v>
      </c>
      <c r="I280" s="98" t="e">
        <f t="shared" si="14"/>
        <v>#N/A</v>
      </c>
      <c r="J280" s="123" t="e">
        <f t="shared" si="15"/>
        <v>#N/A</v>
      </c>
      <c r="K280" s="131"/>
    </row>
    <row r="281" spans="1:11" s="110" customFormat="1" ht="19.5" customHeight="1" x14ac:dyDescent="0.2">
      <c r="A281" s="99">
        <v>42243</v>
      </c>
      <c r="B281" s="192" t="s">
        <v>342</v>
      </c>
      <c r="C281" s="195" t="s">
        <v>467</v>
      </c>
      <c r="D281" s="130"/>
      <c r="E281" s="130"/>
      <c r="F281" s="131"/>
      <c r="G281" s="131">
        <v>1</v>
      </c>
      <c r="H281" s="98">
        <f>VLOOKUP(B281,'N1113 '!A$8:H$356,7,FALSE)</f>
        <v>38</v>
      </c>
      <c r="I281" s="98">
        <f t="shared" si="14"/>
        <v>0</v>
      </c>
      <c r="J281" s="123">
        <f t="shared" si="15"/>
        <v>38</v>
      </c>
      <c r="K281" s="131"/>
    </row>
    <row r="282" spans="1:11" s="110" customFormat="1" ht="19.5" customHeight="1" x14ac:dyDescent="0.2">
      <c r="A282" s="99">
        <v>42198</v>
      </c>
      <c r="B282" s="168" t="s">
        <v>625</v>
      </c>
      <c r="C282" s="195" t="s">
        <v>467</v>
      </c>
      <c r="D282" s="130"/>
      <c r="E282" s="130"/>
      <c r="F282" s="131"/>
      <c r="G282" s="131">
        <v>1</v>
      </c>
      <c r="H282" s="98" t="e">
        <f>VLOOKUP(B282,'N1113 '!A$8:H$356,7,FALSE)</f>
        <v>#N/A</v>
      </c>
      <c r="I282" s="98" t="e">
        <f t="shared" si="14"/>
        <v>#N/A</v>
      </c>
      <c r="J282" s="123" t="e">
        <f t="shared" si="15"/>
        <v>#N/A</v>
      </c>
      <c r="K282" s="131"/>
    </row>
    <row r="283" spans="1:11" s="110" customFormat="1" ht="19.5" customHeight="1" x14ac:dyDescent="0.2">
      <c r="A283" s="99">
        <v>42207</v>
      </c>
      <c r="B283" s="168" t="s">
        <v>625</v>
      </c>
      <c r="C283" s="220" t="s">
        <v>467</v>
      </c>
      <c r="D283" s="130"/>
      <c r="E283" s="130"/>
      <c r="F283" s="131"/>
      <c r="G283" s="131">
        <v>1</v>
      </c>
      <c r="H283" s="98" t="e">
        <f>VLOOKUP(B283,'N1113 '!A$8:H$356,7,FALSE)</f>
        <v>#N/A</v>
      </c>
      <c r="I283" s="98" t="e">
        <f t="shared" si="14"/>
        <v>#N/A</v>
      </c>
      <c r="J283" s="123" t="e">
        <f t="shared" si="15"/>
        <v>#N/A</v>
      </c>
      <c r="K283" s="131"/>
    </row>
    <row r="284" spans="1:11" s="110" customFormat="1" ht="19.5" customHeight="1" x14ac:dyDescent="0.2">
      <c r="A284" s="99">
        <v>42212</v>
      </c>
      <c r="B284" s="168" t="s">
        <v>625</v>
      </c>
      <c r="C284" s="195" t="s">
        <v>467</v>
      </c>
      <c r="D284" s="130"/>
      <c r="E284" s="130"/>
      <c r="F284" s="131"/>
      <c r="G284" s="131">
        <v>2</v>
      </c>
      <c r="H284" s="98" t="e">
        <f>VLOOKUP(B284,'N1113 '!A$8:H$356,7,FALSE)</f>
        <v>#N/A</v>
      </c>
      <c r="I284" s="98" t="e">
        <f t="shared" si="14"/>
        <v>#N/A</v>
      </c>
      <c r="J284" s="123" t="e">
        <f t="shared" si="15"/>
        <v>#N/A</v>
      </c>
      <c r="K284" s="131"/>
    </row>
    <row r="285" spans="1:11" s="110" customFormat="1" ht="19.5" customHeight="1" x14ac:dyDescent="0.2">
      <c r="A285" s="99">
        <v>42027</v>
      </c>
      <c r="B285" s="192" t="s">
        <v>162</v>
      </c>
      <c r="C285" s="195" t="s">
        <v>467</v>
      </c>
      <c r="D285" s="130"/>
      <c r="E285" s="130"/>
      <c r="F285" s="131"/>
      <c r="G285" s="131">
        <v>1</v>
      </c>
      <c r="H285" s="98">
        <f>VLOOKUP(B285,'N1113 '!A$8:H$356,7,FALSE)</f>
        <v>42</v>
      </c>
      <c r="I285" s="98">
        <f t="shared" si="14"/>
        <v>0</v>
      </c>
      <c r="J285" s="123">
        <f t="shared" si="15"/>
        <v>42</v>
      </c>
      <c r="K285" s="131"/>
    </row>
    <row r="286" spans="1:11" s="110" customFormat="1" ht="19.5" customHeight="1" x14ac:dyDescent="0.2">
      <c r="A286" s="99">
        <v>42180</v>
      </c>
      <c r="B286" s="168" t="s">
        <v>672</v>
      </c>
      <c r="C286" s="220" t="s">
        <v>467</v>
      </c>
      <c r="D286" s="130"/>
      <c r="E286" s="130"/>
      <c r="F286" s="131"/>
      <c r="G286" s="131">
        <v>12</v>
      </c>
      <c r="H286" s="98" t="e">
        <f>VLOOKUP(B286,'N1113 '!A$8:H$356,7,FALSE)</f>
        <v>#N/A</v>
      </c>
      <c r="I286" s="98" t="e">
        <f t="shared" si="14"/>
        <v>#N/A</v>
      </c>
      <c r="J286" s="123" t="e">
        <f t="shared" si="15"/>
        <v>#N/A</v>
      </c>
      <c r="K286" s="131"/>
    </row>
    <row r="287" spans="1:11" s="110" customFormat="1" ht="19.5" customHeight="1" x14ac:dyDescent="0.2">
      <c r="A287" s="99">
        <v>42167</v>
      </c>
      <c r="B287" s="168" t="s">
        <v>617</v>
      </c>
      <c r="C287" s="220" t="s">
        <v>467</v>
      </c>
      <c r="D287" s="130"/>
      <c r="E287" s="130"/>
      <c r="F287" s="131"/>
      <c r="G287" s="131">
        <v>1</v>
      </c>
      <c r="H287" s="98" t="e">
        <f>VLOOKUP(B287,'N1113 '!A$8:H$356,7,FALSE)</f>
        <v>#N/A</v>
      </c>
      <c r="I287" s="98" t="e">
        <f t="shared" si="14"/>
        <v>#N/A</v>
      </c>
      <c r="J287" s="123" t="e">
        <f t="shared" si="15"/>
        <v>#N/A</v>
      </c>
      <c r="K287" s="131"/>
    </row>
    <row r="288" spans="1:11" s="110" customFormat="1" ht="19.5" customHeight="1" x14ac:dyDescent="0.2">
      <c r="A288" s="99">
        <v>42018</v>
      </c>
      <c r="B288" s="192" t="s">
        <v>425</v>
      </c>
      <c r="C288" s="195" t="s">
        <v>467</v>
      </c>
      <c r="D288" s="130"/>
      <c r="E288" s="130"/>
      <c r="F288" s="131"/>
      <c r="G288" s="131">
        <v>1</v>
      </c>
      <c r="H288" s="98" t="e">
        <f>VLOOKUP(B288,'N1113 '!A$8:H$356,7,FALSE)</f>
        <v>#N/A</v>
      </c>
      <c r="I288" s="98" t="e">
        <f t="shared" si="14"/>
        <v>#N/A</v>
      </c>
      <c r="J288" s="123" t="e">
        <f t="shared" si="15"/>
        <v>#N/A</v>
      </c>
      <c r="K288" s="131"/>
    </row>
    <row r="289" spans="1:11" s="110" customFormat="1" ht="19.5" customHeight="1" x14ac:dyDescent="0.2">
      <c r="A289" s="99">
        <v>42108</v>
      </c>
      <c r="B289" s="192" t="s">
        <v>425</v>
      </c>
      <c r="C289" s="195" t="s">
        <v>467</v>
      </c>
      <c r="D289" s="130"/>
      <c r="E289" s="130"/>
      <c r="F289" s="131"/>
      <c r="G289" s="131">
        <v>1</v>
      </c>
      <c r="H289" s="98" t="e">
        <f>VLOOKUP(B289,'N1113 '!A$8:H$356,7,FALSE)</f>
        <v>#N/A</v>
      </c>
      <c r="I289" s="98" t="e">
        <f t="shared" si="14"/>
        <v>#N/A</v>
      </c>
      <c r="J289" s="123" t="e">
        <f t="shared" si="15"/>
        <v>#N/A</v>
      </c>
      <c r="K289" s="131"/>
    </row>
    <row r="290" spans="1:11" s="110" customFormat="1" ht="19.5" customHeight="1" x14ac:dyDescent="0.2">
      <c r="A290" s="99">
        <v>42187</v>
      </c>
      <c r="B290" s="192" t="s">
        <v>425</v>
      </c>
      <c r="C290" s="220" t="s">
        <v>467</v>
      </c>
      <c r="D290" s="130"/>
      <c r="E290" s="130"/>
      <c r="F290" s="131"/>
      <c r="G290" s="131">
        <v>1</v>
      </c>
      <c r="H290" s="98" t="e">
        <f>VLOOKUP(B290,'N1113 '!A$8:H$356,7,FALSE)</f>
        <v>#N/A</v>
      </c>
      <c r="I290" s="98" t="e">
        <f t="shared" si="14"/>
        <v>#N/A</v>
      </c>
      <c r="J290" s="123" t="e">
        <f t="shared" si="15"/>
        <v>#N/A</v>
      </c>
      <c r="K290" s="131"/>
    </row>
    <row r="291" spans="1:11" s="110" customFormat="1" ht="19.5" customHeight="1" x14ac:dyDescent="0.2">
      <c r="A291" s="99">
        <v>42198</v>
      </c>
      <c r="B291" s="192" t="s">
        <v>425</v>
      </c>
      <c r="C291" s="195" t="s">
        <v>467</v>
      </c>
      <c r="D291" s="130"/>
      <c r="E291" s="130"/>
      <c r="F291" s="131"/>
      <c r="G291" s="131">
        <v>1</v>
      </c>
      <c r="H291" s="98" t="e">
        <f>VLOOKUP(B291,'N1113 '!A$8:H$356,7,FALSE)</f>
        <v>#N/A</v>
      </c>
      <c r="I291" s="98" t="e">
        <f t="shared" si="14"/>
        <v>#N/A</v>
      </c>
      <c r="J291" s="123" t="e">
        <f t="shared" si="15"/>
        <v>#N/A</v>
      </c>
      <c r="K291" s="131"/>
    </row>
    <row r="292" spans="1:11" s="112" customFormat="1" ht="19.5" customHeight="1" x14ac:dyDescent="0.2">
      <c r="A292" s="99">
        <v>42205</v>
      </c>
      <c r="B292" s="192" t="s">
        <v>425</v>
      </c>
      <c r="C292" s="195" t="s">
        <v>467</v>
      </c>
      <c r="D292" s="214"/>
      <c r="E292" s="214"/>
      <c r="F292" s="122"/>
      <c r="G292" s="122">
        <v>3</v>
      </c>
      <c r="H292" s="98" t="e">
        <f>VLOOKUP(B292,'N1113 '!A$8:H$356,7,FALSE)</f>
        <v>#N/A</v>
      </c>
      <c r="I292" s="98" t="e">
        <f t="shared" si="14"/>
        <v>#N/A</v>
      </c>
      <c r="J292" s="98" t="e">
        <f t="shared" si="15"/>
        <v>#N/A</v>
      </c>
      <c r="K292" s="122"/>
    </row>
    <row r="293" spans="1:11" s="112" customFormat="1" ht="19.5" customHeight="1" x14ac:dyDescent="0.2">
      <c r="A293" s="99">
        <v>42213</v>
      </c>
      <c r="B293" s="192" t="s">
        <v>425</v>
      </c>
      <c r="C293" s="195" t="s">
        <v>467</v>
      </c>
      <c r="D293" s="214"/>
      <c r="E293" s="214"/>
      <c r="F293" s="122"/>
      <c r="G293" s="122">
        <v>1</v>
      </c>
      <c r="H293" s="98" t="e">
        <f>VLOOKUP(B293,'N1113 '!A$8:H$356,7,FALSE)</f>
        <v>#N/A</v>
      </c>
      <c r="I293" s="98" t="e">
        <f t="shared" si="14"/>
        <v>#N/A</v>
      </c>
      <c r="J293" s="98" t="e">
        <f t="shared" si="15"/>
        <v>#N/A</v>
      </c>
      <c r="K293" s="122"/>
    </row>
    <row r="294" spans="1:11" s="110" customFormat="1" ht="19.5" customHeight="1" x14ac:dyDescent="0.2">
      <c r="A294" s="99">
        <v>42179</v>
      </c>
      <c r="B294" s="168" t="s">
        <v>346</v>
      </c>
      <c r="C294" s="195" t="s">
        <v>467</v>
      </c>
      <c r="D294" s="130"/>
      <c r="E294" s="130"/>
      <c r="F294" s="131"/>
      <c r="G294" s="131">
        <v>1</v>
      </c>
      <c r="H294" s="98">
        <f>VLOOKUP(B294,'N1113 '!A$8:H$356,7,FALSE)</f>
        <v>14.5</v>
      </c>
      <c r="I294" s="98">
        <f t="shared" si="14"/>
        <v>0</v>
      </c>
      <c r="J294" s="123">
        <f t="shared" si="15"/>
        <v>14.5</v>
      </c>
      <c r="K294" s="131"/>
    </row>
    <row r="295" spans="1:11" s="110" customFormat="1" ht="19.5" customHeight="1" x14ac:dyDescent="0.2">
      <c r="A295" s="99">
        <v>42206</v>
      </c>
      <c r="B295" s="168" t="s">
        <v>691</v>
      </c>
      <c r="C295" s="195" t="s">
        <v>467</v>
      </c>
      <c r="D295" s="130"/>
      <c r="E295" s="130"/>
      <c r="F295" s="131"/>
      <c r="G295" s="131">
        <v>1</v>
      </c>
      <c r="H295" s="98" t="e">
        <f>VLOOKUP(B295,'N1113 '!A$8:H$356,7,FALSE)</f>
        <v>#N/A</v>
      </c>
      <c r="I295" s="98" t="e">
        <f t="shared" si="14"/>
        <v>#N/A</v>
      </c>
      <c r="J295" s="123" t="e">
        <f t="shared" si="15"/>
        <v>#N/A</v>
      </c>
      <c r="K295" s="131"/>
    </row>
    <row r="296" spans="1:11" s="110" customFormat="1" ht="19.5" customHeight="1" x14ac:dyDescent="0.2">
      <c r="A296" s="99">
        <v>42208</v>
      </c>
      <c r="B296" s="168" t="s">
        <v>426</v>
      </c>
      <c r="C296" s="195" t="s">
        <v>467</v>
      </c>
      <c r="D296" s="130"/>
      <c r="E296" s="130"/>
      <c r="F296" s="131"/>
      <c r="G296" s="131">
        <v>1</v>
      </c>
      <c r="H296" s="98" t="e">
        <f>VLOOKUP(B296,'N1113 '!A$8:H$356,7,FALSE)</f>
        <v>#N/A</v>
      </c>
      <c r="I296" s="98" t="e">
        <f t="shared" si="14"/>
        <v>#N/A</v>
      </c>
      <c r="J296" s="123" t="e">
        <f t="shared" si="15"/>
        <v>#N/A</v>
      </c>
      <c r="K296" s="131"/>
    </row>
    <row r="297" spans="1:11" s="110" customFormat="1" ht="19.5" customHeight="1" x14ac:dyDescent="0.2">
      <c r="A297" s="99">
        <v>42011</v>
      </c>
      <c r="B297" s="192" t="s">
        <v>428</v>
      </c>
      <c r="C297" s="195" t="s">
        <v>467</v>
      </c>
      <c r="D297" s="130"/>
      <c r="E297" s="130"/>
      <c r="F297" s="131"/>
      <c r="G297" s="131">
        <v>1</v>
      </c>
      <c r="H297" s="98" t="e">
        <f>VLOOKUP(B297,'N1113 '!A$8:H$356,7,FALSE)</f>
        <v>#N/A</v>
      </c>
      <c r="I297" s="98" t="e">
        <f t="shared" si="14"/>
        <v>#N/A</v>
      </c>
      <c r="J297" s="123" t="e">
        <f t="shared" si="15"/>
        <v>#N/A</v>
      </c>
      <c r="K297" s="131"/>
    </row>
    <row r="298" spans="1:11" s="110" customFormat="1" ht="19.5" customHeight="1" x14ac:dyDescent="0.2">
      <c r="A298" s="99">
        <v>42093</v>
      </c>
      <c r="B298" s="168" t="s">
        <v>174</v>
      </c>
      <c r="C298" s="195" t="s">
        <v>467</v>
      </c>
      <c r="D298" s="130"/>
      <c r="E298" s="130"/>
      <c r="F298" s="131"/>
      <c r="G298" s="131">
        <v>1</v>
      </c>
      <c r="H298" s="98">
        <f>VLOOKUP(B298,'N1113 '!A$8:H$356,7,FALSE)</f>
        <v>40</v>
      </c>
      <c r="I298" s="98">
        <f t="shared" si="14"/>
        <v>0</v>
      </c>
      <c r="J298" s="123">
        <f t="shared" si="15"/>
        <v>40</v>
      </c>
      <c r="K298" s="131"/>
    </row>
    <row r="299" spans="1:11" s="110" customFormat="1" ht="19.5" customHeight="1" x14ac:dyDescent="0.2">
      <c r="A299" s="99">
        <v>42188</v>
      </c>
      <c r="B299" s="168" t="s">
        <v>174</v>
      </c>
      <c r="C299" s="195" t="s">
        <v>467</v>
      </c>
      <c r="D299" s="130"/>
      <c r="E299" s="130"/>
      <c r="F299" s="131"/>
      <c r="G299" s="131">
        <v>1</v>
      </c>
      <c r="H299" s="98">
        <f>VLOOKUP(B299,'N1113 '!A$8:H$356,7,FALSE)</f>
        <v>40</v>
      </c>
      <c r="I299" s="98">
        <f t="shared" si="14"/>
        <v>0</v>
      </c>
      <c r="J299" s="123">
        <f t="shared" si="15"/>
        <v>40</v>
      </c>
      <c r="K299" s="131"/>
    </row>
    <row r="300" spans="1:11" s="110" customFormat="1" ht="19.5" customHeight="1" x14ac:dyDescent="0.2">
      <c r="A300" s="99">
        <v>42229</v>
      </c>
      <c r="B300" s="168" t="s">
        <v>174</v>
      </c>
      <c r="C300" s="195" t="s">
        <v>467</v>
      </c>
      <c r="D300" s="130"/>
      <c r="E300" s="130"/>
      <c r="F300" s="131"/>
      <c r="G300" s="131">
        <v>1</v>
      </c>
      <c r="H300" s="98">
        <f>VLOOKUP(B300,'N1113 '!A$8:H$356,7,FALSE)</f>
        <v>40</v>
      </c>
      <c r="I300" s="98">
        <f t="shared" si="14"/>
        <v>0</v>
      </c>
      <c r="J300" s="123">
        <f t="shared" si="15"/>
        <v>40</v>
      </c>
      <c r="K300" s="131"/>
    </row>
    <row r="301" spans="1:11" s="110" customFormat="1" ht="19.5" customHeight="1" x14ac:dyDescent="0.2">
      <c r="A301" s="99">
        <v>42051</v>
      </c>
      <c r="B301" s="191" t="s">
        <v>544</v>
      </c>
      <c r="C301" s="195" t="s">
        <v>467</v>
      </c>
      <c r="D301" s="130"/>
      <c r="E301" s="130"/>
      <c r="F301" s="131"/>
      <c r="G301" s="131">
        <v>3</v>
      </c>
      <c r="H301" s="98" t="e">
        <f>VLOOKUP(B301,'N1113 '!A$8:H$356,7,FALSE)</f>
        <v>#N/A</v>
      </c>
      <c r="I301" s="98" t="e">
        <f t="shared" si="14"/>
        <v>#N/A</v>
      </c>
      <c r="J301" s="123" t="e">
        <f t="shared" si="15"/>
        <v>#N/A</v>
      </c>
      <c r="K301" s="131"/>
    </row>
    <row r="302" spans="1:11" s="110" customFormat="1" ht="19.5" customHeight="1" x14ac:dyDescent="0.2">
      <c r="A302" s="99">
        <v>42214</v>
      </c>
      <c r="B302" s="191" t="s">
        <v>610</v>
      </c>
      <c r="C302" s="195" t="s">
        <v>467</v>
      </c>
      <c r="D302" s="130"/>
      <c r="E302" s="130"/>
      <c r="F302" s="131"/>
      <c r="G302" s="131">
        <v>1</v>
      </c>
      <c r="H302" s="98" t="e">
        <f>VLOOKUP(B302,'N1113 '!A$8:H$356,7,FALSE)</f>
        <v>#N/A</v>
      </c>
      <c r="I302" s="98" t="e">
        <f t="shared" si="14"/>
        <v>#N/A</v>
      </c>
      <c r="J302" s="123" t="e">
        <f t="shared" si="15"/>
        <v>#N/A</v>
      </c>
      <c r="K302" s="131"/>
    </row>
    <row r="303" spans="1:11" s="110" customFormat="1" ht="19.5" customHeight="1" x14ac:dyDescent="0.2">
      <c r="A303" s="99">
        <v>42051</v>
      </c>
      <c r="B303" s="168" t="s">
        <v>556</v>
      </c>
      <c r="C303" s="195" t="s">
        <v>467</v>
      </c>
      <c r="D303" s="130"/>
      <c r="E303" s="130"/>
      <c r="F303" s="131"/>
      <c r="G303" s="131">
        <v>2</v>
      </c>
      <c r="H303" s="98" t="e">
        <f>VLOOKUP(B303,'N1113 '!A$8:H$356,7,FALSE)</f>
        <v>#N/A</v>
      </c>
      <c r="I303" s="98" t="e">
        <f t="shared" si="14"/>
        <v>#N/A</v>
      </c>
      <c r="J303" s="123" t="e">
        <f t="shared" si="15"/>
        <v>#N/A</v>
      </c>
      <c r="K303" s="131"/>
    </row>
    <row r="304" spans="1:11" s="110" customFormat="1" ht="19.5" customHeight="1" x14ac:dyDescent="0.2">
      <c r="A304" s="99">
        <v>42051</v>
      </c>
      <c r="B304" s="168" t="s">
        <v>566</v>
      </c>
      <c r="C304" s="195" t="s">
        <v>467</v>
      </c>
      <c r="D304" s="130"/>
      <c r="E304" s="130"/>
      <c r="F304" s="131"/>
      <c r="G304" s="131">
        <v>1</v>
      </c>
      <c r="H304" s="98" t="e">
        <f>VLOOKUP(B304,'N1113 '!A$8:H$356,7,FALSE)</f>
        <v>#N/A</v>
      </c>
      <c r="I304" s="98" t="e">
        <f t="shared" si="14"/>
        <v>#N/A</v>
      </c>
      <c r="J304" s="123" t="e">
        <f t="shared" si="15"/>
        <v>#N/A</v>
      </c>
      <c r="K304" s="131"/>
    </row>
    <row r="305" spans="1:11" s="110" customFormat="1" ht="19.5" customHeight="1" x14ac:dyDescent="0.2">
      <c r="A305" s="99">
        <v>42082</v>
      </c>
      <c r="B305" s="192" t="s">
        <v>545</v>
      </c>
      <c r="C305" s="220" t="s">
        <v>467</v>
      </c>
      <c r="D305" s="130"/>
      <c r="E305" s="130"/>
      <c r="F305" s="131"/>
      <c r="G305" s="131">
        <v>3</v>
      </c>
      <c r="H305" s="98" t="e">
        <f>VLOOKUP(B305,'N1113 '!A$8:H$356,7,FALSE)</f>
        <v>#N/A</v>
      </c>
      <c r="I305" s="98" t="e">
        <f t="shared" si="14"/>
        <v>#N/A</v>
      </c>
      <c r="J305" s="123" t="e">
        <f t="shared" si="15"/>
        <v>#N/A</v>
      </c>
      <c r="K305" s="131"/>
    </row>
    <row r="306" spans="1:11" s="112" customFormat="1" ht="19.5" customHeight="1" x14ac:dyDescent="0.2">
      <c r="A306" s="99">
        <v>42115</v>
      </c>
      <c r="B306" s="192" t="s">
        <v>556</v>
      </c>
      <c r="C306" s="196" t="s">
        <v>467</v>
      </c>
      <c r="D306" s="214"/>
      <c r="E306" s="214"/>
      <c r="F306" s="122"/>
      <c r="G306" s="122">
        <v>5</v>
      </c>
      <c r="H306" s="98" t="e">
        <f>VLOOKUP(B306,'N1113 '!A$8:H$356,7,FALSE)</f>
        <v>#N/A</v>
      </c>
      <c r="I306" s="98" t="e">
        <f t="shared" si="14"/>
        <v>#N/A</v>
      </c>
      <c r="J306" s="98" t="e">
        <f t="shared" si="15"/>
        <v>#N/A</v>
      </c>
      <c r="K306" s="122"/>
    </row>
    <row r="307" spans="1:11" s="110" customFormat="1" ht="19.5" customHeight="1" x14ac:dyDescent="0.2">
      <c r="A307" s="99">
        <v>42011</v>
      </c>
      <c r="B307" s="192" t="s">
        <v>546</v>
      </c>
      <c r="C307" s="196" t="s">
        <v>467</v>
      </c>
      <c r="D307" s="130"/>
      <c r="E307" s="130"/>
      <c r="F307" s="131"/>
      <c r="G307" s="131">
        <v>2</v>
      </c>
      <c r="H307" s="98">
        <f>VLOOKUP(B307,'N1113 '!A$8:H$356,7,FALSE)</f>
        <v>380</v>
      </c>
      <c r="I307" s="98">
        <f t="shared" si="14"/>
        <v>0</v>
      </c>
      <c r="J307" s="123">
        <f t="shared" si="15"/>
        <v>760</v>
      </c>
      <c r="K307" s="131"/>
    </row>
    <row r="308" spans="1:11" s="110" customFormat="1" ht="19.5" customHeight="1" x14ac:dyDescent="0.2">
      <c r="A308" s="99">
        <v>42016</v>
      </c>
      <c r="B308" s="192" t="s">
        <v>546</v>
      </c>
      <c r="C308" s="195" t="s">
        <v>467</v>
      </c>
      <c r="D308" s="130"/>
      <c r="E308" s="130"/>
      <c r="F308" s="131"/>
      <c r="G308" s="131">
        <v>3</v>
      </c>
      <c r="H308" s="98">
        <f>VLOOKUP(B308,'N1113 '!A$8:H$356,7,FALSE)</f>
        <v>380</v>
      </c>
      <c r="I308" s="98">
        <f t="shared" si="14"/>
        <v>0</v>
      </c>
      <c r="J308" s="123">
        <f t="shared" si="15"/>
        <v>1140</v>
      </c>
      <c r="K308" s="131"/>
    </row>
    <row r="309" spans="1:11" s="110" customFormat="1" ht="19.5" customHeight="1" x14ac:dyDescent="0.2">
      <c r="A309" s="99">
        <v>42234</v>
      </c>
      <c r="B309" s="168" t="s">
        <v>602</v>
      </c>
      <c r="C309" s="196" t="s">
        <v>467</v>
      </c>
      <c r="D309" s="130"/>
      <c r="E309" s="130"/>
      <c r="F309" s="131"/>
      <c r="G309" s="131">
        <v>1</v>
      </c>
      <c r="H309" s="98" t="e">
        <f>VLOOKUP(B309,'N1113 '!A$8:H$356,7,FALSE)</f>
        <v>#N/A</v>
      </c>
      <c r="I309" s="98" t="e">
        <f t="shared" si="14"/>
        <v>#N/A</v>
      </c>
      <c r="J309" s="123" t="e">
        <f t="shared" si="15"/>
        <v>#N/A</v>
      </c>
      <c r="K309" s="131"/>
    </row>
    <row r="310" spans="1:11" s="110" customFormat="1" ht="19.5" customHeight="1" x14ac:dyDescent="0.2">
      <c r="A310" s="99">
        <v>42011</v>
      </c>
      <c r="B310" s="192" t="s">
        <v>547</v>
      </c>
      <c r="C310" s="196" t="s">
        <v>467</v>
      </c>
      <c r="D310" s="130"/>
      <c r="E310" s="130"/>
      <c r="F310" s="131"/>
      <c r="G310" s="131">
        <v>2</v>
      </c>
      <c r="H310" s="98" t="e">
        <f>VLOOKUP(B310,'N1113 '!A$8:H$356,7,FALSE)</f>
        <v>#N/A</v>
      </c>
      <c r="I310" s="98" t="e">
        <f t="shared" si="14"/>
        <v>#N/A</v>
      </c>
      <c r="J310" s="123" t="e">
        <f t="shared" si="15"/>
        <v>#N/A</v>
      </c>
      <c r="K310" s="131"/>
    </row>
    <row r="311" spans="1:11" s="110" customFormat="1" ht="19.5" customHeight="1" x14ac:dyDescent="0.2">
      <c r="A311" s="99">
        <v>42151</v>
      </c>
      <c r="B311" s="192" t="s">
        <v>567</v>
      </c>
      <c r="C311" s="195" t="s">
        <v>467</v>
      </c>
      <c r="D311" s="130"/>
      <c r="E311" s="130"/>
      <c r="F311" s="131"/>
      <c r="G311" s="131">
        <v>1</v>
      </c>
      <c r="H311" s="98" t="e">
        <f>VLOOKUP(B311,'N1113 '!A$8:H$356,7,FALSE)</f>
        <v>#N/A</v>
      </c>
      <c r="I311" s="98" t="e">
        <f t="shared" si="14"/>
        <v>#N/A</v>
      </c>
      <c r="J311" s="123" t="e">
        <f t="shared" si="15"/>
        <v>#N/A</v>
      </c>
      <c r="K311" s="131"/>
    </row>
    <row r="312" spans="1:11" s="110" customFormat="1" ht="19.5" customHeight="1" x14ac:dyDescent="0.2">
      <c r="A312" s="99">
        <v>42234</v>
      </c>
      <c r="B312" s="192" t="s">
        <v>630</v>
      </c>
      <c r="C312" s="196" t="s">
        <v>467</v>
      </c>
      <c r="D312" s="130"/>
      <c r="E312" s="130"/>
      <c r="F312" s="131"/>
      <c r="G312" s="131">
        <v>1</v>
      </c>
      <c r="H312" s="98" t="e">
        <f>VLOOKUP(B312,'N1113 '!A$8:H$356,7,FALSE)</f>
        <v>#N/A</v>
      </c>
      <c r="I312" s="98" t="e">
        <f t="shared" si="14"/>
        <v>#N/A</v>
      </c>
      <c r="J312" s="123" t="e">
        <f t="shared" si="15"/>
        <v>#N/A</v>
      </c>
      <c r="K312" s="131"/>
    </row>
    <row r="313" spans="1:11" s="112" customFormat="1" ht="19.5" customHeight="1" x14ac:dyDescent="0.2">
      <c r="A313" s="99">
        <v>42205</v>
      </c>
      <c r="B313" s="168" t="s">
        <v>686</v>
      </c>
      <c r="C313" s="196" t="s">
        <v>467</v>
      </c>
      <c r="D313" s="214"/>
      <c r="E313" s="214"/>
      <c r="F313" s="122"/>
      <c r="G313" s="122">
        <v>1</v>
      </c>
      <c r="H313" s="98" t="e">
        <f>VLOOKUP(B313,'N1113 '!A$8:H$356,7,FALSE)</f>
        <v>#N/A</v>
      </c>
      <c r="I313" s="98" t="e">
        <f t="shared" si="14"/>
        <v>#N/A</v>
      </c>
      <c r="J313" s="98" t="e">
        <f t="shared" si="15"/>
        <v>#N/A</v>
      </c>
      <c r="K313" s="122"/>
    </row>
    <row r="314" spans="1:11" s="112" customFormat="1" ht="19.5" customHeight="1" x14ac:dyDescent="0.2">
      <c r="A314" s="99">
        <v>42206</v>
      </c>
      <c r="B314" s="168" t="s">
        <v>686</v>
      </c>
      <c r="C314" s="196" t="s">
        <v>467</v>
      </c>
      <c r="D314" s="214"/>
      <c r="E314" s="214"/>
      <c r="F314" s="122"/>
      <c r="G314" s="122">
        <v>1</v>
      </c>
      <c r="H314" s="98" t="e">
        <f>VLOOKUP(B314,'N1113 '!A$8:H$356,7,FALSE)</f>
        <v>#N/A</v>
      </c>
      <c r="I314" s="98" t="e">
        <f t="shared" si="14"/>
        <v>#N/A</v>
      </c>
      <c r="J314" s="98" t="e">
        <f t="shared" si="15"/>
        <v>#N/A</v>
      </c>
      <c r="K314" s="122"/>
    </row>
    <row r="315" spans="1:11" s="112" customFormat="1" ht="19.5" customHeight="1" x14ac:dyDescent="0.2">
      <c r="A315" s="99">
        <v>42108</v>
      </c>
      <c r="B315" s="168" t="s">
        <v>437</v>
      </c>
      <c r="C315" s="196" t="s">
        <v>467</v>
      </c>
      <c r="D315" s="214"/>
      <c r="E315" s="214"/>
      <c r="F315" s="122"/>
      <c r="G315" s="122">
        <v>1</v>
      </c>
      <c r="H315" s="98" t="e">
        <f>VLOOKUP(B315,'N1113 '!A$8:H$356,7,FALSE)</f>
        <v>#N/A</v>
      </c>
      <c r="I315" s="98" t="e">
        <f t="shared" si="14"/>
        <v>#N/A</v>
      </c>
      <c r="J315" s="98" t="e">
        <f t="shared" si="15"/>
        <v>#N/A</v>
      </c>
      <c r="K315" s="122"/>
    </row>
    <row r="316" spans="1:11" s="112" customFormat="1" ht="19.5" customHeight="1" x14ac:dyDescent="0.2">
      <c r="A316" s="99">
        <v>42159</v>
      </c>
      <c r="B316" s="168" t="s">
        <v>437</v>
      </c>
      <c r="C316" s="195" t="s">
        <v>467</v>
      </c>
      <c r="D316" s="214"/>
      <c r="E316" s="214"/>
      <c r="F316" s="122"/>
      <c r="G316" s="122">
        <v>1</v>
      </c>
      <c r="H316" s="98" t="e">
        <f>VLOOKUP(B316,'N1113 '!A$8:H$356,7,FALSE)</f>
        <v>#N/A</v>
      </c>
      <c r="I316" s="98" t="e">
        <f t="shared" si="14"/>
        <v>#N/A</v>
      </c>
      <c r="J316" s="98" t="e">
        <f t="shared" si="15"/>
        <v>#N/A</v>
      </c>
      <c r="K316" s="122"/>
    </row>
    <row r="317" spans="1:11" s="112" customFormat="1" ht="19.5" customHeight="1" x14ac:dyDescent="0.2">
      <c r="A317" s="99">
        <v>42255</v>
      </c>
      <c r="B317" s="168" t="s">
        <v>437</v>
      </c>
      <c r="C317" s="220" t="s">
        <v>467</v>
      </c>
      <c r="D317" s="214"/>
      <c r="E317" s="214"/>
      <c r="F317" s="122"/>
      <c r="G317" s="122">
        <v>1</v>
      </c>
      <c r="H317" s="98" t="e">
        <f>VLOOKUP(B317,'N1113 '!A$8:H$356,7,FALSE)</f>
        <v>#N/A</v>
      </c>
      <c r="I317" s="98" t="e">
        <f t="shared" si="14"/>
        <v>#N/A</v>
      </c>
      <c r="J317" s="98" t="e">
        <f t="shared" si="15"/>
        <v>#N/A</v>
      </c>
      <c r="K317" s="122"/>
    </row>
    <row r="318" spans="1:11" s="110" customFormat="1" ht="19.5" customHeight="1" x14ac:dyDescent="0.2">
      <c r="A318" s="99">
        <v>42231</v>
      </c>
      <c r="B318" s="168" t="s">
        <v>264</v>
      </c>
      <c r="C318" s="220" t="s">
        <v>467</v>
      </c>
      <c r="D318" s="130"/>
      <c r="E318" s="130"/>
      <c r="F318" s="131"/>
      <c r="G318" s="131">
        <v>1</v>
      </c>
      <c r="H318" s="98">
        <f>VLOOKUP(B318,'N1113 '!A$8:H$356,7,FALSE)</f>
        <v>59</v>
      </c>
      <c r="I318" s="98">
        <f t="shared" si="14"/>
        <v>0</v>
      </c>
      <c r="J318" s="123">
        <f t="shared" si="15"/>
        <v>59</v>
      </c>
      <c r="K318" s="131"/>
    </row>
    <row r="319" spans="1:11" s="110" customFormat="1" ht="19.5" customHeight="1" x14ac:dyDescent="0.2">
      <c r="A319" s="99">
        <v>42072</v>
      </c>
      <c r="B319" s="168" t="s">
        <v>351</v>
      </c>
      <c r="C319" s="196" t="s">
        <v>467</v>
      </c>
      <c r="D319" s="130"/>
      <c r="E319" s="130"/>
      <c r="F319" s="131"/>
      <c r="G319" s="131">
        <v>1</v>
      </c>
      <c r="H319" s="202">
        <f>VLOOKUP(B319,'N1113 '!A$8:H$356,7,FALSE)</f>
        <v>1150</v>
      </c>
      <c r="I319" s="98">
        <f t="shared" si="14"/>
        <v>0</v>
      </c>
      <c r="J319" s="123">
        <f t="shared" si="15"/>
        <v>1150</v>
      </c>
      <c r="K319" s="131"/>
    </row>
    <row r="320" spans="1:11" s="110" customFormat="1" ht="19.5" customHeight="1" x14ac:dyDescent="0.2">
      <c r="A320" s="99">
        <v>42191</v>
      </c>
      <c r="B320" s="168" t="s">
        <v>351</v>
      </c>
      <c r="C320" s="196" t="s">
        <v>467</v>
      </c>
      <c r="D320" s="130"/>
      <c r="E320" s="130"/>
      <c r="F320" s="131"/>
      <c r="G320" s="131">
        <v>1</v>
      </c>
      <c r="H320" s="202">
        <f>VLOOKUP(B320,'N1113 '!A$8:H$356,7,FALSE)</f>
        <v>1150</v>
      </c>
      <c r="I320" s="98">
        <f t="shared" si="14"/>
        <v>0</v>
      </c>
      <c r="J320" s="123">
        <f t="shared" si="15"/>
        <v>1150</v>
      </c>
      <c r="K320" s="131"/>
    </row>
    <row r="321" spans="1:11" s="110" customFormat="1" ht="19.5" customHeight="1" x14ac:dyDescent="0.2">
      <c r="A321" s="99">
        <v>42257</v>
      </c>
      <c r="B321" s="168" t="s">
        <v>351</v>
      </c>
      <c r="C321" s="195" t="s">
        <v>467</v>
      </c>
      <c r="D321" s="130"/>
      <c r="E321" s="130"/>
      <c r="F321" s="131"/>
      <c r="G321" s="131">
        <v>1</v>
      </c>
      <c r="H321" s="202">
        <f>VLOOKUP(B321,'N1113 '!A$8:H$356,7,FALSE)</f>
        <v>1150</v>
      </c>
      <c r="I321" s="98">
        <f t="shared" si="14"/>
        <v>0</v>
      </c>
      <c r="J321" s="123">
        <f t="shared" si="15"/>
        <v>1150</v>
      </c>
      <c r="K321" s="131"/>
    </row>
    <row r="322" spans="1:11" s="110" customFormat="1" ht="19.5" customHeight="1" x14ac:dyDescent="0.2">
      <c r="A322" s="99">
        <v>42199</v>
      </c>
      <c r="B322" s="168" t="s">
        <v>683</v>
      </c>
      <c r="C322" s="201" t="s">
        <v>467</v>
      </c>
      <c r="D322" s="130"/>
      <c r="E322" s="130"/>
      <c r="F322" s="131"/>
      <c r="G322" s="131">
        <v>2</v>
      </c>
      <c r="H322" s="98" t="e">
        <f>VLOOKUP(B322,'N1113 '!A$8:H$356,7,FALSE)</f>
        <v>#N/A</v>
      </c>
      <c r="I322" s="98" t="e">
        <f t="shared" si="14"/>
        <v>#N/A</v>
      </c>
      <c r="J322" s="123" t="e">
        <f t="shared" si="15"/>
        <v>#N/A</v>
      </c>
      <c r="K322" s="131"/>
    </row>
    <row r="323" spans="1:11" s="110" customFormat="1" ht="19.5" customHeight="1" x14ac:dyDescent="0.2">
      <c r="A323" s="99">
        <v>42171</v>
      </c>
      <c r="B323" s="168" t="s">
        <v>635</v>
      </c>
      <c r="C323" s="201" t="s">
        <v>467</v>
      </c>
      <c r="D323" s="130"/>
      <c r="E323" s="130"/>
      <c r="F323" s="131"/>
      <c r="G323" s="131">
        <v>1</v>
      </c>
      <c r="H323" s="98" t="e">
        <f>VLOOKUP(B323,'N1113 '!A$8:H$356,7,FALSE)</f>
        <v>#N/A</v>
      </c>
      <c r="I323" s="98" t="e">
        <f t="shared" si="14"/>
        <v>#N/A</v>
      </c>
      <c r="J323" s="123" t="e">
        <f t="shared" si="15"/>
        <v>#N/A</v>
      </c>
      <c r="K323" s="131"/>
    </row>
    <row r="324" spans="1:11" s="110" customFormat="1" ht="19.5" customHeight="1" x14ac:dyDescent="0.2">
      <c r="A324" s="99">
        <v>42009</v>
      </c>
      <c r="B324" s="192" t="s">
        <v>506</v>
      </c>
      <c r="C324" s="220" t="s">
        <v>467</v>
      </c>
      <c r="D324" s="130"/>
      <c r="E324" s="130"/>
      <c r="F324" s="131"/>
      <c r="G324" s="131">
        <v>2</v>
      </c>
      <c r="H324" s="98" t="e">
        <f>VLOOKUP(B324,'N1113 '!A$8:H$356,7,FALSE)</f>
        <v>#N/A</v>
      </c>
      <c r="I324" s="98" t="e">
        <f t="shared" si="14"/>
        <v>#N/A</v>
      </c>
      <c r="J324" s="123" t="e">
        <f t="shared" si="15"/>
        <v>#N/A</v>
      </c>
      <c r="K324" s="131"/>
    </row>
    <row r="325" spans="1:11" s="110" customFormat="1" ht="19.5" customHeight="1" x14ac:dyDescent="0.2">
      <c r="A325" s="99">
        <v>42034</v>
      </c>
      <c r="B325" s="192" t="s">
        <v>269</v>
      </c>
      <c r="C325" s="196" t="s">
        <v>467</v>
      </c>
      <c r="D325" s="130"/>
      <c r="E325" s="130"/>
      <c r="F325" s="131"/>
      <c r="G325" s="131">
        <v>1</v>
      </c>
      <c r="H325" s="98">
        <f>VLOOKUP(B325,'N1113 '!A$8:H$356,7,FALSE)</f>
        <v>14</v>
      </c>
      <c r="I325" s="98">
        <f t="shared" si="14"/>
        <v>0</v>
      </c>
      <c r="J325" s="123">
        <f t="shared" si="15"/>
        <v>14</v>
      </c>
      <c r="K325" s="131"/>
    </row>
    <row r="326" spans="1:11" s="110" customFormat="1" ht="19.5" customHeight="1" x14ac:dyDescent="0.2">
      <c r="A326" s="99">
        <v>42087</v>
      </c>
      <c r="B326" s="168" t="s">
        <v>269</v>
      </c>
      <c r="C326" s="196" t="s">
        <v>467</v>
      </c>
      <c r="D326" s="130"/>
      <c r="E326" s="130"/>
      <c r="F326" s="131"/>
      <c r="G326" s="131">
        <v>1</v>
      </c>
      <c r="H326" s="98">
        <f>VLOOKUP(B326,'N1113 '!A$8:H$356,7,FALSE)</f>
        <v>14</v>
      </c>
      <c r="I326" s="98">
        <f t="shared" ref="I326:I389" si="16">F326*H326</f>
        <v>0</v>
      </c>
      <c r="J326" s="123">
        <f t="shared" ref="J326:J389" si="17">H326*G326</f>
        <v>14</v>
      </c>
      <c r="K326" s="131"/>
    </row>
    <row r="327" spans="1:11" s="110" customFormat="1" ht="19.5" customHeight="1" x14ac:dyDescent="0.2">
      <c r="A327" s="99">
        <v>42174</v>
      </c>
      <c r="B327" s="168" t="s">
        <v>269</v>
      </c>
      <c r="C327" s="210" t="s">
        <v>467</v>
      </c>
      <c r="D327" s="130"/>
      <c r="E327" s="130"/>
      <c r="F327" s="131"/>
      <c r="G327" s="131">
        <v>4</v>
      </c>
      <c r="H327" s="202">
        <f>VLOOKUP(B327,'N1113 '!A$8:H$356,7,FALSE)</f>
        <v>14</v>
      </c>
      <c r="I327" s="98">
        <f t="shared" si="16"/>
        <v>0</v>
      </c>
      <c r="J327" s="123">
        <f t="shared" si="17"/>
        <v>56</v>
      </c>
      <c r="K327" s="131"/>
    </row>
    <row r="328" spans="1:11" s="110" customFormat="1" ht="19.5" customHeight="1" x14ac:dyDescent="0.2">
      <c r="A328" s="99">
        <v>42198</v>
      </c>
      <c r="B328" s="168" t="s">
        <v>269</v>
      </c>
      <c r="C328" s="196" t="s">
        <v>467</v>
      </c>
      <c r="D328" s="130"/>
      <c r="E328" s="130"/>
      <c r="F328" s="131"/>
      <c r="G328" s="131">
        <v>1</v>
      </c>
      <c r="H328" s="98">
        <f>VLOOKUP(B328,'N1113 '!A$8:H$356,7,FALSE)</f>
        <v>14</v>
      </c>
      <c r="I328" s="98">
        <f t="shared" si="16"/>
        <v>0</v>
      </c>
      <c r="J328" s="123">
        <f t="shared" si="17"/>
        <v>14</v>
      </c>
      <c r="K328" s="131"/>
    </row>
    <row r="329" spans="1:11" s="110" customFormat="1" ht="19.5" customHeight="1" x14ac:dyDescent="0.2">
      <c r="A329" s="99">
        <v>42216</v>
      </c>
      <c r="B329" s="168" t="s">
        <v>269</v>
      </c>
      <c r="C329" s="196" t="s">
        <v>467</v>
      </c>
      <c r="D329" s="130"/>
      <c r="E329" s="130"/>
      <c r="F329" s="131"/>
      <c r="G329" s="131">
        <v>1</v>
      </c>
      <c r="H329" s="98">
        <f>VLOOKUP(B329,'N1113 '!A$8:H$356,7,FALSE)</f>
        <v>14</v>
      </c>
      <c r="I329" s="98">
        <f t="shared" si="16"/>
        <v>0</v>
      </c>
      <c r="J329" s="123">
        <f t="shared" si="17"/>
        <v>14</v>
      </c>
      <c r="K329" s="131"/>
    </row>
    <row r="330" spans="1:11" s="110" customFormat="1" ht="19.5" customHeight="1" x14ac:dyDescent="0.2">
      <c r="A330" s="99">
        <v>42265</v>
      </c>
      <c r="B330" s="168" t="s">
        <v>802</v>
      </c>
      <c r="C330" s="196" t="s">
        <v>467</v>
      </c>
      <c r="D330" s="130"/>
      <c r="E330" s="130"/>
      <c r="F330" s="131"/>
      <c r="G330" s="131">
        <v>1</v>
      </c>
      <c r="H330" s="98" t="e">
        <f>VLOOKUP(B330,'N1113 '!A$8:H$356,7,FALSE)</f>
        <v>#N/A</v>
      </c>
      <c r="I330" s="98" t="e">
        <f t="shared" si="16"/>
        <v>#N/A</v>
      </c>
      <c r="J330" s="123" t="e">
        <f t="shared" si="17"/>
        <v>#N/A</v>
      </c>
      <c r="K330" s="131"/>
    </row>
    <row r="331" spans="1:11" s="110" customFormat="1" ht="19.5" customHeight="1" x14ac:dyDescent="0.2">
      <c r="A331" s="99">
        <v>42174</v>
      </c>
      <c r="B331" s="168" t="s">
        <v>631</v>
      </c>
      <c r="C331" s="210" t="s">
        <v>467</v>
      </c>
      <c r="D331" s="130"/>
      <c r="E331" s="130"/>
      <c r="F331" s="131"/>
      <c r="G331" s="131">
        <v>1</v>
      </c>
      <c r="H331" s="202" t="e">
        <f>VLOOKUP(B331,'N1113 '!A$8:H$356,7,FALSE)</f>
        <v>#N/A</v>
      </c>
      <c r="I331" s="98" t="e">
        <f t="shared" si="16"/>
        <v>#N/A</v>
      </c>
      <c r="J331" s="123" t="e">
        <f t="shared" si="17"/>
        <v>#N/A</v>
      </c>
      <c r="K331" s="131"/>
    </row>
    <row r="332" spans="1:11" s="110" customFormat="1" ht="19.5" customHeight="1" x14ac:dyDescent="0.2">
      <c r="A332" s="99">
        <v>42180</v>
      </c>
      <c r="B332" s="168" t="s">
        <v>631</v>
      </c>
      <c r="C332" s="204" t="s">
        <v>467</v>
      </c>
      <c r="D332" s="130"/>
      <c r="E332" s="130"/>
      <c r="F332" s="131"/>
      <c r="G332" s="131">
        <v>1</v>
      </c>
      <c r="H332" s="202" t="e">
        <f>VLOOKUP(B332,'N1113 '!A$8:H$356,7,FALSE)</f>
        <v>#N/A</v>
      </c>
      <c r="I332" s="98" t="e">
        <f t="shared" si="16"/>
        <v>#N/A</v>
      </c>
      <c r="J332" s="123" t="e">
        <f t="shared" si="17"/>
        <v>#N/A</v>
      </c>
      <c r="K332" s="131"/>
    </row>
    <row r="333" spans="1:11" s="110" customFormat="1" ht="19.5" customHeight="1" x14ac:dyDescent="0.2">
      <c r="A333" s="99">
        <v>42193</v>
      </c>
      <c r="B333" s="168" t="s">
        <v>631</v>
      </c>
      <c r="C333" s="194" t="s">
        <v>467</v>
      </c>
      <c r="D333" s="130"/>
      <c r="E333" s="130"/>
      <c r="F333" s="131"/>
      <c r="G333" s="131">
        <v>1</v>
      </c>
      <c r="H333" s="98" t="e">
        <f>VLOOKUP(B333,'N1113 '!A$8:H$356,7,FALSE)</f>
        <v>#N/A</v>
      </c>
      <c r="I333" s="98" t="e">
        <f t="shared" si="16"/>
        <v>#N/A</v>
      </c>
      <c r="J333" s="123" t="e">
        <f t="shared" si="17"/>
        <v>#N/A</v>
      </c>
      <c r="K333" s="131"/>
    </row>
    <row r="334" spans="1:11" s="110" customFormat="1" ht="19.5" customHeight="1" x14ac:dyDescent="0.2">
      <c r="A334" s="99">
        <v>42255</v>
      </c>
      <c r="B334" s="168" t="s">
        <v>631</v>
      </c>
      <c r="C334" s="194" t="s">
        <v>467</v>
      </c>
      <c r="D334" s="130"/>
      <c r="E334" s="130"/>
      <c r="F334" s="131"/>
      <c r="G334" s="131">
        <v>1</v>
      </c>
      <c r="H334" s="98" t="e">
        <f>VLOOKUP(B334,'N1113 '!A$8:H$356,7,FALSE)</f>
        <v>#N/A</v>
      </c>
      <c r="I334" s="98" t="e">
        <f t="shared" si="16"/>
        <v>#N/A</v>
      </c>
      <c r="J334" s="123" t="e">
        <f t="shared" si="17"/>
        <v>#N/A</v>
      </c>
      <c r="K334" s="131"/>
    </row>
    <row r="335" spans="1:11" s="110" customFormat="1" ht="19.5" customHeight="1" x14ac:dyDescent="0.2">
      <c r="A335" s="99">
        <v>42010</v>
      </c>
      <c r="B335" s="192" t="s">
        <v>517</v>
      </c>
      <c r="C335" s="196" t="s">
        <v>467</v>
      </c>
      <c r="D335" s="130"/>
      <c r="E335" s="130"/>
      <c r="F335" s="131"/>
      <c r="G335" s="131">
        <v>1</v>
      </c>
      <c r="H335" s="98" t="e">
        <f>VLOOKUP(B335,'N1113 '!A$8:H$356,7,FALSE)</f>
        <v>#N/A</v>
      </c>
      <c r="I335" s="98" t="e">
        <f t="shared" si="16"/>
        <v>#N/A</v>
      </c>
      <c r="J335" s="123" t="e">
        <f t="shared" si="17"/>
        <v>#N/A</v>
      </c>
      <c r="K335" s="131"/>
    </row>
    <row r="336" spans="1:11" s="110" customFormat="1" ht="19.5" customHeight="1" x14ac:dyDescent="0.2">
      <c r="A336" s="99">
        <v>42081</v>
      </c>
      <c r="B336" s="192" t="s">
        <v>441</v>
      </c>
      <c r="C336" s="196" t="s">
        <v>467</v>
      </c>
      <c r="D336" s="130"/>
      <c r="E336" s="130"/>
      <c r="F336" s="131"/>
      <c r="G336" s="131">
        <v>1</v>
      </c>
      <c r="H336" s="98">
        <f>VLOOKUP(B336,'N1113 '!A$8:H$356,7,FALSE)</f>
        <v>58</v>
      </c>
      <c r="I336" s="98">
        <f t="shared" si="16"/>
        <v>0</v>
      </c>
      <c r="J336" s="123">
        <f t="shared" si="17"/>
        <v>58</v>
      </c>
      <c r="K336" s="131"/>
    </row>
    <row r="337" spans="1:11" s="110" customFormat="1" ht="19.5" customHeight="1" x14ac:dyDescent="0.2">
      <c r="A337" s="99">
        <v>42042</v>
      </c>
      <c r="B337" s="168" t="s">
        <v>590</v>
      </c>
      <c r="C337" s="195" t="s">
        <v>467</v>
      </c>
      <c r="D337" s="130"/>
      <c r="E337" s="130"/>
      <c r="F337" s="131"/>
      <c r="G337" s="131">
        <v>1</v>
      </c>
      <c r="H337" s="202" t="e">
        <f>VLOOKUP(B337,'N1113 '!A$8:H$356,7,FALSE)</f>
        <v>#N/A</v>
      </c>
      <c r="I337" s="98" t="e">
        <f t="shared" si="16"/>
        <v>#N/A</v>
      </c>
      <c r="J337" s="123" t="e">
        <f t="shared" si="17"/>
        <v>#N/A</v>
      </c>
      <c r="K337" s="131"/>
    </row>
    <row r="338" spans="1:11" s="112" customFormat="1" ht="19.5" customHeight="1" x14ac:dyDescent="0.2">
      <c r="A338" s="99">
        <v>42231</v>
      </c>
      <c r="B338" s="168" t="s">
        <v>712</v>
      </c>
      <c r="C338" s="195" t="s">
        <v>467</v>
      </c>
      <c r="D338" s="214"/>
      <c r="E338" s="214"/>
      <c r="F338" s="122"/>
      <c r="G338" s="122">
        <v>1</v>
      </c>
      <c r="H338" s="98" t="e">
        <f>VLOOKUP(B338,'N1113 '!A$8:H$356,7,FALSE)</f>
        <v>#N/A</v>
      </c>
      <c r="I338" s="98" t="e">
        <f t="shared" si="16"/>
        <v>#N/A</v>
      </c>
      <c r="J338" s="98" t="e">
        <f t="shared" si="17"/>
        <v>#N/A</v>
      </c>
      <c r="K338" s="122"/>
    </row>
    <row r="339" spans="1:11" s="110" customFormat="1" ht="19.5" customHeight="1" x14ac:dyDescent="0.2">
      <c r="A339" s="99">
        <v>42207</v>
      </c>
      <c r="B339" s="193" t="s">
        <v>510</v>
      </c>
      <c r="C339" s="195" t="s">
        <v>467</v>
      </c>
      <c r="D339" s="130"/>
      <c r="E339" s="130"/>
      <c r="F339" s="131"/>
      <c r="G339" s="131">
        <v>1</v>
      </c>
      <c r="H339" s="98" t="e">
        <f>VLOOKUP(B339,'N1113 '!A$8:H$356,7,FALSE)</f>
        <v>#N/A</v>
      </c>
      <c r="I339" s="98" t="e">
        <f t="shared" si="16"/>
        <v>#N/A</v>
      </c>
      <c r="J339" s="123" t="e">
        <f t="shared" si="17"/>
        <v>#N/A</v>
      </c>
      <c r="K339" s="131"/>
    </row>
    <row r="340" spans="1:11" s="110" customFormat="1" ht="16.5" x14ac:dyDescent="0.2">
      <c r="A340" s="99">
        <v>42212</v>
      </c>
      <c r="B340" s="168" t="s">
        <v>505</v>
      </c>
      <c r="C340" s="195" t="s">
        <v>467</v>
      </c>
      <c r="D340" s="130"/>
      <c r="E340" s="130"/>
      <c r="F340" s="131"/>
      <c r="G340" s="131">
        <v>2</v>
      </c>
      <c r="H340" s="98" t="e">
        <f>VLOOKUP(B340,'N1113 '!A$8:H$356,7,FALSE)</f>
        <v>#N/A</v>
      </c>
      <c r="I340" s="98" t="e">
        <f t="shared" si="16"/>
        <v>#N/A</v>
      </c>
      <c r="J340" s="123" t="e">
        <f t="shared" si="17"/>
        <v>#N/A</v>
      </c>
      <c r="K340" s="131"/>
    </row>
    <row r="341" spans="1:11" s="110" customFormat="1" ht="19.5" customHeight="1" x14ac:dyDescent="0.2">
      <c r="A341" s="99">
        <v>42228</v>
      </c>
      <c r="B341" s="168" t="s">
        <v>505</v>
      </c>
      <c r="C341" s="195" t="s">
        <v>467</v>
      </c>
      <c r="D341" s="130"/>
      <c r="E341" s="130"/>
      <c r="F341" s="131"/>
      <c r="G341" s="131">
        <v>4</v>
      </c>
      <c r="H341" s="98" t="e">
        <f>VLOOKUP(B341,'N1113 '!A$8:H$356,7,FALSE)</f>
        <v>#N/A</v>
      </c>
      <c r="I341" s="98" t="e">
        <f t="shared" si="16"/>
        <v>#N/A</v>
      </c>
      <c r="J341" s="123" t="e">
        <f t="shared" si="17"/>
        <v>#N/A</v>
      </c>
      <c r="K341" s="131"/>
    </row>
    <row r="342" spans="1:11" s="110" customFormat="1" ht="19.5" customHeight="1" x14ac:dyDescent="0.2">
      <c r="A342" s="99">
        <v>42031</v>
      </c>
      <c r="B342" s="192" t="s">
        <v>442</v>
      </c>
      <c r="C342" s="195" t="s">
        <v>467</v>
      </c>
      <c r="D342" s="130"/>
      <c r="E342" s="130"/>
      <c r="F342" s="131"/>
      <c r="G342" s="131">
        <v>1</v>
      </c>
      <c r="H342" s="98">
        <f>VLOOKUP(B342,'N1113 '!A$8:H$356,7,FALSE)</f>
        <v>26</v>
      </c>
      <c r="I342" s="98">
        <f t="shared" si="16"/>
        <v>0</v>
      </c>
      <c r="J342" s="123">
        <f t="shared" si="17"/>
        <v>26</v>
      </c>
      <c r="K342" s="131"/>
    </row>
    <row r="343" spans="1:11" s="110" customFormat="1" ht="19.5" customHeight="1" x14ac:dyDescent="0.2">
      <c r="A343" s="99">
        <v>42133</v>
      </c>
      <c r="B343" s="192" t="s">
        <v>442</v>
      </c>
      <c r="C343" s="195" t="s">
        <v>467</v>
      </c>
      <c r="D343" s="130"/>
      <c r="E343" s="130"/>
      <c r="F343" s="131"/>
      <c r="G343" s="131">
        <v>1</v>
      </c>
      <c r="H343" s="98">
        <f>VLOOKUP(B343,'N1113 '!A$8:H$356,7,FALSE)</f>
        <v>26</v>
      </c>
      <c r="I343" s="98">
        <f t="shared" si="16"/>
        <v>0</v>
      </c>
      <c r="J343" s="123">
        <f t="shared" si="17"/>
        <v>26</v>
      </c>
      <c r="K343" s="131"/>
    </row>
    <row r="344" spans="1:11" s="110" customFormat="1" ht="19.5" customHeight="1" x14ac:dyDescent="0.2">
      <c r="A344" s="99">
        <v>42151</v>
      </c>
      <c r="B344" s="192" t="s">
        <v>442</v>
      </c>
      <c r="C344" s="196" t="s">
        <v>467</v>
      </c>
      <c r="D344" s="130"/>
      <c r="E344" s="130"/>
      <c r="F344" s="131"/>
      <c r="G344" s="131">
        <v>1</v>
      </c>
      <c r="H344" s="98">
        <f>VLOOKUP(B344,'N1113 '!A$8:H$356,7,FALSE)</f>
        <v>26</v>
      </c>
      <c r="I344" s="98">
        <f t="shared" si="16"/>
        <v>0</v>
      </c>
      <c r="J344" s="123">
        <f t="shared" si="17"/>
        <v>26</v>
      </c>
      <c r="K344" s="131"/>
    </row>
    <row r="345" spans="1:11" s="110" customFormat="1" ht="19.5" customHeight="1" x14ac:dyDescent="0.2">
      <c r="A345" s="99">
        <v>42198</v>
      </c>
      <c r="B345" s="168" t="s">
        <v>442</v>
      </c>
      <c r="C345" s="196" t="s">
        <v>467</v>
      </c>
      <c r="D345" s="130"/>
      <c r="E345" s="130"/>
      <c r="F345" s="131"/>
      <c r="G345" s="131">
        <v>1</v>
      </c>
      <c r="H345" s="98">
        <f>VLOOKUP(B345,'N1113 '!A$8:H$356,7,FALSE)</f>
        <v>26</v>
      </c>
      <c r="I345" s="98">
        <f t="shared" si="16"/>
        <v>0</v>
      </c>
      <c r="J345" s="123">
        <f t="shared" si="17"/>
        <v>26</v>
      </c>
      <c r="K345" s="131"/>
    </row>
    <row r="346" spans="1:11" s="110" customFormat="1" ht="19.5" customHeight="1" x14ac:dyDescent="0.2">
      <c r="A346" s="99">
        <v>42095</v>
      </c>
      <c r="B346" s="192" t="s">
        <v>290</v>
      </c>
      <c r="C346" s="195" t="s">
        <v>467</v>
      </c>
      <c r="D346" s="130"/>
      <c r="E346" s="130"/>
      <c r="F346" s="131"/>
      <c r="G346" s="131">
        <v>1</v>
      </c>
      <c r="H346" s="202">
        <f>VLOOKUP(B346,'N1113 '!A$8:H$356,7,FALSE)</f>
        <v>3125</v>
      </c>
      <c r="I346" s="98">
        <f t="shared" si="16"/>
        <v>0</v>
      </c>
      <c r="J346" s="123">
        <f t="shared" si="17"/>
        <v>3125</v>
      </c>
      <c r="K346" s="131"/>
    </row>
    <row r="347" spans="1:11" s="110" customFormat="1" ht="19.5" customHeight="1" x14ac:dyDescent="0.2">
      <c r="A347" s="99">
        <v>42180</v>
      </c>
      <c r="B347" s="192" t="s">
        <v>290</v>
      </c>
      <c r="C347" s="196" t="s">
        <v>467</v>
      </c>
      <c r="D347" s="130"/>
      <c r="E347" s="130"/>
      <c r="F347" s="131"/>
      <c r="G347" s="131">
        <v>1</v>
      </c>
      <c r="H347" s="202">
        <f>VLOOKUP(B347,'N1113 '!A$8:H$356,7,FALSE)</f>
        <v>3125</v>
      </c>
      <c r="I347" s="98">
        <f t="shared" si="16"/>
        <v>0</v>
      </c>
      <c r="J347" s="123">
        <f t="shared" si="17"/>
        <v>3125</v>
      </c>
      <c r="K347" s="131"/>
    </row>
    <row r="348" spans="1:11" s="110" customFormat="1" ht="19.5" customHeight="1" x14ac:dyDescent="0.2">
      <c r="A348" s="99">
        <v>42262</v>
      </c>
      <c r="B348" s="192" t="s">
        <v>290</v>
      </c>
      <c r="C348" s="196" t="s">
        <v>467</v>
      </c>
      <c r="D348" s="130"/>
      <c r="E348" s="130"/>
      <c r="F348" s="131"/>
      <c r="G348" s="131">
        <v>1</v>
      </c>
      <c r="H348" s="202">
        <f>VLOOKUP(B348,'N1113 '!A$8:H$356,7,FALSE)</f>
        <v>3125</v>
      </c>
      <c r="I348" s="98">
        <f t="shared" si="16"/>
        <v>0</v>
      </c>
      <c r="J348" s="123">
        <f t="shared" si="17"/>
        <v>3125</v>
      </c>
      <c r="K348" s="131"/>
    </row>
    <row r="349" spans="1:11" s="110" customFormat="1" ht="19.5" customHeight="1" x14ac:dyDescent="0.2">
      <c r="A349" s="99">
        <v>42089</v>
      </c>
      <c r="B349" s="168" t="s">
        <v>626</v>
      </c>
      <c r="C349" s="196" t="s">
        <v>467</v>
      </c>
      <c r="D349" s="130"/>
      <c r="E349" s="130"/>
      <c r="F349" s="131"/>
      <c r="G349" s="131">
        <v>2</v>
      </c>
      <c r="H349" s="202" t="e">
        <f>VLOOKUP(B349,'N1113 '!A$8:H$356,7,FALSE)</f>
        <v>#N/A</v>
      </c>
      <c r="I349" s="98" t="e">
        <f t="shared" si="16"/>
        <v>#N/A</v>
      </c>
      <c r="J349" s="123" t="e">
        <f t="shared" si="17"/>
        <v>#N/A</v>
      </c>
      <c r="K349" s="131"/>
    </row>
    <row r="350" spans="1:11" s="112" customFormat="1" ht="19.5" customHeight="1" x14ac:dyDescent="0.2">
      <c r="A350" s="99">
        <v>42131</v>
      </c>
      <c r="B350" s="168" t="s">
        <v>609</v>
      </c>
      <c r="C350" s="196" t="s">
        <v>467</v>
      </c>
      <c r="D350" s="214"/>
      <c r="E350" s="214"/>
      <c r="F350" s="122"/>
      <c r="G350" s="122">
        <v>1</v>
      </c>
      <c r="H350" s="98" t="e">
        <f>VLOOKUP(B350,'N1113 '!A$8:H$356,7,FALSE)</f>
        <v>#N/A</v>
      </c>
      <c r="I350" s="98" t="e">
        <f t="shared" si="16"/>
        <v>#N/A</v>
      </c>
      <c r="J350" s="98" t="e">
        <f t="shared" si="17"/>
        <v>#N/A</v>
      </c>
      <c r="K350" s="122"/>
    </row>
    <row r="351" spans="1:11" s="110" customFormat="1" ht="19.5" customHeight="1" x14ac:dyDescent="0.2">
      <c r="A351" s="99">
        <v>42112</v>
      </c>
      <c r="B351" s="183" t="s">
        <v>628</v>
      </c>
      <c r="C351" s="194" t="s">
        <v>467</v>
      </c>
      <c r="D351" s="130"/>
      <c r="E351" s="130"/>
      <c r="F351" s="131"/>
      <c r="G351" s="131">
        <v>1</v>
      </c>
      <c r="H351" s="98" t="e">
        <f>VLOOKUP(B351,'N1113 '!A$8:H$356,7,FALSE)</f>
        <v>#N/A</v>
      </c>
      <c r="I351" s="98" t="e">
        <f t="shared" si="16"/>
        <v>#N/A</v>
      </c>
      <c r="J351" s="123" t="e">
        <f t="shared" si="17"/>
        <v>#N/A</v>
      </c>
      <c r="K351" s="131"/>
    </row>
    <row r="352" spans="1:11" s="110" customFormat="1" ht="19.5" customHeight="1" x14ac:dyDescent="0.2">
      <c r="A352" s="99">
        <v>42131</v>
      </c>
      <c r="B352" s="183" t="s">
        <v>628</v>
      </c>
      <c r="C352" s="194" t="s">
        <v>467</v>
      </c>
      <c r="D352" s="130"/>
      <c r="E352" s="130"/>
      <c r="F352" s="131"/>
      <c r="G352" s="131">
        <v>1</v>
      </c>
      <c r="H352" s="98" t="e">
        <f>VLOOKUP(B352,'N1113 '!A$8:H$356,7,FALSE)</f>
        <v>#N/A</v>
      </c>
      <c r="I352" s="98" t="e">
        <f t="shared" si="16"/>
        <v>#N/A</v>
      </c>
      <c r="J352" s="123" t="e">
        <f t="shared" si="17"/>
        <v>#N/A</v>
      </c>
      <c r="K352" s="131"/>
    </row>
    <row r="353" spans="1:11" s="110" customFormat="1" ht="19.5" customHeight="1" x14ac:dyDescent="0.2">
      <c r="A353" s="99">
        <v>42234</v>
      </c>
      <c r="B353" s="183" t="s">
        <v>643</v>
      </c>
      <c r="C353" s="128" t="s">
        <v>467</v>
      </c>
      <c r="D353" s="130"/>
      <c r="E353" s="130"/>
      <c r="F353" s="131"/>
      <c r="G353" s="131">
        <v>1</v>
      </c>
      <c r="H353" s="202" t="e">
        <f>VLOOKUP(B353,'N1113 '!A$8:H$356,7,FALSE)</f>
        <v>#N/A</v>
      </c>
      <c r="I353" s="98" t="e">
        <f t="shared" si="16"/>
        <v>#N/A</v>
      </c>
      <c r="J353" s="123" t="e">
        <f t="shared" si="17"/>
        <v>#N/A</v>
      </c>
      <c r="K353" s="131"/>
    </row>
    <row r="354" spans="1:11" s="110" customFormat="1" ht="19.5" customHeight="1" x14ac:dyDescent="0.2">
      <c r="A354" s="99">
        <v>42090</v>
      </c>
      <c r="B354" s="183" t="s">
        <v>633</v>
      </c>
      <c r="C354" s="160" t="s">
        <v>467</v>
      </c>
      <c r="D354" s="130"/>
      <c r="E354" s="130"/>
      <c r="F354" s="131"/>
      <c r="G354" s="131">
        <v>1</v>
      </c>
      <c r="H354" s="202" t="e">
        <f>VLOOKUP(B354,'N1113 '!A$8:H$356,7,FALSE)</f>
        <v>#N/A</v>
      </c>
      <c r="I354" s="98" t="e">
        <f t="shared" si="16"/>
        <v>#N/A</v>
      </c>
      <c r="J354" s="123" t="e">
        <f t="shared" si="17"/>
        <v>#N/A</v>
      </c>
      <c r="K354" s="131"/>
    </row>
    <row r="355" spans="1:11" s="110" customFormat="1" ht="19.5" customHeight="1" x14ac:dyDescent="0.2">
      <c r="A355" s="99">
        <v>42031</v>
      </c>
      <c r="B355" s="192" t="s">
        <v>294</v>
      </c>
      <c r="C355" s="195" t="s">
        <v>467</v>
      </c>
      <c r="D355" s="130"/>
      <c r="E355" s="130"/>
      <c r="F355" s="131"/>
      <c r="G355" s="131">
        <v>1</v>
      </c>
      <c r="H355" s="202">
        <f>VLOOKUP(B355,'N1113 '!A$8:H$356,7,FALSE)</f>
        <v>2450</v>
      </c>
      <c r="I355" s="98">
        <f t="shared" si="16"/>
        <v>0</v>
      </c>
      <c r="J355" s="123">
        <f t="shared" si="17"/>
        <v>2450</v>
      </c>
      <c r="K355" s="131"/>
    </row>
    <row r="356" spans="1:11" s="110" customFormat="1" ht="19.5" customHeight="1" x14ac:dyDescent="0.2">
      <c r="A356" s="99">
        <v>42231</v>
      </c>
      <c r="B356" s="168" t="s">
        <v>522</v>
      </c>
      <c r="C356" s="195" t="s">
        <v>467</v>
      </c>
      <c r="D356" s="130"/>
      <c r="E356" s="130"/>
      <c r="F356" s="131"/>
      <c r="G356" s="131">
        <v>1</v>
      </c>
      <c r="H356" s="202" t="e">
        <f>VLOOKUP(B356,'N1113 '!A$8:H$356,7,FALSE)</f>
        <v>#N/A</v>
      </c>
      <c r="I356" s="98" t="e">
        <f t="shared" si="16"/>
        <v>#N/A</v>
      </c>
      <c r="J356" s="123" t="e">
        <f t="shared" si="17"/>
        <v>#N/A</v>
      </c>
      <c r="K356" s="131"/>
    </row>
    <row r="357" spans="1:11" s="110" customFormat="1" ht="19.5" customHeight="1" x14ac:dyDescent="0.2">
      <c r="A357" s="99">
        <v>42209</v>
      </c>
      <c r="B357" s="168" t="s">
        <v>705</v>
      </c>
      <c r="C357" s="195" t="s">
        <v>467</v>
      </c>
      <c r="D357" s="130"/>
      <c r="E357" s="130"/>
      <c r="F357" s="131"/>
      <c r="G357" s="131">
        <v>2</v>
      </c>
      <c r="H357" s="202" t="e">
        <f>VLOOKUP(B357,'N1113 '!A$8:H$356,7,FALSE)</f>
        <v>#N/A</v>
      </c>
      <c r="I357" s="98" t="e">
        <f t="shared" si="16"/>
        <v>#N/A</v>
      </c>
      <c r="J357" s="123" t="e">
        <f t="shared" si="17"/>
        <v>#N/A</v>
      </c>
      <c r="K357" s="131"/>
    </row>
    <row r="358" spans="1:11" s="110" customFormat="1" ht="16.5" x14ac:dyDescent="0.2">
      <c r="A358" s="99">
        <v>42187</v>
      </c>
      <c r="B358" s="192" t="s">
        <v>30</v>
      </c>
      <c r="C358" s="196" t="s">
        <v>467</v>
      </c>
      <c r="D358" s="130"/>
      <c r="E358" s="130"/>
      <c r="F358" s="131"/>
      <c r="G358" s="131">
        <v>100</v>
      </c>
      <c r="H358" s="98">
        <f>VLOOKUP(B358,'N1113 '!A$8:H$356,7,FALSE)</f>
        <v>13</v>
      </c>
      <c r="I358" s="98">
        <f t="shared" si="16"/>
        <v>0</v>
      </c>
      <c r="J358" s="123">
        <f t="shared" si="17"/>
        <v>1300</v>
      </c>
      <c r="K358" s="131"/>
    </row>
    <row r="359" spans="1:11" s="110" customFormat="1" ht="19.5" customHeight="1" x14ac:dyDescent="0.2">
      <c r="A359" s="99">
        <v>42210</v>
      </c>
      <c r="B359" s="192" t="s">
        <v>30</v>
      </c>
      <c r="C359" s="196" t="s">
        <v>467</v>
      </c>
      <c r="D359" s="130"/>
      <c r="E359" s="130"/>
      <c r="F359" s="131"/>
      <c r="G359" s="131">
        <v>80</v>
      </c>
      <c r="H359" s="98">
        <f>VLOOKUP(B359,'N1113 '!A$8:H$356,7,FALSE)</f>
        <v>13</v>
      </c>
      <c r="I359" s="98">
        <f t="shared" si="16"/>
        <v>0</v>
      </c>
      <c r="J359" s="123">
        <f t="shared" si="17"/>
        <v>1040</v>
      </c>
      <c r="K359" s="131"/>
    </row>
    <row r="360" spans="1:11" s="110" customFormat="1" ht="19.5" customHeight="1" x14ac:dyDescent="0.2">
      <c r="A360" s="99">
        <v>42187</v>
      </c>
      <c r="B360" s="168" t="s">
        <v>32</v>
      </c>
      <c r="C360" s="195" t="s">
        <v>467</v>
      </c>
      <c r="D360" s="130"/>
      <c r="E360" s="130"/>
      <c r="F360" s="131"/>
      <c r="G360" s="131">
        <v>100</v>
      </c>
      <c r="H360" s="98">
        <f>VLOOKUP(B360,'N1113 '!A$8:H$356,7,FALSE)</f>
        <v>12</v>
      </c>
      <c r="I360" s="98">
        <f t="shared" si="16"/>
        <v>0</v>
      </c>
      <c r="J360" s="123">
        <f t="shared" si="17"/>
        <v>1200</v>
      </c>
      <c r="K360" s="131"/>
    </row>
    <row r="361" spans="1:11" s="110" customFormat="1" ht="19.5" customHeight="1" x14ac:dyDescent="0.2">
      <c r="A361" s="99">
        <v>42210</v>
      </c>
      <c r="B361" s="168" t="s">
        <v>32</v>
      </c>
      <c r="C361" s="196" t="s">
        <v>467</v>
      </c>
      <c r="D361" s="130"/>
      <c r="E361" s="130"/>
      <c r="F361" s="131"/>
      <c r="G361" s="131">
        <v>80</v>
      </c>
      <c r="H361" s="98">
        <f>VLOOKUP(B361,'N1113 '!A$8:H$356,7,FALSE)</f>
        <v>12</v>
      </c>
      <c r="I361" s="98">
        <f t="shared" si="16"/>
        <v>0</v>
      </c>
      <c r="J361" s="123">
        <f t="shared" si="17"/>
        <v>960</v>
      </c>
      <c r="K361" s="131"/>
    </row>
    <row r="362" spans="1:11" s="110" customFormat="1" ht="19.5" customHeight="1" x14ac:dyDescent="0.2">
      <c r="A362" s="99">
        <v>42187</v>
      </c>
      <c r="B362" s="192" t="s">
        <v>394</v>
      </c>
      <c r="C362" s="196" t="s">
        <v>467</v>
      </c>
      <c r="D362" s="130"/>
      <c r="E362" s="130"/>
      <c r="F362" s="131"/>
      <c r="G362" s="131">
        <v>100</v>
      </c>
      <c r="H362" s="98" t="e">
        <f>VLOOKUP(B362,'N1113 '!A$8:H$356,7,FALSE)</f>
        <v>#N/A</v>
      </c>
      <c r="I362" s="98" t="e">
        <f t="shared" si="16"/>
        <v>#N/A</v>
      </c>
      <c r="J362" s="123" t="e">
        <f t="shared" si="17"/>
        <v>#N/A</v>
      </c>
      <c r="K362" s="131"/>
    </row>
    <row r="363" spans="1:11" s="110" customFormat="1" ht="19.5" customHeight="1" x14ac:dyDescent="0.2">
      <c r="A363" s="99">
        <v>42210</v>
      </c>
      <c r="B363" s="192" t="s">
        <v>394</v>
      </c>
      <c r="C363" s="196" t="s">
        <v>467</v>
      </c>
      <c r="D363" s="130"/>
      <c r="E363" s="130"/>
      <c r="F363" s="131"/>
      <c r="G363" s="131">
        <v>80</v>
      </c>
      <c r="H363" s="98" t="e">
        <f>VLOOKUP(B363,'N1113 '!A$8:H$356,7,FALSE)</f>
        <v>#N/A</v>
      </c>
      <c r="I363" s="98" t="e">
        <f t="shared" si="16"/>
        <v>#N/A</v>
      </c>
      <c r="J363" s="123" t="e">
        <f t="shared" si="17"/>
        <v>#N/A</v>
      </c>
      <c r="K363" s="131"/>
    </row>
    <row r="364" spans="1:11" s="110" customFormat="1" ht="19.5" customHeight="1" x14ac:dyDescent="0.2">
      <c r="A364" s="99">
        <v>42136</v>
      </c>
      <c r="B364" s="168" t="s">
        <v>597</v>
      </c>
      <c r="C364" s="196" t="s">
        <v>467</v>
      </c>
      <c r="D364" s="130"/>
      <c r="E364" s="130"/>
      <c r="F364" s="131"/>
      <c r="G364" s="131">
        <v>170</v>
      </c>
      <c r="H364" s="98" t="e">
        <f>VLOOKUP(B364,'N1113 '!A$8:H$356,7,FALSE)</f>
        <v>#N/A</v>
      </c>
      <c r="I364" s="98" t="e">
        <f t="shared" si="16"/>
        <v>#N/A</v>
      </c>
      <c r="J364" s="123" t="e">
        <f t="shared" si="17"/>
        <v>#N/A</v>
      </c>
      <c r="K364" s="131"/>
    </row>
    <row r="365" spans="1:11" s="110" customFormat="1" ht="19.5" customHeight="1" x14ac:dyDescent="0.2">
      <c r="A365" s="99">
        <v>42187</v>
      </c>
      <c r="B365" s="168" t="s">
        <v>597</v>
      </c>
      <c r="C365" s="195" t="s">
        <v>467</v>
      </c>
      <c r="D365" s="130"/>
      <c r="E365" s="130"/>
      <c r="F365" s="131"/>
      <c r="G365" s="131">
        <v>100</v>
      </c>
      <c r="H365" s="98" t="e">
        <f>VLOOKUP(B365,'N1113 '!A$8:H$356,7,FALSE)</f>
        <v>#N/A</v>
      </c>
      <c r="I365" s="98" t="e">
        <f t="shared" si="16"/>
        <v>#N/A</v>
      </c>
      <c r="J365" s="123" t="e">
        <f t="shared" si="17"/>
        <v>#N/A</v>
      </c>
      <c r="K365" s="131"/>
    </row>
    <row r="366" spans="1:11" s="110" customFormat="1" ht="19.5" customHeight="1" x14ac:dyDescent="0.2">
      <c r="A366" s="99">
        <v>42210</v>
      </c>
      <c r="B366" s="168" t="s">
        <v>597</v>
      </c>
      <c r="C366" s="195" t="s">
        <v>467</v>
      </c>
      <c r="D366" s="130"/>
      <c r="E366" s="130"/>
      <c r="F366" s="131"/>
      <c r="G366" s="131">
        <v>80</v>
      </c>
      <c r="H366" s="98" t="e">
        <f>VLOOKUP(B366,'N1113 '!A$8:H$356,7,FALSE)</f>
        <v>#N/A</v>
      </c>
      <c r="I366" s="98" t="e">
        <f t="shared" si="16"/>
        <v>#N/A</v>
      </c>
      <c r="J366" s="123" t="e">
        <f t="shared" si="17"/>
        <v>#N/A</v>
      </c>
      <c r="K366" s="131"/>
    </row>
    <row r="367" spans="1:11" s="110" customFormat="1" ht="19.5" customHeight="1" x14ac:dyDescent="0.2">
      <c r="A367" s="99">
        <v>42011</v>
      </c>
      <c r="B367" s="168" t="s">
        <v>37</v>
      </c>
      <c r="C367" s="195" t="s">
        <v>467</v>
      </c>
      <c r="D367" s="130"/>
      <c r="E367" s="130"/>
      <c r="F367" s="131"/>
      <c r="G367" s="131">
        <v>1</v>
      </c>
      <c r="H367" s="98">
        <f>VLOOKUP(B367,'N1113 '!A$8:H$356,7,FALSE)</f>
        <v>50</v>
      </c>
      <c r="I367" s="98">
        <f t="shared" si="16"/>
        <v>0</v>
      </c>
      <c r="J367" s="123">
        <f t="shared" si="17"/>
        <v>50</v>
      </c>
      <c r="K367" s="131"/>
    </row>
    <row r="368" spans="1:11" s="110" customFormat="1" ht="19.5" customHeight="1" x14ac:dyDescent="0.2">
      <c r="A368" s="99">
        <v>42040</v>
      </c>
      <c r="B368" s="168" t="s">
        <v>37</v>
      </c>
      <c r="C368" s="195" t="s">
        <v>467</v>
      </c>
      <c r="D368" s="130"/>
      <c r="E368" s="130"/>
      <c r="F368" s="131"/>
      <c r="G368" s="131">
        <v>1</v>
      </c>
      <c r="H368" s="98">
        <f>VLOOKUP(B368,'N1113 '!A$8:H$356,7,FALSE)</f>
        <v>50</v>
      </c>
      <c r="I368" s="98">
        <f t="shared" si="16"/>
        <v>0</v>
      </c>
      <c r="J368" s="123">
        <f t="shared" si="17"/>
        <v>50</v>
      </c>
      <c r="K368" s="131"/>
    </row>
    <row r="369" spans="1:11" s="110" customFormat="1" ht="19.5" customHeight="1" x14ac:dyDescent="0.2">
      <c r="A369" s="99">
        <v>42067</v>
      </c>
      <c r="B369" s="168" t="s">
        <v>37</v>
      </c>
      <c r="C369" s="195" t="s">
        <v>467</v>
      </c>
      <c r="D369" s="130"/>
      <c r="E369" s="130"/>
      <c r="F369" s="131"/>
      <c r="G369" s="131">
        <v>1</v>
      </c>
      <c r="H369" s="98">
        <f>VLOOKUP(B369,'N1113 '!A$8:H$356,7,FALSE)</f>
        <v>50</v>
      </c>
      <c r="I369" s="98">
        <f t="shared" si="16"/>
        <v>0</v>
      </c>
      <c r="J369" s="123">
        <f t="shared" si="17"/>
        <v>50</v>
      </c>
      <c r="K369" s="131"/>
    </row>
    <row r="370" spans="1:11" s="110" customFormat="1" ht="19.5" customHeight="1" x14ac:dyDescent="0.2">
      <c r="A370" s="99">
        <v>42087</v>
      </c>
      <c r="B370" s="168" t="s">
        <v>37</v>
      </c>
      <c r="C370" s="196" t="s">
        <v>467</v>
      </c>
      <c r="D370" s="130"/>
      <c r="E370" s="130"/>
      <c r="F370" s="131"/>
      <c r="G370" s="131">
        <v>1</v>
      </c>
      <c r="H370" s="98">
        <f>VLOOKUP(B370,'N1113 '!A$8:H$356,7,FALSE)</f>
        <v>50</v>
      </c>
      <c r="I370" s="98">
        <f t="shared" si="16"/>
        <v>0</v>
      </c>
      <c r="J370" s="123">
        <f t="shared" si="17"/>
        <v>50</v>
      </c>
      <c r="K370" s="131"/>
    </row>
    <row r="371" spans="1:11" s="110" customFormat="1" ht="19.5" customHeight="1" x14ac:dyDescent="0.2">
      <c r="A371" s="99">
        <v>42115</v>
      </c>
      <c r="B371" s="168" t="s">
        <v>37</v>
      </c>
      <c r="C371" s="196" t="s">
        <v>467</v>
      </c>
      <c r="D371" s="130"/>
      <c r="E371" s="130"/>
      <c r="F371" s="131"/>
      <c r="G371" s="131">
        <v>1</v>
      </c>
      <c r="H371" s="98">
        <f>VLOOKUP(B371,'N1113 '!A$8:H$356,7,FALSE)</f>
        <v>50</v>
      </c>
      <c r="I371" s="98">
        <f t="shared" si="16"/>
        <v>0</v>
      </c>
      <c r="J371" s="123">
        <f t="shared" si="17"/>
        <v>50</v>
      </c>
      <c r="K371" s="131"/>
    </row>
    <row r="372" spans="1:11" s="110" customFormat="1" ht="19.5" customHeight="1" x14ac:dyDescent="0.2">
      <c r="A372" s="99">
        <v>42139</v>
      </c>
      <c r="B372" s="168" t="s">
        <v>37</v>
      </c>
      <c r="C372" s="196" t="s">
        <v>467</v>
      </c>
      <c r="D372" s="130"/>
      <c r="E372" s="130"/>
      <c r="F372" s="131"/>
      <c r="G372" s="131">
        <v>1</v>
      </c>
      <c r="H372" s="98">
        <f>VLOOKUP(B372,'N1113 '!A$8:H$356,7,FALSE)</f>
        <v>50</v>
      </c>
      <c r="I372" s="98">
        <f t="shared" si="16"/>
        <v>0</v>
      </c>
      <c r="J372" s="123">
        <f t="shared" si="17"/>
        <v>50</v>
      </c>
      <c r="K372" s="131"/>
    </row>
    <row r="373" spans="1:11" s="110" customFormat="1" ht="19.5" customHeight="1" x14ac:dyDescent="0.2">
      <c r="A373" s="99">
        <v>42238</v>
      </c>
      <c r="B373" s="162" t="s">
        <v>41</v>
      </c>
      <c r="C373" s="200" t="s">
        <v>467</v>
      </c>
      <c r="D373" s="130"/>
      <c r="E373" s="130"/>
      <c r="F373" s="131"/>
      <c r="G373" s="131">
        <v>1</v>
      </c>
      <c r="H373" s="98">
        <f>VLOOKUP(B373,'N1113 '!A$8:H$356,7,FALSE)</f>
        <v>50</v>
      </c>
      <c r="I373" s="98">
        <f t="shared" si="16"/>
        <v>0</v>
      </c>
      <c r="J373" s="123">
        <f t="shared" si="17"/>
        <v>50</v>
      </c>
      <c r="K373" s="131"/>
    </row>
    <row r="374" spans="1:11" s="110" customFormat="1" ht="19.5" customHeight="1" x14ac:dyDescent="0.2">
      <c r="A374" s="99">
        <v>42207</v>
      </c>
      <c r="B374" s="191" t="s">
        <v>404</v>
      </c>
      <c r="C374" s="194" t="s">
        <v>698</v>
      </c>
      <c r="D374" s="130"/>
      <c r="E374" s="130"/>
      <c r="F374" s="131"/>
      <c r="G374" s="131">
        <v>5</v>
      </c>
      <c r="H374" s="98">
        <f>VLOOKUP(B374,'N1113 '!A$8:H$356,7,FALSE)</f>
        <v>3.6</v>
      </c>
      <c r="I374" s="98">
        <f t="shared" si="16"/>
        <v>0</v>
      </c>
      <c r="J374" s="123">
        <f t="shared" si="17"/>
        <v>18</v>
      </c>
      <c r="K374" s="131"/>
    </row>
    <row r="375" spans="1:11" s="110" customFormat="1" ht="19.5" customHeight="1" x14ac:dyDescent="0.2">
      <c r="A375" s="99">
        <v>42178</v>
      </c>
      <c r="B375" s="168" t="s">
        <v>639</v>
      </c>
      <c r="C375" s="247" t="s">
        <v>680</v>
      </c>
      <c r="D375" s="130"/>
      <c r="E375" s="130"/>
      <c r="F375" s="131"/>
      <c r="G375" s="131">
        <v>1</v>
      </c>
      <c r="H375" s="98" t="e">
        <f>VLOOKUP(B375,'N1113 '!A$8:H$356,7,FALSE)</f>
        <v>#N/A</v>
      </c>
      <c r="I375" s="98" t="e">
        <f t="shared" si="16"/>
        <v>#N/A</v>
      </c>
      <c r="J375" s="123" t="e">
        <f t="shared" si="17"/>
        <v>#N/A</v>
      </c>
      <c r="K375" s="131"/>
    </row>
    <row r="376" spans="1:11" s="110" customFormat="1" ht="19.5" customHeight="1" x14ac:dyDescent="0.2">
      <c r="A376" s="99">
        <v>42191</v>
      </c>
      <c r="B376" s="168" t="s">
        <v>639</v>
      </c>
      <c r="C376" s="217" t="s">
        <v>680</v>
      </c>
      <c r="D376" s="130"/>
      <c r="E376" s="130"/>
      <c r="F376" s="131"/>
      <c r="G376" s="131">
        <v>3</v>
      </c>
      <c r="H376" s="98" t="e">
        <f>VLOOKUP(B376,'N1113 '!A$8:H$356,7,FALSE)</f>
        <v>#N/A</v>
      </c>
      <c r="I376" s="98" t="e">
        <f t="shared" si="16"/>
        <v>#N/A</v>
      </c>
      <c r="J376" s="123" t="e">
        <f t="shared" si="17"/>
        <v>#N/A</v>
      </c>
      <c r="K376" s="131"/>
    </row>
    <row r="377" spans="1:11" s="110" customFormat="1" ht="19.5" customHeight="1" x14ac:dyDescent="0.2">
      <c r="A377" s="99">
        <v>42244</v>
      </c>
      <c r="B377" s="168" t="s">
        <v>689</v>
      </c>
      <c r="C377" s="217" t="s">
        <v>680</v>
      </c>
      <c r="D377" s="130"/>
      <c r="E377" s="130"/>
      <c r="F377" s="131"/>
      <c r="G377" s="131">
        <v>1</v>
      </c>
      <c r="H377" s="98" t="e">
        <f>VLOOKUP(B377,'N1113 '!A$8:H$356,7,FALSE)</f>
        <v>#N/A</v>
      </c>
      <c r="I377" s="98" t="e">
        <f t="shared" si="16"/>
        <v>#N/A</v>
      </c>
      <c r="J377" s="123" t="e">
        <f t="shared" si="17"/>
        <v>#N/A</v>
      </c>
      <c r="K377" s="131"/>
    </row>
    <row r="378" spans="1:11" s="110" customFormat="1" ht="19.5" customHeight="1" x14ac:dyDescent="0.2">
      <c r="A378" s="99">
        <v>42263</v>
      </c>
      <c r="B378" s="168" t="s">
        <v>689</v>
      </c>
      <c r="C378" s="217" t="s">
        <v>680</v>
      </c>
      <c r="D378" s="130"/>
      <c r="E378" s="130"/>
      <c r="F378" s="131"/>
      <c r="G378" s="131">
        <v>1</v>
      </c>
      <c r="H378" s="98" t="e">
        <f>VLOOKUP(B378,'N1113 '!A$8:H$356,7,FALSE)</f>
        <v>#N/A</v>
      </c>
      <c r="I378" s="98" t="e">
        <f t="shared" si="16"/>
        <v>#N/A</v>
      </c>
      <c r="J378" s="123" t="e">
        <f t="shared" si="17"/>
        <v>#N/A</v>
      </c>
      <c r="K378" s="131"/>
    </row>
    <row r="379" spans="1:11" s="110" customFormat="1" ht="19.5" customHeight="1" x14ac:dyDescent="0.2">
      <c r="A379" s="99">
        <v>42233</v>
      </c>
      <c r="B379" s="168" t="s">
        <v>264</v>
      </c>
      <c r="C379" s="195" t="s">
        <v>680</v>
      </c>
      <c r="D379" s="130"/>
      <c r="E379" s="130"/>
      <c r="F379" s="131"/>
      <c r="G379" s="131">
        <v>1</v>
      </c>
      <c r="H379" s="98">
        <f>VLOOKUP(B379,'N1113 '!A$8:H$356,7,FALSE)</f>
        <v>59</v>
      </c>
      <c r="I379" s="98">
        <f t="shared" si="16"/>
        <v>0</v>
      </c>
      <c r="J379" s="123">
        <f t="shared" si="17"/>
        <v>59</v>
      </c>
      <c r="K379" s="131"/>
    </row>
    <row r="380" spans="1:11" s="110" customFormat="1" ht="19.5" customHeight="1" x14ac:dyDescent="0.2">
      <c r="A380" s="99">
        <v>42102</v>
      </c>
      <c r="B380" s="168" t="s">
        <v>533</v>
      </c>
      <c r="C380" s="196" t="s">
        <v>465</v>
      </c>
      <c r="D380" s="130"/>
      <c r="E380" s="130"/>
      <c r="F380" s="131"/>
      <c r="G380" s="131">
        <v>1</v>
      </c>
      <c r="H380" s="98">
        <f>VLOOKUP(B380,'N1113 '!A$8:H$356,7,FALSE)</f>
        <v>45</v>
      </c>
      <c r="I380" s="98">
        <f t="shared" si="16"/>
        <v>0</v>
      </c>
      <c r="J380" s="123">
        <f t="shared" si="17"/>
        <v>45</v>
      </c>
      <c r="K380" s="131"/>
    </row>
    <row r="381" spans="1:11" s="110" customFormat="1" ht="19.5" customHeight="1" x14ac:dyDescent="0.2">
      <c r="A381" s="99">
        <v>42139</v>
      </c>
      <c r="B381" s="168" t="s">
        <v>623</v>
      </c>
      <c r="C381" s="132" t="s">
        <v>465</v>
      </c>
      <c r="D381" s="130"/>
      <c r="E381" s="130"/>
      <c r="F381" s="131"/>
      <c r="G381" s="131">
        <v>1</v>
      </c>
      <c r="H381" s="98">
        <f>VLOOKUP(B381,'N1113 '!A$8:H$356,7,FALSE)</f>
        <v>38</v>
      </c>
      <c r="I381" s="98">
        <f t="shared" si="16"/>
        <v>0</v>
      </c>
      <c r="J381" s="123">
        <f t="shared" si="17"/>
        <v>38</v>
      </c>
      <c r="K381" s="131"/>
    </row>
    <row r="382" spans="1:11" s="110" customFormat="1" ht="19.5" customHeight="1" x14ac:dyDescent="0.2">
      <c r="A382" s="99">
        <v>42019</v>
      </c>
      <c r="B382" s="192" t="s">
        <v>520</v>
      </c>
      <c r="C382" s="196" t="s">
        <v>465</v>
      </c>
      <c r="D382" s="130"/>
      <c r="E382" s="130"/>
      <c r="F382" s="131"/>
      <c r="G382" s="131">
        <v>5</v>
      </c>
      <c r="H382" s="98">
        <f>VLOOKUP(B382,'N1113 '!A$8:H$356,7,FALSE)</f>
        <v>14</v>
      </c>
      <c r="I382" s="98">
        <f t="shared" si="16"/>
        <v>0</v>
      </c>
      <c r="J382" s="123">
        <f t="shared" si="17"/>
        <v>70</v>
      </c>
      <c r="K382" s="131"/>
    </row>
    <row r="383" spans="1:11" s="110" customFormat="1" ht="19.5" customHeight="1" x14ac:dyDescent="0.2">
      <c r="A383" s="99">
        <v>42019</v>
      </c>
      <c r="B383" s="192" t="s">
        <v>583</v>
      </c>
      <c r="C383" s="196" t="s">
        <v>465</v>
      </c>
      <c r="D383" s="130"/>
      <c r="E383" s="130"/>
      <c r="F383" s="131"/>
      <c r="G383" s="131">
        <v>1</v>
      </c>
      <c r="H383" s="98" t="e">
        <f>VLOOKUP(B383,'N1113 '!A$8:H$356,7,FALSE)</f>
        <v>#N/A</v>
      </c>
      <c r="I383" s="98" t="e">
        <f t="shared" si="16"/>
        <v>#N/A</v>
      </c>
      <c r="J383" s="123" t="e">
        <f t="shared" si="17"/>
        <v>#N/A</v>
      </c>
      <c r="K383" s="131"/>
    </row>
    <row r="384" spans="1:11" s="110" customFormat="1" ht="19.5" customHeight="1" x14ac:dyDescent="0.2">
      <c r="A384" s="99">
        <v>42142</v>
      </c>
      <c r="B384" s="192" t="s">
        <v>583</v>
      </c>
      <c r="C384" s="195" t="s">
        <v>465</v>
      </c>
      <c r="D384" s="130"/>
      <c r="E384" s="130"/>
      <c r="F384" s="131"/>
      <c r="G384" s="131">
        <v>1</v>
      </c>
      <c r="H384" s="98" t="e">
        <f>VLOOKUP(B384,'N1113 '!A$8:H$356,7,FALSE)</f>
        <v>#N/A</v>
      </c>
      <c r="I384" s="98" t="e">
        <f t="shared" si="16"/>
        <v>#N/A</v>
      </c>
      <c r="J384" s="123" t="e">
        <f t="shared" si="17"/>
        <v>#N/A</v>
      </c>
      <c r="K384" s="131"/>
    </row>
    <row r="385" spans="1:11" s="110" customFormat="1" ht="19.5" customHeight="1" x14ac:dyDescent="0.2">
      <c r="A385" s="99">
        <v>42240</v>
      </c>
      <c r="B385" s="192" t="s">
        <v>583</v>
      </c>
      <c r="C385" s="195" t="s">
        <v>465</v>
      </c>
      <c r="D385" s="130"/>
      <c r="E385" s="130"/>
      <c r="F385" s="131"/>
      <c r="G385" s="131">
        <v>1</v>
      </c>
      <c r="H385" s="98" t="e">
        <f>VLOOKUP(B385,'N1113 '!A$8:H$356,7,FALSE)</f>
        <v>#N/A</v>
      </c>
      <c r="I385" s="98" t="e">
        <f t="shared" si="16"/>
        <v>#N/A</v>
      </c>
      <c r="J385" s="123" t="e">
        <f t="shared" si="17"/>
        <v>#N/A</v>
      </c>
      <c r="K385" s="131"/>
    </row>
    <row r="386" spans="1:11" s="110" customFormat="1" ht="19.5" customHeight="1" x14ac:dyDescent="0.2">
      <c r="A386" s="99">
        <v>42027</v>
      </c>
      <c r="B386" s="192" t="s">
        <v>559</v>
      </c>
      <c r="C386" s="195" t="s">
        <v>465</v>
      </c>
      <c r="D386" s="130"/>
      <c r="E386" s="130"/>
      <c r="F386" s="131"/>
      <c r="G386" s="131">
        <v>1</v>
      </c>
      <c r="H386" s="98" t="e">
        <f>VLOOKUP(B386,'N1113 '!A$8:H$356,7,FALSE)</f>
        <v>#N/A</v>
      </c>
      <c r="I386" s="98" t="e">
        <f t="shared" si="16"/>
        <v>#N/A</v>
      </c>
      <c r="J386" s="123" t="e">
        <f t="shared" si="17"/>
        <v>#N/A</v>
      </c>
      <c r="K386" s="131"/>
    </row>
    <row r="387" spans="1:11" s="110" customFormat="1" ht="19.5" customHeight="1" x14ac:dyDescent="0.2">
      <c r="A387" s="99">
        <v>42075</v>
      </c>
      <c r="B387" s="192" t="s">
        <v>231</v>
      </c>
      <c r="C387" s="204" t="s">
        <v>465</v>
      </c>
      <c r="D387" s="130"/>
      <c r="E387" s="130"/>
      <c r="F387" s="131"/>
      <c r="G387" s="131">
        <v>3</v>
      </c>
      <c r="H387" s="98">
        <f>VLOOKUP(B387,'N1113 '!A$8:H$356,7,FALSE)</f>
        <v>425</v>
      </c>
      <c r="I387" s="98">
        <f t="shared" si="16"/>
        <v>0</v>
      </c>
      <c r="J387" s="123">
        <f t="shared" si="17"/>
        <v>1275</v>
      </c>
      <c r="K387" s="131"/>
    </row>
    <row r="388" spans="1:11" s="110" customFormat="1" ht="19.5" customHeight="1" x14ac:dyDescent="0.2">
      <c r="A388" s="99">
        <v>42166</v>
      </c>
      <c r="B388" s="191" t="s">
        <v>610</v>
      </c>
      <c r="C388" s="195" t="s">
        <v>465</v>
      </c>
      <c r="D388" s="130"/>
      <c r="E388" s="130"/>
      <c r="F388" s="131"/>
      <c r="G388" s="131">
        <v>5</v>
      </c>
      <c r="H388" s="98" t="e">
        <f>VLOOKUP(B388,'N1113 '!A$8:H$356,7,FALSE)</f>
        <v>#N/A</v>
      </c>
      <c r="I388" s="98" t="e">
        <f t="shared" si="16"/>
        <v>#N/A</v>
      </c>
      <c r="J388" s="123" t="e">
        <f t="shared" si="17"/>
        <v>#N/A</v>
      </c>
      <c r="K388" s="131"/>
    </row>
    <row r="389" spans="1:11" s="110" customFormat="1" ht="19.5" customHeight="1" x14ac:dyDescent="0.2">
      <c r="A389" s="99">
        <v>42166</v>
      </c>
      <c r="B389" s="192" t="s">
        <v>556</v>
      </c>
      <c r="C389" s="195" t="s">
        <v>465</v>
      </c>
      <c r="D389" s="130"/>
      <c r="E389" s="130"/>
      <c r="F389" s="131"/>
      <c r="G389" s="131">
        <v>5</v>
      </c>
      <c r="H389" s="98" t="e">
        <f>VLOOKUP(B389,'N1113 '!A$8:H$356,7,FALSE)</f>
        <v>#N/A</v>
      </c>
      <c r="I389" s="98" t="e">
        <f t="shared" si="16"/>
        <v>#N/A</v>
      </c>
      <c r="J389" s="123" t="e">
        <f t="shared" si="17"/>
        <v>#N/A</v>
      </c>
      <c r="K389" s="131"/>
    </row>
    <row r="390" spans="1:11" s="110" customFormat="1" ht="19.5" customHeight="1" x14ac:dyDescent="0.2">
      <c r="A390" s="99">
        <v>42223</v>
      </c>
      <c r="B390" s="192" t="s">
        <v>556</v>
      </c>
      <c r="C390" s="195" t="s">
        <v>465</v>
      </c>
      <c r="D390" s="130"/>
      <c r="E390" s="130"/>
      <c r="F390" s="131"/>
      <c r="G390" s="131">
        <v>1</v>
      </c>
      <c r="H390" s="98" t="e">
        <f>VLOOKUP(B390,'N1113 '!A$8:H$356,7,FALSE)</f>
        <v>#N/A</v>
      </c>
      <c r="I390" s="98" t="e">
        <f t="shared" ref="I390:I453" si="18">F390*H390</f>
        <v>#N/A</v>
      </c>
      <c r="J390" s="123" t="e">
        <f t="shared" ref="J390:J453" si="19">H390*G390</f>
        <v>#N/A</v>
      </c>
      <c r="K390" s="131"/>
    </row>
    <row r="391" spans="1:11" s="110" customFormat="1" ht="19.5" customHeight="1" x14ac:dyDescent="0.2">
      <c r="A391" s="99">
        <v>42244</v>
      </c>
      <c r="B391" s="168" t="s">
        <v>253</v>
      </c>
      <c r="C391" s="196" t="s">
        <v>465</v>
      </c>
      <c r="D391" s="130"/>
      <c r="E391" s="130"/>
      <c r="F391" s="131"/>
      <c r="G391" s="131">
        <v>1</v>
      </c>
      <c r="H391" s="202" t="e">
        <f>VLOOKUP(B391,'N1113 '!A$8:H$356,7,FALSE)</f>
        <v>#N/A</v>
      </c>
      <c r="I391" s="98" t="e">
        <f t="shared" si="18"/>
        <v>#N/A</v>
      </c>
      <c r="J391" s="203" t="e">
        <f t="shared" si="19"/>
        <v>#N/A</v>
      </c>
      <c r="K391" s="131"/>
    </row>
    <row r="392" spans="1:11" s="110" customFormat="1" ht="19.5" customHeight="1" x14ac:dyDescent="0.2">
      <c r="A392" s="99">
        <v>42075</v>
      </c>
      <c r="B392" s="192" t="s">
        <v>438</v>
      </c>
      <c r="C392" s="196" t="s">
        <v>465</v>
      </c>
      <c r="D392" s="130"/>
      <c r="E392" s="130"/>
      <c r="F392" s="131"/>
      <c r="G392" s="131">
        <v>1</v>
      </c>
      <c r="H392" s="98">
        <f>VLOOKUP(B392,'N1113 '!A$8:H$356,7,FALSE)</f>
        <v>20</v>
      </c>
      <c r="I392" s="98">
        <f t="shared" si="18"/>
        <v>0</v>
      </c>
      <c r="J392" s="123">
        <f t="shared" si="19"/>
        <v>20</v>
      </c>
      <c r="K392" s="131"/>
    </row>
    <row r="393" spans="1:11" s="110" customFormat="1" ht="19.5" customHeight="1" x14ac:dyDescent="0.2">
      <c r="A393" s="99">
        <v>42139</v>
      </c>
      <c r="B393" s="168" t="s">
        <v>562</v>
      </c>
      <c r="C393" s="204" t="s">
        <v>465</v>
      </c>
      <c r="D393" s="130"/>
      <c r="E393" s="130"/>
      <c r="F393" s="131"/>
      <c r="G393" s="131">
        <v>10</v>
      </c>
      <c r="H393" s="202" t="e">
        <f>VLOOKUP(B393,'N1113 '!A$8:H$356,7,FALSE)</f>
        <v>#N/A</v>
      </c>
      <c r="I393" s="98" t="e">
        <f t="shared" si="18"/>
        <v>#N/A</v>
      </c>
      <c r="J393" s="123" t="e">
        <f t="shared" si="19"/>
        <v>#N/A</v>
      </c>
      <c r="K393" s="131"/>
    </row>
    <row r="394" spans="1:11" s="110" customFormat="1" ht="19.5" customHeight="1" x14ac:dyDescent="0.2">
      <c r="A394" s="99">
        <v>42174</v>
      </c>
      <c r="B394" s="168" t="s">
        <v>562</v>
      </c>
      <c r="C394" s="204" t="s">
        <v>465</v>
      </c>
      <c r="D394" s="130"/>
      <c r="E394" s="130"/>
      <c r="F394" s="131"/>
      <c r="G394" s="131">
        <v>30</v>
      </c>
      <c r="H394" s="202" t="e">
        <f>VLOOKUP(B394,'N1113 '!A$8:H$356,7,FALSE)</f>
        <v>#N/A</v>
      </c>
      <c r="I394" s="98" t="e">
        <f t="shared" si="18"/>
        <v>#N/A</v>
      </c>
      <c r="J394" s="123" t="e">
        <f t="shared" si="19"/>
        <v>#N/A</v>
      </c>
      <c r="K394" s="131"/>
    </row>
    <row r="395" spans="1:11" s="110" customFormat="1" ht="19.5" customHeight="1" x14ac:dyDescent="0.2">
      <c r="A395" s="99">
        <v>42178</v>
      </c>
      <c r="B395" s="168" t="s">
        <v>562</v>
      </c>
      <c r="C395" s="132" t="s">
        <v>465</v>
      </c>
      <c r="D395" s="130"/>
      <c r="E395" s="130"/>
      <c r="F395" s="131"/>
      <c r="G395" s="131">
        <v>10</v>
      </c>
      <c r="H395" s="202" t="e">
        <f>VLOOKUP(B395,'N1113 '!A$8:H$356,7,FALSE)</f>
        <v>#N/A</v>
      </c>
      <c r="I395" s="98" t="e">
        <f t="shared" si="18"/>
        <v>#N/A</v>
      </c>
      <c r="J395" s="123" t="e">
        <f t="shared" si="19"/>
        <v>#N/A</v>
      </c>
      <c r="K395" s="131"/>
    </row>
    <row r="396" spans="1:11" s="110" customFormat="1" ht="19.5" customHeight="1" x14ac:dyDescent="0.2">
      <c r="A396" s="99">
        <v>42199</v>
      </c>
      <c r="B396" s="168" t="s">
        <v>562</v>
      </c>
      <c r="C396" s="132" t="s">
        <v>465</v>
      </c>
      <c r="D396" s="130"/>
      <c r="E396" s="130"/>
      <c r="F396" s="131"/>
      <c r="G396" s="131">
        <v>30</v>
      </c>
      <c r="H396" s="202" t="e">
        <f>VLOOKUP(B396,'N1113 '!A$8:H$356,7,FALSE)</f>
        <v>#N/A</v>
      </c>
      <c r="I396" s="98" t="e">
        <f t="shared" si="18"/>
        <v>#N/A</v>
      </c>
      <c r="J396" s="123" t="e">
        <f t="shared" si="19"/>
        <v>#N/A</v>
      </c>
      <c r="K396" s="131"/>
    </row>
    <row r="397" spans="1:11" s="110" customFormat="1" ht="19.5" customHeight="1" x14ac:dyDescent="0.2">
      <c r="A397" s="99">
        <v>42009</v>
      </c>
      <c r="B397" s="192" t="s">
        <v>444</v>
      </c>
      <c r="C397" s="196" t="s">
        <v>465</v>
      </c>
      <c r="D397" s="130"/>
      <c r="E397" s="130"/>
      <c r="F397" s="131"/>
      <c r="G397" s="131">
        <v>1</v>
      </c>
      <c r="H397" s="202">
        <f>VLOOKUP(B397,'N1113 '!A$8:H$356,7,FALSE)</f>
        <v>3800</v>
      </c>
      <c r="I397" s="98">
        <f t="shared" si="18"/>
        <v>0</v>
      </c>
      <c r="J397" s="123">
        <f t="shared" si="19"/>
        <v>3800</v>
      </c>
      <c r="K397" s="131"/>
    </row>
    <row r="398" spans="1:11" s="110" customFormat="1" ht="19.5" customHeight="1" x14ac:dyDescent="0.2">
      <c r="A398" s="99">
        <v>42038</v>
      </c>
      <c r="B398" s="192" t="s">
        <v>444</v>
      </c>
      <c r="C398" s="196" t="s">
        <v>465</v>
      </c>
      <c r="D398" s="130"/>
      <c r="E398" s="130"/>
      <c r="F398" s="131"/>
      <c r="G398" s="131">
        <v>1</v>
      </c>
      <c r="H398" s="202">
        <f>VLOOKUP(B398,'N1113 '!A$8:H$356,7,FALSE)</f>
        <v>3800</v>
      </c>
      <c r="I398" s="98">
        <f t="shared" si="18"/>
        <v>0</v>
      </c>
      <c r="J398" s="123">
        <f t="shared" si="19"/>
        <v>3800</v>
      </c>
      <c r="K398" s="131"/>
    </row>
    <row r="399" spans="1:11" s="110" customFormat="1" ht="19.5" customHeight="1" x14ac:dyDescent="0.2">
      <c r="A399" s="99">
        <v>42070</v>
      </c>
      <c r="B399" s="192" t="s">
        <v>444</v>
      </c>
      <c r="C399" s="196" t="s">
        <v>465</v>
      </c>
      <c r="D399" s="130"/>
      <c r="E399" s="130"/>
      <c r="F399" s="131"/>
      <c r="G399" s="131">
        <v>1</v>
      </c>
      <c r="H399" s="202">
        <f>VLOOKUP(B399,'N1113 '!A$8:H$356,7,FALSE)</f>
        <v>3800</v>
      </c>
      <c r="I399" s="98">
        <f t="shared" si="18"/>
        <v>0</v>
      </c>
      <c r="J399" s="123">
        <f t="shared" si="19"/>
        <v>3800</v>
      </c>
      <c r="K399" s="131"/>
    </row>
    <row r="400" spans="1:11" s="110" customFormat="1" ht="19.5" customHeight="1" x14ac:dyDescent="0.2">
      <c r="A400" s="99">
        <v>42101</v>
      </c>
      <c r="B400" s="192" t="s">
        <v>444</v>
      </c>
      <c r="C400" s="196" t="s">
        <v>465</v>
      </c>
      <c r="D400" s="130"/>
      <c r="E400" s="130"/>
      <c r="F400" s="131"/>
      <c r="G400" s="131">
        <v>1</v>
      </c>
      <c r="H400" s="202">
        <f>VLOOKUP(B400,'N1113 '!A$8:H$356,7,FALSE)</f>
        <v>3800</v>
      </c>
      <c r="I400" s="98">
        <f t="shared" si="18"/>
        <v>0</v>
      </c>
      <c r="J400" s="123">
        <f t="shared" si="19"/>
        <v>3800</v>
      </c>
      <c r="K400" s="131"/>
    </row>
    <row r="401" spans="1:11" s="110" customFormat="1" ht="19.5" customHeight="1" x14ac:dyDescent="0.2">
      <c r="A401" s="99">
        <v>42122</v>
      </c>
      <c r="B401" s="192" t="s">
        <v>444</v>
      </c>
      <c r="C401" s="195" t="s">
        <v>465</v>
      </c>
      <c r="D401" s="130"/>
      <c r="E401" s="130"/>
      <c r="F401" s="131"/>
      <c r="G401" s="131">
        <v>1</v>
      </c>
      <c r="H401" s="202">
        <f>VLOOKUP(B401,'N1113 '!A$8:H$356,7,FALSE)</f>
        <v>3800</v>
      </c>
      <c r="I401" s="98">
        <f t="shared" si="18"/>
        <v>0</v>
      </c>
      <c r="J401" s="123">
        <f t="shared" si="19"/>
        <v>3800</v>
      </c>
      <c r="K401" s="131"/>
    </row>
    <row r="402" spans="1:11" s="110" customFormat="1" ht="19.5" customHeight="1" x14ac:dyDescent="0.2">
      <c r="A402" s="99">
        <v>42164</v>
      </c>
      <c r="B402" s="192" t="s">
        <v>444</v>
      </c>
      <c r="C402" s="196" t="s">
        <v>465</v>
      </c>
      <c r="D402" s="130"/>
      <c r="E402" s="130"/>
      <c r="F402" s="131"/>
      <c r="G402" s="131">
        <v>1</v>
      </c>
      <c r="H402" s="202">
        <f>VLOOKUP(B402,'N1113 '!A$8:H$356,7,FALSE)</f>
        <v>3800</v>
      </c>
      <c r="I402" s="98">
        <f t="shared" si="18"/>
        <v>0</v>
      </c>
      <c r="J402" s="123">
        <f t="shared" si="19"/>
        <v>3800</v>
      </c>
      <c r="K402" s="131"/>
    </row>
    <row r="403" spans="1:11" s="110" customFormat="1" ht="19.5" customHeight="1" x14ac:dyDescent="0.2">
      <c r="A403" s="99">
        <v>42187</v>
      </c>
      <c r="B403" s="192" t="s">
        <v>444</v>
      </c>
      <c r="C403" s="196" t="s">
        <v>465</v>
      </c>
      <c r="D403" s="130"/>
      <c r="E403" s="130"/>
      <c r="F403" s="131"/>
      <c r="G403" s="131">
        <v>1</v>
      </c>
      <c r="H403" s="202">
        <f>VLOOKUP(B403,'N1113 '!A$8:H$356,7,FALSE)</f>
        <v>3800</v>
      </c>
      <c r="I403" s="98">
        <f t="shared" si="18"/>
        <v>0</v>
      </c>
      <c r="J403" s="123">
        <f t="shared" si="19"/>
        <v>3800</v>
      </c>
      <c r="K403" s="131"/>
    </row>
    <row r="404" spans="1:11" s="110" customFormat="1" ht="19.5" customHeight="1" x14ac:dyDescent="0.2">
      <c r="A404" s="99">
        <v>42223</v>
      </c>
      <c r="B404" s="192" t="s">
        <v>444</v>
      </c>
      <c r="C404" s="196" t="s">
        <v>465</v>
      </c>
      <c r="D404" s="130"/>
      <c r="E404" s="130"/>
      <c r="F404" s="131"/>
      <c r="G404" s="131">
        <v>1</v>
      </c>
      <c r="H404" s="202">
        <f>VLOOKUP(B404,'N1113 '!A$8:H$356,7,FALSE)</f>
        <v>3800</v>
      </c>
      <c r="I404" s="98">
        <f t="shared" si="18"/>
        <v>0</v>
      </c>
      <c r="J404" s="123">
        <f t="shared" si="19"/>
        <v>3800</v>
      </c>
      <c r="K404" s="131"/>
    </row>
    <row r="405" spans="1:11" s="110" customFormat="1" ht="19.5" customHeight="1" x14ac:dyDescent="0.2">
      <c r="A405" s="99">
        <v>42261</v>
      </c>
      <c r="B405" s="192" t="s">
        <v>444</v>
      </c>
      <c r="C405" s="196" t="s">
        <v>465</v>
      </c>
      <c r="D405" s="130"/>
      <c r="E405" s="130"/>
      <c r="F405" s="131"/>
      <c r="G405" s="131">
        <v>1</v>
      </c>
      <c r="H405" s="202">
        <f>VLOOKUP(B405,'N1113 '!A$8:H$356,7,FALSE)</f>
        <v>3800</v>
      </c>
      <c r="I405" s="98">
        <f t="shared" si="18"/>
        <v>0</v>
      </c>
      <c r="J405" s="123">
        <f t="shared" si="19"/>
        <v>3800</v>
      </c>
      <c r="K405" s="131"/>
    </row>
    <row r="406" spans="1:11" s="110" customFormat="1" ht="19.5" customHeight="1" x14ac:dyDescent="0.2">
      <c r="A406" s="99">
        <v>42052</v>
      </c>
      <c r="B406" s="168" t="s">
        <v>595</v>
      </c>
      <c r="C406" s="196" t="s">
        <v>465</v>
      </c>
      <c r="D406" s="130"/>
      <c r="E406" s="130"/>
      <c r="F406" s="131"/>
      <c r="G406" s="131">
        <v>1</v>
      </c>
      <c r="H406" s="202" t="e">
        <f>VLOOKUP(B406,'N1113 '!A$8:H$356,7,FALSE)</f>
        <v>#N/A</v>
      </c>
      <c r="I406" s="98" t="e">
        <f t="shared" si="18"/>
        <v>#N/A</v>
      </c>
      <c r="J406" s="123" t="e">
        <f t="shared" si="19"/>
        <v>#N/A</v>
      </c>
      <c r="K406" s="131"/>
    </row>
    <row r="407" spans="1:11" s="110" customFormat="1" ht="19.5" customHeight="1" x14ac:dyDescent="0.2">
      <c r="A407" s="99">
        <v>42019</v>
      </c>
      <c r="B407" s="192" t="s">
        <v>30</v>
      </c>
      <c r="C407" s="195" t="s">
        <v>465</v>
      </c>
      <c r="D407" s="130"/>
      <c r="E407" s="130"/>
      <c r="F407" s="131"/>
      <c r="G407" s="131">
        <v>100</v>
      </c>
      <c r="H407" s="98">
        <f>VLOOKUP(B407,'N1113 '!A$8:H$356,7,FALSE)</f>
        <v>13</v>
      </c>
      <c r="I407" s="98">
        <f t="shared" si="18"/>
        <v>0</v>
      </c>
      <c r="J407" s="123">
        <f t="shared" si="19"/>
        <v>1300</v>
      </c>
      <c r="K407" s="131"/>
    </row>
    <row r="408" spans="1:11" s="110" customFormat="1" ht="19.5" customHeight="1" x14ac:dyDescent="0.2">
      <c r="A408" s="99">
        <v>42132</v>
      </c>
      <c r="B408" s="192" t="s">
        <v>30</v>
      </c>
      <c r="C408" s="195" t="s">
        <v>465</v>
      </c>
      <c r="D408" s="130"/>
      <c r="E408" s="130"/>
      <c r="F408" s="131"/>
      <c r="G408" s="131">
        <v>200</v>
      </c>
      <c r="H408" s="98">
        <f>VLOOKUP(B408,'N1113 '!A$8:H$356,7,FALSE)</f>
        <v>13</v>
      </c>
      <c r="I408" s="98">
        <f t="shared" si="18"/>
        <v>0</v>
      </c>
      <c r="J408" s="123">
        <f t="shared" si="19"/>
        <v>2600</v>
      </c>
      <c r="K408" s="131"/>
    </row>
    <row r="409" spans="1:11" s="110" customFormat="1" ht="19.5" customHeight="1" x14ac:dyDescent="0.2">
      <c r="A409" s="99">
        <v>42011</v>
      </c>
      <c r="B409" s="168" t="s">
        <v>32</v>
      </c>
      <c r="C409" s="220" t="s">
        <v>465</v>
      </c>
      <c r="D409" s="130"/>
      <c r="E409" s="130"/>
      <c r="F409" s="131"/>
      <c r="G409" s="131">
        <v>100</v>
      </c>
      <c r="H409" s="98">
        <f>VLOOKUP(B409,'N1113 '!A$8:H$356,7,FALSE)</f>
        <v>12</v>
      </c>
      <c r="I409" s="98">
        <f t="shared" si="18"/>
        <v>0</v>
      </c>
      <c r="J409" s="123">
        <f t="shared" si="19"/>
        <v>1200</v>
      </c>
      <c r="K409" s="131"/>
    </row>
    <row r="410" spans="1:11" s="110" customFormat="1" ht="19.5" customHeight="1" x14ac:dyDescent="0.2">
      <c r="A410" s="99">
        <v>42019</v>
      </c>
      <c r="B410" s="168" t="s">
        <v>32</v>
      </c>
      <c r="C410" s="195" t="s">
        <v>465</v>
      </c>
      <c r="D410" s="130"/>
      <c r="E410" s="130"/>
      <c r="F410" s="131"/>
      <c r="G410" s="131">
        <v>100</v>
      </c>
      <c r="H410" s="98">
        <f>VLOOKUP(B410,'N1113 '!A$8:H$356,7,FALSE)</f>
        <v>12</v>
      </c>
      <c r="I410" s="98">
        <f t="shared" si="18"/>
        <v>0</v>
      </c>
      <c r="J410" s="123">
        <f t="shared" si="19"/>
        <v>1200</v>
      </c>
      <c r="K410" s="131"/>
    </row>
    <row r="411" spans="1:11" s="110" customFormat="1" ht="19.5" customHeight="1" x14ac:dyDescent="0.2">
      <c r="A411" s="99">
        <v>42116</v>
      </c>
      <c r="B411" s="168" t="s">
        <v>32</v>
      </c>
      <c r="C411" s="195" t="s">
        <v>465</v>
      </c>
      <c r="D411" s="130"/>
      <c r="E411" s="130"/>
      <c r="F411" s="131"/>
      <c r="G411" s="131">
        <v>100</v>
      </c>
      <c r="H411" s="98">
        <f>VLOOKUP(B411,'N1113 '!A$8:H$356,7,FALSE)</f>
        <v>12</v>
      </c>
      <c r="I411" s="98">
        <f t="shared" si="18"/>
        <v>0</v>
      </c>
      <c r="J411" s="123">
        <f t="shared" si="19"/>
        <v>1200</v>
      </c>
      <c r="K411" s="131"/>
    </row>
    <row r="412" spans="1:11" s="110" customFormat="1" ht="19.5" customHeight="1" x14ac:dyDescent="0.2">
      <c r="A412" s="99">
        <v>42157</v>
      </c>
      <c r="B412" s="168" t="s">
        <v>32</v>
      </c>
      <c r="C412" s="195" t="s">
        <v>465</v>
      </c>
      <c r="D412" s="130"/>
      <c r="E412" s="130"/>
      <c r="F412" s="131"/>
      <c r="G412" s="131">
        <v>100</v>
      </c>
      <c r="H412" s="98">
        <f>VLOOKUP(B412,'N1113 '!A$8:H$356,7,FALSE)</f>
        <v>12</v>
      </c>
      <c r="I412" s="98">
        <f t="shared" si="18"/>
        <v>0</v>
      </c>
      <c r="J412" s="123">
        <f t="shared" si="19"/>
        <v>1200</v>
      </c>
      <c r="K412" s="131"/>
    </row>
    <row r="413" spans="1:11" s="110" customFormat="1" ht="19.5" customHeight="1" x14ac:dyDescent="0.2">
      <c r="A413" s="99">
        <v>42019</v>
      </c>
      <c r="B413" s="192" t="s">
        <v>394</v>
      </c>
      <c r="C413" s="195" t="s">
        <v>465</v>
      </c>
      <c r="D413" s="130"/>
      <c r="E413" s="130"/>
      <c r="F413" s="131"/>
      <c r="G413" s="131">
        <v>100</v>
      </c>
      <c r="H413" s="98" t="e">
        <f>VLOOKUP(B413,'N1113 '!A$8:H$356,7,FALSE)</f>
        <v>#N/A</v>
      </c>
      <c r="I413" s="98" t="e">
        <f t="shared" si="18"/>
        <v>#N/A</v>
      </c>
      <c r="J413" s="123" t="e">
        <f t="shared" si="19"/>
        <v>#N/A</v>
      </c>
      <c r="K413" s="131"/>
    </row>
    <row r="414" spans="1:11" s="110" customFormat="1" ht="19.5" customHeight="1" x14ac:dyDescent="0.2">
      <c r="A414" s="99">
        <v>42086</v>
      </c>
      <c r="B414" s="192" t="s">
        <v>394</v>
      </c>
      <c r="C414" s="220" t="s">
        <v>465</v>
      </c>
      <c r="D414" s="130"/>
      <c r="E414" s="130"/>
      <c r="F414" s="131"/>
      <c r="G414" s="131">
        <v>300</v>
      </c>
      <c r="H414" s="98" t="e">
        <f>VLOOKUP(B414,'N1113 '!A$8:H$356,7,FALSE)</f>
        <v>#N/A</v>
      </c>
      <c r="I414" s="98" t="e">
        <f t="shared" si="18"/>
        <v>#N/A</v>
      </c>
      <c r="J414" s="123" t="e">
        <f t="shared" si="19"/>
        <v>#N/A</v>
      </c>
      <c r="K414" s="131"/>
    </row>
    <row r="415" spans="1:11" s="110" customFormat="1" ht="19.5" customHeight="1" x14ac:dyDescent="0.2">
      <c r="A415" s="99">
        <v>42157</v>
      </c>
      <c r="B415" s="192" t="s">
        <v>394</v>
      </c>
      <c r="C415" s="195" t="s">
        <v>465</v>
      </c>
      <c r="D415" s="130"/>
      <c r="E415" s="130"/>
      <c r="F415" s="131"/>
      <c r="G415" s="131">
        <v>100</v>
      </c>
      <c r="H415" s="98" t="e">
        <f>VLOOKUP(B415,'N1113 '!A$8:H$356,7,FALSE)</f>
        <v>#N/A</v>
      </c>
      <c r="I415" s="98" t="e">
        <f t="shared" si="18"/>
        <v>#N/A</v>
      </c>
      <c r="J415" s="123" t="e">
        <f t="shared" si="19"/>
        <v>#N/A</v>
      </c>
      <c r="K415" s="131"/>
    </row>
    <row r="416" spans="1:11" s="110" customFormat="1" ht="19.5" customHeight="1" x14ac:dyDescent="0.2">
      <c r="A416" s="99">
        <v>42011</v>
      </c>
      <c r="B416" s="193" t="s">
        <v>311</v>
      </c>
      <c r="C416" s="195" t="s">
        <v>465</v>
      </c>
      <c r="D416" s="130"/>
      <c r="E416" s="130"/>
      <c r="F416" s="131"/>
      <c r="G416" s="131">
        <v>100</v>
      </c>
      <c r="H416" s="98">
        <f>VLOOKUP(B416,'N1113 '!A$8:H$356,7,FALSE)</f>
        <v>12</v>
      </c>
      <c r="I416" s="98">
        <f t="shared" si="18"/>
        <v>0</v>
      </c>
      <c r="J416" s="123">
        <f t="shared" si="19"/>
        <v>1200</v>
      </c>
      <c r="K416" s="131"/>
    </row>
    <row r="417" spans="1:11" s="110" customFormat="1" ht="19.5" customHeight="1" x14ac:dyDescent="0.2">
      <c r="A417" s="99">
        <v>42052</v>
      </c>
      <c r="B417" s="168" t="s">
        <v>597</v>
      </c>
      <c r="C417" s="195" t="s">
        <v>465</v>
      </c>
      <c r="D417" s="130"/>
      <c r="E417" s="130"/>
      <c r="F417" s="131"/>
      <c r="G417" s="131">
        <v>140</v>
      </c>
      <c r="H417" s="98" t="e">
        <f>VLOOKUP(B417,'N1113 '!A$8:H$356,7,FALSE)</f>
        <v>#N/A</v>
      </c>
      <c r="I417" s="98" t="e">
        <f t="shared" si="18"/>
        <v>#N/A</v>
      </c>
      <c r="J417" s="123" t="e">
        <f t="shared" si="19"/>
        <v>#N/A</v>
      </c>
      <c r="K417" s="131"/>
    </row>
    <row r="418" spans="1:11" s="110" customFormat="1" ht="19.5" customHeight="1" x14ac:dyDescent="0.2">
      <c r="A418" s="100"/>
      <c r="B418" s="98" t="s">
        <v>403</v>
      </c>
      <c r="C418" s="244" t="s">
        <v>481</v>
      </c>
      <c r="D418" s="127"/>
      <c r="E418" s="127"/>
      <c r="F418" s="125"/>
      <c r="G418" s="125">
        <v>4</v>
      </c>
      <c r="H418" s="98" t="e">
        <f>VLOOKUP(B418,'N1113 '!A$8:H$356,7,FALSE)</f>
        <v>#N/A</v>
      </c>
      <c r="I418" s="98" t="e">
        <f t="shared" si="18"/>
        <v>#N/A</v>
      </c>
      <c r="J418" s="123" t="e">
        <f t="shared" si="19"/>
        <v>#N/A</v>
      </c>
      <c r="K418" s="131"/>
    </row>
    <row r="419" spans="1:11" s="110" customFormat="1" ht="19.5" customHeight="1" x14ac:dyDescent="0.2">
      <c r="A419" s="99">
        <v>42011</v>
      </c>
      <c r="B419" s="191" t="s">
        <v>404</v>
      </c>
      <c r="C419" s="244" t="s">
        <v>481</v>
      </c>
      <c r="D419" s="130"/>
      <c r="E419" s="130"/>
      <c r="F419" s="131"/>
      <c r="G419" s="131">
        <v>1</v>
      </c>
      <c r="H419" s="98">
        <f>VLOOKUP(B419,'N1113 '!A$8:H$356,7,FALSE)</f>
        <v>3.6</v>
      </c>
      <c r="I419" s="98">
        <f t="shared" si="18"/>
        <v>0</v>
      </c>
      <c r="J419" s="123">
        <f t="shared" si="19"/>
        <v>3.6</v>
      </c>
      <c r="K419" s="131"/>
    </row>
    <row r="420" spans="1:11" s="110" customFormat="1" ht="19.5" customHeight="1" x14ac:dyDescent="0.2">
      <c r="A420" s="99">
        <v>41646</v>
      </c>
      <c r="B420" s="192" t="s">
        <v>405</v>
      </c>
      <c r="C420" s="160" t="s">
        <v>481</v>
      </c>
      <c r="D420" s="130"/>
      <c r="E420" s="130"/>
      <c r="F420" s="131"/>
      <c r="G420" s="131">
        <v>4</v>
      </c>
      <c r="H420" s="98" t="e">
        <f>VLOOKUP(B420,'N1113 '!A$8:H$356,7,FALSE)</f>
        <v>#N/A</v>
      </c>
      <c r="I420" s="98" t="e">
        <f t="shared" si="18"/>
        <v>#N/A</v>
      </c>
      <c r="J420" s="123" t="e">
        <f t="shared" si="19"/>
        <v>#N/A</v>
      </c>
      <c r="K420" s="131"/>
    </row>
    <row r="421" spans="1:11" s="110" customFormat="1" ht="19.5" customHeight="1" x14ac:dyDescent="0.2">
      <c r="A421" s="99">
        <v>42070</v>
      </c>
      <c r="B421" s="192" t="s">
        <v>405</v>
      </c>
      <c r="C421" s="194" t="s">
        <v>481</v>
      </c>
      <c r="D421" s="130"/>
      <c r="E421" s="130"/>
      <c r="F421" s="131"/>
      <c r="G421" s="131">
        <v>2</v>
      </c>
      <c r="H421" s="98" t="e">
        <f>VLOOKUP(B421,'N1113 '!A$8:H$356,7,FALSE)</f>
        <v>#N/A</v>
      </c>
      <c r="I421" s="98" t="e">
        <f t="shared" si="18"/>
        <v>#N/A</v>
      </c>
      <c r="J421" s="123" t="e">
        <f t="shared" si="19"/>
        <v>#N/A</v>
      </c>
      <c r="K421" s="131"/>
    </row>
    <row r="422" spans="1:11" s="110" customFormat="1" ht="19.5" customHeight="1" x14ac:dyDescent="0.2">
      <c r="A422" s="99">
        <v>42228</v>
      </c>
      <c r="B422" s="192" t="s">
        <v>405</v>
      </c>
      <c r="C422" s="200" t="s">
        <v>481</v>
      </c>
      <c r="D422" s="130"/>
      <c r="E422" s="130"/>
      <c r="F422" s="131"/>
      <c r="G422" s="131">
        <v>2</v>
      </c>
      <c r="H422" s="98" t="e">
        <f>VLOOKUP(B422,'N1113 '!A$8:H$356,7,FALSE)</f>
        <v>#N/A</v>
      </c>
      <c r="I422" s="98" t="e">
        <f t="shared" si="18"/>
        <v>#N/A</v>
      </c>
      <c r="J422" s="123" t="e">
        <f t="shared" si="19"/>
        <v>#N/A</v>
      </c>
      <c r="K422" s="131"/>
    </row>
    <row r="423" spans="1:11" s="110" customFormat="1" ht="19.5" customHeight="1" x14ac:dyDescent="0.2">
      <c r="A423" s="99">
        <v>42252</v>
      </c>
      <c r="B423" s="168" t="s">
        <v>689</v>
      </c>
      <c r="C423" s="200" t="s">
        <v>481</v>
      </c>
      <c r="D423" s="130"/>
      <c r="E423" s="130"/>
      <c r="F423" s="131"/>
      <c r="G423" s="131">
        <v>3</v>
      </c>
      <c r="H423" s="98" t="e">
        <f>VLOOKUP(B423,'N1113 '!A$8:H$356,7,FALSE)</f>
        <v>#N/A</v>
      </c>
      <c r="I423" s="98" t="e">
        <f t="shared" si="18"/>
        <v>#N/A</v>
      </c>
      <c r="J423" s="123" t="e">
        <f t="shared" si="19"/>
        <v>#N/A</v>
      </c>
      <c r="K423" s="131"/>
    </row>
    <row r="424" spans="1:11" s="110" customFormat="1" ht="19.5" customHeight="1" x14ac:dyDescent="0.2">
      <c r="A424" s="99">
        <v>42011</v>
      </c>
      <c r="B424" s="192" t="s">
        <v>415</v>
      </c>
      <c r="C424" s="200" t="s">
        <v>481</v>
      </c>
      <c r="D424" s="130"/>
      <c r="E424" s="130"/>
      <c r="F424" s="131"/>
      <c r="G424" s="131">
        <v>1</v>
      </c>
      <c r="H424" s="98">
        <f>VLOOKUP(B424,'N1113 '!A$8:H$356,7,FALSE)</f>
        <v>137</v>
      </c>
      <c r="I424" s="98">
        <f t="shared" si="18"/>
        <v>0</v>
      </c>
      <c r="J424" s="123">
        <f t="shared" si="19"/>
        <v>137</v>
      </c>
      <c r="K424" s="131"/>
    </row>
    <row r="425" spans="1:11" s="110" customFormat="1" ht="19.5" customHeight="1" x14ac:dyDescent="0.2">
      <c r="A425" s="99">
        <v>42011</v>
      </c>
      <c r="B425" s="192" t="s">
        <v>416</v>
      </c>
      <c r="C425" s="200" t="s">
        <v>481</v>
      </c>
      <c r="D425" s="130"/>
      <c r="E425" s="130"/>
      <c r="F425" s="131"/>
      <c r="G425" s="131">
        <v>1</v>
      </c>
      <c r="H425" s="98">
        <f>VLOOKUP(B425,'N1113 '!A$8:H$356,7,FALSE)</f>
        <v>122</v>
      </c>
      <c r="I425" s="98">
        <f t="shared" si="18"/>
        <v>0</v>
      </c>
      <c r="J425" s="123">
        <f t="shared" si="19"/>
        <v>122</v>
      </c>
      <c r="K425" s="131"/>
    </row>
    <row r="426" spans="1:11" s="113" customFormat="1" ht="19.5" customHeight="1" x14ac:dyDescent="0.2">
      <c r="A426" s="100">
        <v>42205</v>
      </c>
      <c r="B426" s="168" t="s">
        <v>684</v>
      </c>
      <c r="C426" s="201" t="s">
        <v>481</v>
      </c>
      <c r="D426" s="127"/>
      <c r="E426" s="127"/>
      <c r="F426" s="125"/>
      <c r="G426" s="125">
        <v>1</v>
      </c>
      <c r="H426" s="202" t="e">
        <f>VLOOKUP(B426,'N1113 '!A$8:H$356,7,FALSE)</f>
        <v>#N/A</v>
      </c>
      <c r="I426" s="98" t="e">
        <f t="shared" si="18"/>
        <v>#N/A</v>
      </c>
      <c r="J426" s="123" t="e">
        <f t="shared" si="19"/>
        <v>#N/A</v>
      </c>
      <c r="K426" s="125"/>
    </row>
    <row r="427" spans="1:11" s="110" customFormat="1" ht="19.5" customHeight="1" x14ac:dyDescent="0.2">
      <c r="A427" s="99">
        <v>42149</v>
      </c>
      <c r="B427" s="168" t="s">
        <v>132</v>
      </c>
      <c r="C427" s="242" t="s">
        <v>481</v>
      </c>
      <c r="D427" s="130"/>
      <c r="E427" s="130"/>
      <c r="F427" s="131"/>
      <c r="G427" s="131">
        <v>10</v>
      </c>
      <c r="H427" s="98" t="e">
        <f>VLOOKUP(B427,'N1113 '!A$8:H$356,7,FALSE)</f>
        <v>#N/A</v>
      </c>
      <c r="I427" s="98" t="e">
        <f t="shared" si="18"/>
        <v>#N/A</v>
      </c>
      <c r="J427" s="123" t="e">
        <f t="shared" si="19"/>
        <v>#N/A</v>
      </c>
      <c r="K427" s="131"/>
    </row>
    <row r="428" spans="1:11" s="112" customFormat="1" ht="19.5" customHeight="1" x14ac:dyDescent="0.2">
      <c r="A428" s="99">
        <v>42123</v>
      </c>
      <c r="B428" s="192" t="s">
        <v>143</v>
      </c>
      <c r="C428" s="244" t="s">
        <v>481</v>
      </c>
      <c r="D428" s="214"/>
      <c r="E428" s="214"/>
      <c r="F428" s="122"/>
      <c r="G428" s="122">
        <v>1</v>
      </c>
      <c r="H428" s="98">
        <f>VLOOKUP(B428,'N1113 '!A$8:H$356,7,FALSE)</f>
        <v>26</v>
      </c>
      <c r="I428" s="98">
        <f t="shared" si="18"/>
        <v>0</v>
      </c>
      <c r="J428" s="98">
        <f t="shared" si="19"/>
        <v>26</v>
      </c>
      <c r="K428" s="122"/>
    </row>
    <row r="429" spans="1:11" s="110" customFormat="1" ht="19.5" customHeight="1" x14ac:dyDescent="0.2">
      <c r="A429" s="99">
        <v>42011</v>
      </c>
      <c r="B429" s="192" t="s">
        <v>508</v>
      </c>
      <c r="C429" s="244" t="s">
        <v>481</v>
      </c>
      <c r="D429" s="130"/>
      <c r="E429" s="130"/>
      <c r="F429" s="131"/>
      <c r="G429" s="131">
        <v>5</v>
      </c>
      <c r="H429" s="98" t="e">
        <f>VLOOKUP(B429,'N1113 '!A$8:H$356,7,FALSE)</f>
        <v>#N/A</v>
      </c>
      <c r="I429" s="98" t="e">
        <f t="shared" si="18"/>
        <v>#N/A</v>
      </c>
      <c r="J429" s="123" t="e">
        <f t="shared" si="19"/>
        <v>#N/A</v>
      </c>
      <c r="K429" s="131"/>
    </row>
    <row r="430" spans="1:11" s="110" customFormat="1" ht="19.5" customHeight="1" x14ac:dyDescent="0.2">
      <c r="A430" s="99">
        <v>42070</v>
      </c>
      <c r="B430" s="192" t="s">
        <v>508</v>
      </c>
      <c r="C430" s="242" t="s">
        <v>481</v>
      </c>
      <c r="D430" s="130"/>
      <c r="E430" s="130"/>
      <c r="F430" s="131"/>
      <c r="G430" s="131">
        <v>10</v>
      </c>
      <c r="H430" s="98" t="e">
        <f>VLOOKUP(B430,'N1113 '!A$8:H$356,7,FALSE)</f>
        <v>#N/A</v>
      </c>
      <c r="I430" s="98" t="e">
        <f t="shared" si="18"/>
        <v>#N/A</v>
      </c>
      <c r="J430" s="123" t="e">
        <f t="shared" si="19"/>
        <v>#N/A</v>
      </c>
      <c r="K430" s="131"/>
    </row>
    <row r="431" spans="1:11" s="112" customFormat="1" ht="19.5" customHeight="1" x14ac:dyDescent="0.2">
      <c r="A431" s="99">
        <v>42123</v>
      </c>
      <c r="B431" s="192" t="s">
        <v>508</v>
      </c>
      <c r="C431" s="128" t="s">
        <v>481</v>
      </c>
      <c r="D431" s="214"/>
      <c r="E431" s="214"/>
      <c r="F431" s="122"/>
      <c r="G431" s="122">
        <v>100</v>
      </c>
      <c r="H431" s="98" t="e">
        <f>VLOOKUP(B431,'N1113 '!A$8:H$356,7,FALSE)</f>
        <v>#N/A</v>
      </c>
      <c r="I431" s="98" t="e">
        <f t="shared" si="18"/>
        <v>#N/A</v>
      </c>
      <c r="J431" s="98" t="e">
        <f t="shared" si="19"/>
        <v>#N/A</v>
      </c>
      <c r="K431" s="122"/>
    </row>
    <row r="432" spans="1:11" s="110" customFormat="1" ht="19.5" customHeight="1" x14ac:dyDescent="0.2">
      <c r="A432" s="99">
        <v>42149</v>
      </c>
      <c r="B432" s="192" t="s">
        <v>508</v>
      </c>
      <c r="C432" s="242" t="s">
        <v>481</v>
      </c>
      <c r="D432" s="130"/>
      <c r="E432" s="130"/>
      <c r="F432" s="131"/>
      <c r="G432" s="131">
        <v>10</v>
      </c>
      <c r="H432" s="98" t="e">
        <f>VLOOKUP(B432,'N1113 '!A$8:H$356,7,FALSE)</f>
        <v>#N/A</v>
      </c>
      <c r="I432" s="98" t="e">
        <f t="shared" si="18"/>
        <v>#N/A</v>
      </c>
      <c r="J432" s="123" t="e">
        <f t="shared" si="19"/>
        <v>#N/A</v>
      </c>
      <c r="K432" s="131"/>
    </row>
    <row r="433" spans="1:11" s="110" customFormat="1" ht="19.5" customHeight="1" x14ac:dyDescent="0.2">
      <c r="A433" s="99">
        <v>42193</v>
      </c>
      <c r="B433" s="192" t="s">
        <v>674</v>
      </c>
      <c r="C433" s="220" t="s">
        <v>481</v>
      </c>
      <c r="D433" s="130"/>
      <c r="E433" s="130"/>
      <c r="F433" s="131"/>
      <c r="G433" s="131">
        <v>5</v>
      </c>
      <c r="H433" s="98">
        <f>VLOOKUP(B433,'N1113 '!A$8:H$356,7,FALSE)</f>
        <v>3.25</v>
      </c>
      <c r="I433" s="98">
        <f t="shared" si="18"/>
        <v>0</v>
      </c>
      <c r="J433" s="123">
        <f t="shared" si="19"/>
        <v>16.25</v>
      </c>
      <c r="K433" s="131"/>
    </row>
    <row r="434" spans="1:11" s="110" customFormat="1" ht="19.5" customHeight="1" x14ac:dyDescent="0.2">
      <c r="A434" s="99">
        <v>42228</v>
      </c>
      <c r="B434" s="192" t="s">
        <v>674</v>
      </c>
      <c r="C434" s="244" t="s">
        <v>481</v>
      </c>
      <c r="D434" s="130"/>
      <c r="E434" s="130"/>
      <c r="F434" s="131"/>
      <c r="G434" s="131">
        <v>5</v>
      </c>
      <c r="H434" s="98">
        <f>VLOOKUP(B434,'N1113 '!A$8:H$356,7,FALSE)</f>
        <v>3.25</v>
      </c>
      <c r="I434" s="98">
        <f t="shared" si="18"/>
        <v>0</v>
      </c>
      <c r="J434" s="123">
        <f t="shared" si="19"/>
        <v>16.25</v>
      </c>
      <c r="K434" s="131"/>
    </row>
    <row r="435" spans="1:11" s="110" customFormat="1" ht="19.5" customHeight="1" x14ac:dyDescent="0.2">
      <c r="A435" s="99">
        <v>42011</v>
      </c>
      <c r="B435" s="192" t="s">
        <v>377</v>
      </c>
      <c r="C435" s="200" t="s">
        <v>481</v>
      </c>
      <c r="D435" s="130"/>
      <c r="E435" s="130"/>
      <c r="F435" s="131"/>
      <c r="G435" s="131">
        <v>5</v>
      </c>
      <c r="H435" s="98">
        <f>VLOOKUP(B435,'N1113 '!A$8:H$356,7,FALSE)</f>
        <v>2.75</v>
      </c>
      <c r="I435" s="98">
        <f t="shared" si="18"/>
        <v>0</v>
      </c>
      <c r="J435" s="123">
        <f t="shared" si="19"/>
        <v>13.75</v>
      </c>
      <c r="K435" s="131"/>
    </row>
    <row r="436" spans="1:11" s="110" customFormat="1" ht="19.5" customHeight="1" x14ac:dyDescent="0.2">
      <c r="A436" s="99">
        <v>42228</v>
      </c>
      <c r="B436" s="192" t="s">
        <v>377</v>
      </c>
      <c r="C436" s="200" t="s">
        <v>481</v>
      </c>
      <c r="D436" s="130"/>
      <c r="E436" s="130"/>
      <c r="F436" s="131"/>
      <c r="G436" s="131">
        <v>5</v>
      </c>
      <c r="H436" s="98">
        <f>VLOOKUP(B436,'N1113 '!A$8:H$356,7,FALSE)</f>
        <v>2.75</v>
      </c>
      <c r="I436" s="98">
        <f t="shared" si="18"/>
        <v>0</v>
      </c>
      <c r="J436" s="123">
        <f t="shared" si="19"/>
        <v>13.75</v>
      </c>
      <c r="K436" s="131"/>
    </row>
    <row r="437" spans="1:11" s="110" customFormat="1" ht="19.5" customHeight="1" x14ac:dyDescent="0.2">
      <c r="A437" s="99">
        <v>42123</v>
      </c>
      <c r="B437" s="168" t="s">
        <v>625</v>
      </c>
      <c r="C437" s="195" t="s">
        <v>481</v>
      </c>
      <c r="D437" s="130"/>
      <c r="E437" s="130"/>
      <c r="F437" s="131"/>
      <c r="G437" s="131">
        <v>2</v>
      </c>
      <c r="H437" s="98" t="e">
        <f>VLOOKUP(B437,'N1113 '!A$8:H$356,7,FALSE)</f>
        <v>#N/A</v>
      </c>
      <c r="I437" s="98" t="e">
        <f t="shared" si="18"/>
        <v>#N/A</v>
      </c>
      <c r="J437" s="123" t="e">
        <f t="shared" si="19"/>
        <v>#N/A</v>
      </c>
      <c r="K437" s="131"/>
    </row>
    <row r="438" spans="1:11" s="110" customFormat="1" ht="19.5" customHeight="1" x14ac:dyDescent="0.2">
      <c r="A438" s="99">
        <v>42034</v>
      </c>
      <c r="B438" s="192" t="s">
        <v>425</v>
      </c>
      <c r="C438" s="196" t="s">
        <v>481</v>
      </c>
      <c r="D438" s="130"/>
      <c r="E438" s="130"/>
      <c r="F438" s="131"/>
      <c r="G438" s="131">
        <v>1</v>
      </c>
      <c r="H438" s="98" t="e">
        <f>VLOOKUP(B438,'N1113 '!A$8:H$356,7,FALSE)</f>
        <v>#N/A</v>
      </c>
      <c r="I438" s="98" t="e">
        <f t="shared" si="18"/>
        <v>#N/A</v>
      </c>
      <c r="J438" s="123" t="e">
        <f t="shared" si="19"/>
        <v>#N/A</v>
      </c>
      <c r="K438" s="131"/>
    </row>
    <row r="439" spans="1:11" s="110" customFormat="1" ht="19.5" customHeight="1" x14ac:dyDescent="0.2">
      <c r="A439" s="99">
        <v>42193</v>
      </c>
      <c r="B439" s="168" t="s">
        <v>681</v>
      </c>
      <c r="C439" s="196" t="s">
        <v>481</v>
      </c>
      <c r="D439" s="130"/>
      <c r="E439" s="130"/>
      <c r="F439" s="131"/>
      <c r="G439" s="131">
        <v>3</v>
      </c>
      <c r="H439" s="98" t="e">
        <f>VLOOKUP(B439,'N1113 '!A$8:H$356,7,FALSE)</f>
        <v>#N/A</v>
      </c>
      <c r="I439" s="98" t="e">
        <f t="shared" si="18"/>
        <v>#N/A</v>
      </c>
      <c r="J439" s="123" t="e">
        <f t="shared" si="19"/>
        <v>#N/A</v>
      </c>
      <c r="K439" s="131"/>
    </row>
    <row r="440" spans="1:11" s="110" customFormat="1" ht="19.5" customHeight="1" x14ac:dyDescent="0.2">
      <c r="A440" s="99">
        <v>42255</v>
      </c>
      <c r="B440" s="168" t="s">
        <v>803</v>
      </c>
      <c r="C440" s="196" t="s">
        <v>481</v>
      </c>
      <c r="D440" s="130"/>
      <c r="E440" s="130"/>
      <c r="F440" s="131"/>
      <c r="G440" s="131">
        <v>1</v>
      </c>
      <c r="H440" s="98" t="e">
        <f>VLOOKUP(B440,'N1113 '!A$8:H$356,7,FALSE)</f>
        <v>#N/A</v>
      </c>
      <c r="I440" s="98" t="e">
        <f t="shared" si="18"/>
        <v>#N/A</v>
      </c>
      <c r="J440" s="123" t="e">
        <f t="shared" si="19"/>
        <v>#N/A</v>
      </c>
      <c r="K440" s="131"/>
    </row>
    <row r="441" spans="1:11" s="110" customFormat="1" ht="19.5" customHeight="1" x14ac:dyDescent="0.2">
      <c r="A441" s="99">
        <v>42059</v>
      </c>
      <c r="B441" s="192" t="s">
        <v>186</v>
      </c>
      <c r="C441" s="206" t="s">
        <v>481</v>
      </c>
      <c r="D441" s="130"/>
      <c r="E441" s="130"/>
      <c r="F441" s="131"/>
      <c r="G441" s="131">
        <v>2</v>
      </c>
      <c r="H441" s="98">
        <f>VLOOKUP(B441,'N1113 '!A$8:H$356,7,FALSE)</f>
        <v>4.5</v>
      </c>
      <c r="I441" s="98">
        <f t="shared" si="18"/>
        <v>0</v>
      </c>
      <c r="J441" s="123">
        <f t="shared" si="19"/>
        <v>9</v>
      </c>
      <c r="K441" s="131"/>
    </row>
    <row r="442" spans="1:11" s="110" customFormat="1" ht="19.5" customHeight="1" x14ac:dyDescent="0.2">
      <c r="A442" s="99">
        <v>42123</v>
      </c>
      <c r="B442" s="192" t="s">
        <v>186</v>
      </c>
      <c r="C442" s="196" t="s">
        <v>481</v>
      </c>
      <c r="D442" s="130"/>
      <c r="E442" s="130"/>
      <c r="F442" s="131"/>
      <c r="G442" s="131">
        <v>1</v>
      </c>
      <c r="H442" s="98">
        <f>VLOOKUP(B442,'N1113 '!A$8:H$356,7,FALSE)</f>
        <v>4.5</v>
      </c>
      <c r="I442" s="98">
        <f t="shared" si="18"/>
        <v>0</v>
      </c>
      <c r="J442" s="123">
        <f t="shared" si="19"/>
        <v>4.5</v>
      </c>
      <c r="K442" s="131"/>
    </row>
    <row r="443" spans="1:11" s="110" customFormat="1" ht="19.5" customHeight="1" x14ac:dyDescent="0.2">
      <c r="A443" s="99">
        <v>42199</v>
      </c>
      <c r="B443" s="168" t="s">
        <v>347</v>
      </c>
      <c r="C443" s="201" t="s">
        <v>481</v>
      </c>
      <c r="D443" s="130"/>
      <c r="E443" s="130"/>
      <c r="F443" s="131"/>
      <c r="G443" s="131">
        <v>1</v>
      </c>
      <c r="H443" s="98" t="e">
        <f>VLOOKUP(B443,'N1113 '!A$8:H$356,7,FALSE)</f>
        <v>#N/A</v>
      </c>
      <c r="I443" s="98" t="e">
        <f t="shared" si="18"/>
        <v>#N/A</v>
      </c>
      <c r="J443" s="123" t="e">
        <f t="shared" si="19"/>
        <v>#N/A</v>
      </c>
      <c r="K443" s="131"/>
    </row>
    <row r="444" spans="1:11" s="110" customFormat="1" ht="19.5" customHeight="1" x14ac:dyDescent="0.2">
      <c r="A444" s="99">
        <v>42023</v>
      </c>
      <c r="B444" s="191" t="s">
        <v>544</v>
      </c>
      <c r="C444" s="200" t="s">
        <v>481</v>
      </c>
      <c r="D444" s="130"/>
      <c r="E444" s="130"/>
      <c r="F444" s="131"/>
      <c r="G444" s="131">
        <v>1</v>
      </c>
      <c r="H444" s="98" t="e">
        <f>VLOOKUP(B444,'N1113 '!A$8:H$356,7,FALSE)</f>
        <v>#N/A</v>
      </c>
      <c r="I444" s="98" t="e">
        <f t="shared" si="18"/>
        <v>#N/A</v>
      </c>
      <c r="J444" s="123" t="e">
        <f t="shared" si="19"/>
        <v>#N/A</v>
      </c>
      <c r="K444" s="131"/>
    </row>
    <row r="445" spans="1:11" s="110" customFormat="1" ht="19.5" customHeight="1" x14ac:dyDescent="0.2">
      <c r="A445" s="99">
        <v>42070</v>
      </c>
      <c r="B445" s="191" t="s">
        <v>544</v>
      </c>
      <c r="C445" s="194" t="s">
        <v>481</v>
      </c>
      <c r="D445" s="130"/>
      <c r="E445" s="130"/>
      <c r="F445" s="131"/>
      <c r="G445" s="131">
        <v>1</v>
      </c>
      <c r="H445" s="98" t="e">
        <f>VLOOKUP(B445,'N1113 '!A$8:H$356,7,FALSE)</f>
        <v>#N/A</v>
      </c>
      <c r="I445" s="98" t="e">
        <f t="shared" si="18"/>
        <v>#N/A</v>
      </c>
      <c r="J445" s="123" t="e">
        <f t="shared" si="19"/>
        <v>#N/A</v>
      </c>
      <c r="K445" s="131"/>
    </row>
    <row r="446" spans="1:11" s="110" customFormat="1" ht="19.5" customHeight="1" x14ac:dyDescent="0.2">
      <c r="A446" s="99">
        <v>42088</v>
      </c>
      <c r="B446" s="191" t="s">
        <v>544</v>
      </c>
      <c r="C446" s="128" t="s">
        <v>481</v>
      </c>
      <c r="D446" s="130"/>
      <c r="E446" s="130"/>
      <c r="F446" s="131"/>
      <c r="G446" s="131">
        <v>1</v>
      </c>
      <c r="H446" s="98" t="e">
        <f>VLOOKUP(B446,'N1113 '!A$8:H$356,7,FALSE)</f>
        <v>#N/A</v>
      </c>
      <c r="I446" s="98" t="e">
        <f t="shared" si="18"/>
        <v>#N/A</v>
      </c>
      <c r="J446" s="123" t="e">
        <f t="shared" si="19"/>
        <v>#N/A</v>
      </c>
      <c r="K446" s="131"/>
    </row>
    <row r="447" spans="1:11" s="110" customFormat="1" ht="19.5" customHeight="1" x14ac:dyDescent="0.2">
      <c r="A447" s="99">
        <v>42149</v>
      </c>
      <c r="B447" s="191" t="s">
        <v>544</v>
      </c>
      <c r="C447" s="128" t="s">
        <v>481</v>
      </c>
      <c r="D447" s="130"/>
      <c r="E447" s="130"/>
      <c r="F447" s="131"/>
      <c r="G447" s="131">
        <v>2</v>
      </c>
      <c r="H447" s="98" t="e">
        <f>VLOOKUP(B447,'N1113 '!A$8:H$356,7,FALSE)</f>
        <v>#N/A</v>
      </c>
      <c r="I447" s="98" t="e">
        <f t="shared" si="18"/>
        <v>#N/A</v>
      </c>
      <c r="J447" s="123" t="e">
        <f t="shared" si="19"/>
        <v>#N/A</v>
      </c>
      <c r="K447" s="131"/>
    </row>
    <row r="448" spans="1:11" s="110" customFormat="1" ht="19.5" customHeight="1" x14ac:dyDescent="0.2">
      <c r="A448" s="99">
        <v>42228</v>
      </c>
      <c r="B448" s="191" t="s">
        <v>610</v>
      </c>
      <c r="C448" s="160" t="s">
        <v>481</v>
      </c>
      <c r="D448" s="130"/>
      <c r="E448" s="130"/>
      <c r="F448" s="131"/>
      <c r="G448" s="131">
        <v>1</v>
      </c>
      <c r="H448" s="98" t="e">
        <f>VLOOKUP(B448,'N1113 '!A$8:H$356,7,FALSE)</f>
        <v>#N/A</v>
      </c>
      <c r="I448" s="98" t="e">
        <f t="shared" si="18"/>
        <v>#N/A</v>
      </c>
      <c r="J448" s="123" t="e">
        <f t="shared" si="19"/>
        <v>#N/A</v>
      </c>
      <c r="K448" s="131"/>
    </row>
    <row r="449" spans="1:11" s="110" customFormat="1" ht="19.5" customHeight="1" x14ac:dyDescent="0.2">
      <c r="A449" s="99">
        <v>42252</v>
      </c>
      <c r="B449" s="191" t="s">
        <v>610</v>
      </c>
      <c r="C449" s="160" t="s">
        <v>481</v>
      </c>
      <c r="D449" s="130"/>
      <c r="E449" s="130"/>
      <c r="F449" s="131"/>
      <c r="G449" s="131">
        <v>1</v>
      </c>
      <c r="H449" s="98" t="e">
        <f>VLOOKUP(B449,'N1113 '!A$8:H$356,7,FALSE)</f>
        <v>#N/A</v>
      </c>
      <c r="I449" s="98" t="e">
        <f t="shared" si="18"/>
        <v>#N/A</v>
      </c>
      <c r="J449" s="123" t="e">
        <f t="shared" si="19"/>
        <v>#N/A</v>
      </c>
      <c r="K449" s="131"/>
    </row>
    <row r="450" spans="1:11" s="110" customFormat="1" ht="19.5" customHeight="1" x14ac:dyDescent="0.2">
      <c r="A450" s="99">
        <v>42027</v>
      </c>
      <c r="B450" s="168" t="s">
        <v>545</v>
      </c>
      <c r="C450" s="244" t="s">
        <v>481</v>
      </c>
      <c r="D450" s="130"/>
      <c r="E450" s="130"/>
      <c r="F450" s="131"/>
      <c r="G450" s="131">
        <v>1</v>
      </c>
      <c r="H450" s="98" t="e">
        <f>VLOOKUP(B450,'N1113 '!A$8:H$356,7,FALSE)</f>
        <v>#N/A</v>
      </c>
      <c r="I450" s="98" t="e">
        <f t="shared" si="18"/>
        <v>#N/A</v>
      </c>
      <c r="J450" s="123" t="e">
        <f t="shared" si="19"/>
        <v>#N/A</v>
      </c>
      <c r="K450" s="131"/>
    </row>
    <row r="451" spans="1:11" s="110" customFormat="1" ht="19.5" customHeight="1" x14ac:dyDescent="0.2">
      <c r="A451" s="99">
        <v>42153</v>
      </c>
      <c r="B451" s="192" t="s">
        <v>556</v>
      </c>
      <c r="C451" s="160" t="s">
        <v>481</v>
      </c>
      <c r="D451" s="130"/>
      <c r="E451" s="130"/>
      <c r="F451" s="131"/>
      <c r="G451" s="131">
        <v>1</v>
      </c>
      <c r="H451" s="98" t="e">
        <f>VLOOKUP(B451,'N1113 '!A$8:H$356,7,FALSE)</f>
        <v>#N/A</v>
      </c>
      <c r="I451" s="98" t="e">
        <f t="shared" si="18"/>
        <v>#N/A</v>
      </c>
      <c r="J451" s="123" t="e">
        <f t="shared" si="19"/>
        <v>#N/A</v>
      </c>
      <c r="K451" s="131"/>
    </row>
    <row r="452" spans="1:11" s="110" customFormat="1" ht="19.5" customHeight="1" x14ac:dyDescent="0.2">
      <c r="A452" s="99">
        <v>42023</v>
      </c>
      <c r="B452" s="192" t="s">
        <v>546</v>
      </c>
      <c r="C452" s="160" t="s">
        <v>481</v>
      </c>
      <c r="D452" s="130"/>
      <c r="E452" s="130"/>
      <c r="F452" s="131"/>
      <c r="G452" s="131">
        <v>1</v>
      </c>
      <c r="H452" s="98">
        <f>VLOOKUP(B452,'N1113 '!A$8:H$356,7,FALSE)</f>
        <v>380</v>
      </c>
      <c r="I452" s="98">
        <f t="shared" si="18"/>
        <v>0</v>
      </c>
      <c r="J452" s="123">
        <f t="shared" si="19"/>
        <v>380</v>
      </c>
      <c r="K452" s="131"/>
    </row>
    <row r="453" spans="1:11" s="110" customFormat="1" ht="19.5" customHeight="1" x14ac:dyDescent="0.2">
      <c r="A453" s="99">
        <v>42070</v>
      </c>
      <c r="B453" s="192" t="s">
        <v>506</v>
      </c>
      <c r="C453" s="128" t="s">
        <v>481</v>
      </c>
      <c r="D453" s="130"/>
      <c r="E453" s="130"/>
      <c r="F453" s="131"/>
      <c r="G453" s="131">
        <v>1</v>
      </c>
      <c r="H453" s="98" t="e">
        <f>VLOOKUP(B453,'N1113 '!A$8:H$356,7,FALSE)</f>
        <v>#N/A</v>
      </c>
      <c r="I453" s="98" t="e">
        <f t="shared" si="18"/>
        <v>#N/A</v>
      </c>
      <c r="J453" s="123" t="e">
        <f t="shared" si="19"/>
        <v>#N/A</v>
      </c>
      <c r="K453" s="131"/>
    </row>
    <row r="454" spans="1:11" s="110" customFormat="1" ht="19.5" customHeight="1" x14ac:dyDescent="0.2">
      <c r="A454" s="99">
        <v>42233</v>
      </c>
      <c r="B454" s="168" t="s">
        <v>269</v>
      </c>
      <c r="C454" s="128" t="s">
        <v>481</v>
      </c>
      <c r="D454" s="130"/>
      <c r="E454" s="130"/>
      <c r="F454" s="131"/>
      <c r="G454" s="131">
        <v>1</v>
      </c>
      <c r="H454" s="98">
        <f>VLOOKUP(B454,'N1113 '!A$8:H$356,7,FALSE)</f>
        <v>14</v>
      </c>
      <c r="I454" s="98">
        <f t="shared" ref="I454:I517" si="20">F454*H454</f>
        <v>0</v>
      </c>
      <c r="J454" s="123">
        <f t="shared" ref="J454:J517" si="21">H454*G454</f>
        <v>14</v>
      </c>
      <c r="K454" s="131"/>
    </row>
    <row r="455" spans="1:11" s="110" customFormat="1" ht="19.5" customHeight="1" x14ac:dyDescent="0.2">
      <c r="A455" s="99">
        <v>42070</v>
      </c>
      <c r="B455" s="168" t="s">
        <v>631</v>
      </c>
      <c r="C455" s="128" t="s">
        <v>481</v>
      </c>
      <c r="D455" s="130"/>
      <c r="E455" s="130"/>
      <c r="F455" s="131"/>
      <c r="G455" s="131">
        <v>2</v>
      </c>
      <c r="H455" s="98" t="e">
        <f>VLOOKUP(B455,'N1113 '!A$8:H$356,7,FALSE)</f>
        <v>#N/A</v>
      </c>
      <c r="I455" s="98" t="e">
        <f t="shared" si="20"/>
        <v>#N/A</v>
      </c>
      <c r="J455" s="123" t="e">
        <f t="shared" si="21"/>
        <v>#N/A</v>
      </c>
      <c r="K455" s="131"/>
    </row>
    <row r="456" spans="1:11" s="110" customFormat="1" ht="19.5" customHeight="1" x14ac:dyDescent="0.2">
      <c r="A456" s="99">
        <v>42123</v>
      </c>
      <c r="B456" s="168" t="s">
        <v>631</v>
      </c>
      <c r="C456" s="220" t="s">
        <v>481</v>
      </c>
      <c r="D456" s="130"/>
      <c r="E456" s="130"/>
      <c r="F456" s="131"/>
      <c r="G456" s="131">
        <v>2</v>
      </c>
      <c r="H456" s="98" t="e">
        <f>VLOOKUP(B456,'N1113 '!A$8:H$356,7,FALSE)</f>
        <v>#N/A</v>
      </c>
      <c r="I456" s="98" t="e">
        <f t="shared" si="20"/>
        <v>#N/A</v>
      </c>
      <c r="J456" s="123" t="e">
        <f t="shared" si="21"/>
        <v>#N/A</v>
      </c>
      <c r="K456" s="131"/>
    </row>
    <row r="457" spans="1:11" s="110" customFormat="1" ht="19.5" customHeight="1" x14ac:dyDescent="0.2">
      <c r="A457" s="99">
        <v>42193</v>
      </c>
      <c r="B457" s="168" t="s">
        <v>631</v>
      </c>
      <c r="C457" s="242" t="s">
        <v>481</v>
      </c>
      <c r="D457" s="130"/>
      <c r="E457" s="130"/>
      <c r="F457" s="131"/>
      <c r="G457" s="131">
        <v>4</v>
      </c>
      <c r="H457" s="98" t="e">
        <f>VLOOKUP(B457,'N1113 '!A$8:H$356,7,FALSE)</f>
        <v>#N/A</v>
      </c>
      <c r="I457" s="98" t="e">
        <f t="shared" si="20"/>
        <v>#N/A</v>
      </c>
      <c r="J457" s="123" t="e">
        <f t="shared" si="21"/>
        <v>#N/A</v>
      </c>
      <c r="K457" s="131"/>
    </row>
    <row r="458" spans="1:11" s="110" customFormat="1" ht="19.5" customHeight="1" x14ac:dyDescent="0.2">
      <c r="A458" s="99">
        <v>42070</v>
      </c>
      <c r="B458" s="168" t="s">
        <v>528</v>
      </c>
      <c r="C458" s="128" t="s">
        <v>481</v>
      </c>
      <c r="D458" s="130"/>
      <c r="E458" s="130"/>
      <c r="F458" s="131"/>
      <c r="G458" s="131">
        <v>1</v>
      </c>
      <c r="H458" s="98" t="e">
        <f>VLOOKUP(B458,'N1113 '!A$8:H$356,7,FALSE)</f>
        <v>#N/A</v>
      </c>
      <c r="I458" s="98" t="e">
        <f t="shared" si="20"/>
        <v>#N/A</v>
      </c>
      <c r="J458" s="123" t="e">
        <f t="shared" si="21"/>
        <v>#N/A</v>
      </c>
      <c r="K458" s="131"/>
    </row>
    <row r="459" spans="1:11" s="110" customFormat="1" ht="19.5" customHeight="1" x14ac:dyDescent="0.2">
      <c r="A459" s="99">
        <v>42123</v>
      </c>
      <c r="B459" s="193" t="s">
        <v>509</v>
      </c>
      <c r="C459" s="220" t="s">
        <v>481</v>
      </c>
      <c r="D459" s="130"/>
      <c r="E459" s="130"/>
      <c r="F459" s="131"/>
      <c r="G459" s="131">
        <v>1</v>
      </c>
      <c r="H459" s="98" t="e">
        <f>VLOOKUP(B459,'N1113 '!A$8:H$356,7,FALSE)</f>
        <v>#N/A</v>
      </c>
      <c r="I459" s="98" t="e">
        <f t="shared" si="20"/>
        <v>#N/A</v>
      </c>
      <c r="J459" s="123" t="e">
        <f t="shared" si="21"/>
        <v>#N/A</v>
      </c>
      <c r="K459" s="131"/>
    </row>
    <row r="460" spans="1:11" s="110" customFormat="1" ht="19.5" customHeight="1" x14ac:dyDescent="0.2">
      <c r="A460" s="99">
        <v>42228</v>
      </c>
      <c r="B460" s="193" t="s">
        <v>509</v>
      </c>
      <c r="C460" s="160" t="s">
        <v>481</v>
      </c>
      <c r="D460" s="130"/>
      <c r="E460" s="130"/>
      <c r="F460" s="131"/>
      <c r="G460" s="131">
        <v>1</v>
      </c>
      <c r="H460" s="98" t="e">
        <f>VLOOKUP(B460,'N1113 '!A$8:H$356,7,FALSE)</f>
        <v>#N/A</v>
      </c>
      <c r="I460" s="98" t="e">
        <f t="shared" si="20"/>
        <v>#N/A</v>
      </c>
      <c r="J460" s="123" t="e">
        <f t="shared" si="21"/>
        <v>#N/A</v>
      </c>
      <c r="K460" s="131"/>
    </row>
    <row r="461" spans="1:11" s="110" customFormat="1" ht="19.5" customHeight="1" x14ac:dyDescent="0.2">
      <c r="A461" s="99">
        <v>42088</v>
      </c>
      <c r="B461" s="193" t="s">
        <v>510</v>
      </c>
      <c r="C461" s="128" t="s">
        <v>481</v>
      </c>
      <c r="D461" s="130"/>
      <c r="E461" s="130"/>
      <c r="F461" s="131"/>
      <c r="G461" s="131">
        <v>1</v>
      </c>
      <c r="H461" s="98" t="e">
        <f>VLOOKUP(B461,'N1113 '!A$8:H$356,7,FALSE)</f>
        <v>#N/A</v>
      </c>
      <c r="I461" s="98" t="e">
        <f t="shared" si="20"/>
        <v>#N/A</v>
      </c>
      <c r="J461" s="123" t="e">
        <f t="shared" si="21"/>
        <v>#N/A</v>
      </c>
      <c r="K461" s="131"/>
    </row>
    <row r="462" spans="1:11" s="110" customFormat="1" ht="19.5" customHeight="1" x14ac:dyDescent="0.2">
      <c r="A462" s="99">
        <v>42013</v>
      </c>
      <c r="B462" s="191" t="s">
        <v>109</v>
      </c>
      <c r="C462" s="250" t="s">
        <v>481</v>
      </c>
      <c r="D462" s="130"/>
      <c r="E462" s="130"/>
      <c r="F462" s="131"/>
      <c r="G462" s="131">
        <v>1</v>
      </c>
      <c r="H462" s="98" t="e">
        <f>VLOOKUP(B462,'N1113 '!A$8:H$356,7,FALSE)</f>
        <v>#N/A</v>
      </c>
      <c r="I462" s="98" t="e">
        <f t="shared" si="20"/>
        <v>#N/A</v>
      </c>
      <c r="J462" s="123" t="e">
        <f t="shared" si="21"/>
        <v>#N/A</v>
      </c>
      <c r="K462" s="131"/>
    </row>
    <row r="463" spans="1:11" s="110" customFormat="1" ht="19.5" customHeight="1" x14ac:dyDescent="0.2">
      <c r="A463" s="99">
        <v>42203</v>
      </c>
      <c r="B463" s="183" t="s">
        <v>702</v>
      </c>
      <c r="C463" s="205" t="s">
        <v>481</v>
      </c>
      <c r="D463" s="130"/>
      <c r="E463" s="130"/>
      <c r="F463" s="131"/>
      <c r="G463" s="131">
        <v>1</v>
      </c>
      <c r="H463" s="98" t="e">
        <f>VLOOKUP(B463,'N1113 '!A$8:H$356,7,FALSE)</f>
        <v>#N/A</v>
      </c>
      <c r="I463" s="98" t="e">
        <f t="shared" si="20"/>
        <v>#N/A</v>
      </c>
      <c r="J463" s="123" t="e">
        <f t="shared" si="21"/>
        <v>#N/A</v>
      </c>
      <c r="K463" s="131"/>
    </row>
    <row r="464" spans="1:11" s="112" customFormat="1" ht="19.5" customHeight="1" x14ac:dyDescent="0.2">
      <c r="A464" s="99">
        <v>42164</v>
      </c>
      <c r="B464" s="168" t="s">
        <v>437</v>
      </c>
      <c r="C464" s="218" t="s">
        <v>657</v>
      </c>
      <c r="D464" s="214"/>
      <c r="E464" s="214"/>
      <c r="F464" s="122"/>
      <c r="G464" s="122">
        <v>1</v>
      </c>
      <c r="H464" s="98" t="e">
        <f>VLOOKUP(B464,'N1113 '!A$8:H$356,7,FALSE)</f>
        <v>#N/A</v>
      </c>
      <c r="I464" s="98" t="e">
        <f t="shared" si="20"/>
        <v>#N/A</v>
      </c>
      <c r="J464" s="98" t="e">
        <f t="shared" si="21"/>
        <v>#N/A</v>
      </c>
      <c r="K464" s="122"/>
    </row>
    <row r="465" spans="1:11" s="112" customFormat="1" ht="19.5" customHeight="1" x14ac:dyDescent="0.2">
      <c r="A465" s="99">
        <v>42157</v>
      </c>
      <c r="B465" s="168" t="s">
        <v>367</v>
      </c>
      <c r="C465" s="195" t="s">
        <v>657</v>
      </c>
      <c r="D465" s="214"/>
      <c r="E465" s="214"/>
      <c r="F465" s="122"/>
      <c r="G465" s="122">
        <v>1</v>
      </c>
      <c r="H465" s="98" t="e">
        <f>VLOOKUP(B465,'N1113 '!A$8:H$356,7,FALSE)</f>
        <v>#N/A</v>
      </c>
      <c r="I465" s="98" t="e">
        <f t="shared" si="20"/>
        <v>#N/A</v>
      </c>
      <c r="J465" s="98" t="e">
        <f t="shared" si="21"/>
        <v>#N/A</v>
      </c>
      <c r="K465" s="122"/>
    </row>
    <row r="466" spans="1:11" s="112" customFormat="1" ht="19.5" customHeight="1" x14ac:dyDescent="0.2">
      <c r="A466" s="99">
        <v>42157</v>
      </c>
      <c r="B466" s="168" t="s">
        <v>609</v>
      </c>
      <c r="C466" s="195" t="s">
        <v>657</v>
      </c>
      <c r="D466" s="214"/>
      <c r="E466" s="214"/>
      <c r="F466" s="122"/>
      <c r="G466" s="122">
        <v>2</v>
      </c>
      <c r="H466" s="98" t="e">
        <f>VLOOKUP(B466,'N1113 '!A$8:H$356,7,FALSE)</f>
        <v>#N/A</v>
      </c>
      <c r="I466" s="98" t="e">
        <f t="shared" si="20"/>
        <v>#N/A</v>
      </c>
      <c r="J466" s="98" t="e">
        <f t="shared" si="21"/>
        <v>#N/A</v>
      </c>
      <c r="K466" s="122"/>
    </row>
    <row r="467" spans="1:11" s="110" customFormat="1" ht="19.5" customHeight="1" x14ac:dyDescent="0.2">
      <c r="A467" s="99">
        <v>42255</v>
      </c>
      <c r="B467" s="168" t="s">
        <v>803</v>
      </c>
      <c r="C467" s="220" t="s">
        <v>805</v>
      </c>
      <c r="D467" s="130"/>
      <c r="E467" s="130"/>
      <c r="F467" s="131"/>
      <c r="G467" s="131">
        <v>1</v>
      </c>
      <c r="H467" s="98" t="e">
        <f>VLOOKUP(B467,'N1113 '!A$8:H$356,7,FALSE)</f>
        <v>#N/A</v>
      </c>
      <c r="I467" s="98" t="e">
        <f t="shared" si="20"/>
        <v>#N/A</v>
      </c>
      <c r="J467" s="123" t="e">
        <f t="shared" si="21"/>
        <v>#N/A</v>
      </c>
      <c r="K467" s="131"/>
    </row>
    <row r="468" spans="1:11" s="110" customFormat="1" ht="19.5" customHeight="1" x14ac:dyDescent="0.2">
      <c r="A468" s="99">
        <v>42212</v>
      </c>
      <c r="B468" s="192" t="s">
        <v>674</v>
      </c>
      <c r="C468" s="195" t="s">
        <v>707</v>
      </c>
      <c r="D468" s="130"/>
      <c r="E468" s="130"/>
      <c r="F468" s="131"/>
      <c r="G468" s="131">
        <v>24</v>
      </c>
      <c r="H468" s="98">
        <f>VLOOKUP(B468,'N1113 '!A$8:H$356,7,FALSE)</f>
        <v>3.25</v>
      </c>
      <c r="I468" s="98">
        <f t="shared" si="20"/>
        <v>0</v>
      </c>
      <c r="J468" s="123">
        <f t="shared" si="21"/>
        <v>78</v>
      </c>
      <c r="K468" s="131"/>
    </row>
    <row r="469" spans="1:11" s="122" customFormat="1" ht="15.75" customHeight="1" x14ac:dyDescent="0.2">
      <c r="A469" s="99">
        <v>42034</v>
      </c>
      <c r="B469" s="183" t="s">
        <v>648</v>
      </c>
      <c r="C469" s="128" t="s">
        <v>470</v>
      </c>
      <c r="G469" s="122">
        <v>1</v>
      </c>
      <c r="H469" s="98" t="e">
        <f>VLOOKUP(B469,'N1113 '!A$8:H$356,7,FALSE)</f>
        <v>#N/A</v>
      </c>
      <c r="I469" s="98" t="e">
        <f t="shared" si="20"/>
        <v>#N/A</v>
      </c>
      <c r="J469" s="123" t="e">
        <f t="shared" si="21"/>
        <v>#N/A</v>
      </c>
    </row>
    <row r="470" spans="1:11" s="122" customFormat="1" ht="15.75" customHeight="1" x14ac:dyDescent="0.2">
      <c r="A470" s="99">
        <v>42051</v>
      </c>
      <c r="B470" s="183" t="s">
        <v>648</v>
      </c>
      <c r="C470" s="242" t="s">
        <v>470</v>
      </c>
      <c r="G470" s="122">
        <v>1</v>
      </c>
      <c r="H470" s="98" t="e">
        <f>VLOOKUP(B470,'N1113 '!A$8:H$356,7,FALSE)</f>
        <v>#N/A</v>
      </c>
      <c r="I470" s="98" t="e">
        <f t="shared" si="20"/>
        <v>#N/A</v>
      </c>
      <c r="J470" s="123" t="e">
        <f t="shared" si="21"/>
        <v>#N/A</v>
      </c>
    </row>
    <row r="471" spans="1:11" s="113" customFormat="1" ht="19.5" customHeight="1" x14ac:dyDescent="0.2">
      <c r="A471" s="100">
        <v>42045</v>
      </c>
      <c r="B471" s="192" t="s">
        <v>61</v>
      </c>
      <c r="C471" s="128" t="s">
        <v>470</v>
      </c>
      <c r="D471" s="127"/>
      <c r="E471" s="127"/>
      <c r="F471" s="125"/>
      <c r="G471" s="125">
        <v>4</v>
      </c>
      <c r="H471" s="98" t="e">
        <f>VLOOKUP(B471,'N1113 '!A$8:H$356,7,FALSE)</f>
        <v>#N/A</v>
      </c>
      <c r="I471" s="98" t="e">
        <f t="shared" si="20"/>
        <v>#N/A</v>
      </c>
      <c r="J471" s="123" t="e">
        <f t="shared" si="21"/>
        <v>#N/A</v>
      </c>
      <c r="K471" s="125"/>
    </row>
    <row r="472" spans="1:11" s="110" customFormat="1" ht="19.5" customHeight="1" x14ac:dyDescent="0.2">
      <c r="A472" s="99">
        <v>42209</v>
      </c>
      <c r="B472" s="192" t="s">
        <v>61</v>
      </c>
      <c r="C472" s="128" t="s">
        <v>470</v>
      </c>
      <c r="D472" s="130"/>
      <c r="E472" s="130"/>
      <c r="F472" s="131"/>
      <c r="G472" s="131">
        <v>4</v>
      </c>
      <c r="H472" s="98" t="e">
        <f>VLOOKUP(B472,'N1113 '!A$8:H$356,7,FALSE)</f>
        <v>#N/A</v>
      </c>
      <c r="I472" s="98" t="e">
        <f t="shared" si="20"/>
        <v>#N/A</v>
      </c>
      <c r="J472" s="123" t="e">
        <f t="shared" si="21"/>
        <v>#N/A</v>
      </c>
      <c r="K472" s="131"/>
    </row>
    <row r="473" spans="1:11" s="113" customFormat="1" ht="19.5" customHeight="1" x14ac:dyDescent="0.2">
      <c r="A473" s="100"/>
      <c r="B473" s="98" t="s">
        <v>403</v>
      </c>
      <c r="C473" s="242" t="s">
        <v>470</v>
      </c>
      <c r="D473" s="127"/>
      <c r="E473" s="127"/>
      <c r="F473" s="125"/>
      <c r="G473" s="125">
        <v>12</v>
      </c>
      <c r="H473" s="98" t="e">
        <f>VLOOKUP(B473,'N1113 '!A$8:H$356,7,FALSE)</f>
        <v>#N/A</v>
      </c>
      <c r="I473" s="98" t="e">
        <f t="shared" si="20"/>
        <v>#N/A</v>
      </c>
      <c r="J473" s="123" t="e">
        <f t="shared" si="21"/>
        <v>#N/A</v>
      </c>
      <c r="K473" s="125"/>
    </row>
    <row r="474" spans="1:11" s="110" customFormat="1" ht="19.5" customHeight="1" x14ac:dyDescent="0.2">
      <c r="A474" s="99">
        <v>42011</v>
      </c>
      <c r="B474" s="98" t="s">
        <v>403</v>
      </c>
      <c r="C474" s="128" t="s">
        <v>470</v>
      </c>
      <c r="D474" s="130"/>
      <c r="E474" s="130"/>
      <c r="F474" s="131"/>
      <c r="G474" s="131">
        <v>24</v>
      </c>
      <c r="H474" s="98" t="e">
        <f>VLOOKUP(B474,'N1113 '!A$8:H$356,7,FALSE)</f>
        <v>#N/A</v>
      </c>
      <c r="I474" s="98" t="e">
        <f t="shared" si="20"/>
        <v>#N/A</v>
      </c>
      <c r="J474" s="123" t="e">
        <f t="shared" si="21"/>
        <v>#N/A</v>
      </c>
      <c r="K474" s="131"/>
    </row>
    <row r="475" spans="1:11" s="110" customFormat="1" ht="19.5" customHeight="1" x14ac:dyDescent="0.2">
      <c r="A475" s="99">
        <v>42014</v>
      </c>
      <c r="B475" s="98" t="s">
        <v>403</v>
      </c>
      <c r="C475" s="128" t="s">
        <v>470</v>
      </c>
      <c r="D475" s="130"/>
      <c r="E475" s="130"/>
      <c r="F475" s="131"/>
      <c r="G475" s="131">
        <v>12</v>
      </c>
      <c r="H475" s="98" t="e">
        <f>VLOOKUP(B475,'N1113 '!A$8:H$356,7,FALSE)</f>
        <v>#N/A</v>
      </c>
      <c r="I475" s="98" t="e">
        <f t="shared" si="20"/>
        <v>#N/A</v>
      </c>
      <c r="J475" s="123" t="e">
        <f t="shared" si="21"/>
        <v>#N/A</v>
      </c>
      <c r="K475" s="131"/>
    </row>
    <row r="476" spans="1:11" s="110" customFormat="1" ht="19.5" customHeight="1" x14ac:dyDescent="0.2">
      <c r="A476" s="99">
        <v>42027</v>
      </c>
      <c r="B476" s="98" t="s">
        <v>403</v>
      </c>
      <c r="C476" s="128" t="s">
        <v>470</v>
      </c>
      <c r="D476" s="130"/>
      <c r="E476" s="130"/>
      <c r="F476" s="131"/>
      <c r="G476" s="131">
        <v>9</v>
      </c>
      <c r="H476" s="98" t="e">
        <f>VLOOKUP(B476,'N1113 '!A$8:H$356,7,FALSE)</f>
        <v>#N/A</v>
      </c>
      <c r="I476" s="98" t="e">
        <f t="shared" si="20"/>
        <v>#N/A</v>
      </c>
      <c r="J476" s="123" t="e">
        <f t="shared" si="21"/>
        <v>#N/A</v>
      </c>
      <c r="K476" s="131"/>
    </row>
    <row r="477" spans="1:11" s="110" customFormat="1" ht="19.5" customHeight="1" x14ac:dyDescent="0.2">
      <c r="A477" s="99">
        <v>42039</v>
      </c>
      <c r="B477" s="98" t="s">
        <v>403</v>
      </c>
      <c r="C477" s="128" t="s">
        <v>470</v>
      </c>
      <c r="D477" s="130"/>
      <c r="E477" s="130"/>
      <c r="F477" s="131"/>
      <c r="G477" s="131">
        <v>12</v>
      </c>
      <c r="H477" s="98" t="e">
        <f>VLOOKUP(B477,'N1113 '!A$8:H$356,7,FALSE)</f>
        <v>#N/A</v>
      </c>
      <c r="I477" s="98" t="e">
        <f t="shared" si="20"/>
        <v>#N/A</v>
      </c>
      <c r="J477" s="123" t="e">
        <f t="shared" si="21"/>
        <v>#N/A</v>
      </c>
      <c r="K477" s="131"/>
    </row>
    <row r="478" spans="1:11" s="110" customFormat="1" ht="19.5" customHeight="1" x14ac:dyDescent="0.2">
      <c r="A478" s="99">
        <v>42045</v>
      </c>
      <c r="B478" s="98" t="s">
        <v>403</v>
      </c>
      <c r="C478" s="128" t="s">
        <v>470</v>
      </c>
      <c r="D478" s="130"/>
      <c r="E478" s="130"/>
      <c r="F478" s="131"/>
      <c r="G478" s="131">
        <v>24</v>
      </c>
      <c r="H478" s="98" t="e">
        <f>VLOOKUP(B478,'N1113 '!A$8:H$356,7,FALSE)</f>
        <v>#N/A</v>
      </c>
      <c r="I478" s="98" t="e">
        <f t="shared" si="20"/>
        <v>#N/A</v>
      </c>
      <c r="J478" s="123" t="e">
        <f t="shared" si="21"/>
        <v>#N/A</v>
      </c>
      <c r="K478" s="131"/>
    </row>
    <row r="479" spans="1:11" s="110" customFormat="1" ht="19.5" customHeight="1" x14ac:dyDescent="0.2">
      <c r="A479" s="99">
        <v>42070</v>
      </c>
      <c r="B479" s="98" t="s">
        <v>403</v>
      </c>
      <c r="C479" s="242" t="s">
        <v>470</v>
      </c>
      <c r="D479" s="130"/>
      <c r="E479" s="130"/>
      <c r="F479" s="131"/>
      <c r="G479" s="131">
        <v>2</v>
      </c>
      <c r="H479" s="98" t="e">
        <f>VLOOKUP(B479,'N1113 '!A$8:H$356,7,FALSE)</f>
        <v>#N/A</v>
      </c>
      <c r="I479" s="98" t="e">
        <f t="shared" si="20"/>
        <v>#N/A</v>
      </c>
      <c r="J479" s="123" t="e">
        <f t="shared" si="21"/>
        <v>#N/A</v>
      </c>
      <c r="K479" s="131"/>
    </row>
    <row r="480" spans="1:11" s="110" customFormat="1" ht="19.5" customHeight="1" x14ac:dyDescent="0.2">
      <c r="A480" s="99">
        <v>42072</v>
      </c>
      <c r="B480" s="98" t="s">
        <v>403</v>
      </c>
      <c r="C480" s="128" t="s">
        <v>470</v>
      </c>
      <c r="D480" s="130"/>
      <c r="E480" s="130"/>
      <c r="F480" s="131"/>
      <c r="G480" s="131">
        <v>2</v>
      </c>
      <c r="H480" s="98" t="e">
        <f>VLOOKUP(B480,'N1113 '!A$8:H$356,7,FALSE)</f>
        <v>#N/A</v>
      </c>
      <c r="I480" s="98" t="e">
        <f t="shared" si="20"/>
        <v>#N/A</v>
      </c>
      <c r="J480" s="123" t="e">
        <f t="shared" si="21"/>
        <v>#N/A</v>
      </c>
      <c r="K480" s="131"/>
    </row>
    <row r="481" spans="1:11" s="110" customFormat="1" ht="19.5" customHeight="1" x14ac:dyDescent="0.2">
      <c r="A481" s="99">
        <v>42024</v>
      </c>
      <c r="B481" s="191" t="s">
        <v>404</v>
      </c>
      <c r="C481" s="128" t="s">
        <v>470</v>
      </c>
      <c r="D481" s="130"/>
      <c r="E481" s="130"/>
      <c r="F481" s="131"/>
      <c r="G481" s="131">
        <v>2</v>
      </c>
      <c r="H481" s="98">
        <f>VLOOKUP(B481,'N1113 '!A$8:H$356,7,FALSE)</f>
        <v>3.6</v>
      </c>
      <c r="I481" s="98">
        <f t="shared" si="20"/>
        <v>0</v>
      </c>
      <c r="J481" s="123">
        <f t="shared" si="21"/>
        <v>7.2</v>
      </c>
      <c r="K481" s="131"/>
    </row>
    <row r="482" spans="1:11" s="110" customFormat="1" ht="19.5" customHeight="1" x14ac:dyDescent="0.2">
      <c r="A482" s="99">
        <v>42032</v>
      </c>
      <c r="B482" s="191" t="s">
        <v>404</v>
      </c>
      <c r="C482" s="128" t="s">
        <v>470</v>
      </c>
      <c r="D482" s="130"/>
      <c r="E482" s="130"/>
      <c r="F482" s="131"/>
      <c r="G482" s="131">
        <v>2</v>
      </c>
      <c r="H482" s="98">
        <f>VLOOKUP(B482,'N1113 '!A$8:H$356,7,FALSE)</f>
        <v>3.6</v>
      </c>
      <c r="I482" s="98">
        <f t="shared" si="20"/>
        <v>0</v>
      </c>
      <c r="J482" s="123">
        <f t="shared" si="21"/>
        <v>7.2</v>
      </c>
      <c r="K482" s="131"/>
    </row>
    <row r="483" spans="1:11" s="110" customFormat="1" ht="19.5" customHeight="1" x14ac:dyDescent="0.2">
      <c r="A483" s="99">
        <v>42039</v>
      </c>
      <c r="B483" s="191" t="s">
        <v>404</v>
      </c>
      <c r="C483" s="128" t="s">
        <v>470</v>
      </c>
      <c r="D483" s="130"/>
      <c r="E483" s="130"/>
      <c r="F483" s="131"/>
      <c r="G483" s="131">
        <v>1</v>
      </c>
      <c r="H483" s="98">
        <f>VLOOKUP(B483,'N1113 '!A$8:H$356,7,FALSE)</f>
        <v>3.6</v>
      </c>
      <c r="I483" s="98">
        <f t="shared" si="20"/>
        <v>0</v>
      </c>
      <c r="J483" s="123">
        <f t="shared" si="21"/>
        <v>3.6</v>
      </c>
      <c r="K483" s="131"/>
    </row>
    <row r="484" spans="1:11" s="110" customFormat="1" ht="19.5" customHeight="1" x14ac:dyDescent="0.2">
      <c r="A484" s="99">
        <v>42079</v>
      </c>
      <c r="B484" s="191" t="s">
        <v>404</v>
      </c>
      <c r="C484" s="128" t="s">
        <v>470</v>
      </c>
      <c r="D484" s="130"/>
      <c r="E484" s="130"/>
      <c r="F484" s="131"/>
      <c r="G484" s="131">
        <v>6</v>
      </c>
      <c r="H484" s="98">
        <f>VLOOKUP(B484,'N1113 '!A$8:H$356,7,FALSE)</f>
        <v>3.6</v>
      </c>
      <c r="I484" s="98">
        <f t="shared" si="20"/>
        <v>0</v>
      </c>
      <c r="J484" s="123">
        <f t="shared" si="21"/>
        <v>21.6</v>
      </c>
      <c r="K484" s="131"/>
    </row>
    <row r="485" spans="1:11" s="110" customFormat="1" ht="19.5" customHeight="1" x14ac:dyDescent="0.2">
      <c r="A485" s="99">
        <v>42095</v>
      </c>
      <c r="B485" s="191" t="s">
        <v>404</v>
      </c>
      <c r="C485" s="242" t="s">
        <v>470</v>
      </c>
      <c r="D485" s="130"/>
      <c r="E485" s="130"/>
      <c r="F485" s="131"/>
      <c r="G485" s="131">
        <v>1</v>
      </c>
      <c r="H485" s="98">
        <f>VLOOKUP(B485,'N1113 '!A$8:H$356,7,FALSE)</f>
        <v>3.6</v>
      </c>
      <c r="I485" s="98">
        <f t="shared" si="20"/>
        <v>0</v>
      </c>
      <c r="J485" s="123">
        <f t="shared" si="21"/>
        <v>3.6</v>
      </c>
      <c r="K485" s="131"/>
    </row>
    <row r="486" spans="1:11" s="110" customFormat="1" ht="19.5" customHeight="1" x14ac:dyDescent="0.2">
      <c r="A486" s="99">
        <v>42110</v>
      </c>
      <c r="B486" s="191" t="s">
        <v>404</v>
      </c>
      <c r="C486" s="242" t="s">
        <v>470</v>
      </c>
      <c r="D486" s="130"/>
      <c r="E486" s="130"/>
      <c r="F486" s="131"/>
      <c r="G486" s="131">
        <v>3</v>
      </c>
      <c r="H486" s="98">
        <f>VLOOKUP(B486,'N1113 '!A$8:H$356,7,FALSE)</f>
        <v>3.6</v>
      </c>
      <c r="I486" s="98">
        <f t="shared" si="20"/>
        <v>0</v>
      </c>
      <c r="J486" s="123">
        <f t="shared" si="21"/>
        <v>10.8</v>
      </c>
      <c r="K486" s="131"/>
    </row>
    <row r="487" spans="1:11" s="110" customFormat="1" ht="19.5" customHeight="1" x14ac:dyDescent="0.2">
      <c r="A487" s="99">
        <v>42114</v>
      </c>
      <c r="B487" s="191" t="s">
        <v>404</v>
      </c>
      <c r="C487" s="194" t="s">
        <v>470</v>
      </c>
      <c r="D487" s="130"/>
      <c r="E487" s="130"/>
      <c r="F487" s="131"/>
      <c r="G487" s="131">
        <v>2</v>
      </c>
      <c r="H487" s="98">
        <f>VLOOKUP(B487,'N1113 '!A$8:H$356,7,FALSE)</f>
        <v>3.6</v>
      </c>
      <c r="I487" s="98">
        <f t="shared" si="20"/>
        <v>0</v>
      </c>
      <c r="J487" s="123">
        <f t="shared" si="21"/>
        <v>7.2</v>
      </c>
      <c r="K487" s="131"/>
    </row>
    <row r="488" spans="1:11" s="110" customFormat="1" ht="19.5" customHeight="1" x14ac:dyDescent="0.2">
      <c r="A488" s="99">
        <v>42123</v>
      </c>
      <c r="B488" s="191" t="s">
        <v>404</v>
      </c>
      <c r="C488" s="194" t="s">
        <v>470</v>
      </c>
      <c r="D488" s="130"/>
      <c r="E488" s="130"/>
      <c r="F488" s="131"/>
      <c r="G488" s="131">
        <v>1</v>
      </c>
      <c r="H488" s="98">
        <f>VLOOKUP(B488,'N1113 '!A$8:H$356,7,FALSE)</f>
        <v>3.6</v>
      </c>
      <c r="I488" s="98">
        <f t="shared" si="20"/>
        <v>0</v>
      </c>
      <c r="J488" s="123">
        <f t="shared" si="21"/>
        <v>3.6</v>
      </c>
      <c r="K488" s="131"/>
    </row>
    <row r="489" spans="1:11" s="110" customFormat="1" ht="19.5" customHeight="1" x14ac:dyDescent="0.2">
      <c r="A489" s="99">
        <v>42136</v>
      </c>
      <c r="B489" s="191" t="s">
        <v>404</v>
      </c>
      <c r="C489" s="194" t="s">
        <v>470</v>
      </c>
      <c r="D489" s="130"/>
      <c r="E489" s="130"/>
      <c r="F489" s="131"/>
      <c r="G489" s="131">
        <v>1</v>
      </c>
      <c r="H489" s="98">
        <f>VLOOKUP(B489,'N1113 '!A$8:H$356,7,FALSE)</f>
        <v>3.6</v>
      </c>
      <c r="I489" s="98">
        <f t="shared" si="20"/>
        <v>0</v>
      </c>
      <c r="J489" s="123">
        <f t="shared" si="21"/>
        <v>3.6</v>
      </c>
      <c r="K489" s="131"/>
    </row>
    <row r="490" spans="1:11" s="110" customFormat="1" ht="19.5" customHeight="1" x14ac:dyDescent="0.2">
      <c r="A490" s="99">
        <v>41646</v>
      </c>
      <c r="B490" s="192" t="s">
        <v>405</v>
      </c>
      <c r="C490" s="194" t="s">
        <v>470</v>
      </c>
      <c r="D490" s="130"/>
      <c r="E490" s="130"/>
      <c r="F490" s="131"/>
      <c r="G490" s="131">
        <v>2</v>
      </c>
      <c r="H490" s="98" t="e">
        <f>VLOOKUP(B490,'N1113 '!A$8:H$356,7,FALSE)</f>
        <v>#N/A</v>
      </c>
      <c r="I490" s="98" t="e">
        <f t="shared" si="20"/>
        <v>#N/A</v>
      </c>
      <c r="J490" s="123" t="e">
        <f t="shared" si="21"/>
        <v>#N/A</v>
      </c>
      <c r="K490" s="131"/>
    </row>
    <row r="491" spans="1:11" s="110" customFormat="1" ht="19.5" customHeight="1" x14ac:dyDescent="0.2">
      <c r="A491" s="99">
        <v>42030</v>
      </c>
      <c r="B491" s="192" t="s">
        <v>405</v>
      </c>
      <c r="C491" s="128" t="s">
        <v>470</v>
      </c>
      <c r="D491" s="130"/>
      <c r="E491" s="130"/>
      <c r="F491" s="131"/>
      <c r="G491" s="131">
        <v>1</v>
      </c>
      <c r="H491" s="98" t="e">
        <f>VLOOKUP(B491,'N1113 '!A$8:H$356,7,FALSE)</f>
        <v>#N/A</v>
      </c>
      <c r="I491" s="98" t="e">
        <f t="shared" si="20"/>
        <v>#N/A</v>
      </c>
      <c r="J491" s="123" t="e">
        <f t="shared" si="21"/>
        <v>#N/A</v>
      </c>
      <c r="K491" s="131"/>
    </row>
    <row r="492" spans="1:11" s="110" customFormat="1" ht="19.5" customHeight="1" x14ac:dyDescent="0.2">
      <c r="A492" s="99">
        <v>42061</v>
      </c>
      <c r="B492" s="192" t="s">
        <v>405</v>
      </c>
      <c r="C492" s="194" t="s">
        <v>470</v>
      </c>
      <c r="D492" s="130"/>
      <c r="E492" s="130"/>
      <c r="F492" s="131"/>
      <c r="G492" s="131">
        <v>1</v>
      </c>
      <c r="H492" s="98" t="e">
        <f>VLOOKUP(B492,'N1113 '!A$8:H$356,7,FALSE)</f>
        <v>#N/A</v>
      </c>
      <c r="I492" s="98" t="e">
        <f t="shared" si="20"/>
        <v>#N/A</v>
      </c>
      <c r="J492" s="123" t="e">
        <f t="shared" si="21"/>
        <v>#N/A</v>
      </c>
      <c r="K492" s="131"/>
    </row>
    <row r="493" spans="1:11" s="110" customFormat="1" ht="19.5" customHeight="1" x14ac:dyDescent="0.2">
      <c r="A493" s="99">
        <v>42093</v>
      </c>
      <c r="B493" s="192" t="s">
        <v>405</v>
      </c>
      <c r="C493" s="194" t="s">
        <v>470</v>
      </c>
      <c r="D493" s="130"/>
      <c r="E493" s="130"/>
      <c r="F493" s="131"/>
      <c r="G493" s="131">
        <v>4</v>
      </c>
      <c r="H493" s="98" t="e">
        <f>VLOOKUP(B493,'N1113 '!A$8:H$356,7,FALSE)</f>
        <v>#N/A</v>
      </c>
      <c r="I493" s="98" t="e">
        <f t="shared" si="20"/>
        <v>#N/A</v>
      </c>
      <c r="J493" s="123" t="e">
        <f t="shared" si="21"/>
        <v>#N/A</v>
      </c>
      <c r="K493" s="131"/>
    </row>
    <row r="494" spans="1:11" s="110" customFormat="1" ht="19.5" customHeight="1" x14ac:dyDescent="0.2">
      <c r="A494" s="99">
        <v>42095</v>
      </c>
      <c r="B494" s="192" t="s">
        <v>405</v>
      </c>
      <c r="C494" s="194" t="s">
        <v>470</v>
      </c>
      <c r="D494" s="130"/>
      <c r="E494" s="130"/>
      <c r="F494" s="131"/>
      <c r="G494" s="131">
        <v>1</v>
      </c>
      <c r="H494" s="98" t="e">
        <f>VLOOKUP(B494,'N1113 '!A$8:H$356,7,FALSE)</f>
        <v>#N/A</v>
      </c>
      <c r="I494" s="98" t="e">
        <f t="shared" si="20"/>
        <v>#N/A</v>
      </c>
      <c r="J494" s="123" t="e">
        <f t="shared" si="21"/>
        <v>#N/A</v>
      </c>
      <c r="K494" s="131"/>
    </row>
    <row r="495" spans="1:11" s="110" customFormat="1" ht="19.5" customHeight="1" x14ac:dyDescent="0.2">
      <c r="A495" s="99">
        <v>42166</v>
      </c>
      <c r="B495" s="192" t="s">
        <v>405</v>
      </c>
      <c r="C495" s="196" t="s">
        <v>470</v>
      </c>
      <c r="D495" s="130"/>
      <c r="E495" s="130"/>
      <c r="F495" s="131"/>
      <c r="G495" s="131">
        <v>1</v>
      </c>
      <c r="H495" s="98" t="e">
        <f>VLOOKUP(B495,'N1113 '!A$8:H$356,7,FALSE)</f>
        <v>#N/A</v>
      </c>
      <c r="I495" s="98" t="e">
        <f t="shared" si="20"/>
        <v>#N/A</v>
      </c>
      <c r="J495" s="123" t="e">
        <f t="shared" si="21"/>
        <v>#N/A</v>
      </c>
      <c r="K495" s="131"/>
    </row>
    <row r="496" spans="1:11" s="110" customFormat="1" ht="19.5" customHeight="1" x14ac:dyDescent="0.2">
      <c r="A496" s="99">
        <v>42179</v>
      </c>
      <c r="B496" s="192" t="s">
        <v>405</v>
      </c>
      <c r="C496" s="196" t="s">
        <v>470</v>
      </c>
      <c r="D496" s="130"/>
      <c r="E496" s="130"/>
      <c r="F496" s="131"/>
      <c r="G496" s="131">
        <v>2</v>
      </c>
      <c r="H496" s="98" t="e">
        <f>VLOOKUP(B496,'N1113 '!A$8:H$356,7,FALSE)</f>
        <v>#N/A</v>
      </c>
      <c r="I496" s="98" t="e">
        <f t="shared" si="20"/>
        <v>#N/A</v>
      </c>
      <c r="J496" s="123" t="e">
        <f t="shared" si="21"/>
        <v>#N/A</v>
      </c>
      <c r="K496" s="131"/>
    </row>
    <row r="497" spans="1:11" s="110" customFormat="1" ht="19.5" customHeight="1" x14ac:dyDescent="0.2">
      <c r="A497" s="99">
        <v>42194</v>
      </c>
      <c r="B497" s="192" t="s">
        <v>405</v>
      </c>
      <c r="C497" s="128" t="s">
        <v>470</v>
      </c>
      <c r="D497" s="130"/>
      <c r="E497" s="130"/>
      <c r="F497" s="131"/>
      <c r="G497" s="131">
        <v>2</v>
      </c>
      <c r="H497" s="98" t="e">
        <f>VLOOKUP(B497,'N1113 '!A$8:H$356,7,FALSE)</f>
        <v>#N/A</v>
      </c>
      <c r="I497" s="98" t="e">
        <f t="shared" si="20"/>
        <v>#N/A</v>
      </c>
      <c r="J497" s="123" t="e">
        <f t="shared" si="21"/>
        <v>#N/A</v>
      </c>
      <c r="K497" s="131"/>
    </row>
    <row r="498" spans="1:11" s="110" customFormat="1" ht="19.5" customHeight="1" x14ac:dyDescent="0.2">
      <c r="A498" s="99">
        <v>42220</v>
      </c>
      <c r="B498" s="192" t="s">
        <v>405</v>
      </c>
      <c r="C498" s="194" t="s">
        <v>470</v>
      </c>
      <c r="D498" s="130"/>
      <c r="E498" s="130"/>
      <c r="F498" s="131"/>
      <c r="G498" s="131">
        <v>1</v>
      </c>
      <c r="H498" s="98" t="e">
        <f>VLOOKUP(B498,'N1113 '!A$8:H$356,7,FALSE)</f>
        <v>#N/A</v>
      </c>
      <c r="I498" s="98" t="e">
        <f t="shared" si="20"/>
        <v>#N/A</v>
      </c>
      <c r="J498" s="123" t="e">
        <f t="shared" si="21"/>
        <v>#N/A</v>
      </c>
      <c r="K498" s="131"/>
    </row>
    <row r="499" spans="1:11" s="110" customFormat="1" ht="19.5" customHeight="1" x14ac:dyDescent="0.2">
      <c r="A499" s="99">
        <v>42245</v>
      </c>
      <c r="B499" s="192" t="s">
        <v>405</v>
      </c>
      <c r="C499" s="194" t="s">
        <v>470</v>
      </c>
      <c r="D499" s="130"/>
      <c r="E499" s="130"/>
      <c r="F499" s="131"/>
      <c r="G499" s="131">
        <v>3</v>
      </c>
      <c r="H499" s="98" t="e">
        <f>VLOOKUP(B499,'N1113 '!A$8:H$356,7,FALSE)</f>
        <v>#N/A</v>
      </c>
      <c r="I499" s="98" t="e">
        <f t="shared" si="20"/>
        <v>#N/A</v>
      </c>
      <c r="J499" s="123" t="e">
        <f t="shared" si="21"/>
        <v>#N/A</v>
      </c>
      <c r="K499" s="131"/>
    </row>
    <row r="500" spans="1:11" s="110" customFormat="1" ht="19.5" customHeight="1" x14ac:dyDescent="0.2">
      <c r="A500" s="99">
        <v>42149</v>
      </c>
      <c r="B500" s="168" t="s">
        <v>646</v>
      </c>
      <c r="C500" s="194" t="s">
        <v>470</v>
      </c>
      <c r="D500" s="130"/>
      <c r="E500" s="130"/>
      <c r="F500" s="131"/>
      <c r="G500" s="131">
        <v>1</v>
      </c>
      <c r="H500" s="98" t="e">
        <f>VLOOKUP(B500,'N1113 '!A$8:H$356,7,FALSE)</f>
        <v>#N/A</v>
      </c>
      <c r="I500" s="98" t="e">
        <f t="shared" si="20"/>
        <v>#N/A</v>
      </c>
      <c r="J500" s="123" t="e">
        <f t="shared" si="21"/>
        <v>#N/A</v>
      </c>
      <c r="K500" s="131"/>
    </row>
    <row r="501" spans="1:11" s="110" customFormat="1" ht="19.5" customHeight="1" x14ac:dyDescent="0.2">
      <c r="A501" s="99">
        <v>42153</v>
      </c>
      <c r="B501" s="168" t="s">
        <v>646</v>
      </c>
      <c r="C501" s="194" t="s">
        <v>470</v>
      </c>
      <c r="D501" s="130"/>
      <c r="E501" s="130"/>
      <c r="F501" s="131"/>
      <c r="G501" s="131">
        <v>1</v>
      </c>
      <c r="H501" s="98" t="e">
        <f>VLOOKUP(B501,'N1113 '!A$8:H$356,7,FALSE)</f>
        <v>#N/A</v>
      </c>
      <c r="I501" s="98" t="e">
        <f t="shared" si="20"/>
        <v>#N/A</v>
      </c>
      <c r="J501" s="123" t="e">
        <f t="shared" si="21"/>
        <v>#N/A</v>
      </c>
      <c r="K501" s="131"/>
    </row>
    <row r="502" spans="1:11" s="110" customFormat="1" ht="19.5" customHeight="1" x14ac:dyDescent="0.2">
      <c r="A502" s="99">
        <v>42194</v>
      </c>
      <c r="B502" s="168" t="s">
        <v>646</v>
      </c>
      <c r="C502" s="194" t="s">
        <v>470</v>
      </c>
      <c r="D502" s="130"/>
      <c r="E502" s="130"/>
      <c r="F502" s="131"/>
      <c r="G502" s="131">
        <v>1</v>
      </c>
      <c r="H502" s="98" t="e">
        <f>VLOOKUP(B502,'N1113 '!A$8:H$356,7,FALSE)</f>
        <v>#N/A</v>
      </c>
      <c r="I502" s="98" t="e">
        <f t="shared" si="20"/>
        <v>#N/A</v>
      </c>
      <c r="J502" s="123" t="e">
        <f t="shared" si="21"/>
        <v>#N/A</v>
      </c>
      <c r="K502" s="131"/>
    </row>
    <row r="503" spans="1:11" s="110" customFormat="1" ht="19.5" customHeight="1" x14ac:dyDescent="0.2">
      <c r="A503" s="99">
        <v>42209</v>
      </c>
      <c r="B503" s="168" t="s">
        <v>646</v>
      </c>
      <c r="C503" s="128" t="s">
        <v>470</v>
      </c>
      <c r="D503" s="130"/>
      <c r="E503" s="130"/>
      <c r="F503" s="131"/>
      <c r="G503" s="131">
        <v>2</v>
      </c>
      <c r="H503" s="98" t="e">
        <f>VLOOKUP(B503,'N1113 '!A$8:H$356,7,FALSE)</f>
        <v>#N/A</v>
      </c>
      <c r="I503" s="98" t="e">
        <f t="shared" si="20"/>
        <v>#N/A</v>
      </c>
      <c r="J503" s="123" t="e">
        <f t="shared" si="21"/>
        <v>#N/A</v>
      </c>
      <c r="K503" s="131"/>
    </row>
    <row r="504" spans="1:11" s="110" customFormat="1" ht="19.5" customHeight="1" x14ac:dyDescent="0.2">
      <c r="A504" s="99">
        <v>42245</v>
      </c>
      <c r="B504" s="168" t="s">
        <v>646</v>
      </c>
      <c r="C504" s="128" t="s">
        <v>470</v>
      </c>
      <c r="D504" s="130"/>
      <c r="E504" s="130"/>
      <c r="F504" s="131"/>
      <c r="G504" s="131">
        <v>1</v>
      </c>
      <c r="H504" s="98" t="e">
        <f>VLOOKUP(B504,'N1113 '!A$8:H$356,7,FALSE)</f>
        <v>#N/A</v>
      </c>
      <c r="I504" s="98" t="e">
        <f t="shared" si="20"/>
        <v>#N/A</v>
      </c>
      <c r="J504" s="123" t="e">
        <f t="shared" si="21"/>
        <v>#N/A</v>
      </c>
      <c r="K504" s="131"/>
    </row>
    <row r="505" spans="1:11" s="110" customFormat="1" ht="19.5" customHeight="1" x14ac:dyDescent="0.2">
      <c r="A505" s="99">
        <v>42137</v>
      </c>
      <c r="B505" s="168" t="s">
        <v>639</v>
      </c>
      <c r="C505" s="128" t="s">
        <v>470</v>
      </c>
      <c r="D505" s="130"/>
      <c r="E505" s="130"/>
      <c r="F505" s="131"/>
      <c r="G505" s="131">
        <v>1</v>
      </c>
      <c r="H505" s="98" t="e">
        <f>VLOOKUP(B505,'N1113 '!A$8:H$356,7,FALSE)</f>
        <v>#N/A</v>
      </c>
      <c r="I505" s="98" t="e">
        <f t="shared" si="20"/>
        <v>#N/A</v>
      </c>
      <c r="J505" s="123" t="e">
        <f t="shared" si="21"/>
        <v>#N/A</v>
      </c>
      <c r="K505" s="131"/>
    </row>
    <row r="506" spans="1:11" s="110" customFormat="1" ht="19.5" customHeight="1" x14ac:dyDescent="0.2">
      <c r="A506" s="99">
        <v>42220</v>
      </c>
      <c r="B506" s="168" t="s">
        <v>639</v>
      </c>
      <c r="C506" s="194" t="s">
        <v>470</v>
      </c>
      <c r="D506" s="130"/>
      <c r="E506" s="130"/>
      <c r="F506" s="131"/>
      <c r="G506" s="131">
        <v>20</v>
      </c>
      <c r="H506" s="98" t="e">
        <f>VLOOKUP(B506,'N1113 '!A$8:H$356,7,FALSE)</f>
        <v>#N/A</v>
      </c>
      <c r="I506" s="98" t="e">
        <f t="shared" si="20"/>
        <v>#N/A</v>
      </c>
      <c r="J506" s="123" t="e">
        <f t="shared" si="21"/>
        <v>#N/A</v>
      </c>
      <c r="K506" s="131"/>
    </row>
    <row r="507" spans="1:11" s="110" customFormat="1" ht="19.5" customHeight="1" x14ac:dyDescent="0.2">
      <c r="A507" s="99">
        <v>42245</v>
      </c>
      <c r="B507" s="168" t="s">
        <v>639</v>
      </c>
      <c r="C507" s="194" t="s">
        <v>470</v>
      </c>
      <c r="D507" s="130"/>
      <c r="E507" s="130"/>
      <c r="F507" s="131"/>
      <c r="G507" s="131">
        <v>14</v>
      </c>
      <c r="H507" s="98" t="e">
        <f>VLOOKUP(B507,'N1113 '!A$8:H$356,7,FALSE)</f>
        <v>#N/A</v>
      </c>
      <c r="I507" s="98" t="e">
        <f t="shared" si="20"/>
        <v>#N/A</v>
      </c>
      <c r="J507" s="123" t="e">
        <f t="shared" si="21"/>
        <v>#N/A</v>
      </c>
      <c r="K507" s="131"/>
    </row>
    <row r="508" spans="1:11" s="110" customFormat="1" ht="19.5" customHeight="1" x14ac:dyDescent="0.2">
      <c r="A508" s="99">
        <v>42079</v>
      </c>
      <c r="B508" s="192" t="s">
        <v>406</v>
      </c>
      <c r="C508" s="194" t="s">
        <v>470</v>
      </c>
      <c r="D508" s="130"/>
      <c r="E508" s="130"/>
      <c r="F508" s="131"/>
      <c r="G508" s="131">
        <v>1</v>
      </c>
      <c r="H508" s="98" t="e">
        <f>VLOOKUP(B508,'N1113 '!A$8:H$356,7,FALSE)</f>
        <v>#N/A</v>
      </c>
      <c r="I508" s="98" t="e">
        <f t="shared" si="20"/>
        <v>#N/A</v>
      </c>
      <c r="J508" s="123" t="e">
        <f t="shared" si="21"/>
        <v>#N/A</v>
      </c>
      <c r="K508" s="131"/>
    </row>
    <row r="509" spans="1:11" s="110" customFormat="1" ht="19.5" customHeight="1" x14ac:dyDescent="0.2">
      <c r="A509" s="99">
        <v>42180</v>
      </c>
      <c r="B509" s="168" t="s">
        <v>663</v>
      </c>
      <c r="C509" s="194" t="s">
        <v>470</v>
      </c>
      <c r="D509" s="130"/>
      <c r="E509" s="130"/>
      <c r="F509" s="131"/>
      <c r="G509" s="131">
        <v>1</v>
      </c>
      <c r="H509" s="98" t="e">
        <f>VLOOKUP(B509,'N1113 '!A$8:H$356,7,FALSE)</f>
        <v>#N/A</v>
      </c>
      <c r="I509" s="98" t="e">
        <f t="shared" si="20"/>
        <v>#N/A</v>
      </c>
      <c r="J509" s="123" t="e">
        <f t="shared" si="21"/>
        <v>#N/A</v>
      </c>
      <c r="K509" s="131"/>
    </row>
    <row r="510" spans="1:11" s="110" customFormat="1" ht="19.5" customHeight="1" x14ac:dyDescent="0.2">
      <c r="A510" s="99">
        <v>42228</v>
      </c>
      <c r="B510" s="168" t="s">
        <v>533</v>
      </c>
      <c r="C510" s="194" t="s">
        <v>470</v>
      </c>
      <c r="D510" s="130"/>
      <c r="E510" s="130"/>
      <c r="F510" s="131"/>
      <c r="G510" s="131">
        <v>1</v>
      </c>
      <c r="H510" s="98">
        <f>VLOOKUP(B510,'N1113 '!A$8:H$356,7,FALSE)</f>
        <v>45</v>
      </c>
      <c r="I510" s="98">
        <f t="shared" si="20"/>
        <v>0</v>
      </c>
      <c r="J510" s="123">
        <f t="shared" si="21"/>
        <v>45</v>
      </c>
      <c r="K510" s="131"/>
    </row>
    <row r="511" spans="1:11" s="110" customFormat="1" ht="19.5" customHeight="1" x14ac:dyDescent="0.2">
      <c r="A511" s="99">
        <v>42009</v>
      </c>
      <c r="B511" s="192" t="s">
        <v>415</v>
      </c>
      <c r="C511" s="194" t="s">
        <v>470</v>
      </c>
      <c r="D511" s="130"/>
      <c r="E511" s="130"/>
      <c r="F511" s="131"/>
      <c r="G511" s="131">
        <v>6</v>
      </c>
      <c r="H511" s="98">
        <f>VLOOKUP(B511,'N1113 '!A$8:H$356,7,FALSE)</f>
        <v>137</v>
      </c>
      <c r="I511" s="98">
        <f t="shared" si="20"/>
        <v>0</v>
      </c>
      <c r="J511" s="123">
        <f t="shared" si="21"/>
        <v>822</v>
      </c>
      <c r="K511" s="131"/>
    </row>
    <row r="512" spans="1:11" s="110" customFormat="1" ht="19.5" customHeight="1" x14ac:dyDescent="0.2">
      <c r="A512" s="99">
        <v>42014</v>
      </c>
      <c r="B512" s="192" t="s">
        <v>415</v>
      </c>
      <c r="C512" s="128" t="s">
        <v>470</v>
      </c>
      <c r="D512" s="130"/>
      <c r="E512" s="130"/>
      <c r="F512" s="131"/>
      <c r="G512" s="131">
        <v>2</v>
      </c>
      <c r="H512" s="98">
        <f>VLOOKUP(B512,'N1113 '!A$8:H$356,7,FALSE)</f>
        <v>137</v>
      </c>
      <c r="I512" s="98">
        <f t="shared" si="20"/>
        <v>0</v>
      </c>
      <c r="J512" s="123">
        <f t="shared" si="21"/>
        <v>274</v>
      </c>
      <c r="K512" s="131"/>
    </row>
    <row r="513" spans="1:11" s="110" customFormat="1" ht="19.5" customHeight="1" x14ac:dyDescent="0.2">
      <c r="A513" s="99">
        <v>42018</v>
      </c>
      <c r="B513" s="192" t="s">
        <v>415</v>
      </c>
      <c r="C513" s="196" t="s">
        <v>470</v>
      </c>
      <c r="D513" s="130"/>
      <c r="E513" s="130"/>
      <c r="F513" s="131"/>
      <c r="G513" s="131">
        <v>1</v>
      </c>
      <c r="H513" s="98">
        <f>VLOOKUP(B513,'N1113 '!A$8:H$356,7,FALSE)</f>
        <v>137</v>
      </c>
      <c r="I513" s="98">
        <f t="shared" si="20"/>
        <v>0</v>
      </c>
      <c r="J513" s="123">
        <f t="shared" si="21"/>
        <v>137</v>
      </c>
      <c r="K513" s="131"/>
    </row>
    <row r="514" spans="1:11" s="110" customFormat="1" ht="19.5" customHeight="1" x14ac:dyDescent="0.2">
      <c r="A514" s="99">
        <v>42039</v>
      </c>
      <c r="B514" s="192" t="s">
        <v>415</v>
      </c>
      <c r="C514" s="194" t="s">
        <v>470</v>
      </c>
      <c r="D514" s="130"/>
      <c r="E514" s="130"/>
      <c r="F514" s="131"/>
      <c r="G514" s="131">
        <v>1</v>
      </c>
      <c r="H514" s="98">
        <f>VLOOKUP(B514,'N1113 '!A$8:H$356,7,FALSE)</f>
        <v>137</v>
      </c>
      <c r="I514" s="98">
        <f t="shared" si="20"/>
        <v>0</v>
      </c>
      <c r="J514" s="123">
        <f t="shared" si="21"/>
        <v>137</v>
      </c>
      <c r="K514" s="131"/>
    </row>
    <row r="515" spans="1:11" s="110" customFormat="1" ht="19.5" customHeight="1" x14ac:dyDescent="0.2">
      <c r="A515" s="99">
        <v>42136</v>
      </c>
      <c r="B515" s="192" t="s">
        <v>415</v>
      </c>
      <c r="C515" s="128" t="s">
        <v>470</v>
      </c>
      <c r="D515" s="130"/>
      <c r="E515" s="130"/>
      <c r="F515" s="131"/>
      <c r="G515" s="131">
        <v>1</v>
      </c>
      <c r="H515" s="98">
        <f>VLOOKUP(B515,'N1113 '!A$8:H$356,7,FALSE)</f>
        <v>137</v>
      </c>
      <c r="I515" s="98">
        <f t="shared" si="20"/>
        <v>0</v>
      </c>
      <c r="J515" s="123">
        <f t="shared" si="21"/>
        <v>137</v>
      </c>
      <c r="K515" s="131"/>
    </row>
    <row r="516" spans="1:11" s="110" customFormat="1" ht="19.5" customHeight="1" x14ac:dyDescent="0.2">
      <c r="A516" s="99">
        <v>42144</v>
      </c>
      <c r="B516" s="192" t="s">
        <v>415</v>
      </c>
      <c r="C516" s="128" t="s">
        <v>470</v>
      </c>
      <c r="D516" s="130"/>
      <c r="E516" s="130"/>
      <c r="F516" s="131"/>
      <c r="G516" s="131">
        <v>1</v>
      </c>
      <c r="H516" s="98">
        <f>VLOOKUP(B516,'N1113 '!A$8:H$356,7,FALSE)</f>
        <v>137</v>
      </c>
      <c r="I516" s="98">
        <f t="shared" si="20"/>
        <v>0</v>
      </c>
      <c r="J516" s="123">
        <f t="shared" si="21"/>
        <v>137</v>
      </c>
      <c r="K516" s="131"/>
    </row>
    <row r="517" spans="1:11" s="110" customFormat="1" ht="19.5" customHeight="1" x14ac:dyDescent="0.2">
      <c r="A517" s="99">
        <v>42194</v>
      </c>
      <c r="B517" s="192" t="s">
        <v>415</v>
      </c>
      <c r="C517" s="128" t="s">
        <v>470</v>
      </c>
      <c r="D517" s="130"/>
      <c r="E517" s="130"/>
      <c r="F517" s="131"/>
      <c r="G517" s="131">
        <v>1</v>
      </c>
      <c r="H517" s="98">
        <f>VLOOKUP(B517,'N1113 '!A$8:H$356,7,FALSE)</f>
        <v>137</v>
      </c>
      <c r="I517" s="98">
        <f t="shared" si="20"/>
        <v>0</v>
      </c>
      <c r="J517" s="123">
        <f t="shared" si="21"/>
        <v>137</v>
      </c>
      <c r="K517" s="131"/>
    </row>
    <row r="518" spans="1:11" s="110" customFormat="1" ht="19.5" customHeight="1" x14ac:dyDescent="0.2">
      <c r="A518" s="99">
        <v>42011</v>
      </c>
      <c r="B518" s="192" t="s">
        <v>416</v>
      </c>
      <c r="C518" s="194" t="s">
        <v>470</v>
      </c>
      <c r="D518" s="130"/>
      <c r="E518" s="130"/>
      <c r="F518" s="131"/>
      <c r="G518" s="131">
        <v>2</v>
      </c>
      <c r="H518" s="98">
        <f>VLOOKUP(B518,'N1113 '!A$8:H$356,7,FALSE)</f>
        <v>122</v>
      </c>
      <c r="I518" s="98">
        <f t="shared" ref="I518:I581" si="22">F518*H518</f>
        <v>0</v>
      </c>
      <c r="J518" s="123">
        <f t="shared" ref="J518:J581" si="23">H518*G518</f>
        <v>244</v>
      </c>
      <c r="K518" s="131"/>
    </row>
    <row r="519" spans="1:11" s="110" customFormat="1" ht="19.5" customHeight="1" x14ac:dyDescent="0.2">
      <c r="A519" s="99">
        <v>42045</v>
      </c>
      <c r="B519" s="192" t="s">
        <v>416</v>
      </c>
      <c r="C519" s="194" t="s">
        <v>470</v>
      </c>
      <c r="D519" s="130"/>
      <c r="E519" s="130"/>
      <c r="F519" s="131"/>
      <c r="G519" s="131">
        <v>1</v>
      </c>
      <c r="H519" s="98">
        <f>VLOOKUP(B519,'N1113 '!A$8:H$356,7,FALSE)</f>
        <v>122</v>
      </c>
      <c r="I519" s="98">
        <f t="shared" si="22"/>
        <v>0</v>
      </c>
      <c r="J519" s="123">
        <f t="shared" si="23"/>
        <v>122</v>
      </c>
      <c r="K519" s="131"/>
    </row>
    <row r="520" spans="1:11" s="110" customFormat="1" ht="19.5" customHeight="1" x14ac:dyDescent="0.2">
      <c r="A520" s="99">
        <v>42121</v>
      </c>
      <c r="B520" s="192" t="s">
        <v>416</v>
      </c>
      <c r="C520" s="194" t="s">
        <v>470</v>
      </c>
      <c r="D520" s="130"/>
      <c r="E520" s="130"/>
      <c r="F520" s="131"/>
      <c r="G520" s="131">
        <v>1</v>
      </c>
      <c r="H520" s="98">
        <f>VLOOKUP(B520,'N1113 '!A$8:H$356,7,FALSE)</f>
        <v>122</v>
      </c>
      <c r="I520" s="98">
        <f t="shared" si="22"/>
        <v>0</v>
      </c>
      <c r="J520" s="123">
        <f t="shared" si="23"/>
        <v>122</v>
      </c>
      <c r="K520" s="131"/>
    </row>
    <row r="521" spans="1:11" s="110" customFormat="1" ht="19.5" customHeight="1" x14ac:dyDescent="0.2">
      <c r="A521" s="99">
        <v>42144</v>
      </c>
      <c r="B521" s="192" t="s">
        <v>416</v>
      </c>
      <c r="C521" s="128" t="s">
        <v>470</v>
      </c>
      <c r="D521" s="130"/>
      <c r="E521" s="130"/>
      <c r="F521" s="131"/>
      <c r="G521" s="131">
        <v>1</v>
      </c>
      <c r="H521" s="98">
        <f>VLOOKUP(B521,'N1113 '!A$8:H$356,7,FALSE)</f>
        <v>122</v>
      </c>
      <c r="I521" s="98">
        <f t="shared" si="22"/>
        <v>0</v>
      </c>
      <c r="J521" s="123">
        <f t="shared" si="23"/>
        <v>122</v>
      </c>
      <c r="K521" s="131"/>
    </row>
    <row r="522" spans="1:11" s="110" customFormat="1" ht="19.5" customHeight="1" x14ac:dyDescent="0.2">
      <c r="A522" s="99">
        <v>42194</v>
      </c>
      <c r="B522" s="192" t="s">
        <v>416</v>
      </c>
      <c r="C522" s="128" t="s">
        <v>470</v>
      </c>
      <c r="D522" s="130"/>
      <c r="E522" s="130"/>
      <c r="F522" s="131"/>
      <c r="G522" s="131">
        <v>1</v>
      </c>
      <c r="H522" s="98">
        <f>VLOOKUP(B522,'N1113 '!A$8:H$356,7,FALSE)</f>
        <v>122</v>
      </c>
      <c r="I522" s="98">
        <f t="shared" si="22"/>
        <v>0</v>
      </c>
      <c r="J522" s="123">
        <f t="shared" si="23"/>
        <v>122</v>
      </c>
      <c r="K522" s="131"/>
    </row>
    <row r="523" spans="1:11" s="110" customFormat="1" ht="19.5" customHeight="1" x14ac:dyDescent="0.2">
      <c r="A523" s="99">
        <v>42100</v>
      </c>
      <c r="B523" s="168" t="s">
        <v>634</v>
      </c>
      <c r="C523" s="128" t="s">
        <v>470</v>
      </c>
      <c r="D523" s="130"/>
      <c r="E523" s="130"/>
      <c r="F523" s="131"/>
      <c r="G523" s="131">
        <v>1</v>
      </c>
      <c r="H523" s="98" t="e">
        <f>VLOOKUP(B523,'N1113 '!A$8:H$356,7,FALSE)</f>
        <v>#N/A</v>
      </c>
      <c r="I523" s="98" t="e">
        <f t="shared" si="22"/>
        <v>#N/A</v>
      </c>
      <c r="J523" s="123" t="e">
        <f t="shared" si="23"/>
        <v>#N/A</v>
      </c>
      <c r="K523" s="131"/>
    </row>
    <row r="524" spans="1:11" s="110" customFormat="1" ht="19.5" customHeight="1" x14ac:dyDescent="0.2">
      <c r="A524" s="99">
        <v>42009</v>
      </c>
      <c r="B524" s="192" t="s">
        <v>576</v>
      </c>
      <c r="C524" s="194" t="s">
        <v>470</v>
      </c>
      <c r="D524" s="130"/>
      <c r="E524" s="130"/>
      <c r="F524" s="131"/>
      <c r="G524" s="131">
        <v>10</v>
      </c>
      <c r="H524" s="98">
        <f>VLOOKUP(B524,'N1113 '!A$8:H$356,7,FALSE)</f>
        <v>460</v>
      </c>
      <c r="I524" s="98">
        <f t="shared" si="22"/>
        <v>0</v>
      </c>
      <c r="J524" s="123">
        <f t="shared" si="23"/>
        <v>4600</v>
      </c>
      <c r="K524" s="131"/>
    </row>
    <row r="525" spans="1:11" s="110" customFormat="1" ht="19.5" customHeight="1" x14ac:dyDescent="0.2">
      <c r="A525" s="99">
        <v>41668</v>
      </c>
      <c r="B525" s="192" t="s">
        <v>576</v>
      </c>
      <c r="C525" s="194" t="s">
        <v>470</v>
      </c>
      <c r="D525" s="130"/>
      <c r="E525" s="130"/>
      <c r="F525" s="131"/>
      <c r="G525" s="131">
        <v>5</v>
      </c>
      <c r="H525" s="98">
        <f>VLOOKUP(B525,'N1113 '!A$8:H$356,7,FALSE)</f>
        <v>460</v>
      </c>
      <c r="I525" s="98">
        <f t="shared" si="22"/>
        <v>0</v>
      </c>
      <c r="J525" s="123">
        <f t="shared" si="23"/>
        <v>2300</v>
      </c>
      <c r="K525" s="131"/>
    </row>
    <row r="526" spans="1:11" s="110" customFormat="1" ht="19.5" customHeight="1" x14ac:dyDescent="0.2">
      <c r="A526" s="99">
        <v>42044</v>
      </c>
      <c r="B526" s="192" t="s">
        <v>576</v>
      </c>
      <c r="C526" s="194" t="s">
        <v>470</v>
      </c>
      <c r="D526" s="130"/>
      <c r="E526" s="130"/>
      <c r="F526" s="131"/>
      <c r="G526" s="131">
        <v>10</v>
      </c>
      <c r="H526" s="98">
        <f>VLOOKUP(B526,'N1113 '!A$8:H$356,7,FALSE)</f>
        <v>460</v>
      </c>
      <c r="I526" s="98">
        <f t="shared" si="22"/>
        <v>0</v>
      </c>
      <c r="J526" s="123">
        <f t="shared" si="23"/>
        <v>4600</v>
      </c>
      <c r="K526" s="131"/>
    </row>
    <row r="527" spans="1:11" s="110" customFormat="1" ht="19.5" customHeight="1" x14ac:dyDescent="0.2">
      <c r="A527" s="99">
        <v>42194</v>
      </c>
      <c r="B527" s="192" t="s">
        <v>576</v>
      </c>
      <c r="C527" s="194" t="s">
        <v>470</v>
      </c>
      <c r="D527" s="130"/>
      <c r="E527" s="130"/>
      <c r="F527" s="131"/>
      <c r="G527" s="131">
        <v>10</v>
      </c>
      <c r="H527" s="98">
        <f>VLOOKUP(B527,'N1113 '!A$8:H$356,7,FALSE)</f>
        <v>460</v>
      </c>
      <c r="I527" s="98">
        <f t="shared" si="22"/>
        <v>0</v>
      </c>
      <c r="J527" s="123">
        <f t="shared" si="23"/>
        <v>4600</v>
      </c>
      <c r="K527" s="131"/>
    </row>
    <row r="528" spans="1:11" s="110" customFormat="1" ht="19.5" customHeight="1" x14ac:dyDescent="0.2">
      <c r="A528" s="99">
        <v>42228</v>
      </c>
      <c r="B528" s="192" t="s">
        <v>576</v>
      </c>
      <c r="C528" s="196" t="s">
        <v>470</v>
      </c>
      <c r="D528" s="130"/>
      <c r="E528" s="130"/>
      <c r="F528" s="131"/>
      <c r="G528" s="131">
        <v>10</v>
      </c>
      <c r="H528" s="98">
        <f>VLOOKUP(B528,'N1113 '!A$8:H$356,7,FALSE)</f>
        <v>460</v>
      </c>
      <c r="I528" s="98">
        <f t="shared" si="22"/>
        <v>0</v>
      </c>
      <c r="J528" s="123">
        <f t="shared" si="23"/>
        <v>4600</v>
      </c>
      <c r="K528" s="131"/>
    </row>
    <row r="529" spans="1:11" s="110" customFormat="1" ht="19.5" customHeight="1" x14ac:dyDescent="0.2">
      <c r="A529" s="99">
        <v>42030</v>
      </c>
      <c r="B529" s="192" t="s">
        <v>333</v>
      </c>
      <c r="C529" s="194" t="s">
        <v>470</v>
      </c>
      <c r="D529" s="130"/>
      <c r="E529" s="130"/>
      <c r="F529" s="131"/>
      <c r="G529" s="131">
        <v>2</v>
      </c>
      <c r="H529" s="98">
        <f>VLOOKUP(B529,'N1113 '!A$8:H$356,7,FALSE)</f>
        <v>36</v>
      </c>
      <c r="I529" s="98">
        <f t="shared" si="22"/>
        <v>0</v>
      </c>
      <c r="J529" s="123">
        <f t="shared" si="23"/>
        <v>72</v>
      </c>
      <c r="K529" s="131"/>
    </row>
    <row r="530" spans="1:11" s="110" customFormat="1" ht="19.5" customHeight="1" x14ac:dyDescent="0.2">
      <c r="A530" s="99">
        <v>42030</v>
      </c>
      <c r="B530" s="192" t="s">
        <v>333</v>
      </c>
      <c r="C530" s="194" t="s">
        <v>470</v>
      </c>
      <c r="D530" s="130"/>
      <c r="E530" s="130"/>
      <c r="F530" s="131"/>
      <c r="G530" s="131">
        <v>4</v>
      </c>
      <c r="H530" s="98">
        <f>VLOOKUP(B530,'N1113 '!A$8:H$356,7,FALSE)</f>
        <v>36</v>
      </c>
      <c r="I530" s="98">
        <f t="shared" si="22"/>
        <v>0</v>
      </c>
      <c r="J530" s="123">
        <f t="shared" si="23"/>
        <v>144</v>
      </c>
      <c r="K530" s="131"/>
    </row>
    <row r="531" spans="1:11" s="110" customFormat="1" ht="19.5" customHeight="1" x14ac:dyDescent="0.2">
      <c r="A531" s="99">
        <v>42039</v>
      </c>
      <c r="B531" s="168" t="s">
        <v>587</v>
      </c>
      <c r="C531" s="128" t="s">
        <v>470</v>
      </c>
      <c r="D531" s="130"/>
      <c r="E531" s="130"/>
      <c r="F531" s="131"/>
      <c r="G531" s="131">
        <v>8</v>
      </c>
      <c r="H531" s="98">
        <f>VLOOKUP(B531,'N1113 '!A$8:H$356,7,FALSE)</f>
        <v>11.6</v>
      </c>
      <c r="I531" s="98">
        <f t="shared" si="22"/>
        <v>0</v>
      </c>
      <c r="J531" s="123">
        <f t="shared" si="23"/>
        <v>92.8</v>
      </c>
      <c r="K531" s="131"/>
    </row>
    <row r="532" spans="1:11" s="110" customFormat="1" ht="19.5" customHeight="1" x14ac:dyDescent="0.2">
      <c r="A532" s="99">
        <v>42070</v>
      </c>
      <c r="B532" s="168" t="s">
        <v>587</v>
      </c>
      <c r="C532" s="128" t="s">
        <v>470</v>
      </c>
      <c r="D532" s="130"/>
      <c r="E532" s="130"/>
      <c r="F532" s="131"/>
      <c r="G532" s="131">
        <v>5</v>
      </c>
      <c r="H532" s="98">
        <f>VLOOKUP(B532,'N1113 '!A$8:H$356,7,FALSE)</f>
        <v>11.6</v>
      </c>
      <c r="I532" s="98">
        <f t="shared" si="22"/>
        <v>0</v>
      </c>
      <c r="J532" s="123">
        <f t="shared" si="23"/>
        <v>58</v>
      </c>
      <c r="K532" s="131"/>
    </row>
    <row r="533" spans="1:11" s="110" customFormat="1" ht="19.5" customHeight="1" x14ac:dyDescent="0.2">
      <c r="A533" s="99">
        <v>42079</v>
      </c>
      <c r="B533" s="168" t="s">
        <v>587</v>
      </c>
      <c r="C533" s="128" t="s">
        <v>470</v>
      </c>
      <c r="D533" s="130"/>
      <c r="E533" s="130"/>
      <c r="F533" s="131"/>
      <c r="G533" s="131">
        <v>2</v>
      </c>
      <c r="H533" s="98">
        <f>VLOOKUP(B533,'N1113 '!A$8:H$356,7,FALSE)</f>
        <v>11.6</v>
      </c>
      <c r="I533" s="98">
        <f t="shared" si="22"/>
        <v>0</v>
      </c>
      <c r="J533" s="123">
        <f t="shared" si="23"/>
        <v>23.2</v>
      </c>
      <c r="K533" s="131"/>
    </row>
    <row r="534" spans="1:11" s="110" customFormat="1" ht="19.5" customHeight="1" x14ac:dyDescent="0.2">
      <c r="A534" s="99">
        <v>42093</v>
      </c>
      <c r="B534" s="168" t="s">
        <v>623</v>
      </c>
      <c r="C534" s="128" t="s">
        <v>470</v>
      </c>
      <c r="D534" s="130"/>
      <c r="E534" s="130"/>
      <c r="F534" s="131"/>
      <c r="G534" s="131">
        <v>4</v>
      </c>
      <c r="H534" s="98">
        <f>VLOOKUP(B534,'N1113 '!A$8:H$356,7,FALSE)</f>
        <v>38</v>
      </c>
      <c r="I534" s="98">
        <f t="shared" si="22"/>
        <v>0</v>
      </c>
      <c r="J534" s="123">
        <f t="shared" si="23"/>
        <v>152</v>
      </c>
      <c r="K534" s="131"/>
    </row>
    <row r="535" spans="1:11" s="110" customFormat="1" ht="19.5" customHeight="1" x14ac:dyDescent="0.2">
      <c r="A535" s="99">
        <v>42110</v>
      </c>
      <c r="B535" s="168" t="s">
        <v>623</v>
      </c>
      <c r="C535" s="128" t="s">
        <v>470</v>
      </c>
      <c r="D535" s="130"/>
      <c r="E535" s="130"/>
      <c r="F535" s="131"/>
      <c r="G535" s="131">
        <v>5</v>
      </c>
      <c r="H535" s="98">
        <f>VLOOKUP(B535,'N1113 '!A$8:H$356,7,FALSE)</f>
        <v>38</v>
      </c>
      <c r="I535" s="98">
        <f t="shared" si="22"/>
        <v>0</v>
      </c>
      <c r="J535" s="123">
        <f t="shared" si="23"/>
        <v>190</v>
      </c>
      <c r="K535" s="131"/>
    </row>
    <row r="536" spans="1:11" s="110" customFormat="1" ht="19.5" customHeight="1" x14ac:dyDescent="0.2">
      <c r="A536" s="99">
        <v>42132</v>
      </c>
      <c r="B536" s="168" t="s">
        <v>623</v>
      </c>
      <c r="C536" s="128" t="s">
        <v>470</v>
      </c>
      <c r="D536" s="130"/>
      <c r="E536" s="130"/>
      <c r="F536" s="131"/>
      <c r="G536" s="131">
        <v>7</v>
      </c>
      <c r="H536" s="98">
        <f>VLOOKUP(B536,'N1113 '!A$8:H$356,7,FALSE)</f>
        <v>38</v>
      </c>
      <c r="I536" s="98">
        <f t="shared" si="22"/>
        <v>0</v>
      </c>
      <c r="J536" s="123">
        <f t="shared" si="23"/>
        <v>266</v>
      </c>
      <c r="K536" s="131"/>
    </row>
    <row r="537" spans="1:11" s="110" customFormat="1" ht="19.5" customHeight="1" x14ac:dyDescent="0.2">
      <c r="A537" s="99">
        <v>42153</v>
      </c>
      <c r="B537" s="168" t="s">
        <v>623</v>
      </c>
      <c r="C537" s="194" t="s">
        <v>470</v>
      </c>
      <c r="D537" s="130"/>
      <c r="E537" s="130"/>
      <c r="F537" s="131"/>
      <c r="G537" s="131">
        <v>5</v>
      </c>
      <c r="H537" s="202">
        <f>VLOOKUP(B537,'N1113 '!A$8:H$356,7,FALSE)</f>
        <v>38</v>
      </c>
      <c r="I537" s="98">
        <f t="shared" si="22"/>
        <v>0</v>
      </c>
      <c r="J537" s="123">
        <f t="shared" si="23"/>
        <v>190</v>
      </c>
      <c r="K537" s="131"/>
    </row>
    <row r="538" spans="1:11" s="110" customFormat="1" ht="19.5" customHeight="1" x14ac:dyDescent="0.2">
      <c r="A538" s="99">
        <v>42180</v>
      </c>
      <c r="B538" s="168" t="s">
        <v>623</v>
      </c>
      <c r="C538" s="194" t="s">
        <v>470</v>
      </c>
      <c r="D538" s="130"/>
      <c r="E538" s="130"/>
      <c r="F538" s="131"/>
      <c r="G538" s="131">
        <v>5</v>
      </c>
      <c r="H538" s="202">
        <f>VLOOKUP(B538,'N1113 '!A$8:H$356,7,FALSE)</f>
        <v>38</v>
      </c>
      <c r="I538" s="98">
        <f t="shared" si="22"/>
        <v>0</v>
      </c>
      <c r="J538" s="123">
        <f t="shared" si="23"/>
        <v>190</v>
      </c>
      <c r="K538" s="131"/>
    </row>
    <row r="539" spans="1:11" s="110" customFormat="1" ht="19.5" customHeight="1" x14ac:dyDescent="0.2">
      <c r="A539" s="99">
        <v>42194</v>
      </c>
      <c r="B539" s="168" t="s">
        <v>670</v>
      </c>
      <c r="C539" s="194" t="s">
        <v>470</v>
      </c>
      <c r="D539" s="130"/>
      <c r="E539" s="130"/>
      <c r="F539" s="131"/>
      <c r="G539" s="131">
        <v>2</v>
      </c>
      <c r="H539" s="98" t="e">
        <f>VLOOKUP(B539,'N1113 '!A$8:H$356,7,FALSE)</f>
        <v>#N/A</v>
      </c>
      <c r="I539" s="98" t="e">
        <f t="shared" si="22"/>
        <v>#N/A</v>
      </c>
      <c r="J539" s="123" t="e">
        <f t="shared" si="23"/>
        <v>#N/A</v>
      </c>
      <c r="K539" s="131"/>
    </row>
    <row r="540" spans="1:11" s="110" customFormat="1" ht="19.5" customHeight="1" x14ac:dyDescent="0.2">
      <c r="A540" s="99">
        <v>42220</v>
      </c>
      <c r="B540" s="168" t="s">
        <v>670</v>
      </c>
      <c r="C540" s="128" t="s">
        <v>470</v>
      </c>
      <c r="D540" s="130"/>
      <c r="E540" s="130"/>
      <c r="F540" s="131"/>
      <c r="G540" s="131">
        <v>2</v>
      </c>
      <c r="H540" s="98" t="e">
        <f>VLOOKUP(B540,'N1113 '!A$8:H$356,7,FALSE)</f>
        <v>#N/A</v>
      </c>
      <c r="I540" s="98" t="e">
        <f t="shared" si="22"/>
        <v>#N/A</v>
      </c>
      <c r="J540" s="123" t="e">
        <f t="shared" si="23"/>
        <v>#N/A</v>
      </c>
      <c r="K540" s="131"/>
    </row>
    <row r="541" spans="1:11" s="110" customFormat="1" ht="19.5" customHeight="1" x14ac:dyDescent="0.2">
      <c r="A541" s="99">
        <v>42226</v>
      </c>
      <c r="B541" s="168" t="s">
        <v>670</v>
      </c>
      <c r="C541" s="128" t="s">
        <v>470</v>
      </c>
      <c r="D541" s="130"/>
      <c r="E541" s="130"/>
      <c r="F541" s="131"/>
      <c r="G541" s="131">
        <v>1</v>
      </c>
      <c r="H541" s="98" t="e">
        <f>VLOOKUP(B541,'N1113 '!A$8:H$356,7,FALSE)</f>
        <v>#N/A</v>
      </c>
      <c r="I541" s="98" t="e">
        <f t="shared" si="22"/>
        <v>#N/A</v>
      </c>
      <c r="J541" s="123" t="e">
        <f t="shared" si="23"/>
        <v>#N/A</v>
      </c>
      <c r="K541" s="131"/>
    </row>
    <row r="542" spans="1:11" s="110" customFormat="1" ht="19.5" customHeight="1" x14ac:dyDescent="0.2">
      <c r="A542" s="99">
        <v>42226</v>
      </c>
      <c r="B542" s="168" t="s">
        <v>669</v>
      </c>
      <c r="C542" s="128" t="s">
        <v>470</v>
      </c>
      <c r="D542" s="130"/>
      <c r="E542" s="130"/>
      <c r="F542" s="131"/>
      <c r="G542" s="131">
        <v>4</v>
      </c>
      <c r="H542" s="98">
        <f>VLOOKUP(B542,'N1113 '!A$8:H$356,7,FALSE)</f>
        <v>16.5</v>
      </c>
      <c r="I542" s="98">
        <f t="shared" si="22"/>
        <v>0</v>
      </c>
      <c r="J542" s="123">
        <f t="shared" si="23"/>
        <v>66</v>
      </c>
      <c r="K542" s="131"/>
    </row>
    <row r="543" spans="1:11" s="110" customFormat="1" ht="19.5" customHeight="1" x14ac:dyDescent="0.2">
      <c r="A543" s="99">
        <v>42110</v>
      </c>
      <c r="B543" s="168" t="s">
        <v>550</v>
      </c>
      <c r="C543" s="128" t="s">
        <v>470</v>
      </c>
      <c r="D543" s="130"/>
      <c r="E543" s="130"/>
      <c r="F543" s="131"/>
      <c r="G543" s="131">
        <v>1</v>
      </c>
      <c r="H543" s="98" t="e">
        <f>VLOOKUP(B543,'N1113 '!A$8:H$356,7,FALSE)</f>
        <v>#N/A</v>
      </c>
      <c r="I543" s="98" t="e">
        <f t="shared" si="22"/>
        <v>#N/A</v>
      </c>
      <c r="J543" s="123" t="e">
        <f t="shared" si="23"/>
        <v>#N/A</v>
      </c>
      <c r="K543" s="131"/>
    </row>
    <row r="544" spans="1:11" s="110" customFormat="1" ht="19.5" customHeight="1" x14ac:dyDescent="0.2">
      <c r="A544" s="99">
        <v>42053</v>
      </c>
      <c r="B544" s="168" t="s">
        <v>132</v>
      </c>
      <c r="C544" s="128" t="s">
        <v>470</v>
      </c>
      <c r="D544" s="130"/>
      <c r="E544" s="130"/>
      <c r="F544" s="131"/>
      <c r="G544" s="131">
        <v>50</v>
      </c>
      <c r="H544" s="98" t="e">
        <f>VLOOKUP(B544,'N1113 '!A$8:H$356,7,FALSE)</f>
        <v>#N/A</v>
      </c>
      <c r="I544" s="98" t="e">
        <f t="shared" si="22"/>
        <v>#N/A</v>
      </c>
      <c r="J544" s="123" t="e">
        <f t="shared" si="23"/>
        <v>#N/A</v>
      </c>
      <c r="K544" s="131"/>
    </row>
    <row r="545" spans="1:11" s="110" customFormat="1" ht="19.5" customHeight="1" x14ac:dyDescent="0.2">
      <c r="A545" s="99">
        <v>42027</v>
      </c>
      <c r="B545" s="192" t="s">
        <v>335</v>
      </c>
      <c r="C545" s="194" t="s">
        <v>470</v>
      </c>
      <c r="D545" s="130"/>
      <c r="E545" s="130"/>
      <c r="F545" s="131"/>
      <c r="G545" s="131">
        <v>1</v>
      </c>
      <c r="H545" s="98">
        <f>VLOOKUP(B545,'N1113 '!A$8:H$356,7,FALSE)</f>
        <v>0.4</v>
      </c>
      <c r="I545" s="98">
        <f t="shared" si="22"/>
        <v>0</v>
      </c>
      <c r="J545" s="123">
        <f t="shared" si="23"/>
        <v>0.4</v>
      </c>
      <c r="K545" s="131"/>
    </row>
    <row r="546" spans="1:11" s="110" customFormat="1" ht="19.5" customHeight="1" x14ac:dyDescent="0.2">
      <c r="A546" s="99">
        <v>42038</v>
      </c>
      <c r="B546" s="192" t="s">
        <v>335</v>
      </c>
      <c r="C546" s="194" t="s">
        <v>470</v>
      </c>
      <c r="D546" s="130"/>
      <c r="E546" s="130"/>
      <c r="F546" s="131"/>
      <c r="G546" s="131">
        <v>1</v>
      </c>
      <c r="H546" s="98">
        <f>VLOOKUP(B546,'N1113 '!A$8:H$356,7,FALSE)</f>
        <v>0.4</v>
      </c>
      <c r="I546" s="98">
        <f t="shared" si="22"/>
        <v>0</v>
      </c>
      <c r="J546" s="123">
        <f t="shared" si="23"/>
        <v>0.4</v>
      </c>
      <c r="K546" s="131"/>
    </row>
    <row r="547" spans="1:11" s="110" customFormat="1" ht="19.5" customHeight="1" x14ac:dyDescent="0.2">
      <c r="A547" s="99">
        <v>42153</v>
      </c>
      <c r="B547" s="192" t="s">
        <v>335</v>
      </c>
      <c r="C547" s="128" t="s">
        <v>470</v>
      </c>
      <c r="D547" s="130"/>
      <c r="E547" s="130"/>
      <c r="F547" s="131"/>
      <c r="G547" s="131">
        <v>1</v>
      </c>
      <c r="H547" s="98">
        <f>VLOOKUP(B547,'N1113 '!A$8:H$356,7,FALSE)</f>
        <v>0.4</v>
      </c>
      <c r="I547" s="98">
        <f t="shared" si="22"/>
        <v>0</v>
      </c>
      <c r="J547" s="123">
        <f t="shared" si="23"/>
        <v>0.4</v>
      </c>
      <c r="K547" s="131"/>
    </row>
    <row r="548" spans="1:11" s="110" customFormat="1" ht="19.5" customHeight="1" x14ac:dyDescent="0.2">
      <c r="A548" s="99">
        <v>42245</v>
      </c>
      <c r="B548" s="192" t="s">
        <v>335</v>
      </c>
      <c r="C548" s="128" t="s">
        <v>470</v>
      </c>
      <c r="D548" s="130"/>
      <c r="E548" s="130"/>
      <c r="F548" s="131"/>
      <c r="G548" s="131">
        <v>2</v>
      </c>
      <c r="H548" s="98">
        <f>VLOOKUP(B548,'N1113 '!A$8:H$356,7,FALSE)</f>
        <v>0.4</v>
      </c>
      <c r="I548" s="98">
        <f t="shared" si="22"/>
        <v>0</v>
      </c>
      <c r="J548" s="123">
        <f t="shared" si="23"/>
        <v>0.8</v>
      </c>
      <c r="K548" s="131"/>
    </row>
    <row r="549" spans="1:11" s="110" customFormat="1" ht="19.5" customHeight="1" x14ac:dyDescent="0.2">
      <c r="A549" s="99">
        <v>42060</v>
      </c>
      <c r="B549" s="192" t="s">
        <v>377</v>
      </c>
      <c r="C549" s="128" t="s">
        <v>470</v>
      </c>
      <c r="D549" s="130"/>
      <c r="E549" s="130"/>
      <c r="F549" s="131"/>
      <c r="G549" s="131">
        <v>15</v>
      </c>
      <c r="H549" s="98">
        <f>VLOOKUP(B549,'N1113 '!A$8:H$356,7,FALSE)</f>
        <v>2.75</v>
      </c>
      <c r="I549" s="98">
        <f t="shared" si="22"/>
        <v>0</v>
      </c>
      <c r="J549" s="123">
        <f t="shared" si="23"/>
        <v>41.25</v>
      </c>
      <c r="K549" s="131"/>
    </row>
    <row r="550" spans="1:11" s="110" customFormat="1" ht="19.5" customHeight="1" x14ac:dyDescent="0.2">
      <c r="A550" s="99">
        <v>42014</v>
      </c>
      <c r="B550" s="192" t="s">
        <v>520</v>
      </c>
      <c r="C550" s="128" t="s">
        <v>470</v>
      </c>
      <c r="D550" s="130"/>
      <c r="E550" s="130"/>
      <c r="F550" s="131"/>
      <c r="G550" s="131">
        <v>20</v>
      </c>
      <c r="H550" s="98">
        <f>VLOOKUP(B550,'N1113 '!A$8:H$356,7,FALSE)</f>
        <v>14</v>
      </c>
      <c r="I550" s="98">
        <f t="shared" si="22"/>
        <v>0</v>
      </c>
      <c r="J550" s="123">
        <f t="shared" si="23"/>
        <v>280</v>
      </c>
      <c r="K550" s="131"/>
    </row>
    <row r="551" spans="1:11" s="110" customFormat="1" ht="19.5" customHeight="1" x14ac:dyDescent="0.2">
      <c r="A551" s="99">
        <v>42115</v>
      </c>
      <c r="B551" s="192" t="s">
        <v>520</v>
      </c>
      <c r="C551" s="128" t="s">
        <v>470</v>
      </c>
      <c r="D551" s="130"/>
      <c r="E551" s="130"/>
      <c r="F551" s="131"/>
      <c r="G551" s="131">
        <v>2</v>
      </c>
      <c r="H551" s="98">
        <f>VLOOKUP(B551,'N1113 '!A$8:H$356,7,FALSE)</f>
        <v>14</v>
      </c>
      <c r="I551" s="98">
        <f t="shared" si="22"/>
        <v>0</v>
      </c>
      <c r="J551" s="123">
        <f t="shared" si="23"/>
        <v>28</v>
      </c>
      <c r="K551" s="131"/>
    </row>
    <row r="552" spans="1:11" s="110" customFormat="1" ht="19.5" customHeight="1" x14ac:dyDescent="0.2">
      <c r="A552" s="99">
        <v>42238</v>
      </c>
      <c r="B552" s="192" t="s">
        <v>342</v>
      </c>
      <c r="C552" s="194" t="s">
        <v>470</v>
      </c>
      <c r="D552" s="130"/>
      <c r="E552" s="130"/>
      <c r="F552" s="131"/>
      <c r="G552" s="131">
        <v>1</v>
      </c>
      <c r="H552" s="98">
        <f>VLOOKUP(B552,'N1113 '!A$8:H$356,7,FALSE)</f>
        <v>38</v>
      </c>
      <c r="I552" s="98">
        <f t="shared" si="22"/>
        <v>0</v>
      </c>
      <c r="J552" s="123">
        <f t="shared" si="23"/>
        <v>38</v>
      </c>
      <c r="K552" s="131"/>
    </row>
    <row r="553" spans="1:11" s="110" customFormat="1" ht="19.5" customHeight="1" x14ac:dyDescent="0.2">
      <c r="A553" s="99">
        <v>42007</v>
      </c>
      <c r="B553" s="192" t="s">
        <v>525</v>
      </c>
      <c r="C553" s="194" t="s">
        <v>470</v>
      </c>
      <c r="D553" s="130"/>
      <c r="E553" s="130"/>
      <c r="F553" s="131"/>
      <c r="G553" s="131">
        <v>3</v>
      </c>
      <c r="H553" s="98" t="e">
        <f>VLOOKUP(B553,'N1113 '!A$8:H$356,7,FALSE)</f>
        <v>#N/A</v>
      </c>
      <c r="I553" s="98" t="e">
        <f t="shared" si="22"/>
        <v>#N/A</v>
      </c>
      <c r="J553" s="123" t="e">
        <f t="shared" si="23"/>
        <v>#N/A</v>
      </c>
      <c r="K553" s="131"/>
    </row>
    <row r="554" spans="1:11" s="110" customFormat="1" ht="19.5" customHeight="1" x14ac:dyDescent="0.2">
      <c r="A554" s="99">
        <v>42030</v>
      </c>
      <c r="B554" s="192" t="s">
        <v>525</v>
      </c>
      <c r="C554" s="194" t="s">
        <v>470</v>
      </c>
      <c r="D554" s="130"/>
      <c r="E554" s="130"/>
      <c r="F554" s="131"/>
      <c r="G554" s="131">
        <v>4</v>
      </c>
      <c r="H554" s="98" t="e">
        <f>VLOOKUP(B554,'N1113 '!A$8:H$356,7,FALSE)</f>
        <v>#N/A</v>
      </c>
      <c r="I554" s="98" t="e">
        <f t="shared" si="22"/>
        <v>#N/A</v>
      </c>
      <c r="J554" s="123" t="e">
        <f t="shared" si="23"/>
        <v>#N/A</v>
      </c>
      <c r="K554" s="131"/>
    </row>
    <row r="555" spans="1:11" s="110" customFormat="1" ht="19.5" customHeight="1" x14ac:dyDescent="0.2">
      <c r="A555" s="99">
        <v>42039</v>
      </c>
      <c r="B555" s="192" t="s">
        <v>525</v>
      </c>
      <c r="C555" s="128" t="s">
        <v>470</v>
      </c>
      <c r="D555" s="130"/>
      <c r="E555" s="130"/>
      <c r="F555" s="131"/>
      <c r="G555" s="131">
        <v>1</v>
      </c>
      <c r="H555" s="98" t="e">
        <f>VLOOKUP(B555,'N1113 '!A$8:H$356,7,FALSE)</f>
        <v>#N/A</v>
      </c>
      <c r="I555" s="98" t="e">
        <f t="shared" si="22"/>
        <v>#N/A</v>
      </c>
      <c r="J555" s="123" t="e">
        <f t="shared" si="23"/>
        <v>#N/A</v>
      </c>
      <c r="K555" s="131"/>
    </row>
    <row r="556" spans="1:11" s="110" customFormat="1" ht="19.5" customHeight="1" x14ac:dyDescent="0.2">
      <c r="A556" s="99">
        <v>42045</v>
      </c>
      <c r="B556" s="192" t="s">
        <v>525</v>
      </c>
      <c r="C556" s="128" t="s">
        <v>470</v>
      </c>
      <c r="D556" s="130"/>
      <c r="E556" s="130"/>
      <c r="F556" s="131"/>
      <c r="G556" s="131">
        <v>2</v>
      </c>
      <c r="H556" s="98" t="e">
        <f>VLOOKUP(B556,'N1113 '!A$8:H$356,7,FALSE)</f>
        <v>#N/A</v>
      </c>
      <c r="I556" s="98" t="e">
        <f t="shared" si="22"/>
        <v>#N/A</v>
      </c>
      <c r="J556" s="123" t="e">
        <f t="shared" si="23"/>
        <v>#N/A</v>
      </c>
      <c r="K556" s="131"/>
    </row>
    <row r="557" spans="1:11" s="110" customFormat="1" ht="19.5" customHeight="1" x14ac:dyDescent="0.2">
      <c r="A557" s="99">
        <v>42069</v>
      </c>
      <c r="B557" s="168" t="s">
        <v>565</v>
      </c>
      <c r="C557" s="128" t="s">
        <v>470</v>
      </c>
      <c r="D557" s="130"/>
      <c r="E557" s="130"/>
      <c r="F557" s="131"/>
      <c r="G557" s="131">
        <v>2</v>
      </c>
      <c r="H557" s="98" t="e">
        <f>VLOOKUP(B557,'N1113 '!A$8:H$356,7,FALSE)</f>
        <v>#N/A</v>
      </c>
      <c r="I557" s="98" t="e">
        <f t="shared" si="22"/>
        <v>#N/A</v>
      </c>
      <c r="J557" s="123" t="e">
        <f t="shared" si="23"/>
        <v>#N/A</v>
      </c>
      <c r="K557" s="131"/>
    </row>
    <row r="558" spans="1:11" s="110" customFormat="1" ht="19.5" customHeight="1" x14ac:dyDescent="0.2">
      <c r="A558" s="99">
        <v>42070</v>
      </c>
      <c r="B558" s="168" t="s">
        <v>625</v>
      </c>
      <c r="C558" s="128" t="s">
        <v>470</v>
      </c>
      <c r="D558" s="130"/>
      <c r="E558" s="130"/>
      <c r="F558" s="131"/>
      <c r="G558" s="131">
        <v>3</v>
      </c>
      <c r="H558" s="98" t="e">
        <f>VLOOKUP(B558,'N1113 '!A$8:H$356,7,FALSE)</f>
        <v>#N/A</v>
      </c>
      <c r="I558" s="98" t="e">
        <f t="shared" si="22"/>
        <v>#N/A</v>
      </c>
      <c r="J558" s="123" t="e">
        <f t="shared" si="23"/>
        <v>#N/A</v>
      </c>
      <c r="K558" s="131"/>
    </row>
    <row r="559" spans="1:11" s="110" customFormat="1" ht="19.5" customHeight="1" x14ac:dyDescent="0.2">
      <c r="A559" s="99">
        <v>42093</v>
      </c>
      <c r="B559" s="168" t="s">
        <v>565</v>
      </c>
      <c r="C559" s="194" t="s">
        <v>470</v>
      </c>
      <c r="D559" s="130"/>
      <c r="E559" s="130"/>
      <c r="F559" s="131"/>
      <c r="G559" s="131">
        <v>4</v>
      </c>
      <c r="H559" s="98" t="e">
        <f>VLOOKUP(B559,'N1113 '!A$8:H$356,7,FALSE)</f>
        <v>#N/A</v>
      </c>
      <c r="I559" s="98" t="e">
        <f t="shared" si="22"/>
        <v>#N/A</v>
      </c>
      <c r="J559" s="123" t="e">
        <f t="shared" si="23"/>
        <v>#N/A</v>
      </c>
      <c r="K559" s="131"/>
    </row>
    <row r="560" spans="1:11" s="110" customFormat="1" ht="19.5" customHeight="1" x14ac:dyDescent="0.2">
      <c r="A560" s="99">
        <v>42115</v>
      </c>
      <c r="B560" s="168" t="s">
        <v>565</v>
      </c>
      <c r="C560" s="194" t="s">
        <v>470</v>
      </c>
      <c r="D560" s="130"/>
      <c r="E560" s="130"/>
      <c r="F560" s="131"/>
      <c r="G560" s="131">
        <v>2</v>
      </c>
      <c r="H560" s="98" t="e">
        <f>VLOOKUP(B560,'N1113 '!A$8:H$356,7,FALSE)</f>
        <v>#N/A</v>
      </c>
      <c r="I560" s="98" t="e">
        <f t="shared" si="22"/>
        <v>#N/A</v>
      </c>
      <c r="J560" s="123" t="e">
        <f t="shared" si="23"/>
        <v>#N/A</v>
      </c>
      <c r="K560" s="131"/>
    </row>
    <row r="561" spans="1:11" s="110" customFormat="1" ht="19.5" customHeight="1" x14ac:dyDescent="0.2">
      <c r="A561" s="99">
        <v>42166</v>
      </c>
      <c r="B561" s="168" t="s">
        <v>625</v>
      </c>
      <c r="C561" s="196" t="s">
        <v>470</v>
      </c>
      <c r="D561" s="130"/>
      <c r="E561" s="130"/>
      <c r="F561" s="131"/>
      <c r="G561" s="131">
        <v>3</v>
      </c>
      <c r="H561" s="98" t="e">
        <f>VLOOKUP(B561,'N1113 '!A$8:H$356,7,FALSE)</f>
        <v>#N/A</v>
      </c>
      <c r="I561" s="98" t="e">
        <f t="shared" si="22"/>
        <v>#N/A</v>
      </c>
      <c r="J561" s="123" t="e">
        <f t="shared" si="23"/>
        <v>#N/A</v>
      </c>
      <c r="K561" s="131"/>
    </row>
    <row r="562" spans="1:11" s="110" customFormat="1" ht="19.5" customHeight="1" x14ac:dyDescent="0.2">
      <c r="A562" s="99">
        <v>42180</v>
      </c>
      <c r="B562" s="168" t="s">
        <v>625</v>
      </c>
      <c r="C562" s="196" t="s">
        <v>470</v>
      </c>
      <c r="D562" s="130"/>
      <c r="E562" s="130"/>
      <c r="F562" s="131"/>
      <c r="G562" s="131">
        <v>3</v>
      </c>
      <c r="H562" s="98" t="e">
        <f>VLOOKUP(B562,'N1113 '!A$8:H$356,7,FALSE)</f>
        <v>#N/A</v>
      </c>
      <c r="I562" s="98" t="e">
        <f t="shared" si="22"/>
        <v>#N/A</v>
      </c>
      <c r="J562" s="123" t="e">
        <f t="shared" si="23"/>
        <v>#N/A</v>
      </c>
      <c r="K562" s="131"/>
    </row>
    <row r="563" spans="1:11" s="110" customFormat="1" ht="19.5" customHeight="1" x14ac:dyDescent="0.2">
      <c r="A563" s="99">
        <v>42194</v>
      </c>
      <c r="B563" s="168" t="s">
        <v>625</v>
      </c>
      <c r="C563" s="242" t="s">
        <v>470</v>
      </c>
      <c r="D563" s="130"/>
      <c r="E563" s="130"/>
      <c r="F563" s="131"/>
      <c r="G563" s="131">
        <v>2</v>
      </c>
      <c r="H563" s="98" t="e">
        <f>VLOOKUP(B563,'N1113 '!A$8:H$356,7,FALSE)</f>
        <v>#N/A</v>
      </c>
      <c r="I563" s="98" t="e">
        <f t="shared" si="22"/>
        <v>#N/A</v>
      </c>
      <c r="J563" s="123" t="e">
        <f t="shared" si="23"/>
        <v>#N/A</v>
      </c>
      <c r="K563" s="131"/>
    </row>
    <row r="564" spans="1:11" s="110" customFormat="1" ht="19.5" customHeight="1" x14ac:dyDescent="0.2">
      <c r="A564" s="99">
        <v>42220</v>
      </c>
      <c r="B564" s="168" t="s">
        <v>625</v>
      </c>
      <c r="C564" s="194" t="s">
        <v>470</v>
      </c>
      <c r="D564" s="130"/>
      <c r="E564" s="130"/>
      <c r="F564" s="131"/>
      <c r="G564" s="131">
        <v>2</v>
      </c>
      <c r="H564" s="98" t="e">
        <f>VLOOKUP(B564,'N1113 '!A$8:H$356,7,FALSE)</f>
        <v>#N/A</v>
      </c>
      <c r="I564" s="98" t="e">
        <f t="shared" si="22"/>
        <v>#N/A</v>
      </c>
      <c r="J564" s="123" t="e">
        <f t="shared" si="23"/>
        <v>#N/A</v>
      </c>
      <c r="K564" s="131"/>
    </row>
    <row r="565" spans="1:11" s="110" customFormat="1" ht="19.5" customHeight="1" x14ac:dyDescent="0.2">
      <c r="A565" s="99">
        <v>42226</v>
      </c>
      <c r="B565" s="168" t="s">
        <v>625</v>
      </c>
      <c r="C565" s="194" t="s">
        <v>470</v>
      </c>
      <c r="D565" s="130"/>
      <c r="E565" s="130"/>
      <c r="F565" s="131"/>
      <c r="G565" s="131">
        <v>1</v>
      </c>
      <c r="H565" s="98" t="e">
        <f>VLOOKUP(B565,'N1113 '!A$8:H$356,7,FALSE)</f>
        <v>#N/A</v>
      </c>
      <c r="I565" s="98" t="e">
        <f t="shared" si="22"/>
        <v>#N/A</v>
      </c>
      <c r="J565" s="123" t="e">
        <f t="shared" si="23"/>
        <v>#N/A</v>
      </c>
      <c r="K565" s="131"/>
    </row>
    <row r="566" spans="1:11" s="110" customFormat="1" ht="19.5" customHeight="1" x14ac:dyDescent="0.2">
      <c r="A566" s="99">
        <v>42245</v>
      </c>
      <c r="B566" s="168" t="s">
        <v>625</v>
      </c>
      <c r="C566" s="194" t="s">
        <v>470</v>
      </c>
      <c r="D566" s="130"/>
      <c r="E566" s="130"/>
      <c r="F566" s="131"/>
      <c r="G566" s="131">
        <v>5</v>
      </c>
      <c r="H566" s="98" t="e">
        <f>VLOOKUP(B566,'N1113 '!A$8:H$356,7,FALSE)</f>
        <v>#N/A</v>
      </c>
      <c r="I566" s="98" t="e">
        <f t="shared" si="22"/>
        <v>#N/A</v>
      </c>
      <c r="J566" s="123" t="e">
        <f t="shared" si="23"/>
        <v>#N/A</v>
      </c>
      <c r="K566" s="131"/>
    </row>
    <row r="567" spans="1:11" s="110" customFormat="1" ht="19.5" customHeight="1" x14ac:dyDescent="0.2">
      <c r="A567" s="99">
        <v>42139</v>
      </c>
      <c r="B567" s="192" t="s">
        <v>171</v>
      </c>
      <c r="C567" s="244" t="s">
        <v>470</v>
      </c>
      <c r="D567" s="130"/>
      <c r="E567" s="130"/>
      <c r="F567" s="131"/>
      <c r="G567" s="131">
        <v>2</v>
      </c>
      <c r="H567" s="98" t="e">
        <f>VLOOKUP(B567,'N1113 '!A$8:H$356,7,FALSE)</f>
        <v>#N/A</v>
      </c>
      <c r="I567" s="98" t="e">
        <f t="shared" si="22"/>
        <v>#N/A</v>
      </c>
      <c r="J567" s="123" t="e">
        <f t="shared" si="23"/>
        <v>#N/A</v>
      </c>
      <c r="K567" s="131"/>
    </row>
    <row r="568" spans="1:11" s="110" customFormat="1" ht="19.5" customHeight="1" x14ac:dyDescent="0.2">
      <c r="A568" s="99">
        <v>42039</v>
      </c>
      <c r="B568" s="192" t="s">
        <v>186</v>
      </c>
      <c r="C568" s="242" t="s">
        <v>470</v>
      </c>
      <c r="D568" s="130"/>
      <c r="E568" s="130"/>
      <c r="F568" s="131"/>
      <c r="G568" s="131">
        <v>1</v>
      </c>
      <c r="H568" s="98">
        <f>VLOOKUP(B568,'N1113 '!A$8:H$356,7,FALSE)</f>
        <v>4.5</v>
      </c>
      <c r="I568" s="98">
        <f t="shared" si="22"/>
        <v>0</v>
      </c>
      <c r="J568" s="123">
        <f t="shared" si="23"/>
        <v>4.5</v>
      </c>
      <c r="K568" s="131"/>
    </row>
    <row r="569" spans="1:11" s="110" customFormat="1" ht="19.5" customHeight="1" x14ac:dyDescent="0.2">
      <c r="A569" s="99">
        <v>42018</v>
      </c>
      <c r="B569" s="192" t="s">
        <v>189</v>
      </c>
      <c r="C569" s="160" t="s">
        <v>470</v>
      </c>
      <c r="D569" s="130"/>
      <c r="E569" s="130"/>
      <c r="F569" s="131"/>
      <c r="G569" s="131">
        <v>1</v>
      </c>
      <c r="H569" s="98" t="e">
        <f>VLOOKUP(B569,'N1113 '!A$8:H$356,7,FALSE)</f>
        <v>#N/A</v>
      </c>
      <c r="I569" s="98" t="e">
        <f t="shared" si="22"/>
        <v>#N/A</v>
      </c>
      <c r="J569" s="123" t="e">
        <f t="shared" si="23"/>
        <v>#N/A</v>
      </c>
      <c r="K569" s="131"/>
    </row>
    <row r="570" spans="1:11" s="110" customFormat="1" ht="19.5" customHeight="1" x14ac:dyDescent="0.2">
      <c r="A570" s="99">
        <v>42045</v>
      </c>
      <c r="B570" s="192" t="s">
        <v>192</v>
      </c>
      <c r="C570" s="160" t="s">
        <v>470</v>
      </c>
      <c r="D570" s="130"/>
      <c r="E570" s="130"/>
      <c r="F570" s="131"/>
      <c r="G570" s="131">
        <v>1</v>
      </c>
      <c r="H570" s="98" t="e">
        <f>VLOOKUP(B570,'N1113 '!A$8:H$356,7,FALSE)</f>
        <v>#N/A</v>
      </c>
      <c r="I570" s="98" t="e">
        <f t="shared" si="22"/>
        <v>#N/A</v>
      </c>
      <c r="J570" s="123" t="e">
        <f t="shared" si="23"/>
        <v>#N/A</v>
      </c>
      <c r="K570" s="131"/>
    </row>
    <row r="571" spans="1:11" s="110" customFormat="1" ht="19.5" customHeight="1" x14ac:dyDescent="0.2">
      <c r="A571" s="99">
        <v>42194</v>
      </c>
      <c r="B571" s="192" t="s">
        <v>192</v>
      </c>
      <c r="C571" s="128" t="s">
        <v>470</v>
      </c>
      <c r="D571" s="130"/>
      <c r="E571" s="130"/>
      <c r="F571" s="131"/>
      <c r="G571" s="131">
        <v>1</v>
      </c>
      <c r="H571" s="98" t="e">
        <f>VLOOKUP(B571,'N1113 '!A$8:H$356,7,FALSE)</f>
        <v>#N/A</v>
      </c>
      <c r="I571" s="98" t="e">
        <f t="shared" si="22"/>
        <v>#N/A</v>
      </c>
      <c r="J571" s="123" t="e">
        <f t="shared" si="23"/>
        <v>#N/A</v>
      </c>
      <c r="K571" s="131"/>
    </row>
    <row r="572" spans="1:11" s="110" customFormat="1" ht="19.5" customHeight="1" x14ac:dyDescent="0.2">
      <c r="A572" s="99">
        <v>42039</v>
      </c>
      <c r="B572" s="192" t="s">
        <v>235</v>
      </c>
      <c r="C572" s="160" t="s">
        <v>470</v>
      </c>
      <c r="D572" s="130"/>
      <c r="E572" s="130"/>
      <c r="F572" s="131"/>
      <c r="G572" s="131">
        <v>4</v>
      </c>
      <c r="H572" s="98">
        <f>VLOOKUP(B572,'N1113 '!A$8:H$356,7,FALSE)</f>
        <v>616.66999999999996</v>
      </c>
      <c r="I572" s="98">
        <f t="shared" si="22"/>
        <v>0</v>
      </c>
      <c r="J572" s="123">
        <f t="shared" si="23"/>
        <v>2466.6799999999998</v>
      </c>
      <c r="K572" s="131"/>
    </row>
    <row r="573" spans="1:11" s="110" customFormat="1" ht="19.5" customHeight="1" x14ac:dyDescent="0.2">
      <c r="A573" s="99">
        <v>42074</v>
      </c>
      <c r="B573" s="192" t="s">
        <v>235</v>
      </c>
      <c r="C573" s="160" t="s">
        <v>470</v>
      </c>
      <c r="D573" s="130"/>
      <c r="E573" s="130"/>
      <c r="F573" s="131"/>
      <c r="G573" s="131">
        <v>4</v>
      </c>
      <c r="H573" s="98">
        <f>VLOOKUP(B573,'N1113 '!A$8:H$356,7,FALSE)</f>
        <v>616.66999999999996</v>
      </c>
      <c r="I573" s="98">
        <f t="shared" si="22"/>
        <v>0</v>
      </c>
      <c r="J573" s="123">
        <f t="shared" si="23"/>
        <v>2466.6799999999998</v>
      </c>
      <c r="K573" s="131"/>
    </row>
    <row r="574" spans="1:11" s="110" customFormat="1" ht="19.5" customHeight="1" x14ac:dyDescent="0.2">
      <c r="A574" s="99">
        <v>42112</v>
      </c>
      <c r="B574" s="192" t="s">
        <v>235</v>
      </c>
      <c r="C574" s="160" t="s">
        <v>470</v>
      </c>
      <c r="D574" s="130"/>
      <c r="E574" s="130"/>
      <c r="F574" s="131"/>
      <c r="G574" s="131">
        <v>2</v>
      </c>
      <c r="H574" s="98">
        <f>VLOOKUP(B574,'N1113 '!A$8:H$356,7,FALSE)</f>
        <v>616.66999999999996</v>
      </c>
      <c r="I574" s="98">
        <f t="shared" si="22"/>
        <v>0</v>
      </c>
      <c r="J574" s="123">
        <f t="shared" si="23"/>
        <v>1233.3399999999999</v>
      </c>
      <c r="K574" s="131"/>
    </row>
    <row r="575" spans="1:11" s="110" customFormat="1" ht="19.5" customHeight="1" x14ac:dyDescent="0.2">
      <c r="A575" s="99">
        <v>42139</v>
      </c>
      <c r="B575" s="192" t="s">
        <v>235</v>
      </c>
      <c r="C575" s="160" t="s">
        <v>470</v>
      </c>
      <c r="D575" s="130"/>
      <c r="E575" s="130"/>
      <c r="F575" s="131"/>
      <c r="G575" s="131">
        <v>4</v>
      </c>
      <c r="H575" s="98">
        <f>VLOOKUP(B575,'N1113 '!A$8:H$356,7,FALSE)</f>
        <v>616.66999999999996</v>
      </c>
      <c r="I575" s="98">
        <f t="shared" si="22"/>
        <v>0</v>
      </c>
      <c r="J575" s="123">
        <f t="shared" si="23"/>
        <v>2466.6799999999998</v>
      </c>
      <c r="K575" s="131"/>
    </row>
    <row r="576" spans="1:11" s="110" customFormat="1" ht="19.5" customHeight="1" x14ac:dyDescent="0.2">
      <c r="A576" s="99">
        <v>42220</v>
      </c>
      <c r="B576" s="192" t="s">
        <v>235</v>
      </c>
      <c r="C576" s="128" t="s">
        <v>470</v>
      </c>
      <c r="D576" s="130"/>
      <c r="E576" s="130"/>
      <c r="F576" s="131"/>
      <c r="G576" s="131">
        <v>3</v>
      </c>
      <c r="H576" s="98">
        <f>VLOOKUP(B576,'N1113 '!A$8:H$356,7,FALSE)</f>
        <v>616.66999999999996</v>
      </c>
      <c r="I576" s="98">
        <f t="shared" si="22"/>
        <v>0</v>
      </c>
      <c r="J576" s="123">
        <f t="shared" si="23"/>
        <v>1850.0099999999998</v>
      </c>
      <c r="K576" s="131"/>
    </row>
    <row r="577" spans="1:11" s="110" customFormat="1" ht="19.5" customHeight="1" x14ac:dyDescent="0.2">
      <c r="A577" s="99">
        <v>42158</v>
      </c>
      <c r="B577" s="192" t="s">
        <v>556</v>
      </c>
      <c r="C577" s="218" t="s">
        <v>470</v>
      </c>
      <c r="D577" s="130"/>
      <c r="E577" s="130"/>
      <c r="F577" s="131"/>
      <c r="G577" s="131">
        <v>1</v>
      </c>
      <c r="H577" s="98" t="e">
        <f>VLOOKUP(B577,'N1113 '!A$8:H$356,7,FALSE)</f>
        <v>#N/A</v>
      </c>
      <c r="I577" s="98" t="e">
        <f t="shared" si="22"/>
        <v>#N/A</v>
      </c>
      <c r="J577" s="123" t="e">
        <f t="shared" si="23"/>
        <v>#N/A</v>
      </c>
      <c r="K577" s="131"/>
    </row>
    <row r="578" spans="1:11" s="110" customFormat="1" ht="19.5" customHeight="1" x14ac:dyDescent="0.2">
      <c r="A578" s="99">
        <v>42039</v>
      </c>
      <c r="B578" s="192" t="s">
        <v>546</v>
      </c>
      <c r="C578" s="218" t="s">
        <v>470</v>
      </c>
      <c r="D578" s="130"/>
      <c r="E578" s="130"/>
      <c r="F578" s="131"/>
      <c r="G578" s="131">
        <v>1</v>
      </c>
      <c r="H578" s="98">
        <f>VLOOKUP(B578,'N1113 '!A$8:H$356,7,FALSE)</f>
        <v>380</v>
      </c>
      <c r="I578" s="98">
        <f t="shared" si="22"/>
        <v>0</v>
      </c>
      <c r="J578" s="123">
        <f t="shared" si="23"/>
        <v>380</v>
      </c>
      <c r="K578" s="131"/>
    </row>
    <row r="579" spans="1:11" s="110" customFormat="1" ht="19.5" customHeight="1" x14ac:dyDescent="0.2">
      <c r="A579" s="99">
        <v>42061</v>
      </c>
      <c r="B579" s="168" t="s">
        <v>580</v>
      </c>
      <c r="C579" s="160" t="s">
        <v>470</v>
      </c>
      <c r="D579" s="130"/>
      <c r="E579" s="130"/>
      <c r="F579" s="131"/>
      <c r="G579" s="131">
        <v>1</v>
      </c>
      <c r="H579" s="98">
        <f>VLOOKUP(B579,'N1113 '!A$8:H$356,7,FALSE)</f>
        <v>395</v>
      </c>
      <c r="I579" s="98">
        <f t="shared" si="22"/>
        <v>0</v>
      </c>
      <c r="J579" s="123">
        <f t="shared" si="23"/>
        <v>395</v>
      </c>
      <c r="K579" s="131"/>
    </row>
    <row r="580" spans="1:11" s="110" customFormat="1" ht="19.5" customHeight="1" x14ac:dyDescent="0.2">
      <c r="A580" s="99">
        <v>42070</v>
      </c>
      <c r="B580" s="168" t="s">
        <v>580</v>
      </c>
      <c r="C580" s="160" t="s">
        <v>470</v>
      </c>
      <c r="D580" s="130"/>
      <c r="E580" s="130"/>
      <c r="F580" s="131"/>
      <c r="G580" s="131">
        <v>1</v>
      </c>
      <c r="H580" s="98">
        <f>VLOOKUP(B580,'N1113 '!A$8:H$356,7,FALSE)</f>
        <v>395</v>
      </c>
      <c r="I580" s="98">
        <f t="shared" si="22"/>
        <v>0</v>
      </c>
      <c r="J580" s="123">
        <f t="shared" si="23"/>
        <v>395</v>
      </c>
      <c r="K580" s="131"/>
    </row>
    <row r="581" spans="1:11" s="110" customFormat="1" ht="19.5" customHeight="1" x14ac:dyDescent="0.2">
      <c r="A581" s="99">
        <v>42072</v>
      </c>
      <c r="B581" s="168" t="s">
        <v>580</v>
      </c>
      <c r="C581" s="244" t="s">
        <v>470</v>
      </c>
      <c r="D581" s="130"/>
      <c r="E581" s="130"/>
      <c r="F581" s="131"/>
      <c r="G581" s="131">
        <v>1</v>
      </c>
      <c r="H581" s="98">
        <f>VLOOKUP(B581,'N1113 '!A$8:H$356,7,FALSE)</f>
        <v>395</v>
      </c>
      <c r="I581" s="98">
        <f t="shared" si="22"/>
        <v>0</v>
      </c>
      <c r="J581" s="123">
        <f t="shared" si="23"/>
        <v>395</v>
      </c>
      <c r="K581" s="131"/>
    </row>
    <row r="582" spans="1:11" s="110" customFormat="1" ht="19.5" customHeight="1" x14ac:dyDescent="0.2">
      <c r="A582" s="99">
        <v>42093</v>
      </c>
      <c r="B582" s="168" t="s">
        <v>602</v>
      </c>
      <c r="C582" s="160" t="s">
        <v>470</v>
      </c>
      <c r="D582" s="130"/>
      <c r="E582" s="130"/>
      <c r="F582" s="131"/>
      <c r="G582" s="131">
        <v>1</v>
      </c>
      <c r="H582" s="98" t="e">
        <f>VLOOKUP(B582,'N1113 '!A$8:H$356,7,FALSE)</f>
        <v>#N/A</v>
      </c>
      <c r="I582" s="98" t="e">
        <f t="shared" ref="I582:I645" si="24">F582*H582</f>
        <v>#N/A</v>
      </c>
      <c r="J582" s="123" t="e">
        <f t="shared" ref="J582:J645" si="25">H582*G582</f>
        <v>#N/A</v>
      </c>
      <c r="K582" s="131"/>
    </row>
    <row r="583" spans="1:11" s="110" customFormat="1" ht="19.5" customHeight="1" x14ac:dyDescent="0.2">
      <c r="A583" s="99">
        <v>42166</v>
      </c>
      <c r="B583" s="168" t="s">
        <v>602</v>
      </c>
      <c r="C583" s="244" t="s">
        <v>470</v>
      </c>
      <c r="D583" s="130"/>
      <c r="E583" s="130"/>
      <c r="F583" s="131"/>
      <c r="G583" s="131">
        <v>1</v>
      </c>
      <c r="H583" s="98" t="e">
        <f>VLOOKUP(B583,'N1113 '!A$8:H$356,7,FALSE)</f>
        <v>#N/A</v>
      </c>
      <c r="I583" s="98" t="e">
        <f t="shared" si="24"/>
        <v>#N/A</v>
      </c>
      <c r="J583" s="123" t="e">
        <f t="shared" si="25"/>
        <v>#N/A</v>
      </c>
      <c r="K583" s="131"/>
    </row>
    <row r="584" spans="1:11" s="110" customFormat="1" ht="19.5" customHeight="1" x14ac:dyDescent="0.2">
      <c r="A584" s="99">
        <v>42209</v>
      </c>
      <c r="B584" s="168" t="s">
        <v>602</v>
      </c>
      <c r="C584" s="160" t="s">
        <v>470</v>
      </c>
      <c r="D584" s="130"/>
      <c r="E584" s="130"/>
      <c r="F584" s="131"/>
      <c r="G584" s="131">
        <v>3</v>
      </c>
      <c r="H584" s="98" t="e">
        <f>VLOOKUP(B584,'N1113 '!A$8:H$356,7,FALSE)</f>
        <v>#N/A</v>
      </c>
      <c r="I584" s="98" t="e">
        <f t="shared" si="24"/>
        <v>#N/A</v>
      </c>
      <c r="J584" s="123" t="e">
        <f t="shared" si="25"/>
        <v>#N/A</v>
      </c>
      <c r="K584" s="131"/>
    </row>
    <row r="585" spans="1:11" s="110" customFormat="1" ht="19.5" customHeight="1" x14ac:dyDescent="0.2">
      <c r="A585" s="99">
        <v>42009</v>
      </c>
      <c r="B585" s="192" t="s">
        <v>547</v>
      </c>
      <c r="C585" s="200" t="s">
        <v>470</v>
      </c>
      <c r="D585" s="130"/>
      <c r="E585" s="130"/>
      <c r="F585" s="131"/>
      <c r="G585" s="131">
        <v>1</v>
      </c>
      <c r="H585" s="98" t="e">
        <f>VLOOKUP(B585,'N1113 '!A$8:H$356,7,FALSE)</f>
        <v>#N/A</v>
      </c>
      <c r="I585" s="98" t="e">
        <f t="shared" si="24"/>
        <v>#N/A</v>
      </c>
      <c r="J585" s="123" t="e">
        <f t="shared" si="25"/>
        <v>#N/A</v>
      </c>
      <c r="K585" s="131"/>
    </row>
    <row r="586" spans="1:11" s="110" customFormat="1" ht="19.5" customHeight="1" x14ac:dyDescent="0.2">
      <c r="A586" s="99">
        <v>42061</v>
      </c>
      <c r="B586" s="192" t="s">
        <v>547</v>
      </c>
      <c r="C586" s="200" t="s">
        <v>470</v>
      </c>
      <c r="D586" s="130"/>
      <c r="E586" s="130"/>
      <c r="F586" s="131"/>
      <c r="G586" s="131">
        <v>1</v>
      </c>
      <c r="H586" s="98" t="e">
        <f>VLOOKUP(B586,'N1113 '!A$8:H$356,7,FALSE)</f>
        <v>#N/A</v>
      </c>
      <c r="I586" s="98" t="e">
        <f t="shared" si="24"/>
        <v>#N/A</v>
      </c>
      <c r="J586" s="123" t="e">
        <f t="shared" si="25"/>
        <v>#N/A</v>
      </c>
      <c r="K586" s="131"/>
    </row>
    <row r="587" spans="1:11" s="110" customFormat="1" ht="19.5" customHeight="1" x14ac:dyDescent="0.2">
      <c r="A587" s="99">
        <v>42070</v>
      </c>
      <c r="B587" s="192" t="s">
        <v>567</v>
      </c>
      <c r="C587" s="200" t="s">
        <v>470</v>
      </c>
      <c r="D587" s="130"/>
      <c r="E587" s="130"/>
      <c r="F587" s="131"/>
      <c r="G587" s="131">
        <v>1</v>
      </c>
      <c r="H587" s="98" t="e">
        <f>VLOOKUP(B587,'N1113 '!A$8:H$356,7,FALSE)</f>
        <v>#N/A</v>
      </c>
      <c r="I587" s="98" t="e">
        <f t="shared" si="24"/>
        <v>#N/A</v>
      </c>
      <c r="J587" s="123" t="e">
        <f t="shared" si="25"/>
        <v>#N/A</v>
      </c>
      <c r="K587" s="131"/>
    </row>
    <row r="588" spans="1:11" s="110" customFormat="1" ht="19.5" customHeight="1" x14ac:dyDescent="0.2">
      <c r="A588" s="99">
        <v>42093</v>
      </c>
      <c r="B588" s="192" t="s">
        <v>567</v>
      </c>
      <c r="C588" s="244" t="s">
        <v>470</v>
      </c>
      <c r="D588" s="130"/>
      <c r="E588" s="130"/>
      <c r="F588" s="131"/>
      <c r="G588" s="131">
        <v>1</v>
      </c>
      <c r="H588" s="98" t="e">
        <f>VLOOKUP(B588,'N1113 '!A$8:H$356,7,FALSE)</f>
        <v>#N/A</v>
      </c>
      <c r="I588" s="98" t="e">
        <f t="shared" si="24"/>
        <v>#N/A</v>
      </c>
      <c r="J588" s="123" t="e">
        <f t="shared" si="25"/>
        <v>#N/A</v>
      </c>
      <c r="K588" s="131"/>
    </row>
    <row r="589" spans="1:11" s="110" customFormat="1" ht="19.5" customHeight="1" x14ac:dyDescent="0.2">
      <c r="A589" s="99">
        <v>42166</v>
      </c>
      <c r="B589" s="192" t="s">
        <v>567</v>
      </c>
      <c r="C589" s="244" t="s">
        <v>470</v>
      </c>
      <c r="D589" s="130"/>
      <c r="E589" s="130"/>
      <c r="F589" s="131"/>
      <c r="G589" s="131">
        <v>1</v>
      </c>
      <c r="H589" s="98" t="e">
        <f>VLOOKUP(B589,'N1113 '!A$8:H$356,7,FALSE)</f>
        <v>#N/A</v>
      </c>
      <c r="I589" s="98" t="e">
        <f t="shared" si="24"/>
        <v>#N/A</v>
      </c>
      <c r="J589" s="123" t="e">
        <f t="shared" si="25"/>
        <v>#N/A</v>
      </c>
      <c r="K589" s="131"/>
    </row>
    <row r="590" spans="1:11" s="110" customFormat="1" ht="19.5" customHeight="1" x14ac:dyDescent="0.2">
      <c r="A590" s="99">
        <v>42209</v>
      </c>
      <c r="B590" s="192" t="s">
        <v>630</v>
      </c>
      <c r="C590" s="244" t="s">
        <v>470</v>
      </c>
      <c r="D590" s="130"/>
      <c r="E590" s="130"/>
      <c r="F590" s="131"/>
      <c r="G590" s="131">
        <v>3</v>
      </c>
      <c r="H590" s="98" t="e">
        <f>VLOOKUP(B590,'N1113 '!A$8:H$356,7,FALSE)</f>
        <v>#N/A</v>
      </c>
      <c r="I590" s="98" t="e">
        <f t="shared" si="24"/>
        <v>#N/A</v>
      </c>
      <c r="J590" s="123" t="e">
        <f t="shared" si="25"/>
        <v>#N/A</v>
      </c>
      <c r="K590" s="131"/>
    </row>
    <row r="591" spans="1:11" s="110" customFormat="1" ht="19.5" customHeight="1" x14ac:dyDescent="0.2">
      <c r="A591" s="99">
        <v>42245</v>
      </c>
      <c r="B591" s="192" t="s">
        <v>630</v>
      </c>
      <c r="C591" s="242" t="s">
        <v>470</v>
      </c>
      <c r="D591" s="130"/>
      <c r="E591" s="130"/>
      <c r="F591" s="131"/>
      <c r="G591" s="131">
        <v>1</v>
      </c>
      <c r="H591" s="98" t="e">
        <f>VLOOKUP(B591,'N1113 '!A$8:H$356,7,FALSE)</f>
        <v>#N/A</v>
      </c>
      <c r="I591" s="98" t="e">
        <f t="shared" si="24"/>
        <v>#N/A</v>
      </c>
      <c r="J591" s="123" t="e">
        <f t="shared" si="25"/>
        <v>#N/A</v>
      </c>
      <c r="K591" s="131"/>
    </row>
    <row r="592" spans="1:11" s="110" customFormat="1" ht="19.5" customHeight="1" x14ac:dyDescent="0.2">
      <c r="A592" s="99">
        <v>42139</v>
      </c>
      <c r="B592" s="192" t="s">
        <v>621</v>
      </c>
      <c r="C592" s="244" t="s">
        <v>470</v>
      </c>
      <c r="D592" s="130"/>
      <c r="E592" s="130"/>
      <c r="F592" s="131"/>
      <c r="G592" s="131">
        <v>1</v>
      </c>
      <c r="H592" s="202" t="e">
        <f>VLOOKUP(B592,'N1113 '!A$8:H$356,7,FALSE)</f>
        <v>#N/A</v>
      </c>
      <c r="I592" s="98" t="e">
        <f t="shared" si="24"/>
        <v>#N/A</v>
      </c>
      <c r="J592" s="123" t="e">
        <f t="shared" si="25"/>
        <v>#N/A</v>
      </c>
      <c r="K592" s="131"/>
    </row>
    <row r="593" spans="1:11" s="110" customFormat="1" ht="19.5" customHeight="1" x14ac:dyDescent="0.2">
      <c r="A593" s="99">
        <v>42073</v>
      </c>
      <c r="B593" s="168" t="s">
        <v>253</v>
      </c>
      <c r="C593" s="160" t="s">
        <v>470</v>
      </c>
      <c r="D593" s="130"/>
      <c r="E593" s="130"/>
      <c r="F593" s="131"/>
      <c r="G593" s="131">
        <v>1</v>
      </c>
      <c r="H593" s="202" t="e">
        <f>VLOOKUP(B593,'N1113 '!A$8:H$356,7,FALSE)</f>
        <v>#N/A</v>
      </c>
      <c r="I593" s="98" t="e">
        <f t="shared" si="24"/>
        <v>#N/A</v>
      </c>
      <c r="J593" s="203" t="e">
        <f t="shared" si="25"/>
        <v>#N/A</v>
      </c>
      <c r="K593" s="131"/>
    </row>
    <row r="594" spans="1:11" s="110" customFormat="1" ht="19.5" customHeight="1" x14ac:dyDescent="0.2">
      <c r="A594" s="99">
        <v>42070</v>
      </c>
      <c r="B594" s="192" t="s">
        <v>255</v>
      </c>
      <c r="C594" s="244" t="s">
        <v>470</v>
      </c>
      <c r="D594" s="130"/>
      <c r="E594" s="130"/>
      <c r="F594" s="131"/>
      <c r="G594" s="131">
        <v>1</v>
      </c>
      <c r="H594" s="202" t="e">
        <f>VLOOKUP(B594,'N1113 '!A$8:H$356,7,FALSE)</f>
        <v>#N/A</v>
      </c>
      <c r="I594" s="98" t="e">
        <f t="shared" si="24"/>
        <v>#N/A</v>
      </c>
      <c r="J594" s="203" t="e">
        <f t="shared" si="25"/>
        <v>#N/A</v>
      </c>
      <c r="K594" s="131"/>
    </row>
    <row r="595" spans="1:11" s="110" customFormat="1" ht="19.5" customHeight="1" x14ac:dyDescent="0.2">
      <c r="A595" s="99">
        <v>42180</v>
      </c>
      <c r="B595" s="192" t="s">
        <v>620</v>
      </c>
      <c r="C595" s="160" t="s">
        <v>470</v>
      </c>
      <c r="D595" s="130"/>
      <c r="E595" s="130"/>
      <c r="F595" s="131"/>
      <c r="G595" s="131">
        <v>1</v>
      </c>
      <c r="H595" s="202" t="e">
        <f>VLOOKUP(B595,'N1113 '!A$8:H$356,7,FALSE)</f>
        <v>#N/A</v>
      </c>
      <c r="I595" s="98" t="e">
        <f t="shared" si="24"/>
        <v>#N/A</v>
      </c>
      <c r="J595" s="203" t="e">
        <f t="shared" si="25"/>
        <v>#N/A</v>
      </c>
      <c r="K595" s="131"/>
    </row>
    <row r="596" spans="1:11" s="110" customFormat="1" ht="19.5" customHeight="1" x14ac:dyDescent="0.2">
      <c r="A596" s="99">
        <v>42238</v>
      </c>
      <c r="B596" s="192" t="s">
        <v>677</v>
      </c>
      <c r="C596" s="194" t="s">
        <v>470</v>
      </c>
      <c r="D596" s="130"/>
      <c r="E596" s="130"/>
      <c r="F596" s="131"/>
      <c r="G596" s="131">
        <v>1</v>
      </c>
      <c r="H596" s="98" t="e">
        <f>VLOOKUP(B596,'N1113 '!A$8:H$356,7,FALSE)</f>
        <v>#N/A</v>
      </c>
      <c r="I596" s="98" t="e">
        <f t="shared" si="24"/>
        <v>#N/A</v>
      </c>
      <c r="J596" s="123" t="e">
        <f t="shared" si="25"/>
        <v>#N/A</v>
      </c>
      <c r="K596" s="131"/>
    </row>
    <row r="597" spans="1:11" s="110" customFormat="1" ht="19.5" customHeight="1" x14ac:dyDescent="0.2">
      <c r="A597" s="99">
        <v>42023</v>
      </c>
      <c r="B597" s="192" t="s">
        <v>378</v>
      </c>
      <c r="C597" s="200" t="s">
        <v>470</v>
      </c>
      <c r="D597" s="130"/>
      <c r="E597" s="130"/>
      <c r="F597" s="131"/>
      <c r="G597" s="131">
        <v>10</v>
      </c>
      <c r="H597" s="98" t="e">
        <f>VLOOKUP(B597,'N1113 '!A$8:H$356,7,FALSE)</f>
        <v>#N/A</v>
      </c>
      <c r="I597" s="98" t="e">
        <f t="shared" si="24"/>
        <v>#N/A</v>
      </c>
      <c r="J597" s="123" t="e">
        <f t="shared" si="25"/>
        <v>#N/A</v>
      </c>
      <c r="K597" s="131"/>
    </row>
    <row r="598" spans="1:11" s="110" customFormat="1" ht="19.5" customHeight="1" x14ac:dyDescent="0.2">
      <c r="A598" s="99">
        <v>42072</v>
      </c>
      <c r="B598" s="168" t="s">
        <v>515</v>
      </c>
      <c r="C598" s="160" t="s">
        <v>470</v>
      </c>
      <c r="D598" s="130"/>
      <c r="E598" s="130"/>
      <c r="F598" s="131"/>
      <c r="G598" s="131">
        <v>1</v>
      </c>
      <c r="H598" s="98" t="e">
        <f>VLOOKUP(B598,'N1113 '!A$8:H$356,7,FALSE)</f>
        <v>#N/A</v>
      </c>
      <c r="I598" s="98" t="e">
        <f t="shared" si="24"/>
        <v>#N/A</v>
      </c>
      <c r="J598" s="123" t="e">
        <f t="shared" si="25"/>
        <v>#N/A</v>
      </c>
      <c r="K598" s="131"/>
    </row>
    <row r="599" spans="1:11" s="110" customFormat="1" ht="19.5" customHeight="1" x14ac:dyDescent="0.2">
      <c r="A599" s="99">
        <v>42131</v>
      </c>
      <c r="B599" s="168" t="s">
        <v>503</v>
      </c>
      <c r="C599" s="200" t="s">
        <v>470</v>
      </c>
      <c r="D599" s="130"/>
      <c r="E599" s="130"/>
      <c r="F599" s="131"/>
      <c r="G599" s="131">
        <v>2</v>
      </c>
      <c r="H599" s="98" t="e">
        <f>VLOOKUP(B599,'N1113 '!A$8:H$356,7,FALSE)</f>
        <v>#N/A</v>
      </c>
      <c r="I599" s="98" t="e">
        <f t="shared" si="24"/>
        <v>#N/A</v>
      </c>
      <c r="J599" s="123" t="e">
        <f t="shared" si="25"/>
        <v>#N/A</v>
      </c>
      <c r="K599" s="131"/>
    </row>
    <row r="600" spans="1:11" s="110" customFormat="1" ht="19.5" customHeight="1" x14ac:dyDescent="0.2">
      <c r="A600" s="99">
        <v>42144</v>
      </c>
      <c r="B600" s="168" t="s">
        <v>515</v>
      </c>
      <c r="C600" s="194" t="s">
        <v>470</v>
      </c>
      <c r="D600" s="130"/>
      <c r="E600" s="130"/>
      <c r="F600" s="131"/>
      <c r="G600" s="131">
        <v>3</v>
      </c>
      <c r="H600" s="98" t="e">
        <f>VLOOKUP(B600,'N1113 '!A$8:H$356,7,FALSE)</f>
        <v>#N/A</v>
      </c>
      <c r="I600" s="98" t="e">
        <f t="shared" si="24"/>
        <v>#N/A</v>
      </c>
      <c r="J600" s="123" t="e">
        <f t="shared" si="25"/>
        <v>#N/A</v>
      </c>
      <c r="K600" s="131"/>
    </row>
    <row r="601" spans="1:11" s="110" customFormat="1" ht="19.5" customHeight="1" x14ac:dyDescent="0.2">
      <c r="A601" s="99">
        <v>42149</v>
      </c>
      <c r="B601" s="168" t="s">
        <v>515</v>
      </c>
      <c r="C601" s="128" t="s">
        <v>470</v>
      </c>
      <c r="D601" s="130"/>
      <c r="E601" s="130"/>
      <c r="F601" s="131"/>
      <c r="G601" s="131">
        <v>5</v>
      </c>
      <c r="H601" s="98" t="e">
        <f>VLOOKUP(B601,'N1113 '!A$8:H$356,7,FALSE)</f>
        <v>#N/A</v>
      </c>
      <c r="I601" s="98" t="e">
        <f t="shared" si="24"/>
        <v>#N/A</v>
      </c>
      <c r="J601" s="123" t="e">
        <f t="shared" si="25"/>
        <v>#N/A</v>
      </c>
      <c r="K601" s="131"/>
    </row>
    <row r="602" spans="1:11" s="110" customFormat="1" ht="19.5" customHeight="1" x14ac:dyDescent="0.2">
      <c r="A602" s="99">
        <v>42194</v>
      </c>
      <c r="B602" s="168" t="s">
        <v>515</v>
      </c>
      <c r="C602" s="194" t="s">
        <v>470</v>
      </c>
      <c r="D602" s="130"/>
      <c r="E602" s="130"/>
      <c r="F602" s="131"/>
      <c r="G602" s="131">
        <v>3</v>
      </c>
      <c r="H602" s="98" t="e">
        <f>VLOOKUP(B602,'N1113 '!A$8:H$356,7,FALSE)</f>
        <v>#N/A</v>
      </c>
      <c r="I602" s="98" t="e">
        <f t="shared" si="24"/>
        <v>#N/A</v>
      </c>
      <c r="J602" s="123" t="e">
        <f t="shared" si="25"/>
        <v>#N/A</v>
      </c>
      <c r="K602" s="131"/>
    </row>
    <row r="603" spans="1:11" s="110" customFormat="1" ht="19.5" customHeight="1" x14ac:dyDescent="0.2">
      <c r="A603" s="99">
        <v>42226</v>
      </c>
      <c r="B603" s="168" t="s">
        <v>515</v>
      </c>
      <c r="C603" s="194" t="s">
        <v>470</v>
      </c>
      <c r="D603" s="130"/>
      <c r="E603" s="130"/>
      <c r="F603" s="131"/>
      <c r="G603" s="131">
        <v>5</v>
      </c>
      <c r="H603" s="98" t="e">
        <f>VLOOKUP(B603,'N1113 '!A$8:H$356,7,FALSE)</f>
        <v>#N/A</v>
      </c>
      <c r="I603" s="98" t="e">
        <f t="shared" si="24"/>
        <v>#N/A</v>
      </c>
      <c r="J603" s="123" t="e">
        <f t="shared" si="25"/>
        <v>#N/A</v>
      </c>
      <c r="K603" s="131"/>
    </row>
    <row r="604" spans="1:11" s="112" customFormat="1" ht="19.5" customHeight="1" x14ac:dyDescent="0.2">
      <c r="A604" s="99">
        <v>42164</v>
      </c>
      <c r="B604" s="168" t="s">
        <v>629</v>
      </c>
      <c r="C604" s="200" t="s">
        <v>470</v>
      </c>
      <c r="D604" s="214"/>
      <c r="E604" s="214"/>
      <c r="F604" s="122"/>
      <c r="G604" s="122">
        <v>1</v>
      </c>
      <c r="H604" s="98" t="e">
        <f>VLOOKUP(B604,'N1113 '!A$8:H$356,7,FALSE)</f>
        <v>#N/A</v>
      </c>
      <c r="I604" s="98" t="e">
        <f t="shared" si="24"/>
        <v>#N/A</v>
      </c>
      <c r="J604" s="98" t="e">
        <f t="shared" si="25"/>
        <v>#N/A</v>
      </c>
      <c r="K604" s="122"/>
    </row>
    <row r="605" spans="1:11" s="112" customFormat="1" ht="19.5" customHeight="1" x14ac:dyDescent="0.2">
      <c r="A605" s="99">
        <v>42061</v>
      </c>
      <c r="B605" s="168" t="s">
        <v>437</v>
      </c>
      <c r="C605" s="200" t="s">
        <v>470</v>
      </c>
      <c r="D605" s="214"/>
      <c r="E605" s="214"/>
      <c r="F605" s="122"/>
      <c r="G605" s="122">
        <v>1</v>
      </c>
      <c r="H605" s="98" t="e">
        <f>VLOOKUP(B605,'N1113 '!A$8:H$356,7,FALSE)</f>
        <v>#N/A</v>
      </c>
      <c r="I605" s="98" t="e">
        <f t="shared" si="24"/>
        <v>#N/A</v>
      </c>
      <c r="J605" s="98" t="e">
        <f t="shared" si="25"/>
        <v>#N/A</v>
      </c>
      <c r="K605" s="122"/>
    </row>
    <row r="606" spans="1:11" s="112" customFormat="1" ht="19.5" customHeight="1" x14ac:dyDescent="0.2">
      <c r="A606" s="99">
        <v>42093</v>
      </c>
      <c r="B606" s="168" t="s">
        <v>437</v>
      </c>
      <c r="C606" s="200" t="s">
        <v>470</v>
      </c>
      <c r="D606" s="214"/>
      <c r="E606" s="214"/>
      <c r="F606" s="122"/>
      <c r="G606" s="122">
        <v>1</v>
      </c>
      <c r="H606" s="98" t="e">
        <f>VLOOKUP(B606,'N1113 '!A$8:H$356,7,FALSE)</f>
        <v>#N/A</v>
      </c>
      <c r="I606" s="98" t="e">
        <f t="shared" si="24"/>
        <v>#N/A</v>
      </c>
      <c r="J606" s="98" t="e">
        <f t="shared" si="25"/>
        <v>#N/A</v>
      </c>
      <c r="K606" s="122"/>
    </row>
    <row r="607" spans="1:11" s="110" customFormat="1" ht="19.5" customHeight="1" x14ac:dyDescent="0.2">
      <c r="A607" s="99">
        <v>42095</v>
      </c>
      <c r="B607" s="168" t="s">
        <v>264</v>
      </c>
      <c r="C607" s="160" t="s">
        <v>470</v>
      </c>
      <c r="D607" s="130"/>
      <c r="E607" s="130"/>
      <c r="F607" s="131"/>
      <c r="G607" s="131">
        <v>1</v>
      </c>
      <c r="H607" s="98">
        <f>VLOOKUP(B607,'N1113 '!A$8:H$356,7,FALSE)</f>
        <v>59</v>
      </c>
      <c r="I607" s="98">
        <f t="shared" si="24"/>
        <v>0</v>
      </c>
      <c r="J607" s="123">
        <f t="shared" si="25"/>
        <v>59</v>
      </c>
      <c r="K607" s="131"/>
    </row>
    <row r="608" spans="1:11" s="110" customFormat="1" ht="19.5" customHeight="1" x14ac:dyDescent="0.2">
      <c r="A608" s="99">
        <v>42110</v>
      </c>
      <c r="B608" s="168" t="s">
        <v>264</v>
      </c>
      <c r="C608" s="128" t="s">
        <v>470</v>
      </c>
      <c r="D608" s="130"/>
      <c r="E608" s="130"/>
      <c r="F608" s="131"/>
      <c r="G608" s="131">
        <v>1</v>
      </c>
      <c r="H608" s="98">
        <f>VLOOKUP(B608,'N1113 '!A$8:H$356,7,FALSE)</f>
        <v>59</v>
      </c>
      <c r="I608" s="98">
        <f t="shared" si="24"/>
        <v>0</v>
      </c>
      <c r="J608" s="123">
        <f t="shared" si="25"/>
        <v>59</v>
      </c>
      <c r="K608" s="131"/>
    </row>
    <row r="609" spans="1:11" s="110" customFormat="1" ht="19.5" customHeight="1" x14ac:dyDescent="0.2">
      <c r="A609" s="99">
        <v>42081</v>
      </c>
      <c r="B609" s="192" t="s">
        <v>438</v>
      </c>
      <c r="C609" s="160" t="s">
        <v>470</v>
      </c>
      <c r="D609" s="130"/>
      <c r="E609" s="130"/>
      <c r="F609" s="131"/>
      <c r="G609" s="131">
        <v>2</v>
      </c>
      <c r="H609" s="98">
        <f>VLOOKUP(B609,'N1113 '!A$8:H$356,7,FALSE)</f>
        <v>20</v>
      </c>
      <c r="I609" s="98">
        <f t="shared" si="24"/>
        <v>0</v>
      </c>
      <c r="J609" s="123">
        <f t="shared" si="25"/>
        <v>40</v>
      </c>
      <c r="K609" s="131"/>
    </row>
    <row r="610" spans="1:11" s="110" customFormat="1" ht="19.5" customHeight="1" x14ac:dyDescent="0.2">
      <c r="A610" s="99">
        <v>42228</v>
      </c>
      <c r="B610" s="168" t="s">
        <v>662</v>
      </c>
      <c r="C610" s="195" t="s">
        <v>470</v>
      </c>
      <c r="D610" s="130"/>
      <c r="E610" s="130"/>
      <c r="F610" s="131"/>
      <c r="G610" s="131">
        <v>1</v>
      </c>
      <c r="H610" s="98" t="e">
        <f>VLOOKUP(B610,'N1113 '!A$8:H$356,7,FALSE)</f>
        <v>#N/A</v>
      </c>
      <c r="I610" s="98" t="e">
        <f t="shared" si="24"/>
        <v>#N/A</v>
      </c>
      <c r="J610" s="123" t="e">
        <f t="shared" si="25"/>
        <v>#N/A</v>
      </c>
      <c r="K610" s="131"/>
    </row>
    <row r="611" spans="1:11" s="110" customFormat="1" ht="19.5" customHeight="1" x14ac:dyDescent="0.2">
      <c r="A611" s="99">
        <v>42018</v>
      </c>
      <c r="B611" s="192" t="s">
        <v>506</v>
      </c>
      <c r="C611" s="196" t="s">
        <v>470</v>
      </c>
      <c r="D611" s="130"/>
      <c r="E611" s="130"/>
      <c r="F611" s="131"/>
      <c r="G611" s="131">
        <v>2</v>
      </c>
      <c r="H611" s="98" t="e">
        <f>VLOOKUP(B611,'N1113 '!A$8:H$356,7,FALSE)</f>
        <v>#N/A</v>
      </c>
      <c r="I611" s="98" t="e">
        <f t="shared" si="24"/>
        <v>#N/A</v>
      </c>
      <c r="J611" s="123" t="e">
        <f t="shared" si="25"/>
        <v>#N/A</v>
      </c>
      <c r="K611" s="131"/>
    </row>
    <row r="612" spans="1:11" s="110" customFormat="1" ht="19.5" customHeight="1" x14ac:dyDescent="0.2">
      <c r="A612" s="99">
        <v>42030</v>
      </c>
      <c r="B612" s="192" t="s">
        <v>506</v>
      </c>
      <c r="C612" s="196" t="s">
        <v>470</v>
      </c>
      <c r="D612" s="130"/>
      <c r="E612" s="130"/>
      <c r="F612" s="131"/>
      <c r="G612" s="131">
        <v>2</v>
      </c>
      <c r="H612" s="98" t="e">
        <f>VLOOKUP(B612,'N1113 '!A$8:H$356,7,FALSE)</f>
        <v>#N/A</v>
      </c>
      <c r="I612" s="98" t="e">
        <f t="shared" si="24"/>
        <v>#N/A</v>
      </c>
      <c r="J612" s="123" t="e">
        <f t="shared" si="25"/>
        <v>#N/A</v>
      </c>
      <c r="K612" s="131"/>
    </row>
    <row r="613" spans="1:11" s="110" customFormat="1" ht="19.5" customHeight="1" x14ac:dyDescent="0.2">
      <c r="A613" s="99">
        <v>42070</v>
      </c>
      <c r="B613" s="192" t="s">
        <v>506</v>
      </c>
      <c r="C613" s="220" t="s">
        <v>470</v>
      </c>
      <c r="D613" s="130"/>
      <c r="E613" s="130"/>
      <c r="F613" s="131"/>
      <c r="G613" s="131">
        <v>1</v>
      </c>
      <c r="H613" s="98" t="e">
        <f>VLOOKUP(B613,'N1113 '!A$8:H$356,7,FALSE)</f>
        <v>#N/A</v>
      </c>
      <c r="I613" s="98" t="e">
        <f t="shared" si="24"/>
        <v>#N/A</v>
      </c>
      <c r="J613" s="123" t="e">
        <f t="shared" si="25"/>
        <v>#N/A</v>
      </c>
      <c r="K613" s="131"/>
    </row>
    <row r="614" spans="1:11" s="110" customFormat="1" ht="19.5" customHeight="1" x14ac:dyDescent="0.2">
      <c r="A614" s="99">
        <v>42093</v>
      </c>
      <c r="B614" s="168" t="s">
        <v>269</v>
      </c>
      <c r="C614" s="220" t="s">
        <v>470</v>
      </c>
      <c r="D614" s="130"/>
      <c r="E614" s="130"/>
      <c r="F614" s="131"/>
      <c r="G614" s="131">
        <v>2</v>
      </c>
      <c r="H614" s="98">
        <f>VLOOKUP(B614,'N1113 '!A$8:H$356,7,FALSE)</f>
        <v>14</v>
      </c>
      <c r="I614" s="98">
        <f t="shared" si="24"/>
        <v>0</v>
      </c>
      <c r="J614" s="123">
        <f t="shared" si="25"/>
        <v>28</v>
      </c>
      <c r="K614" s="131"/>
    </row>
    <row r="615" spans="1:11" s="110" customFormat="1" ht="19.5" customHeight="1" x14ac:dyDescent="0.2">
      <c r="A615" s="99">
        <v>42209</v>
      </c>
      <c r="B615" s="168" t="s">
        <v>269</v>
      </c>
      <c r="C615" s="220" t="s">
        <v>470</v>
      </c>
      <c r="D615" s="130"/>
      <c r="E615" s="130"/>
      <c r="F615" s="131"/>
      <c r="G615" s="131">
        <v>1</v>
      </c>
      <c r="H615" s="98">
        <f>VLOOKUP(B615,'N1113 '!A$8:H$356,7,FALSE)</f>
        <v>14</v>
      </c>
      <c r="I615" s="98">
        <f t="shared" si="24"/>
        <v>0</v>
      </c>
      <c r="J615" s="123">
        <f t="shared" si="25"/>
        <v>14</v>
      </c>
      <c r="K615" s="131"/>
    </row>
    <row r="616" spans="1:11" s="110" customFormat="1" ht="19.5" customHeight="1" x14ac:dyDescent="0.2">
      <c r="A616" s="99">
        <v>42144</v>
      </c>
      <c r="B616" s="168" t="s">
        <v>631</v>
      </c>
      <c r="C616" s="196" t="s">
        <v>470</v>
      </c>
      <c r="D616" s="130"/>
      <c r="E616" s="130"/>
      <c r="F616" s="131"/>
      <c r="G616" s="131">
        <v>1</v>
      </c>
      <c r="H616" s="98" t="e">
        <f>VLOOKUP(B616,'N1113 '!A$8:H$356,7,FALSE)</f>
        <v>#N/A</v>
      </c>
      <c r="I616" s="98" t="e">
        <f t="shared" si="24"/>
        <v>#N/A</v>
      </c>
      <c r="J616" s="123" t="e">
        <f t="shared" si="25"/>
        <v>#N/A</v>
      </c>
      <c r="K616" s="131"/>
    </row>
    <row r="617" spans="1:11" s="110" customFormat="1" ht="19.5" customHeight="1" x14ac:dyDescent="0.2">
      <c r="A617" s="99">
        <v>42009</v>
      </c>
      <c r="B617" s="192" t="s">
        <v>517</v>
      </c>
      <c r="C617" s="196" t="s">
        <v>470</v>
      </c>
      <c r="D617" s="130"/>
      <c r="E617" s="130"/>
      <c r="F617" s="131"/>
      <c r="G617" s="131">
        <v>2</v>
      </c>
      <c r="H617" s="98" t="e">
        <f>VLOOKUP(B617,'N1113 '!A$8:H$356,7,FALSE)</f>
        <v>#N/A</v>
      </c>
      <c r="I617" s="98" t="e">
        <f t="shared" si="24"/>
        <v>#N/A</v>
      </c>
      <c r="J617" s="123" t="e">
        <f t="shared" si="25"/>
        <v>#N/A</v>
      </c>
      <c r="K617" s="131"/>
    </row>
    <row r="618" spans="1:11" s="110" customFormat="1" ht="19.5" customHeight="1" x14ac:dyDescent="0.2">
      <c r="A618" s="99">
        <v>42070</v>
      </c>
      <c r="B618" s="168" t="s">
        <v>527</v>
      </c>
      <c r="C618" s="194" t="s">
        <v>470</v>
      </c>
      <c r="D618" s="130"/>
      <c r="E618" s="130"/>
      <c r="F618" s="131"/>
      <c r="G618" s="131">
        <v>1</v>
      </c>
      <c r="H618" s="98" t="e">
        <f>VLOOKUP(B618,'N1113 '!A$8:H$356,7,FALSE)</f>
        <v>#N/A</v>
      </c>
      <c r="I618" s="98" t="e">
        <f t="shared" si="24"/>
        <v>#N/A</v>
      </c>
      <c r="J618" s="123" t="e">
        <f t="shared" si="25"/>
        <v>#N/A</v>
      </c>
      <c r="K618" s="131"/>
    </row>
    <row r="619" spans="1:11" s="110" customFormat="1" ht="19.5" customHeight="1" x14ac:dyDescent="0.2">
      <c r="A619" s="99">
        <v>42070</v>
      </c>
      <c r="B619" s="168" t="s">
        <v>528</v>
      </c>
      <c r="C619" s="242" t="s">
        <v>470</v>
      </c>
      <c r="D619" s="130"/>
      <c r="E619" s="130"/>
      <c r="F619" s="131"/>
      <c r="G619" s="131">
        <v>1</v>
      </c>
      <c r="H619" s="98" t="e">
        <f>VLOOKUP(B619,'N1113 '!A$8:H$356,7,FALSE)</f>
        <v>#N/A</v>
      </c>
      <c r="I619" s="98" t="e">
        <f t="shared" si="24"/>
        <v>#N/A</v>
      </c>
      <c r="J619" s="123" t="e">
        <f t="shared" si="25"/>
        <v>#N/A</v>
      </c>
      <c r="K619" s="131"/>
    </row>
    <row r="620" spans="1:11" s="110" customFormat="1" ht="19.5" customHeight="1" x14ac:dyDescent="0.2">
      <c r="A620" s="99">
        <v>42024</v>
      </c>
      <c r="B620" s="192" t="s">
        <v>272</v>
      </c>
      <c r="C620" s="220" t="s">
        <v>470</v>
      </c>
      <c r="D620" s="130"/>
      <c r="E620" s="130"/>
      <c r="F620" s="131"/>
      <c r="G620" s="131">
        <v>1</v>
      </c>
      <c r="H620" s="98" t="e">
        <f>VLOOKUP(B620,'N1113 '!A$8:H$356,7,FALSE)</f>
        <v>#N/A</v>
      </c>
      <c r="I620" s="98" t="e">
        <f t="shared" si="24"/>
        <v>#N/A</v>
      </c>
      <c r="J620" s="123" t="e">
        <f t="shared" si="25"/>
        <v>#N/A</v>
      </c>
      <c r="K620" s="131"/>
    </row>
    <row r="621" spans="1:11" s="110" customFormat="1" ht="19.5" customHeight="1" x14ac:dyDescent="0.2">
      <c r="A621" s="99">
        <v>42030</v>
      </c>
      <c r="B621" s="192" t="s">
        <v>272</v>
      </c>
      <c r="C621" s="195" t="s">
        <v>470</v>
      </c>
      <c r="D621" s="130"/>
      <c r="E621" s="130"/>
      <c r="F621" s="131"/>
      <c r="G621" s="131">
        <v>1</v>
      </c>
      <c r="H621" s="98" t="e">
        <f>VLOOKUP(B621,'N1113 '!A$8:H$356,7,FALSE)</f>
        <v>#N/A</v>
      </c>
      <c r="I621" s="98" t="e">
        <f t="shared" si="24"/>
        <v>#N/A</v>
      </c>
      <c r="J621" s="123" t="e">
        <f t="shared" si="25"/>
        <v>#N/A</v>
      </c>
      <c r="K621" s="131"/>
    </row>
    <row r="622" spans="1:11" s="110" customFormat="1" ht="19.5" customHeight="1" x14ac:dyDescent="0.2">
      <c r="A622" s="99">
        <v>42018</v>
      </c>
      <c r="B622" s="192" t="s">
        <v>507</v>
      </c>
      <c r="C622" s="196" t="s">
        <v>470</v>
      </c>
      <c r="D622" s="130"/>
      <c r="E622" s="130"/>
      <c r="F622" s="131"/>
      <c r="G622" s="131">
        <v>1</v>
      </c>
      <c r="H622" s="98" t="e">
        <f>VLOOKUP(B622,'N1113 '!A$8:H$356,7,FALSE)</f>
        <v>#N/A</v>
      </c>
      <c r="I622" s="98" t="e">
        <f t="shared" si="24"/>
        <v>#N/A</v>
      </c>
      <c r="J622" s="123" t="e">
        <f t="shared" si="25"/>
        <v>#N/A</v>
      </c>
      <c r="K622" s="131"/>
    </row>
    <row r="623" spans="1:11" s="110" customFormat="1" ht="19.5" customHeight="1" x14ac:dyDescent="0.2">
      <c r="A623" s="99">
        <v>42166</v>
      </c>
      <c r="B623" s="168" t="s">
        <v>701</v>
      </c>
      <c r="C623" s="196" t="s">
        <v>470</v>
      </c>
      <c r="D623" s="130"/>
      <c r="E623" s="130"/>
      <c r="F623" s="131"/>
      <c r="G623" s="131">
        <v>1</v>
      </c>
      <c r="H623" s="98">
        <f>VLOOKUP(B623,'N1113 '!A$8:H$356,7,FALSE)</f>
        <v>29</v>
      </c>
      <c r="I623" s="98">
        <f t="shared" si="24"/>
        <v>0</v>
      </c>
      <c r="J623" s="123">
        <f t="shared" si="25"/>
        <v>29</v>
      </c>
      <c r="K623" s="131"/>
    </row>
    <row r="624" spans="1:11" s="110" customFormat="1" ht="19.5" customHeight="1" x14ac:dyDescent="0.2">
      <c r="A624" s="99">
        <v>42220</v>
      </c>
      <c r="B624" s="168" t="s">
        <v>701</v>
      </c>
      <c r="C624" s="194" t="s">
        <v>470</v>
      </c>
      <c r="D624" s="130"/>
      <c r="E624" s="130"/>
      <c r="F624" s="131"/>
      <c r="G624" s="131">
        <v>1</v>
      </c>
      <c r="H624" s="98">
        <f>VLOOKUP(B624,'N1113 '!A$8:H$356,7,FALSE)</f>
        <v>29</v>
      </c>
      <c r="I624" s="98">
        <f t="shared" si="24"/>
        <v>0</v>
      </c>
      <c r="J624" s="123">
        <f t="shared" si="25"/>
        <v>29</v>
      </c>
      <c r="K624" s="131"/>
    </row>
    <row r="625" spans="1:11" s="110" customFormat="1" ht="19.5" customHeight="1" x14ac:dyDescent="0.2">
      <c r="A625" s="99">
        <v>42039</v>
      </c>
      <c r="B625" s="168" t="s">
        <v>501</v>
      </c>
      <c r="C625" s="194" t="s">
        <v>470</v>
      </c>
      <c r="D625" s="130"/>
      <c r="E625" s="130"/>
      <c r="F625" s="131"/>
      <c r="G625" s="131">
        <v>1</v>
      </c>
      <c r="H625" s="98">
        <f>VLOOKUP(B625,'N1113 '!A$8:H$356,7,FALSE)</f>
        <v>20</v>
      </c>
      <c r="I625" s="98">
        <f t="shared" si="24"/>
        <v>0</v>
      </c>
      <c r="J625" s="123">
        <f t="shared" si="25"/>
        <v>20</v>
      </c>
      <c r="K625" s="131"/>
    </row>
    <row r="626" spans="1:11" s="110" customFormat="1" ht="19.5" customHeight="1" x14ac:dyDescent="0.2">
      <c r="A626" s="99">
        <v>42045</v>
      </c>
      <c r="B626" s="168" t="s">
        <v>501</v>
      </c>
      <c r="C626" s="128" t="s">
        <v>470</v>
      </c>
      <c r="D626" s="130"/>
      <c r="E626" s="130"/>
      <c r="F626" s="131"/>
      <c r="G626" s="131">
        <v>1</v>
      </c>
      <c r="H626" s="98">
        <f>VLOOKUP(B626,'N1113 '!A$8:H$356,7,FALSE)</f>
        <v>20</v>
      </c>
      <c r="I626" s="98">
        <f t="shared" si="24"/>
        <v>0</v>
      </c>
      <c r="J626" s="123">
        <f t="shared" si="25"/>
        <v>20</v>
      </c>
      <c r="K626" s="131"/>
    </row>
    <row r="627" spans="1:11" s="110" customFormat="1" ht="19.5" customHeight="1" x14ac:dyDescent="0.2">
      <c r="A627" s="99">
        <v>42136</v>
      </c>
      <c r="B627" s="168" t="s">
        <v>501</v>
      </c>
      <c r="C627" s="128" t="s">
        <v>470</v>
      </c>
      <c r="D627" s="130"/>
      <c r="E627" s="130"/>
      <c r="F627" s="131"/>
      <c r="G627" s="131">
        <v>1</v>
      </c>
      <c r="H627" s="98">
        <f>VLOOKUP(B627,'N1113 '!A$8:H$356,7,FALSE)</f>
        <v>20</v>
      </c>
      <c r="I627" s="98">
        <f t="shared" si="24"/>
        <v>0</v>
      </c>
      <c r="J627" s="123">
        <f t="shared" si="25"/>
        <v>20</v>
      </c>
      <c r="K627" s="131"/>
    </row>
    <row r="628" spans="1:11" s="110" customFormat="1" ht="19.5" customHeight="1" x14ac:dyDescent="0.2">
      <c r="A628" s="99">
        <v>42011</v>
      </c>
      <c r="B628" s="192" t="s">
        <v>282</v>
      </c>
      <c r="C628" s="128" t="s">
        <v>470</v>
      </c>
      <c r="D628" s="130"/>
      <c r="E628" s="130"/>
      <c r="F628" s="131"/>
      <c r="G628" s="131">
        <v>1</v>
      </c>
      <c r="H628" s="98">
        <f>VLOOKUP(B628,'N1113 '!A$8:H$356,7,FALSE)</f>
        <v>26</v>
      </c>
      <c r="I628" s="98">
        <f t="shared" si="24"/>
        <v>0</v>
      </c>
      <c r="J628" s="123">
        <f t="shared" si="25"/>
        <v>26</v>
      </c>
      <c r="K628" s="131"/>
    </row>
    <row r="629" spans="1:11" s="110" customFormat="1" ht="19.5" customHeight="1" x14ac:dyDescent="0.2">
      <c r="A629" s="99">
        <v>42030</v>
      </c>
      <c r="B629" s="192" t="s">
        <v>282</v>
      </c>
      <c r="C629" s="128" t="s">
        <v>470</v>
      </c>
      <c r="D629" s="130"/>
      <c r="E629" s="130"/>
      <c r="F629" s="131"/>
      <c r="G629" s="131">
        <v>1</v>
      </c>
      <c r="H629" s="98">
        <f>VLOOKUP(B629,'N1113 '!A$8:H$356,7,FALSE)</f>
        <v>26</v>
      </c>
      <c r="I629" s="98">
        <f t="shared" si="24"/>
        <v>0</v>
      </c>
      <c r="J629" s="123">
        <f t="shared" si="25"/>
        <v>26</v>
      </c>
      <c r="K629" s="131"/>
    </row>
    <row r="630" spans="1:11" s="110" customFormat="1" ht="19.5" customHeight="1" x14ac:dyDescent="0.2">
      <c r="A630" s="99">
        <v>42074</v>
      </c>
      <c r="B630" s="192" t="s">
        <v>282</v>
      </c>
      <c r="C630" s="128" t="s">
        <v>470</v>
      </c>
      <c r="D630" s="130"/>
      <c r="E630" s="130"/>
      <c r="F630" s="131"/>
      <c r="G630" s="131">
        <v>2</v>
      </c>
      <c r="H630" s="98">
        <f>VLOOKUP(B630,'N1113 '!A$8:H$356,7,FALSE)</f>
        <v>26</v>
      </c>
      <c r="I630" s="98">
        <f t="shared" si="24"/>
        <v>0</v>
      </c>
      <c r="J630" s="123">
        <f t="shared" si="25"/>
        <v>52</v>
      </c>
      <c r="K630" s="131"/>
    </row>
    <row r="631" spans="1:11" s="110" customFormat="1" ht="19.5" customHeight="1" x14ac:dyDescent="0.2">
      <c r="A631" s="99">
        <v>42149</v>
      </c>
      <c r="B631" s="192" t="s">
        <v>282</v>
      </c>
      <c r="C631" s="128" t="s">
        <v>470</v>
      </c>
      <c r="D631" s="130"/>
      <c r="E631" s="130"/>
      <c r="F631" s="131"/>
      <c r="G631" s="131">
        <v>1</v>
      </c>
      <c r="H631" s="98">
        <f>VLOOKUP(B631,'N1113 '!A$8:H$356,7,FALSE)</f>
        <v>26</v>
      </c>
      <c r="I631" s="98">
        <f t="shared" si="24"/>
        <v>0</v>
      </c>
      <c r="J631" s="123">
        <f t="shared" si="25"/>
        <v>26</v>
      </c>
      <c r="K631" s="131"/>
    </row>
    <row r="632" spans="1:11" s="110" customFormat="1" ht="19.5" customHeight="1" x14ac:dyDescent="0.2">
      <c r="A632" s="99">
        <v>42205</v>
      </c>
      <c r="B632" s="192" t="s">
        <v>282</v>
      </c>
      <c r="C632" s="128" t="s">
        <v>470</v>
      </c>
      <c r="D632" s="130"/>
      <c r="E632" s="130"/>
      <c r="F632" s="131"/>
      <c r="G632" s="131">
        <v>1</v>
      </c>
      <c r="H632" s="98">
        <f>VLOOKUP(B632,'N1113 '!A$8:H$356,7,FALSE)</f>
        <v>26</v>
      </c>
      <c r="I632" s="98">
        <f t="shared" si="24"/>
        <v>0</v>
      </c>
      <c r="J632" s="123">
        <f t="shared" si="25"/>
        <v>26</v>
      </c>
      <c r="K632" s="131"/>
    </row>
    <row r="633" spans="1:11" s="110" customFormat="1" ht="19.5" customHeight="1" x14ac:dyDescent="0.2">
      <c r="A633" s="99">
        <v>42220</v>
      </c>
      <c r="B633" s="192" t="s">
        <v>282</v>
      </c>
      <c r="C633" s="128" t="s">
        <v>470</v>
      </c>
      <c r="D633" s="130"/>
      <c r="E633" s="130"/>
      <c r="F633" s="131"/>
      <c r="G633" s="131">
        <v>1</v>
      </c>
      <c r="H633" s="98">
        <f>VLOOKUP(B633,'N1113 '!A$8:H$356,7,FALSE)</f>
        <v>26</v>
      </c>
      <c r="I633" s="98">
        <f t="shared" si="24"/>
        <v>0</v>
      </c>
      <c r="J633" s="123">
        <f t="shared" si="25"/>
        <v>26</v>
      </c>
      <c r="K633" s="131"/>
    </row>
    <row r="634" spans="1:11" s="110" customFormat="1" ht="19.5" customHeight="1" x14ac:dyDescent="0.2">
      <c r="A634" s="99">
        <v>42156</v>
      </c>
      <c r="B634" s="168" t="s">
        <v>562</v>
      </c>
      <c r="C634" s="207" t="s">
        <v>470</v>
      </c>
      <c r="D634" s="130"/>
      <c r="E634" s="130"/>
      <c r="F634" s="131"/>
      <c r="G634" s="131">
        <v>100</v>
      </c>
      <c r="H634" s="202" t="e">
        <f>VLOOKUP(B634,'N1113 '!A$8:H$356,7,FALSE)</f>
        <v>#N/A</v>
      </c>
      <c r="I634" s="98" t="e">
        <f t="shared" si="24"/>
        <v>#N/A</v>
      </c>
      <c r="J634" s="123" t="e">
        <f t="shared" si="25"/>
        <v>#N/A</v>
      </c>
      <c r="K634" s="131"/>
    </row>
    <row r="635" spans="1:11" s="110" customFormat="1" ht="19.5" customHeight="1" x14ac:dyDescent="0.2">
      <c r="A635" s="99">
        <v>42031</v>
      </c>
      <c r="B635" s="192" t="s">
        <v>561</v>
      </c>
      <c r="C635" s="253" t="s">
        <v>470</v>
      </c>
      <c r="D635" s="130"/>
      <c r="E635" s="130"/>
      <c r="F635" s="131"/>
      <c r="G635" s="131">
        <v>1</v>
      </c>
      <c r="H635" s="98">
        <f>VLOOKUP(B635,'N1113 '!A$8:H$356,7,FALSE)</f>
        <v>38</v>
      </c>
      <c r="I635" s="98">
        <f t="shared" si="24"/>
        <v>0</v>
      </c>
      <c r="J635" s="123">
        <f t="shared" si="25"/>
        <v>38</v>
      </c>
      <c r="K635" s="131"/>
    </row>
    <row r="636" spans="1:11" s="110" customFormat="1" ht="19.5" customHeight="1" x14ac:dyDescent="0.2">
      <c r="A636" s="99">
        <v>42070</v>
      </c>
      <c r="B636" s="193" t="s">
        <v>509</v>
      </c>
      <c r="C636" s="128" t="s">
        <v>470</v>
      </c>
      <c r="D636" s="130"/>
      <c r="E636" s="130"/>
      <c r="F636" s="131"/>
      <c r="G636" s="131">
        <v>2</v>
      </c>
      <c r="H636" s="98" t="e">
        <f>VLOOKUP(B636,'N1113 '!A$8:H$356,7,FALSE)</f>
        <v>#N/A</v>
      </c>
      <c r="I636" s="98" t="e">
        <f t="shared" si="24"/>
        <v>#N/A</v>
      </c>
      <c r="J636" s="123" t="e">
        <f t="shared" si="25"/>
        <v>#N/A</v>
      </c>
      <c r="K636" s="131"/>
    </row>
    <row r="637" spans="1:11" s="110" customFormat="1" ht="19.5" customHeight="1" x14ac:dyDescent="0.2">
      <c r="A637" s="99">
        <v>42027</v>
      </c>
      <c r="B637" s="193" t="s">
        <v>510</v>
      </c>
      <c r="C637" s="128" t="s">
        <v>470</v>
      </c>
      <c r="D637" s="130"/>
      <c r="E637" s="130"/>
      <c r="F637" s="131"/>
      <c r="G637" s="131">
        <v>2</v>
      </c>
      <c r="H637" s="98" t="e">
        <f>VLOOKUP(B637,'N1113 '!A$8:H$356,7,FALSE)</f>
        <v>#N/A</v>
      </c>
      <c r="I637" s="98" t="e">
        <f t="shared" si="24"/>
        <v>#N/A</v>
      </c>
      <c r="J637" s="123" t="e">
        <f t="shared" si="25"/>
        <v>#N/A</v>
      </c>
      <c r="K637" s="131"/>
    </row>
    <row r="638" spans="1:11" s="110" customFormat="1" ht="19.5" customHeight="1" x14ac:dyDescent="0.2">
      <c r="A638" s="99">
        <v>42030</v>
      </c>
      <c r="B638" s="192" t="s">
        <v>107</v>
      </c>
      <c r="C638" s="128" t="s">
        <v>470</v>
      </c>
      <c r="D638" s="130"/>
      <c r="E638" s="130"/>
      <c r="F638" s="131"/>
      <c r="G638" s="131">
        <v>1</v>
      </c>
      <c r="H638" s="98" t="e">
        <f>VLOOKUP(B638,'N1113 '!A$8:H$356,7,FALSE)</f>
        <v>#N/A</v>
      </c>
      <c r="I638" s="98" t="e">
        <f t="shared" si="24"/>
        <v>#N/A</v>
      </c>
      <c r="J638" s="123" t="e">
        <f t="shared" si="25"/>
        <v>#N/A</v>
      </c>
      <c r="K638" s="131"/>
    </row>
    <row r="639" spans="1:11" s="110" customFormat="1" ht="19.5" customHeight="1" x14ac:dyDescent="0.2">
      <c r="A639" s="99">
        <v>42031</v>
      </c>
      <c r="B639" s="192" t="s">
        <v>294</v>
      </c>
      <c r="C639" s="128" t="s">
        <v>470</v>
      </c>
      <c r="D639" s="130"/>
      <c r="E639" s="130"/>
      <c r="F639" s="131"/>
      <c r="G639" s="131">
        <v>1</v>
      </c>
      <c r="H639" s="202">
        <f>VLOOKUP(B639,'N1113 '!A$8:H$356,7,FALSE)</f>
        <v>2450</v>
      </c>
      <c r="I639" s="98">
        <f t="shared" si="24"/>
        <v>0</v>
      </c>
      <c r="J639" s="123">
        <f t="shared" si="25"/>
        <v>2450</v>
      </c>
      <c r="K639" s="131"/>
    </row>
    <row r="640" spans="1:11" s="110" customFormat="1" ht="19.5" customHeight="1" x14ac:dyDescent="0.2">
      <c r="A640" s="99">
        <v>42060</v>
      </c>
      <c r="B640" s="168" t="s">
        <v>605</v>
      </c>
      <c r="C640" s="128" t="s">
        <v>470</v>
      </c>
      <c r="D640" s="130"/>
      <c r="E640" s="130"/>
      <c r="F640" s="131"/>
      <c r="G640" s="131">
        <v>4</v>
      </c>
      <c r="H640" s="202" t="e">
        <f>VLOOKUP(B640,'N1113 '!A$8:H$356,7,FALSE)</f>
        <v>#N/A</v>
      </c>
      <c r="I640" s="98" t="e">
        <f t="shared" si="24"/>
        <v>#N/A</v>
      </c>
      <c r="J640" s="123" t="e">
        <f t="shared" si="25"/>
        <v>#N/A</v>
      </c>
      <c r="K640" s="131"/>
    </row>
    <row r="641" spans="1:11" s="110" customFormat="1" ht="19.5" customHeight="1" x14ac:dyDescent="0.2">
      <c r="A641" s="99">
        <v>42185</v>
      </c>
      <c r="B641" s="168" t="s">
        <v>605</v>
      </c>
      <c r="C641" s="128" t="s">
        <v>470</v>
      </c>
      <c r="D641" s="130"/>
      <c r="E641" s="130"/>
      <c r="F641" s="131"/>
      <c r="G641" s="131">
        <v>1</v>
      </c>
      <c r="H641" s="202" t="e">
        <f>VLOOKUP(B641,'N1113 '!A$8:H$356,7,FALSE)</f>
        <v>#N/A</v>
      </c>
      <c r="I641" s="98" t="e">
        <f t="shared" si="24"/>
        <v>#N/A</v>
      </c>
      <c r="J641" s="123" t="e">
        <f t="shared" si="25"/>
        <v>#N/A</v>
      </c>
      <c r="K641" s="131"/>
    </row>
    <row r="642" spans="1:11" s="110" customFormat="1" ht="19.5" customHeight="1" x14ac:dyDescent="0.2">
      <c r="A642" s="99">
        <v>42074</v>
      </c>
      <c r="B642" s="168" t="s">
        <v>571</v>
      </c>
      <c r="C642" s="128" t="s">
        <v>470</v>
      </c>
      <c r="D642" s="130"/>
      <c r="E642" s="130"/>
      <c r="F642" s="131"/>
      <c r="G642" s="131">
        <v>10</v>
      </c>
      <c r="H642" s="202">
        <f>VLOOKUP(B642,'N1113 '!A$8:H$356,7,FALSE)</f>
        <v>45</v>
      </c>
      <c r="I642" s="98">
        <f t="shared" si="24"/>
        <v>0</v>
      </c>
      <c r="J642" s="123">
        <f t="shared" si="25"/>
        <v>450</v>
      </c>
      <c r="K642" s="131"/>
    </row>
    <row r="643" spans="1:11" s="110" customFormat="1" ht="19.5" customHeight="1" x14ac:dyDescent="0.2">
      <c r="A643" s="99">
        <v>42123</v>
      </c>
      <c r="B643" s="168" t="s">
        <v>571</v>
      </c>
      <c r="C643" s="242" t="s">
        <v>470</v>
      </c>
      <c r="D643" s="130"/>
      <c r="E643" s="130"/>
      <c r="F643" s="131"/>
      <c r="G643" s="131">
        <v>10</v>
      </c>
      <c r="H643" s="202">
        <f>VLOOKUP(B643,'N1113 '!A$8:H$356,7,FALSE)</f>
        <v>45</v>
      </c>
      <c r="I643" s="98">
        <f t="shared" si="24"/>
        <v>0</v>
      </c>
      <c r="J643" s="123">
        <f t="shared" si="25"/>
        <v>450</v>
      </c>
      <c r="K643" s="131"/>
    </row>
    <row r="644" spans="1:11" s="110" customFormat="1" ht="19.5" customHeight="1" x14ac:dyDescent="0.2">
      <c r="A644" s="99">
        <v>42245</v>
      </c>
      <c r="B644" s="168" t="s">
        <v>571</v>
      </c>
      <c r="C644" s="128" t="s">
        <v>470</v>
      </c>
      <c r="D644" s="130"/>
      <c r="E644" s="130"/>
      <c r="F644" s="131"/>
      <c r="G644" s="131">
        <v>10</v>
      </c>
      <c r="H644" s="98">
        <f>VLOOKUP(B644,'N1113 '!A$8:H$356,7,FALSE)</f>
        <v>45</v>
      </c>
      <c r="I644" s="98">
        <f t="shared" si="24"/>
        <v>0</v>
      </c>
      <c r="J644" s="123">
        <f t="shared" si="25"/>
        <v>450</v>
      </c>
      <c r="K644" s="131"/>
    </row>
    <row r="645" spans="1:11" s="110" customFormat="1" ht="19.5" customHeight="1" x14ac:dyDescent="0.2">
      <c r="A645" s="99">
        <v>42011</v>
      </c>
      <c r="B645" s="192" t="s">
        <v>8</v>
      </c>
      <c r="C645" s="128" t="s">
        <v>470</v>
      </c>
      <c r="D645" s="130"/>
      <c r="E645" s="130"/>
      <c r="F645" s="131"/>
      <c r="G645" s="131">
        <v>10</v>
      </c>
      <c r="H645" s="202">
        <f>VLOOKUP(B645,'N1113 '!A$8:H$356,7,FALSE)</f>
        <v>34.5</v>
      </c>
      <c r="I645" s="98">
        <f t="shared" si="24"/>
        <v>0</v>
      </c>
      <c r="J645" s="123">
        <f t="shared" si="25"/>
        <v>345</v>
      </c>
      <c r="K645" s="131"/>
    </row>
    <row r="646" spans="1:11" s="110" customFormat="1" ht="19.5" customHeight="1" x14ac:dyDescent="0.2">
      <c r="A646" s="99">
        <v>42018</v>
      </c>
      <c r="B646" s="192" t="s">
        <v>8</v>
      </c>
      <c r="C646" s="128" t="s">
        <v>470</v>
      </c>
      <c r="D646" s="130"/>
      <c r="E646" s="130"/>
      <c r="F646" s="131"/>
      <c r="G646" s="131">
        <v>10</v>
      </c>
      <c r="H646" s="202">
        <f>VLOOKUP(B646,'N1113 '!A$8:H$356,7,FALSE)</f>
        <v>34.5</v>
      </c>
      <c r="I646" s="98">
        <f t="shared" ref="I646:I709" si="26">F646*H646</f>
        <v>0</v>
      </c>
      <c r="J646" s="123">
        <f t="shared" ref="J646:J709" si="27">H646*G646</f>
        <v>345</v>
      </c>
      <c r="K646" s="131"/>
    </row>
    <row r="647" spans="1:11" s="110" customFormat="1" ht="19.5" customHeight="1" x14ac:dyDescent="0.2">
      <c r="A647" s="99">
        <v>42039</v>
      </c>
      <c r="B647" s="192" t="s">
        <v>8</v>
      </c>
      <c r="C647" s="128" t="s">
        <v>470</v>
      </c>
      <c r="D647" s="130"/>
      <c r="E647" s="130"/>
      <c r="F647" s="131"/>
      <c r="G647" s="131">
        <v>20</v>
      </c>
      <c r="H647" s="202">
        <f>VLOOKUP(B647,'N1113 '!A$8:H$356,7,FALSE)</f>
        <v>34.5</v>
      </c>
      <c r="I647" s="98">
        <f t="shared" si="26"/>
        <v>0</v>
      </c>
      <c r="J647" s="123">
        <f t="shared" si="27"/>
        <v>690</v>
      </c>
      <c r="K647" s="131"/>
    </row>
    <row r="648" spans="1:11" s="110" customFormat="1" ht="19.5" customHeight="1" x14ac:dyDescent="0.2">
      <c r="A648" s="99">
        <v>42070</v>
      </c>
      <c r="B648" s="192" t="s">
        <v>8</v>
      </c>
      <c r="C648" s="128" t="s">
        <v>470</v>
      </c>
      <c r="D648" s="130"/>
      <c r="E648" s="130"/>
      <c r="F648" s="131"/>
      <c r="G648" s="131">
        <v>20</v>
      </c>
      <c r="H648" s="202">
        <f>VLOOKUP(B648,'N1113 '!A$8:H$356,7,FALSE)</f>
        <v>34.5</v>
      </c>
      <c r="I648" s="98">
        <f t="shared" si="26"/>
        <v>0</v>
      </c>
      <c r="J648" s="123">
        <f t="shared" si="27"/>
        <v>690</v>
      </c>
      <c r="K648" s="131"/>
    </row>
    <row r="649" spans="1:11" s="110" customFormat="1" ht="19.5" customHeight="1" x14ac:dyDescent="0.2">
      <c r="A649" s="99">
        <v>42110</v>
      </c>
      <c r="B649" s="192" t="s">
        <v>8</v>
      </c>
      <c r="C649" s="128" t="s">
        <v>470</v>
      </c>
      <c r="D649" s="130"/>
      <c r="E649" s="130"/>
      <c r="F649" s="131"/>
      <c r="G649" s="131">
        <v>20</v>
      </c>
      <c r="H649" s="202">
        <f>VLOOKUP(B649,'N1113 '!A$8:H$356,7,FALSE)</f>
        <v>34.5</v>
      </c>
      <c r="I649" s="98">
        <f t="shared" si="26"/>
        <v>0</v>
      </c>
      <c r="J649" s="123">
        <f t="shared" si="27"/>
        <v>690</v>
      </c>
      <c r="K649" s="131"/>
    </row>
    <row r="650" spans="1:11" s="110" customFormat="1" ht="19.5" customHeight="1" x14ac:dyDescent="0.2">
      <c r="A650" s="99">
        <v>42123</v>
      </c>
      <c r="B650" s="192" t="s">
        <v>8</v>
      </c>
      <c r="C650" s="128" t="s">
        <v>470</v>
      </c>
      <c r="D650" s="130"/>
      <c r="E650" s="130"/>
      <c r="F650" s="131"/>
      <c r="G650" s="131">
        <v>10</v>
      </c>
      <c r="H650" s="202">
        <f>VLOOKUP(B650,'N1113 '!A$8:H$356,7,FALSE)</f>
        <v>34.5</v>
      </c>
      <c r="I650" s="98">
        <f t="shared" si="26"/>
        <v>0</v>
      </c>
      <c r="J650" s="123">
        <f t="shared" si="27"/>
        <v>345</v>
      </c>
      <c r="K650" s="131"/>
    </row>
    <row r="651" spans="1:11" s="110" customFormat="1" ht="19.5" customHeight="1" x14ac:dyDescent="0.2">
      <c r="A651" s="99">
        <v>42153</v>
      </c>
      <c r="B651" s="192" t="s">
        <v>8</v>
      </c>
      <c r="C651" s="128" t="s">
        <v>470</v>
      </c>
      <c r="D651" s="130"/>
      <c r="E651" s="130"/>
      <c r="F651" s="131"/>
      <c r="G651" s="131">
        <v>20</v>
      </c>
      <c r="H651" s="202">
        <f>VLOOKUP(B651,'N1113 '!A$8:H$356,7,FALSE)</f>
        <v>34.5</v>
      </c>
      <c r="I651" s="98">
        <f t="shared" si="26"/>
        <v>0</v>
      </c>
      <c r="J651" s="123">
        <f t="shared" si="27"/>
        <v>690</v>
      </c>
      <c r="K651" s="131"/>
    </row>
    <row r="652" spans="1:11" s="110" customFormat="1" ht="19.5" customHeight="1" x14ac:dyDescent="0.2">
      <c r="A652" s="99">
        <v>42215</v>
      </c>
      <c r="B652" s="192" t="s">
        <v>8</v>
      </c>
      <c r="C652" s="128" t="s">
        <v>470</v>
      </c>
      <c r="D652" s="130"/>
      <c r="E652" s="130"/>
      <c r="F652" s="131"/>
      <c r="G652" s="131">
        <v>10</v>
      </c>
      <c r="H652" s="202">
        <f>VLOOKUP(B652,'N1113 '!A$8:H$356,7,FALSE)</f>
        <v>34.5</v>
      </c>
      <c r="I652" s="98">
        <f t="shared" si="26"/>
        <v>0</v>
      </c>
      <c r="J652" s="123">
        <f t="shared" si="27"/>
        <v>345</v>
      </c>
      <c r="K652" s="131"/>
    </row>
    <row r="653" spans="1:11" s="110" customFormat="1" ht="19.5" customHeight="1" x14ac:dyDescent="0.2">
      <c r="A653" s="99">
        <v>42244</v>
      </c>
      <c r="B653" s="192" t="s">
        <v>8</v>
      </c>
      <c r="C653" s="128" t="s">
        <v>470</v>
      </c>
      <c r="D653" s="130"/>
      <c r="E653" s="130"/>
      <c r="F653" s="131"/>
      <c r="G653" s="131">
        <v>9</v>
      </c>
      <c r="H653" s="202">
        <f>VLOOKUP(B653,'N1113 '!A$8:H$356,7,FALSE)</f>
        <v>34.5</v>
      </c>
      <c r="I653" s="98">
        <f t="shared" si="26"/>
        <v>0</v>
      </c>
      <c r="J653" s="123">
        <f t="shared" si="27"/>
        <v>310.5</v>
      </c>
      <c r="K653" s="131"/>
    </row>
    <row r="654" spans="1:11" s="110" customFormat="1" ht="19.5" customHeight="1" x14ac:dyDescent="0.2">
      <c r="A654" s="99">
        <v>42261</v>
      </c>
      <c r="B654" s="192" t="s">
        <v>8</v>
      </c>
      <c r="C654" s="128" t="s">
        <v>470</v>
      </c>
      <c r="D654" s="130"/>
      <c r="E654" s="130"/>
      <c r="F654" s="131"/>
      <c r="G654" s="131">
        <v>10</v>
      </c>
      <c r="H654" s="202">
        <f>VLOOKUP(B654,'N1113 '!A$8:H$356,7,FALSE)</f>
        <v>34.5</v>
      </c>
      <c r="I654" s="98">
        <f t="shared" si="26"/>
        <v>0</v>
      </c>
      <c r="J654" s="123">
        <f t="shared" si="27"/>
        <v>345</v>
      </c>
      <c r="K654" s="131"/>
    </row>
    <row r="655" spans="1:11" s="110" customFormat="1" ht="19.5" customHeight="1" x14ac:dyDescent="0.2">
      <c r="A655" s="99">
        <v>42070</v>
      </c>
      <c r="B655" s="168" t="s">
        <v>14</v>
      </c>
      <c r="C655" s="128" t="s">
        <v>470</v>
      </c>
      <c r="D655" s="130"/>
      <c r="E655" s="130"/>
      <c r="F655" s="131"/>
      <c r="G655" s="131">
        <v>5</v>
      </c>
      <c r="H655" s="98" t="e">
        <f>VLOOKUP(B655,'N1113 '!A$8:H$356,7,FALSE)</f>
        <v>#N/A</v>
      </c>
      <c r="I655" s="98" t="e">
        <f t="shared" si="26"/>
        <v>#N/A</v>
      </c>
      <c r="J655" s="123" t="e">
        <f t="shared" si="27"/>
        <v>#N/A</v>
      </c>
      <c r="K655" s="131"/>
    </row>
    <row r="656" spans="1:11" s="110" customFormat="1" ht="19.5" customHeight="1" x14ac:dyDescent="0.2">
      <c r="A656" s="99">
        <v>42209</v>
      </c>
      <c r="B656" s="168" t="s">
        <v>14</v>
      </c>
      <c r="C656" s="128" t="s">
        <v>470</v>
      </c>
      <c r="D656" s="130"/>
      <c r="E656" s="130"/>
      <c r="F656" s="131"/>
      <c r="G656" s="131">
        <v>5</v>
      </c>
      <c r="H656" s="202" t="e">
        <f>VLOOKUP(B656,'N1113 '!A$8:H$356,7,FALSE)</f>
        <v>#N/A</v>
      </c>
      <c r="I656" s="98" t="e">
        <f t="shared" si="26"/>
        <v>#N/A</v>
      </c>
      <c r="J656" s="123" t="e">
        <f t="shared" si="27"/>
        <v>#N/A</v>
      </c>
      <c r="K656" s="131"/>
    </row>
    <row r="657" spans="1:11" s="110" customFormat="1" ht="19.5" customHeight="1" x14ac:dyDescent="0.2">
      <c r="A657" s="99">
        <v>42136</v>
      </c>
      <c r="B657" s="168" t="s">
        <v>35</v>
      </c>
      <c r="C657" s="128" t="s">
        <v>470</v>
      </c>
      <c r="D657" s="130"/>
      <c r="E657" s="130"/>
      <c r="F657" s="131"/>
      <c r="G657" s="131">
        <v>5</v>
      </c>
      <c r="H657" s="98">
        <f>VLOOKUP(B657,'N1113 '!A$8:H$356,7,FALSE)</f>
        <v>170</v>
      </c>
      <c r="I657" s="98">
        <f t="shared" si="26"/>
        <v>0</v>
      </c>
      <c r="J657" s="123">
        <f t="shared" si="27"/>
        <v>850</v>
      </c>
      <c r="K657" s="131"/>
    </row>
    <row r="658" spans="1:11" s="167" customFormat="1" ht="19.5" customHeight="1" x14ac:dyDescent="0.2">
      <c r="A658" s="161">
        <v>42065</v>
      </c>
      <c r="B658" s="162" t="s">
        <v>606</v>
      </c>
      <c r="C658" s="240" t="s">
        <v>607</v>
      </c>
      <c r="D658" s="164"/>
      <c r="E658" s="164"/>
      <c r="F658" s="165">
        <v>100</v>
      </c>
      <c r="G658" s="165"/>
      <c r="H658" s="98" t="e">
        <f>VLOOKUP(B658,'N1113 '!A$8:H$356,7,FALSE)</f>
        <v>#N/A</v>
      </c>
      <c r="I658" s="98" t="e">
        <f t="shared" si="26"/>
        <v>#N/A</v>
      </c>
      <c r="J658" s="123" t="e">
        <f t="shared" si="27"/>
        <v>#N/A</v>
      </c>
      <c r="K658" s="165"/>
    </row>
    <row r="659" spans="1:11" s="167" customFormat="1" ht="19.5" customHeight="1" x14ac:dyDescent="0.2">
      <c r="A659" s="161">
        <v>42065</v>
      </c>
      <c r="B659" s="162" t="s">
        <v>608</v>
      </c>
      <c r="C659" s="240" t="s">
        <v>607</v>
      </c>
      <c r="D659" s="164"/>
      <c r="E659" s="164"/>
      <c r="F659" s="165">
        <v>10</v>
      </c>
      <c r="G659" s="165"/>
      <c r="H659" s="98" t="e">
        <f>VLOOKUP(B659,'N1113 '!A$8:H$356,7,FALSE)</f>
        <v>#N/A</v>
      </c>
      <c r="I659" s="98" t="e">
        <f t="shared" si="26"/>
        <v>#N/A</v>
      </c>
      <c r="J659" s="123" t="e">
        <f t="shared" si="27"/>
        <v>#N/A</v>
      </c>
      <c r="K659" s="165"/>
    </row>
    <row r="660" spans="1:11" s="110" customFormat="1" ht="19.5" customHeight="1" x14ac:dyDescent="0.2">
      <c r="A660" s="99">
        <v>42138</v>
      </c>
      <c r="B660" s="192" t="s">
        <v>377</v>
      </c>
      <c r="C660" s="195" t="s">
        <v>649</v>
      </c>
      <c r="D660" s="130"/>
      <c r="E660" s="130"/>
      <c r="F660" s="131"/>
      <c r="G660" s="131">
        <v>14</v>
      </c>
      <c r="H660" s="98">
        <f>VLOOKUP(B660,'N1113 '!A$8:H$356,7,FALSE)</f>
        <v>2.75</v>
      </c>
      <c r="I660" s="98">
        <f t="shared" si="26"/>
        <v>0</v>
      </c>
      <c r="J660" s="123">
        <f t="shared" si="27"/>
        <v>38.5</v>
      </c>
      <c r="K660" s="131"/>
    </row>
    <row r="661" spans="1:11" s="110" customFormat="1" ht="19.5" customHeight="1" x14ac:dyDescent="0.2">
      <c r="A661" s="99">
        <v>42231</v>
      </c>
      <c r="B661" s="168" t="s">
        <v>522</v>
      </c>
      <c r="C661" s="204" t="s">
        <v>649</v>
      </c>
      <c r="D661" s="130"/>
      <c r="E661" s="130"/>
      <c r="F661" s="131"/>
      <c r="G661" s="131">
        <v>1</v>
      </c>
      <c r="H661" s="202" t="e">
        <f>VLOOKUP(B661,'N1113 '!A$8:H$356,7,FALSE)</f>
        <v>#N/A</v>
      </c>
      <c r="I661" s="98" t="e">
        <f t="shared" si="26"/>
        <v>#N/A</v>
      </c>
      <c r="J661" s="123" t="e">
        <f t="shared" si="27"/>
        <v>#N/A</v>
      </c>
      <c r="K661" s="131"/>
    </row>
    <row r="662" spans="1:11" s="110" customFormat="1" ht="19.5" customHeight="1" x14ac:dyDescent="0.2">
      <c r="A662" s="99">
        <v>42062</v>
      </c>
      <c r="B662" s="98" t="s">
        <v>403</v>
      </c>
      <c r="C662" s="204" t="s">
        <v>475</v>
      </c>
      <c r="D662" s="130"/>
      <c r="E662" s="130"/>
      <c r="F662" s="131"/>
      <c r="G662" s="131">
        <v>3</v>
      </c>
      <c r="H662" s="98" t="e">
        <f>VLOOKUP(B662,'N1113 '!A$8:H$356,7,FALSE)</f>
        <v>#N/A</v>
      </c>
      <c r="I662" s="98" t="e">
        <f t="shared" si="26"/>
        <v>#N/A</v>
      </c>
      <c r="J662" s="123" t="e">
        <f t="shared" si="27"/>
        <v>#N/A</v>
      </c>
      <c r="K662" s="131"/>
    </row>
    <row r="663" spans="1:11" s="110" customFormat="1" ht="19.5" customHeight="1" x14ac:dyDescent="0.2">
      <c r="A663" s="99">
        <v>42207</v>
      </c>
      <c r="B663" s="168" t="s">
        <v>669</v>
      </c>
      <c r="C663" s="242" t="s">
        <v>475</v>
      </c>
      <c r="D663" s="130"/>
      <c r="E663" s="130"/>
      <c r="F663" s="131"/>
      <c r="G663" s="131">
        <v>1</v>
      </c>
      <c r="H663" s="98">
        <f>VLOOKUP(B663,'N1113 '!A$8:H$356,7,FALSE)</f>
        <v>16.5</v>
      </c>
      <c r="I663" s="98">
        <f t="shared" si="26"/>
        <v>0</v>
      </c>
      <c r="J663" s="123">
        <f t="shared" si="27"/>
        <v>16.5</v>
      </c>
      <c r="K663" s="131"/>
    </row>
    <row r="664" spans="1:11" s="112" customFormat="1" ht="19.5" customHeight="1" x14ac:dyDescent="0.2">
      <c r="A664" s="99">
        <v>42112</v>
      </c>
      <c r="B664" s="192" t="s">
        <v>143</v>
      </c>
      <c r="C664" s="244" t="s">
        <v>475</v>
      </c>
      <c r="D664" s="214"/>
      <c r="E664" s="214"/>
      <c r="F664" s="122"/>
      <c r="G664" s="122">
        <v>1</v>
      </c>
      <c r="H664" s="98">
        <f>VLOOKUP(B664,'N1113 '!A$8:H$356,7,FALSE)</f>
        <v>26</v>
      </c>
      <c r="I664" s="98">
        <f t="shared" si="26"/>
        <v>0</v>
      </c>
      <c r="J664" s="98">
        <f t="shared" si="27"/>
        <v>26</v>
      </c>
      <c r="K664" s="122"/>
    </row>
    <row r="665" spans="1:11" s="110" customFormat="1" ht="19.5" customHeight="1" x14ac:dyDescent="0.2">
      <c r="A665" s="99">
        <v>42173</v>
      </c>
      <c r="B665" s="192" t="s">
        <v>143</v>
      </c>
      <c r="C665" s="129" t="s">
        <v>475</v>
      </c>
      <c r="D665" s="130"/>
      <c r="E665" s="130"/>
      <c r="F665" s="131"/>
      <c r="G665" s="131">
        <v>1</v>
      </c>
      <c r="H665" s="98">
        <f>VLOOKUP(B665,'N1113 '!A$8:H$356,7,FALSE)</f>
        <v>26</v>
      </c>
      <c r="I665" s="98">
        <f t="shared" si="26"/>
        <v>0</v>
      </c>
      <c r="J665" s="123">
        <f t="shared" si="27"/>
        <v>26</v>
      </c>
      <c r="K665" s="131"/>
    </row>
    <row r="666" spans="1:11" s="110" customFormat="1" ht="19.5" customHeight="1" x14ac:dyDescent="0.2">
      <c r="A666" s="99">
        <v>42028</v>
      </c>
      <c r="B666" s="192" t="s">
        <v>508</v>
      </c>
      <c r="C666" s="204" t="s">
        <v>475</v>
      </c>
      <c r="D666" s="130"/>
      <c r="E666" s="130"/>
      <c r="F666" s="131"/>
      <c r="G666" s="131">
        <v>4</v>
      </c>
      <c r="H666" s="98" t="e">
        <f>VLOOKUP(B666,'N1113 '!A$8:H$356,7,FALSE)</f>
        <v>#N/A</v>
      </c>
      <c r="I666" s="98" t="e">
        <f t="shared" si="26"/>
        <v>#N/A</v>
      </c>
      <c r="J666" s="123" t="e">
        <f t="shared" si="27"/>
        <v>#N/A</v>
      </c>
      <c r="K666" s="131"/>
    </row>
    <row r="667" spans="1:11" s="110" customFormat="1" ht="19.5" customHeight="1" x14ac:dyDescent="0.2">
      <c r="A667" s="99">
        <v>42040</v>
      </c>
      <c r="B667" s="192" t="s">
        <v>508</v>
      </c>
      <c r="C667" s="132" t="s">
        <v>475</v>
      </c>
      <c r="D667" s="130"/>
      <c r="E667" s="130"/>
      <c r="F667" s="131"/>
      <c r="G667" s="131">
        <v>3</v>
      </c>
      <c r="H667" s="98" t="e">
        <f>VLOOKUP(B667,'N1113 '!A$8:H$356,7,FALSE)</f>
        <v>#N/A</v>
      </c>
      <c r="I667" s="98" t="e">
        <f t="shared" si="26"/>
        <v>#N/A</v>
      </c>
      <c r="J667" s="123" t="e">
        <f t="shared" si="27"/>
        <v>#N/A</v>
      </c>
      <c r="K667" s="131"/>
    </row>
    <row r="668" spans="1:11" s="110" customFormat="1" ht="19.5" customHeight="1" x14ac:dyDescent="0.2">
      <c r="A668" s="99">
        <v>42062</v>
      </c>
      <c r="B668" s="168" t="s">
        <v>483</v>
      </c>
      <c r="C668" s="132" t="s">
        <v>475</v>
      </c>
      <c r="D668" s="130"/>
      <c r="E668" s="130"/>
      <c r="F668" s="131"/>
      <c r="G668" s="131">
        <v>10</v>
      </c>
      <c r="H668" s="98">
        <f>VLOOKUP(B668,'N1113 '!A$8:H$356,7,FALSE)</f>
        <v>6</v>
      </c>
      <c r="I668" s="98">
        <f t="shared" si="26"/>
        <v>0</v>
      </c>
      <c r="J668" s="123">
        <f t="shared" si="27"/>
        <v>60</v>
      </c>
      <c r="K668" s="131"/>
    </row>
    <row r="669" spans="1:11" s="112" customFormat="1" ht="19.5" customHeight="1" x14ac:dyDescent="0.2">
      <c r="A669" s="99">
        <v>42112</v>
      </c>
      <c r="B669" s="192" t="s">
        <v>184</v>
      </c>
      <c r="C669" s="160" t="s">
        <v>475</v>
      </c>
      <c r="D669" s="214"/>
      <c r="E669" s="214"/>
      <c r="F669" s="122"/>
      <c r="G669" s="122">
        <v>1</v>
      </c>
      <c r="H669" s="98">
        <f>VLOOKUP(B669,'N1113 '!A$8:H$356,7,FALSE)</f>
        <v>8.5</v>
      </c>
      <c r="I669" s="98">
        <f t="shared" si="26"/>
        <v>0</v>
      </c>
      <c r="J669" s="98">
        <f t="shared" si="27"/>
        <v>8.5</v>
      </c>
      <c r="K669" s="122"/>
    </row>
    <row r="670" spans="1:11" s="112" customFormat="1" ht="19.5" customHeight="1" x14ac:dyDescent="0.2">
      <c r="A670" s="99">
        <v>42112</v>
      </c>
      <c r="B670" s="168" t="s">
        <v>629</v>
      </c>
      <c r="C670" s="160" t="s">
        <v>475</v>
      </c>
      <c r="D670" s="214"/>
      <c r="E670" s="214"/>
      <c r="F670" s="122"/>
      <c r="G670" s="122">
        <v>1</v>
      </c>
      <c r="H670" s="98" t="e">
        <f>VLOOKUP(B670,'N1113 '!A$8:H$356,7,FALSE)</f>
        <v>#N/A</v>
      </c>
      <c r="I670" s="98" t="e">
        <f t="shared" si="26"/>
        <v>#N/A</v>
      </c>
      <c r="J670" s="98" t="e">
        <f t="shared" si="27"/>
        <v>#N/A</v>
      </c>
      <c r="K670" s="122"/>
    </row>
    <row r="671" spans="1:11" s="112" customFormat="1" ht="19.5" customHeight="1" x14ac:dyDescent="0.2">
      <c r="A671" s="99">
        <v>42123</v>
      </c>
      <c r="B671" s="168" t="s">
        <v>437</v>
      </c>
      <c r="C671" s="195" t="s">
        <v>475</v>
      </c>
      <c r="D671" s="214"/>
      <c r="E671" s="214"/>
      <c r="F671" s="122"/>
      <c r="G671" s="122">
        <v>1</v>
      </c>
      <c r="H671" s="98" t="e">
        <f>VLOOKUP(B671,'N1113 '!A$8:H$356,7,FALSE)</f>
        <v>#N/A</v>
      </c>
      <c r="I671" s="98" t="e">
        <f t="shared" si="26"/>
        <v>#N/A</v>
      </c>
      <c r="J671" s="98" t="e">
        <f t="shared" si="27"/>
        <v>#N/A</v>
      </c>
      <c r="K671" s="122"/>
    </row>
    <row r="672" spans="1:11" s="110" customFormat="1" ht="19.5" customHeight="1" x14ac:dyDescent="0.2">
      <c r="A672" s="99">
        <v>42062</v>
      </c>
      <c r="B672" s="168" t="s">
        <v>631</v>
      </c>
      <c r="C672" s="204" t="s">
        <v>475</v>
      </c>
      <c r="D672" s="130"/>
      <c r="E672" s="130"/>
      <c r="F672" s="131"/>
      <c r="G672" s="131">
        <v>3</v>
      </c>
      <c r="H672" s="98" t="e">
        <f>VLOOKUP(B672,'N1113 '!A$8:H$356,7,FALSE)</f>
        <v>#N/A</v>
      </c>
      <c r="I672" s="98" t="e">
        <f t="shared" si="26"/>
        <v>#N/A</v>
      </c>
      <c r="J672" s="123" t="e">
        <f t="shared" si="27"/>
        <v>#N/A</v>
      </c>
      <c r="K672" s="131"/>
    </row>
    <row r="673" spans="1:11" s="110" customFormat="1" ht="19.5" customHeight="1" x14ac:dyDescent="0.2">
      <c r="A673" s="99">
        <v>42062</v>
      </c>
      <c r="B673" s="168" t="s">
        <v>527</v>
      </c>
      <c r="C673" s="204" t="s">
        <v>475</v>
      </c>
      <c r="D673" s="130"/>
      <c r="E673" s="130"/>
      <c r="F673" s="131"/>
      <c r="G673" s="131">
        <v>3</v>
      </c>
      <c r="H673" s="98" t="e">
        <f>VLOOKUP(B673,'N1113 '!A$8:H$356,7,FALSE)</f>
        <v>#N/A</v>
      </c>
      <c r="I673" s="98" t="e">
        <f t="shared" si="26"/>
        <v>#N/A</v>
      </c>
      <c r="J673" s="123" t="e">
        <f t="shared" si="27"/>
        <v>#N/A</v>
      </c>
      <c r="K673" s="131"/>
    </row>
    <row r="674" spans="1:11" s="110" customFormat="1" ht="19.5" customHeight="1" x14ac:dyDescent="0.2">
      <c r="A674" s="99">
        <v>42062</v>
      </c>
      <c r="B674" s="168" t="s">
        <v>528</v>
      </c>
      <c r="C674" s="210" t="s">
        <v>475</v>
      </c>
      <c r="D674" s="130"/>
      <c r="E674" s="130"/>
      <c r="F674" s="131"/>
      <c r="G674" s="131">
        <v>3</v>
      </c>
      <c r="H674" s="98" t="e">
        <f>VLOOKUP(B674,'N1113 '!A$8:H$356,7,FALSE)</f>
        <v>#N/A</v>
      </c>
      <c r="I674" s="98" t="e">
        <f t="shared" si="26"/>
        <v>#N/A</v>
      </c>
      <c r="J674" s="123" t="e">
        <f t="shared" si="27"/>
        <v>#N/A</v>
      </c>
      <c r="K674" s="131"/>
    </row>
    <row r="675" spans="1:11" s="112" customFormat="1" ht="19.5" customHeight="1" x14ac:dyDescent="0.2">
      <c r="A675" s="99">
        <v>42112</v>
      </c>
      <c r="B675" s="168" t="s">
        <v>279</v>
      </c>
      <c r="C675" s="160" t="s">
        <v>475</v>
      </c>
      <c r="D675" s="214"/>
      <c r="E675" s="214"/>
      <c r="F675" s="122"/>
      <c r="G675" s="122">
        <v>1</v>
      </c>
      <c r="H675" s="98" t="e">
        <f>VLOOKUP(B675,'N1113 '!A$8:H$356,7,FALSE)</f>
        <v>#N/A</v>
      </c>
      <c r="I675" s="98" t="e">
        <f t="shared" si="26"/>
        <v>#N/A</v>
      </c>
      <c r="J675" s="98" t="e">
        <f t="shared" si="27"/>
        <v>#N/A</v>
      </c>
      <c r="K675" s="122"/>
    </row>
    <row r="676" spans="1:11" s="110" customFormat="1" ht="19.5" customHeight="1" x14ac:dyDescent="0.2">
      <c r="A676" s="99">
        <v>42068</v>
      </c>
      <c r="B676" s="168" t="s">
        <v>609</v>
      </c>
      <c r="C676" s="204" t="s">
        <v>475</v>
      </c>
      <c r="D676" s="130"/>
      <c r="E676" s="130"/>
      <c r="F676" s="131"/>
      <c r="G676" s="131">
        <v>2</v>
      </c>
      <c r="H676" s="202" t="e">
        <f>VLOOKUP(B676,'N1113 '!A$8:H$356,7,FALSE)</f>
        <v>#N/A</v>
      </c>
      <c r="I676" s="98" t="e">
        <f t="shared" si="26"/>
        <v>#N/A</v>
      </c>
      <c r="J676" s="123" t="e">
        <f t="shared" si="27"/>
        <v>#N/A</v>
      </c>
      <c r="K676" s="131"/>
    </row>
    <row r="677" spans="1:11" s="112" customFormat="1" ht="19.5" customHeight="1" x14ac:dyDescent="0.2">
      <c r="A677" s="99">
        <v>42112</v>
      </c>
      <c r="B677" s="168" t="s">
        <v>609</v>
      </c>
      <c r="C677" s="160" t="s">
        <v>475</v>
      </c>
      <c r="D677" s="214"/>
      <c r="E677" s="214"/>
      <c r="F677" s="122"/>
      <c r="G677" s="122">
        <v>2</v>
      </c>
      <c r="H677" s="98" t="e">
        <f>VLOOKUP(B677,'N1113 '!A$8:H$356,7,FALSE)</f>
        <v>#N/A</v>
      </c>
      <c r="I677" s="98" t="e">
        <f t="shared" si="26"/>
        <v>#N/A</v>
      </c>
      <c r="J677" s="98" t="e">
        <f t="shared" si="27"/>
        <v>#N/A</v>
      </c>
      <c r="K677" s="122"/>
    </row>
    <row r="678" spans="1:11" s="112" customFormat="1" ht="19.5" customHeight="1" x14ac:dyDescent="0.2">
      <c r="A678" s="99">
        <v>42131</v>
      </c>
      <c r="B678" s="168" t="s">
        <v>609</v>
      </c>
      <c r="C678" s="160" t="s">
        <v>475</v>
      </c>
      <c r="D678" s="214"/>
      <c r="E678" s="214"/>
      <c r="F678" s="122"/>
      <c r="G678" s="122">
        <v>1</v>
      </c>
      <c r="H678" s="98" t="e">
        <f>VLOOKUP(B678,'N1113 '!A$8:H$356,7,FALSE)</f>
        <v>#N/A</v>
      </c>
      <c r="I678" s="98" t="e">
        <f t="shared" si="26"/>
        <v>#N/A</v>
      </c>
      <c r="J678" s="98" t="e">
        <f t="shared" si="27"/>
        <v>#N/A</v>
      </c>
      <c r="K678" s="122"/>
    </row>
    <row r="679" spans="1:11" s="167" customFormat="1" ht="19.5" customHeight="1" x14ac:dyDescent="0.2">
      <c r="A679" s="161"/>
      <c r="B679" s="162" t="s">
        <v>583</v>
      </c>
      <c r="C679" s="240" t="s">
        <v>485</v>
      </c>
      <c r="D679" s="164"/>
      <c r="E679" s="164"/>
      <c r="F679" s="165"/>
      <c r="G679" s="165"/>
      <c r="H679" s="98" t="e">
        <f>VLOOKUP(B679,'N1113 '!A$8:H$356,7,FALSE)</f>
        <v>#N/A</v>
      </c>
      <c r="I679" s="98" t="e">
        <f t="shared" si="26"/>
        <v>#N/A</v>
      </c>
      <c r="J679" s="123" t="e">
        <f t="shared" si="27"/>
        <v>#N/A</v>
      </c>
      <c r="K679" s="165"/>
    </row>
    <row r="680" spans="1:11" s="110" customFormat="1" ht="19.5" customHeight="1" x14ac:dyDescent="0.2">
      <c r="A680" s="161">
        <v>42256</v>
      </c>
      <c r="B680" s="162" t="s">
        <v>351</v>
      </c>
      <c r="C680" s="240" t="s">
        <v>485</v>
      </c>
      <c r="D680" s="164"/>
      <c r="E680" s="164"/>
      <c r="F680" s="165">
        <v>2</v>
      </c>
      <c r="G680" s="165"/>
      <c r="H680" s="221">
        <f>VLOOKUP(B680,'N1113 '!A$8:H$356,7,FALSE)</f>
        <v>1150</v>
      </c>
      <c r="I680" s="98">
        <f t="shared" si="26"/>
        <v>2300</v>
      </c>
      <c r="J680" s="123">
        <f t="shared" si="27"/>
        <v>0</v>
      </c>
      <c r="K680" s="131"/>
    </row>
    <row r="681" spans="1:11" s="167" customFormat="1" ht="19.5" customHeight="1" x14ac:dyDescent="0.2">
      <c r="A681" s="161">
        <v>42184</v>
      </c>
      <c r="B681" s="162" t="s">
        <v>290</v>
      </c>
      <c r="C681" s="245" t="s">
        <v>485</v>
      </c>
      <c r="D681" s="164"/>
      <c r="E681" s="164"/>
      <c r="F681" s="165">
        <v>2</v>
      </c>
      <c r="G681" s="165"/>
      <c r="H681" s="202">
        <f>VLOOKUP(B681,'N1113 '!A$8:H$356,7,FALSE)</f>
        <v>3125</v>
      </c>
      <c r="I681" s="98">
        <f t="shared" si="26"/>
        <v>6250</v>
      </c>
      <c r="J681" s="123">
        <f t="shared" si="27"/>
        <v>0</v>
      </c>
      <c r="K681" s="165"/>
    </row>
    <row r="682" spans="1:11" s="167" customFormat="1" ht="19.5" customHeight="1" x14ac:dyDescent="0.2">
      <c r="A682" s="161">
        <v>42033</v>
      </c>
      <c r="B682" s="162" t="s">
        <v>235</v>
      </c>
      <c r="C682" s="240" t="s">
        <v>592</v>
      </c>
      <c r="D682" s="164"/>
      <c r="E682" s="164"/>
      <c r="F682" s="165">
        <v>45</v>
      </c>
      <c r="G682" s="165"/>
      <c r="H682" s="98">
        <f>VLOOKUP(B682,'N1113 '!A$8:H$356,7,FALSE)</f>
        <v>616.66999999999996</v>
      </c>
      <c r="I682" s="98">
        <f t="shared" si="26"/>
        <v>27750.149999999998</v>
      </c>
      <c r="J682" s="123">
        <f t="shared" si="27"/>
        <v>0</v>
      </c>
      <c r="K682" s="165"/>
    </row>
    <row r="683" spans="1:11" s="110" customFormat="1" ht="19.5" customHeight="1" x14ac:dyDescent="0.2">
      <c r="A683" s="99">
        <v>42023</v>
      </c>
      <c r="B683" s="98" t="s">
        <v>403</v>
      </c>
      <c r="C683" s="195" t="s">
        <v>477</v>
      </c>
      <c r="D683" s="130"/>
      <c r="E683" s="130"/>
      <c r="F683" s="131"/>
      <c r="G683" s="131">
        <v>2</v>
      </c>
      <c r="H683" s="98" t="e">
        <f>VLOOKUP(B683,'N1113 '!A$8:H$356,7,FALSE)</f>
        <v>#N/A</v>
      </c>
      <c r="I683" s="98" t="e">
        <f t="shared" si="26"/>
        <v>#N/A</v>
      </c>
      <c r="J683" s="123" t="e">
        <f t="shared" si="27"/>
        <v>#N/A</v>
      </c>
      <c r="K683" s="131"/>
    </row>
    <row r="684" spans="1:11" s="110" customFormat="1" ht="19.5" customHeight="1" x14ac:dyDescent="0.2">
      <c r="A684" s="99">
        <v>42044</v>
      </c>
      <c r="B684" s="98" t="s">
        <v>403</v>
      </c>
      <c r="C684" s="197" t="s">
        <v>477</v>
      </c>
      <c r="D684" s="130"/>
      <c r="E684" s="130"/>
      <c r="F684" s="131"/>
      <c r="G684" s="131">
        <v>1</v>
      </c>
      <c r="H684" s="98" t="e">
        <f>VLOOKUP(B684,'N1113 '!A$8:H$356,7,FALSE)</f>
        <v>#N/A</v>
      </c>
      <c r="I684" s="98" t="e">
        <f t="shared" si="26"/>
        <v>#N/A</v>
      </c>
      <c r="J684" s="123" t="e">
        <f t="shared" si="27"/>
        <v>#N/A</v>
      </c>
      <c r="K684" s="131"/>
    </row>
    <row r="685" spans="1:11" s="110" customFormat="1" ht="19.5" customHeight="1" x14ac:dyDescent="0.2">
      <c r="A685" s="99">
        <v>42101</v>
      </c>
      <c r="B685" s="98" t="s">
        <v>403</v>
      </c>
      <c r="C685" s="206" t="s">
        <v>477</v>
      </c>
      <c r="D685" s="130"/>
      <c r="E685" s="130"/>
      <c r="F685" s="131"/>
      <c r="G685" s="131">
        <v>3</v>
      </c>
      <c r="H685" s="98" t="e">
        <f>VLOOKUP(B685,'N1113 '!A$8:H$356,7,FALSE)</f>
        <v>#N/A</v>
      </c>
      <c r="I685" s="98" t="e">
        <f t="shared" si="26"/>
        <v>#N/A</v>
      </c>
      <c r="J685" s="123" t="e">
        <f t="shared" si="27"/>
        <v>#N/A</v>
      </c>
      <c r="K685" s="131"/>
    </row>
    <row r="686" spans="1:11" s="110" customFormat="1" ht="19.5" customHeight="1" x14ac:dyDescent="0.2">
      <c r="A686" s="99">
        <v>42217</v>
      </c>
      <c r="B686" s="191" t="s">
        <v>404</v>
      </c>
      <c r="C686" s="206" t="s">
        <v>477</v>
      </c>
      <c r="D686" s="130"/>
      <c r="E686" s="130"/>
      <c r="F686" s="131"/>
      <c r="G686" s="131">
        <v>10</v>
      </c>
      <c r="H686" s="98">
        <f>VLOOKUP(B686,'N1113 '!A$8:H$356,7,FALSE)</f>
        <v>3.6</v>
      </c>
      <c r="I686" s="98">
        <f t="shared" si="26"/>
        <v>0</v>
      </c>
      <c r="J686" s="123">
        <f t="shared" si="27"/>
        <v>36</v>
      </c>
      <c r="K686" s="131"/>
    </row>
    <row r="687" spans="1:11" s="110" customFormat="1" ht="19.5" customHeight="1" x14ac:dyDescent="0.2">
      <c r="A687" s="99">
        <v>42207</v>
      </c>
      <c r="B687" s="168" t="s">
        <v>639</v>
      </c>
      <c r="C687" s="128" t="s">
        <v>477</v>
      </c>
      <c r="D687" s="130"/>
      <c r="E687" s="130"/>
      <c r="F687" s="131"/>
      <c r="G687" s="131">
        <v>3</v>
      </c>
      <c r="H687" s="98" t="e">
        <f>VLOOKUP(B687,'N1113 '!A$8:H$356,7,FALSE)</f>
        <v>#N/A</v>
      </c>
      <c r="I687" s="98" t="e">
        <f t="shared" si="26"/>
        <v>#N/A</v>
      </c>
      <c r="J687" s="123" t="e">
        <f t="shared" si="27"/>
        <v>#N/A</v>
      </c>
      <c r="K687" s="131"/>
    </row>
    <row r="688" spans="1:11" s="110" customFormat="1" ht="19.5" customHeight="1" x14ac:dyDescent="0.2">
      <c r="A688" s="99">
        <v>42245</v>
      </c>
      <c r="B688" s="192" t="s">
        <v>415</v>
      </c>
      <c r="C688" s="206" t="s">
        <v>477</v>
      </c>
      <c r="D688" s="130"/>
      <c r="E688" s="130"/>
      <c r="F688" s="131"/>
      <c r="G688" s="131">
        <v>1</v>
      </c>
      <c r="H688" s="98">
        <f>VLOOKUP(B688,'N1113 '!A$8:H$356,7,FALSE)</f>
        <v>137</v>
      </c>
      <c r="I688" s="98">
        <f t="shared" si="26"/>
        <v>0</v>
      </c>
      <c r="J688" s="123">
        <f t="shared" si="27"/>
        <v>137</v>
      </c>
      <c r="K688" s="131"/>
    </row>
    <row r="689" spans="1:11" s="110" customFormat="1" ht="19.5" customHeight="1" x14ac:dyDescent="0.2">
      <c r="A689" s="99">
        <v>42217</v>
      </c>
      <c r="B689" s="192" t="s">
        <v>416</v>
      </c>
      <c r="C689" s="206" t="s">
        <v>477</v>
      </c>
      <c r="D689" s="130"/>
      <c r="E689" s="130"/>
      <c r="F689" s="131"/>
      <c r="G689" s="131">
        <v>5</v>
      </c>
      <c r="H689" s="98">
        <f>VLOOKUP(B689,'N1113 '!A$8:H$356,7,FALSE)</f>
        <v>122</v>
      </c>
      <c r="I689" s="98">
        <f t="shared" si="26"/>
        <v>0</v>
      </c>
      <c r="J689" s="123">
        <f t="shared" si="27"/>
        <v>610</v>
      </c>
      <c r="K689" s="131"/>
    </row>
    <row r="690" spans="1:11" s="110" customFormat="1" ht="19.5" customHeight="1" x14ac:dyDescent="0.2">
      <c r="A690" s="99">
        <v>42245</v>
      </c>
      <c r="B690" s="192" t="s">
        <v>416</v>
      </c>
      <c r="C690" s="206" t="s">
        <v>477</v>
      </c>
      <c r="D690" s="130"/>
      <c r="E690" s="130"/>
      <c r="F690" s="131"/>
      <c r="G690" s="131">
        <v>1</v>
      </c>
      <c r="H690" s="98">
        <f>VLOOKUP(B690,'N1113 '!A$8:H$356,7,FALSE)</f>
        <v>122</v>
      </c>
      <c r="I690" s="98">
        <f t="shared" si="26"/>
        <v>0</v>
      </c>
      <c r="J690" s="123">
        <f t="shared" si="27"/>
        <v>122</v>
      </c>
      <c r="K690" s="131"/>
    </row>
    <row r="691" spans="1:11" s="110" customFormat="1" ht="19.5" customHeight="1" x14ac:dyDescent="0.2">
      <c r="A691" s="99">
        <v>42257</v>
      </c>
      <c r="B691" s="168" t="s">
        <v>532</v>
      </c>
      <c r="C691" s="129" t="s">
        <v>477</v>
      </c>
      <c r="D691" s="130"/>
      <c r="E691" s="130"/>
      <c r="F691" s="131"/>
      <c r="G691" s="131">
        <v>10</v>
      </c>
      <c r="H691" s="98" t="e">
        <f>VLOOKUP(B691,'N1113 '!A$8:H$356,7,FALSE)</f>
        <v>#N/A</v>
      </c>
      <c r="I691" s="98" t="e">
        <f t="shared" si="26"/>
        <v>#N/A</v>
      </c>
      <c r="J691" s="123" t="e">
        <f t="shared" si="27"/>
        <v>#N/A</v>
      </c>
      <c r="K691" s="131"/>
    </row>
    <row r="692" spans="1:11" s="110" customFormat="1" ht="19.5" customHeight="1" x14ac:dyDescent="0.2">
      <c r="A692" s="99">
        <v>42070</v>
      </c>
      <c r="B692" s="168" t="s">
        <v>587</v>
      </c>
      <c r="C692" s="204" t="s">
        <v>477</v>
      </c>
      <c r="D692" s="130"/>
      <c r="E692" s="130"/>
      <c r="F692" s="131"/>
      <c r="G692" s="131">
        <v>1</v>
      </c>
      <c r="H692" s="98">
        <f>VLOOKUP(B692,'N1113 '!A$8:H$356,7,FALSE)</f>
        <v>11.6</v>
      </c>
      <c r="I692" s="98">
        <f t="shared" si="26"/>
        <v>0</v>
      </c>
      <c r="J692" s="123">
        <f t="shared" si="27"/>
        <v>11.6</v>
      </c>
      <c r="K692" s="131"/>
    </row>
    <row r="693" spans="1:11" s="110" customFormat="1" ht="19.5" customHeight="1" x14ac:dyDescent="0.2">
      <c r="A693" s="99">
        <v>42207</v>
      </c>
      <c r="B693" s="168" t="s">
        <v>669</v>
      </c>
      <c r="C693" s="194" t="s">
        <v>477</v>
      </c>
      <c r="D693" s="130"/>
      <c r="E693" s="130"/>
      <c r="F693" s="131"/>
      <c r="G693" s="131">
        <v>1</v>
      </c>
      <c r="H693" s="98">
        <f>VLOOKUP(B693,'N1113 '!A$8:H$356,7,FALSE)</f>
        <v>16.5</v>
      </c>
      <c r="I693" s="98">
        <f t="shared" si="26"/>
        <v>0</v>
      </c>
      <c r="J693" s="123">
        <f t="shared" si="27"/>
        <v>16.5</v>
      </c>
      <c r="K693" s="131"/>
    </row>
    <row r="694" spans="1:11" s="110" customFormat="1" ht="19.5" customHeight="1" x14ac:dyDescent="0.2">
      <c r="A694" s="99">
        <v>42034</v>
      </c>
      <c r="B694" s="192" t="s">
        <v>143</v>
      </c>
      <c r="C694" s="201" t="s">
        <v>477</v>
      </c>
      <c r="D694" s="130"/>
      <c r="E694" s="130"/>
      <c r="F694" s="131"/>
      <c r="G694" s="131">
        <v>1</v>
      </c>
      <c r="H694" s="98">
        <f>VLOOKUP(B694,'N1113 '!A$8:H$356,7,FALSE)</f>
        <v>26</v>
      </c>
      <c r="I694" s="98">
        <f t="shared" si="26"/>
        <v>0</v>
      </c>
      <c r="J694" s="123">
        <f t="shared" si="27"/>
        <v>26</v>
      </c>
      <c r="K694" s="131"/>
    </row>
    <row r="695" spans="1:11" s="110" customFormat="1" ht="19.5" customHeight="1" x14ac:dyDescent="0.2">
      <c r="A695" s="99">
        <v>42070</v>
      </c>
      <c r="B695" s="192" t="s">
        <v>143</v>
      </c>
      <c r="C695" s="206" t="s">
        <v>477</v>
      </c>
      <c r="D695" s="130"/>
      <c r="E695" s="130"/>
      <c r="F695" s="131"/>
      <c r="G695" s="131">
        <v>1</v>
      </c>
      <c r="H695" s="98">
        <f>VLOOKUP(B695,'N1113 '!A$8:H$356,7,FALSE)</f>
        <v>26</v>
      </c>
      <c r="I695" s="98">
        <f t="shared" si="26"/>
        <v>0</v>
      </c>
      <c r="J695" s="123">
        <f t="shared" si="27"/>
        <v>26</v>
      </c>
      <c r="K695" s="131"/>
    </row>
    <row r="696" spans="1:11" s="110" customFormat="1" ht="19.5" customHeight="1" x14ac:dyDescent="0.2">
      <c r="A696" s="99">
        <v>42101</v>
      </c>
      <c r="B696" s="192" t="s">
        <v>143</v>
      </c>
      <c r="C696" s="206" t="s">
        <v>477</v>
      </c>
      <c r="D696" s="130"/>
      <c r="E696" s="130"/>
      <c r="F696" s="131"/>
      <c r="G696" s="131">
        <v>1</v>
      </c>
      <c r="H696" s="98">
        <f>VLOOKUP(B696,'N1113 '!A$8:H$356,7,FALSE)</f>
        <v>26</v>
      </c>
      <c r="I696" s="98">
        <f t="shared" si="26"/>
        <v>0</v>
      </c>
      <c r="J696" s="123">
        <f t="shared" si="27"/>
        <v>26</v>
      </c>
      <c r="K696" s="131"/>
    </row>
    <row r="697" spans="1:11" s="112" customFormat="1" ht="19.5" customHeight="1" x14ac:dyDescent="0.2">
      <c r="A697" s="99">
        <v>42123</v>
      </c>
      <c r="B697" s="192" t="s">
        <v>143</v>
      </c>
      <c r="C697" s="129" t="s">
        <v>477</v>
      </c>
      <c r="D697" s="214"/>
      <c r="E697" s="214"/>
      <c r="F697" s="122"/>
      <c r="G697" s="122">
        <v>2</v>
      </c>
      <c r="H697" s="98">
        <f>VLOOKUP(B697,'N1113 '!A$8:H$356,7,FALSE)</f>
        <v>26</v>
      </c>
      <c r="I697" s="98">
        <f t="shared" si="26"/>
        <v>0</v>
      </c>
      <c r="J697" s="98">
        <f t="shared" si="27"/>
        <v>52</v>
      </c>
      <c r="K697" s="122"/>
    </row>
    <row r="698" spans="1:11" s="110" customFormat="1" ht="19.5" customHeight="1" x14ac:dyDescent="0.2">
      <c r="A698" s="99">
        <v>42170</v>
      </c>
      <c r="B698" s="192" t="s">
        <v>143</v>
      </c>
      <c r="C698" s="241" t="s">
        <v>477</v>
      </c>
      <c r="D698" s="130"/>
      <c r="E698" s="130"/>
      <c r="F698" s="131"/>
      <c r="G698" s="131">
        <v>1</v>
      </c>
      <c r="H698" s="98">
        <f>VLOOKUP(B698,'N1113 '!A$8:H$356,7,FALSE)</f>
        <v>26</v>
      </c>
      <c r="I698" s="98">
        <f t="shared" si="26"/>
        <v>0</v>
      </c>
      <c r="J698" s="123">
        <f t="shared" si="27"/>
        <v>26</v>
      </c>
      <c r="K698" s="131"/>
    </row>
    <row r="699" spans="1:11" s="110" customFormat="1" ht="19.5" customHeight="1" x14ac:dyDescent="0.2">
      <c r="A699" s="99">
        <v>42180</v>
      </c>
      <c r="B699" s="192" t="s">
        <v>143</v>
      </c>
      <c r="C699" s="129" t="s">
        <v>477</v>
      </c>
      <c r="D699" s="130"/>
      <c r="E699" s="130"/>
      <c r="F699" s="131"/>
      <c r="G699" s="131">
        <v>2</v>
      </c>
      <c r="H699" s="98">
        <f>VLOOKUP(B699,'N1113 '!A$8:H$356,7,FALSE)</f>
        <v>26</v>
      </c>
      <c r="I699" s="98">
        <f t="shared" si="26"/>
        <v>0</v>
      </c>
      <c r="J699" s="123">
        <f t="shared" si="27"/>
        <v>52</v>
      </c>
      <c r="K699" s="131"/>
    </row>
    <row r="700" spans="1:11" s="110" customFormat="1" ht="19.5" customHeight="1" x14ac:dyDescent="0.2">
      <c r="A700" s="99">
        <v>42224</v>
      </c>
      <c r="B700" s="192" t="s">
        <v>143</v>
      </c>
      <c r="C700" s="241" t="s">
        <v>477</v>
      </c>
      <c r="D700" s="130"/>
      <c r="E700" s="130"/>
      <c r="F700" s="131"/>
      <c r="G700" s="131">
        <v>1</v>
      </c>
      <c r="H700" s="98">
        <f>VLOOKUP(B700,'N1113 '!A$8:H$356,7,FALSE)</f>
        <v>26</v>
      </c>
      <c r="I700" s="98">
        <f t="shared" si="26"/>
        <v>0</v>
      </c>
      <c r="J700" s="123">
        <f t="shared" si="27"/>
        <v>26</v>
      </c>
      <c r="K700" s="131"/>
    </row>
    <row r="701" spans="1:11" s="110" customFormat="1" ht="19.5" customHeight="1" x14ac:dyDescent="0.2">
      <c r="A701" s="99">
        <v>42257</v>
      </c>
      <c r="B701" s="192" t="s">
        <v>143</v>
      </c>
      <c r="C701" s="241" t="s">
        <v>477</v>
      </c>
      <c r="D701" s="130"/>
      <c r="E701" s="130"/>
      <c r="F701" s="131"/>
      <c r="G701" s="131">
        <v>2</v>
      </c>
      <c r="H701" s="98">
        <f>VLOOKUP(B701,'N1113 '!A$8:H$356,7,FALSE)</f>
        <v>26</v>
      </c>
      <c r="I701" s="98">
        <f t="shared" si="26"/>
        <v>0</v>
      </c>
      <c r="J701" s="123">
        <f t="shared" si="27"/>
        <v>52</v>
      </c>
      <c r="K701" s="131"/>
    </row>
    <row r="702" spans="1:11" s="110" customFormat="1" ht="19.5" customHeight="1" x14ac:dyDescent="0.2">
      <c r="A702" s="99">
        <v>42034</v>
      </c>
      <c r="B702" s="192" t="s">
        <v>564</v>
      </c>
      <c r="C702" s="204" t="s">
        <v>477</v>
      </c>
      <c r="D702" s="130"/>
      <c r="E702" s="130"/>
      <c r="F702" s="131"/>
      <c r="G702" s="131">
        <v>100</v>
      </c>
      <c r="H702" s="98">
        <f>VLOOKUP(B702,'N1113 '!A$8:H$356,7,FALSE)</f>
        <v>3.5</v>
      </c>
      <c r="I702" s="98">
        <f t="shared" si="26"/>
        <v>0</v>
      </c>
      <c r="J702" s="123">
        <f t="shared" si="27"/>
        <v>350</v>
      </c>
      <c r="K702" s="131"/>
    </row>
    <row r="703" spans="1:11" s="110" customFormat="1" ht="19.5" customHeight="1" x14ac:dyDescent="0.2">
      <c r="A703" s="99">
        <v>42101</v>
      </c>
      <c r="B703" s="192" t="s">
        <v>508</v>
      </c>
      <c r="C703" s="206" t="s">
        <v>477</v>
      </c>
      <c r="D703" s="130"/>
      <c r="E703" s="130"/>
      <c r="F703" s="131"/>
      <c r="G703" s="131">
        <v>100</v>
      </c>
      <c r="H703" s="98" t="e">
        <f>VLOOKUP(B703,'N1113 '!A$8:H$356,7,FALSE)</f>
        <v>#N/A</v>
      </c>
      <c r="I703" s="98" t="e">
        <f t="shared" si="26"/>
        <v>#N/A</v>
      </c>
      <c r="J703" s="123" t="e">
        <f t="shared" si="27"/>
        <v>#N/A</v>
      </c>
      <c r="K703" s="131"/>
    </row>
    <row r="704" spans="1:11" s="110" customFormat="1" ht="19.5" customHeight="1" x14ac:dyDescent="0.2">
      <c r="A704" s="99">
        <v>42181</v>
      </c>
      <c r="B704" s="192" t="s">
        <v>508</v>
      </c>
      <c r="C704" s="206" t="s">
        <v>477</v>
      </c>
      <c r="D704" s="130"/>
      <c r="E704" s="130"/>
      <c r="F704" s="131"/>
      <c r="G704" s="131">
        <v>59</v>
      </c>
      <c r="H704" s="98" t="e">
        <f>VLOOKUP(B704,'N1113 '!A$8:H$356,7,FALSE)</f>
        <v>#N/A</v>
      </c>
      <c r="I704" s="98" t="e">
        <f t="shared" si="26"/>
        <v>#N/A</v>
      </c>
      <c r="J704" s="123" t="e">
        <f t="shared" si="27"/>
        <v>#N/A</v>
      </c>
      <c r="K704" s="131"/>
    </row>
    <row r="705" spans="1:11" s="110" customFormat="1" ht="19.5" customHeight="1" x14ac:dyDescent="0.2">
      <c r="A705" s="99">
        <v>42188</v>
      </c>
      <c r="B705" s="192" t="s">
        <v>674</v>
      </c>
      <c r="C705" s="206" t="s">
        <v>477</v>
      </c>
      <c r="D705" s="130"/>
      <c r="E705" s="130"/>
      <c r="F705" s="131"/>
      <c r="G705" s="131">
        <v>100</v>
      </c>
      <c r="H705" s="98">
        <f>VLOOKUP(B705,'N1113 '!A$8:H$356,7,FALSE)</f>
        <v>3.25</v>
      </c>
      <c r="I705" s="98">
        <f t="shared" si="26"/>
        <v>0</v>
      </c>
      <c r="J705" s="123">
        <f t="shared" si="27"/>
        <v>325</v>
      </c>
      <c r="K705" s="131"/>
    </row>
    <row r="706" spans="1:11" s="110" customFormat="1" ht="19.5" customHeight="1" x14ac:dyDescent="0.2">
      <c r="A706" s="99">
        <v>42257</v>
      </c>
      <c r="B706" s="192" t="s">
        <v>674</v>
      </c>
      <c r="C706" s="206" t="s">
        <v>477</v>
      </c>
      <c r="D706" s="130"/>
      <c r="E706" s="130"/>
      <c r="F706" s="131"/>
      <c r="G706" s="131">
        <v>100</v>
      </c>
      <c r="H706" s="98">
        <f>VLOOKUP(B706,'N1113 '!A$8:H$356,7,FALSE)</f>
        <v>3.25</v>
      </c>
      <c r="I706" s="98">
        <f t="shared" si="26"/>
        <v>0</v>
      </c>
      <c r="J706" s="123">
        <f t="shared" si="27"/>
        <v>325</v>
      </c>
      <c r="K706" s="131"/>
    </row>
    <row r="707" spans="1:11" s="110" customFormat="1" ht="19.5" customHeight="1" x14ac:dyDescent="0.2">
      <c r="A707" s="99">
        <v>42062</v>
      </c>
      <c r="B707" s="192" t="s">
        <v>342</v>
      </c>
      <c r="C707" s="210" t="s">
        <v>477</v>
      </c>
      <c r="D707" s="130"/>
      <c r="E707" s="130"/>
      <c r="F707" s="131"/>
      <c r="G707" s="131">
        <v>1</v>
      </c>
      <c r="H707" s="98">
        <f>VLOOKUP(B707,'N1113 '!A$8:H$356,7,FALSE)</f>
        <v>38</v>
      </c>
      <c r="I707" s="98">
        <f t="shared" si="26"/>
        <v>0</v>
      </c>
      <c r="J707" s="123">
        <f t="shared" si="27"/>
        <v>38</v>
      </c>
      <c r="K707" s="131"/>
    </row>
    <row r="708" spans="1:11" s="110" customFormat="1" ht="19.5" customHeight="1" x14ac:dyDescent="0.2">
      <c r="A708" s="99">
        <v>42210</v>
      </c>
      <c r="B708" s="168" t="s">
        <v>625</v>
      </c>
      <c r="C708" s="220" t="s">
        <v>477</v>
      </c>
      <c r="D708" s="130"/>
      <c r="E708" s="130"/>
      <c r="F708" s="131"/>
      <c r="G708" s="131">
        <v>2</v>
      </c>
      <c r="H708" s="98" t="e">
        <f>VLOOKUP(B708,'N1113 '!A$8:H$356,7,FALSE)</f>
        <v>#N/A</v>
      </c>
      <c r="I708" s="98" t="e">
        <f t="shared" si="26"/>
        <v>#N/A</v>
      </c>
      <c r="J708" s="123" t="e">
        <f t="shared" si="27"/>
        <v>#N/A</v>
      </c>
      <c r="K708" s="131"/>
    </row>
    <row r="709" spans="1:11" s="110" customFormat="1" ht="19.5" customHeight="1" x14ac:dyDescent="0.2">
      <c r="A709" s="99">
        <v>42023</v>
      </c>
      <c r="B709" s="192" t="s">
        <v>186</v>
      </c>
      <c r="C709" s="242" t="s">
        <v>477</v>
      </c>
      <c r="D709" s="130"/>
      <c r="E709" s="130"/>
      <c r="F709" s="131"/>
      <c r="G709" s="131">
        <v>2</v>
      </c>
      <c r="H709" s="98">
        <f>VLOOKUP(B709,'N1113 '!A$8:H$356,7,FALSE)</f>
        <v>4.5</v>
      </c>
      <c r="I709" s="98">
        <f t="shared" si="26"/>
        <v>0</v>
      </c>
      <c r="J709" s="123">
        <f t="shared" si="27"/>
        <v>9</v>
      </c>
      <c r="K709" s="131"/>
    </row>
    <row r="710" spans="1:11" s="110" customFormat="1" ht="19.5" customHeight="1" x14ac:dyDescent="0.2">
      <c r="A710" s="99">
        <v>42032</v>
      </c>
      <c r="B710" s="192" t="s">
        <v>231</v>
      </c>
      <c r="C710" s="194" t="s">
        <v>477</v>
      </c>
      <c r="D710" s="130"/>
      <c r="E710" s="130"/>
      <c r="F710" s="131"/>
      <c r="G710" s="131">
        <v>1</v>
      </c>
      <c r="H710" s="98">
        <f>VLOOKUP(B710,'N1113 '!A$8:H$356,7,FALSE)</f>
        <v>425</v>
      </c>
      <c r="I710" s="98">
        <f t="shared" ref="I710:I773" si="28">F710*H710</f>
        <v>0</v>
      </c>
      <c r="J710" s="123">
        <f t="shared" ref="J710:J773" si="29">H710*G710</f>
        <v>425</v>
      </c>
      <c r="K710" s="131"/>
    </row>
    <row r="711" spans="1:11" s="110" customFormat="1" ht="19.5" customHeight="1" x14ac:dyDescent="0.2">
      <c r="A711" s="99">
        <v>42032</v>
      </c>
      <c r="B711" s="192" t="s">
        <v>237</v>
      </c>
      <c r="C711" s="198" t="s">
        <v>477</v>
      </c>
      <c r="D711" s="130"/>
      <c r="E711" s="130"/>
      <c r="F711" s="131"/>
      <c r="G711" s="131">
        <v>1</v>
      </c>
      <c r="H711" s="98" t="e">
        <f>VLOOKUP(B711,'N1113 '!A$8:H$356,7,FALSE)</f>
        <v>#N/A</v>
      </c>
      <c r="I711" s="98" t="e">
        <f t="shared" si="28"/>
        <v>#N/A</v>
      </c>
      <c r="J711" s="123" t="e">
        <f t="shared" si="29"/>
        <v>#N/A</v>
      </c>
      <c r="K711" s="131"/>
    </row>
    <row r="712" spans="1:11" s="110" customFormat="1" ht="19.5" customHeight="1" x14ac:dyDescent="0.2">
      <c r="A712" s="99">
        <v>42044</v>
      </c>
      <c r="B712" s="192" t="s">
        <v>237</v>
      </c>
      <c r="C712" s="197" t="s">
        <v>477</v>
      </c>
      <c r="D712" s="130"/>
      <c r="E712" s="130"/>
      <c r="F712" s="131"/>
      <c r="G712" s="131">
        <v>4</v>
      </c>
      <c r="H712" s="98" t="e">
        <f>VLOOKUP(B712,'N1113 '!A$8:H$356,7,FALSE)</f>
        <v>#N/A</v>
      </c>
      <c r="I712" s="98" t="e">
        <f t="shared" si="28"/>
        <v>#N/A</v>
      </c>
      <c r="J712" s="123" t="e">
        <f t="shared" si="29"/>
        <v>#N/A</v>
      </c>
      <c r="K712" s="131"/>
    </row>
    <row r="713" spans="1:11" s="110" customFormat="1" ht="19.5" customHeight="1" x14ac:dyDescent="0.2">
      <c r="A713" s="99">
        <v>42062</v>
      </c>
      <c r="B713" s="192" t="s">
        <v>237</v>
      </c>
      <c r="C713" s="132" t="s">
        <v>477</v>
      </c>
      <c r="D713" s="130"/>
      <c r="E713" s="130"/>
      <c r="F713" s="131"/>
      <c r="G713" s="131">
        <v>2</v>
      </c>
      <c r="H713" s="98" t="e">
        <f>VLOOKUP(B713,'N1113 '!A$8:H$356,7,FALSE)</f>
        <v>#N/A</v>
      </c>
      <c r="I713" s="98" t="e">
        <f t="shared" si="28"/>
        <v>#N/A</v>
      </c>
      <c r="J713" s="123" t="e">
        <f t="shared" si="29"/>
        <v>#N/A</v>
      </c>
      <c r="K713" s="131"/>
    </row>
    <row r="714" spans="1:11" s="110" customFormat="1" ht="19.5" customHeight="1" x14ac:dyDescent="0.2">
      <c r="A714" s="99">
        <v>42187</v>
      </c>
      <c r="B714" s="192" t="s">
        <v>237</v>
      </c>
      <c r="C714" s="132" t="s">
        <v>477</v>
      </c>
      <c r="D714" s="130"/>
      <c r="E714" s="130"/>
      <c r="F714" s="131"/>
      <c r="G714" s="131">
        <v>4</v>
      </c>
      <c r="H714" s="98" t="e">
        <f>VLOOKUP(B714,'N1113 '!A$8:H$356,7,FALSE)</f>
        <v>#N/A</v>
      </c>
      <c r="I714" s="98" t="e">
        <f t="shared" si="28"/>
        <v>#N/A</v>
      </c>
      <c r="J714" s="123" t="e">
        <f t="shared" si="29"/>
        <v>#N/A</v>
      </c>
      <c r="K714" s="131"/>
    </row>
    <row r="715" spans="1:11" s="110" customFormat="1" ht="19.5" customHeight="1" x14ac:dyDescent="0.2">
      <c r="A715" s="99">
        <v>42256</v>
      </c>
      <c r="B715" s="192" t="s">
        <v>237</v>
      </c>
      <c r="C715" s="210" t="s">
        <v>477</v>
      </c>
      <c r="D715" s="130"/>
      <c r="E715" s="130"/>
      <c r="F715" s="131"/>
      <c r="G715" s="131">
        <v>1</v>
      </c>
      <c r="H715" s="98" t="e">
        <f>VLOOKUP(B715,'N1113 '!A$8:H$356,7,FALSE)</f>
        <v>#N/A</v>
      </c>
      <c r="I715" s="98" t="e">
        <f t="shared" si="28"/>
        <v>#N/A</v>
      </c>
      <c r="J715" s="123" t="e">
        <f t="shared" si="29"/>
        <v>#N/A</v>
      </c>
      <c r="K715" s="131"/>
    </row>
    <row r="716" spans="1:11" s="110" customFormat="1" ht="19.5" customHeight="1" x14ac:dyDescent="0.2">
      <c r="A716" s="99">
        <v>42027</v>
      </c>
      <c r="B716" s="192" t="s">
        <v>506</v>
      </c>
      <c r="C716" s="194" t="s">
        <v>477</v>
      </c>
      <c r="D716" s="130"/>
      <c r="E716" s="130"/>
      <c r="F716" s="131"/>
      <c r="G716" s="131">
        <v>2</v>
      </c>
      <c r="H716" s="98" t="e">
        <f>VLOOKUP(B716,'N1113 '!A$8:H$356,7,FALSE)</f>
        <v>#N/A</v>
      </c>
      <c r="I716" s="98" t="e">
        <f t="shared" si="28"/>
        <v>#N/A</v>
      </c>
      <c r="J716" s="123" t="e">
        <f t="shared" si="29"/>
        <v>#N/A</v>
      </c>
      <c r="K716" s="131"/>
    </row>
    <row r="717" spans="1:11" s="110" customFormat="1" ht="19.5" customHeight="1" x14ac:dyDescent="0.2">
      <c r="A717" s="99">
        <v>42044</v>
      </c>
      <c r="B717" s="192" t="s">
        <v>282</v>
      </c>
      <c r="C717" s="198" t="s">
        <v>477</v>
      </c>
      <c r="D717" s="130"/>
      <c r="E717" s="130"/>
      <c r="F717" s="131"/>
      <c r="G717" s="131">
        <v>1</v>
      </c>
      <c r="H717" s="98">
        <f>VLOOKUP(B717,'N1113 '!A$8:H$356,7,FALSE)</f>
        <v>26</v>
      </c>
      <c r="I717" s="98">
        <f t="shared" si="28"/>
        <v>0</v>
      </c>
      <c r="J717" s="123">
        <f t="shared" si="29"/>
        <v>26</v>
      </c>
      <c r="K717" s="131"/>
    </row>
    <row r="718" spans="1:11" s="110" customFormat="1" ht="19.5" customHeight="1" x14ac:dyDescent="0.2">
      <c r="A718" s="99">
        <v>42023</v>
      </c>
      <c r="B718" s="168" t="s">
        <v>539</v>
      </c>
      <c r="C718" s="194" t="s">
        <v>477</v>
      </c>
      <c r="D718" s="130"/>
      <c r="E718" s="130"/>
      <c r="F718" s="131"/>
      <c r="G718" s="131">
        <v>5</v>
      </c>
      <c r="H718" s="98" t="e">
        <f>VLOOKUP(B718,'N1113 '!A$8:H$356,7,FALSE)</f>
        <v>#N/A</v>
      </c>
      <c r="I718" s="98" t="e">
        <f t="shared" si="28"/>
        <v>#N/A</v>
      </c>
      <c r="J718" s="123" t="e">
        <f t="shared" si="29"/>
        <v>#N/A</v>
      </c>
      <c r="K718" s="131"/>
    </row>
    <row r="719" spans="1:11" s="110" customFormat="1" ht="19.5" customHeight="1" x14ac:dyDescent="0.2">
      <c r="A719" s="99">
        <v>42101</v>
      </c>
      <c r="B719" s="168" t="s">
        <v>562</v>
      </c>
      <c r="C719" s="132" t="s">
        <v>477</v>
      </c>
      <c r="D719" s="130"/>
      <c r="E719" s="130"/>
      <c r="F719" s="131"/>
      <c r="G719" s="131">
        <v>50</v>
      </c>
      <c r="H719" s="202" t="e">
        <f>VLOOKUP(B719,'N1113 '!A$8:H$356,7,FALSE)</f>
        <v>#N/A</v>
      </c>
      <c r="I719" s="98" t="e">
        <f t="shared" si="28"/>
        <v>#N/A</v>
      </c>
      <c r="J719" s="123" t="e">
        <f t="shared" si="29"/>
        <v>#N/A</v>
      </c>
      <c r="K719" s="131"/>
    </row>
    <row r="720" spans="1:11" s="110" customFormat="1" ht="19.5" customHeight="1" x14ac:dyDescent="0.2">
      <c r="A720" s="99">
        <v>42150</v>
      </c>
      <c r="B720" s="168" t="s">
        <v>562</v>
      </c>
      <c r="C720" s="204" t="s">
        <v>477</v>
      </c>
      <c r="D720" s="130"/>
      <c r="E720" s="130"/>
      <c r="F720" s="131"/>
      <c r="G720" s="131">
        <v>400</v>
      </c>
      <c r="H720" s="202" t="e">
        <f>VLOOKUP(B720,'N1113 '!A$8:H$356,7,FALSE)</f>
        <v>#N/A</v>
      </c>
      <c r="I720" s="98" t="e">
        <f t="shared" si="28"/>
        <v>#N/A</v>
      </c>
      <c r="J720" s="123" t="e">
        <f t="shared" si="29"/>
        <v>#N/A</v>
      </c>
      <c r="K720" s="131"/>
    </row>
    <row r="721" spans="1:11" s="110" customFormat="1" ht="19.5" customHeight="1" x14ac:dyDescent="0.2">
      <c r="A721" s="99">
        <v>42062</v>
      </c>
      <c r="B721" s="168" t="s">
        <v>443</v>
      </c>
      <c r="C721" s="204" t="s">
        <v>477</v>
      </c>
      <c r="D721" s="130"/>
      <c r="E721" s="130"/>
      <c r="F721" s="131"/>
      <c r="G721" s="131">
        <v>1</v>
      </c>
      <c r="H721" s="98" t="e">
        <f>VLOOKUP(B721,'N1113 '!A$8:H$356,7,FALSE)</f>
        <v>#N/A</v>
      </c>
      <c r="I721" s="98" t="e">
        <f t="shared" si="28"/>
        <v>#N/A</v>
      </c>
      <c r="J721" s="123" t="e">
        <f t="shared" si="29"/>
        <v>#N/A</v>
      </c>
      <c r="K721" s="131"/>
    </row>
    <row r="722" spans="1:11" s="110" customFormat="1" ht="19.5" customHeight="1" x14ac:dyDescent="0.2">
      <c r="A722" s="99">
        <v>42101</v>
      </c>
      <c r="B722" s="168" t="s">
        <v>443</v>
      </c>
      <c r="C722" s="204" t="s">
        <v>477</v>
      </c>
      <c r="D722" s="130"/>
      <c r="E722" s="130"/>
      <c r="F722" s="131"/>
      <c r="G722" s="131">
        <v>1</v>
      </c>
      <c r="H722" s="202" t="e">
        <f>VLOOKUP(B722,'N1113 '!A$8:H$356,7,FALSE)</f>
        <v>#N/A</v>
      </c>
      <c r="I722" s="98" t="e">
        <f t="shared" si="28"/>
        <v>#N/A</v>
      </c>
      <c r="J722" s="123" t="e">
        <f t="shared" si="29"/>
        <v>#N/A</v>
      </c>
      <c r="K722" s="131"/>
    </row>
    <row r="723" spans="1:11" s="110" customFormat="1" ht="19.5" customHeight="1" x14ac:dyDescent="0.2">
      <c r="A723" s="99">
        <v>42166</v>
      </c>
      <c r="B723" s="168" t="s">
        <v>443</v>
      </c>
      <c r="C723" s="204" t="s">
        <v>477</v>
      </c>
      <c r="D723" s="130"/>
      <c r="E723" s="130"/>
      <c r="F723" s="131"/>
      <c r="G723" s="131">
        <v>1</v>
      </c>
      <c r="H723" s="202" t="e">
        <f>VLOOKUP(B723,'N1113 '!A$8:H$356,7,FALSE)</f>
        <v>#N/A</v>
      </c>
      <c r="I723" s="98" t="e">
        <f t="shared" si="28"/>
        <v>#N/A</v>
      </c>
      <c r="J723" s="123" t="e">
        <f t="shared" si="29"/>
        <v>#N/A</v>
      </c>
      <c r="K723" s="131"/>
    </row>
    <row r="724" spans="1:11" s="110" customFormat="1" ht="19.5" customHeight="1" x14ac:dyDescent="0.2">
      <c r="A724" s="99">
        <v>42180</v>
      </c>
      <c r="B724" s="168" t="s">
        <v>443</v>
      </c>
      <c r="C724" s="132" t="s">
        <v>477</v>
      </c>
      <c r="D724" s="130"/>
      <c r="E724" s="130"/>
      <c r="F724" s="131"/>
      <c r="G724" s="131">
        <v>1</v>
      </c>
      <c r="H724" s="202" t="e">
        <f>VLOOKUP(B724,'N1113 '!A$8:H$356,7,FALSE)</f>
        <v>#N/A</v>
      </c>
      <c r="I724" s="98" t="e">
        <f t="shared" si="28"/>
        <v>#N/A</v>
      </c>
      <c r="J724" s="123" t="e">
        <f t="shared" si="29"/>
        <v>#N/A</v>
      </c>
      <c r="K724" s="131"/>
    </row>
    <row r="725" spans="1:11" s="110" customFormat="1" ht="19.5" customHeight="1" x14ac:dyDescent="0.2">
      <c r="A725" s="99">
        <v>42105</v>
      </c>
      <c r="B725" s="168" t="s">
        <v>626</v>
      </c>
      <c r="C725" s="247" t="s">
        <v>477</v>
      </c>
      <c r="D725" s="130"/>
      <c r="E725" s="130"/>
      <c r="F725" s="131"/>
      <c r="G725" s="131">
        <v>1</v>
      </c>
      <c r="H725" s="202" t="e">
        <f>VLOOKUP(B725,'N1113 '!A$8:H$356,7,FALSE)</f>
        <v>#N/A</v>
      </c>
      <c r="I725" s="98" t="e">
        <f t="shared" si="28"/>
        <v>#N/A</v>
      </c>
      <c r="J725" s="123" t="e">
        <f t="shared" si="29"/>
        <v>#N/A</v>
      </c>
      <c r="K725" s="131"/>
    </row>
    <row r="726" spans="1:11" s="110" customFormat="1" ht="19.5" customHeight="1" x14ac:dyDescent="0.2">
      <c r="A726" s="99">
        <v>42217</v>
      </c>
      <c r="B726" s="192" t="s">
        <v>524</v>
      </c>
      <c r="C726" s="129" t="s">
        <v>477</v>
      </c>
      <c r="D726" s="130"/>
      <c r="E726" s="130"/>
      <c r="F726" s="131"/>
      <c r="G726" s="131">
        <v>2</v>
      </c>
      <c r="H726" s="98" t="e">
        <f>VLOOKUP(B726,'N1113 '!A$8:H$356,7,FALSE)</f>
        <v>#N/A</v>
      </c>
      <c r="I726" s="98" t="e">
        <f t="shared" si="28"/>
        <v>#N/A</v>
      </c>
      <c r="J726" s="123" t="e">
        <f t="shared" si="29"/>
        <v>#N/A</v>
      </c>
      <c r="K726" s="131"/>
    </row>
    <row r="727" spans="1:11" s="110" customFormat="1" ht="19.5" customHeight="1" x14ac:dyDescent="0.2">
      <c r="A727" s="99">
        <v>42011</v>
      </c>
      <c r="B727" s="168" t="s">
        <v>419</v>
      </c>
      <c r="C727" s="204" t="s">
        <v>473</v>
      </c>
      <c r="D727" s="130"/>
      <c r="E727" s="130"/>
      <c r="F727" s="131"/>
      <c r="G727" s="131">
        <v>1</v>
      </c>
      <c r="H727" s="98">
        <f>VLOOKUP(B727,'N1113 '!A$8:H$356,7,FALSE)</f>
        <v>297.5</v>
      </c>
      <c r="I727" s="98">
        <f t="shared" si="28"/>
        <v>0</v>
      </c>
      <c r="J727" s="123">
        <f t="shared" si="29"/>
        <v>297.5</v>
      </c>
      <c r="K727" s="131"/>
    </row>
    <row r="728" spans="1:11" s="110" customFormat="1" ht="19.5" customHeight="1" x14ac:dyDescent="0.2">
      <c r="A728" s="99">
        <v>42065</v>
      </c>
      <c r="B728" s="168" t="s">
        <v>606</v>
      </c>
      <c r="C728" s="195" t="s">
        <v>473</v>
      </c>
      <c r="D728" s="130"/>
      <c r="E728" s="130"/>
      <c r="F728" s="131"/>
      <c r="G728" s="131">
        <v>100</v>
      </c>
      <c r="H728" s="98" t="e">
        <f>VLOOKUP(B728,'N1113 '!A$8:H$356,7,FALSE)</f>
        <v>#N/A</v>
      </c>
      <c r="I728" s="98" t="e">
        <f t="shared" si="28"/>
        <v>#N/A</v>
      </c>
      <c r="J728" s="123" t="e">
        <f t="shared" si="29"/>
        <v>#N/A</v>
      </c>
      <c r="K728" s="131"/>
    </row>
    <row r="729" spans="1:11" s="110" customFormat="1" ht="19.5" customHeight="1" x14ac:dyDescent="0.2">
      <c r="A729" s="99">
        <v>42065</v>
      </c>
      <c r="B729" s="168" t="s">
        <v>608</v>
      </c>
      <c r="C729" s="195" t="s">
        <v>473</v>
      </c>
      <c r="D729" s="130"/>
      <c r="E729" s="130"/>
      <c r="F729" s="131"/>
      <c r="G729" s="131">
        <v>10</v>
      </c>
      <c r="H729" s="98" t="e">
        <f>VLOOKUP(B729,'N1113 '!A$8:H$356,7,FALSE)</f>
        <v>#N/A</v>
      </c>
      <c r="I729" s="98" t="e">
        <f t="shared" si="28"/>
        <v>#N/A</v>
      </c>
      <c r="J729" s="123" t="e">
        <f t="shared" si="29"/>
        <v>#N/A</v>
      </c>
      <c r="K729" s="131"/>
    </row>
    <row r="730" spans="1:11" s="112" customFormat="1" ht="19.5" customHeight="1" x14ac:dyDescent="0.2">
      <c r="A730" s="99">
        <v>42061</v>
      </c>
      <c r="B730" s="168" t="s">
        <v>436</v>
      </c>
      <c r="C730" s="200" t="s">
        <v>473</v>
      </c>
      <c r="D730" s="214"/>
      <c r="E730" s="214"/>
      <c r="F730" s="122"/>
      <c r="G730" s="122">
        <v>1</v>
      </c>
      <c r="H730" s="98" t="e">
        <f>VLOOKUP(B730,'N1113 '!A$8:H$356,7,FALSE)</f>
        <v>#N/A</v>
      </c>
      <c r="I730" s="98" t="e">
        <f t="shared" si="28"/>
        <v>#N/A</v>
      </c>
      <c r="J730" s="98" t="e">
        <f t="shared" si="29"/>
        <v>#N/A</v>
      </c>
      <c r="K730" s="122"/>
    </row>
    <row r="731" spans="1:11" s="110" customFormat="1" ht="19.5" customHeight="1" x14ac:dyDescent="0.2">
      <c r="A731" s="99">
        <v>42045</v>
      </c>
      <c r="B731" s="168" t="s">
        <v>527</v>
      </c>
      <c r="C731" s="132" t="s">
        <v>473</v>
      </c>
      <c r="D731" s="130"/>
      <c r="E731" s="130"/>
      <c r="F731" s="131"/>
      <c r="G731" s="131">
        <v>3</v>
      </c>
      <c r="H731" s="98" t="e">
        <f>VLOOKUP(B731,'N1113 '!A$8:H$356,7,FALSE)</f>
        <v>#N/A</v>
      </c>
      <c r="I731" s="98" t="e">
        <f t="shared" si="28"/>
        <v>#N/A</v>
      </c>
      <c r="J731" s="123" t="e">
        <f t="shared" si="29"/>
        <v>#N/A</v>
      </c>
      <c r="K731" s="131"/>
    </row>
    <row r="732" spans="1:11" s="110" customFormat="1" ht="19.5" customHeight="1" x14ac:dyDescent="0.2">
      <c r="A732" s="99">
        <v>42084</v>
      </c>
      <c r="B732" s="168" t="s">
        <v>527</v>
      </c>
      <c r="C732" s="194" t="s">
        <v>473</v>
      </c>
      <c r="D732" s="130"/>
      <c r="E732" s="130"/>
      <c r="F732" s="131"/>
      <c r="G732" s="131">
        <v>1</v>
      </c>
      <c r="H732" s="98" t="e">
        <f>VLOOKUP(B732,'N1113 '!A$8:H$356,7,FALSE)</f>
        <v>#N/A</v>
      </c>
      <c r="I732" s="98" t="e">
        <f t="shared" si="28"/>
        <v>#N/A</v>
      </c>
      <c r="J732" s="123" t="e">
        <f t="shared" si="29"/>
        <v>#N/A</v>
      </c>
      <c r="K732" s="131"/>
    </row>
    <row r="733" spans="1:11" s="110" customFormat="1" ht="19.5" customHeight="1" x14ac:dyDescent="0.2">
      <c r="A733" s="99">
        <v>42045</v>
      </c>
      <c r="B733" s="168" t="s">
        <v>528</v>
      </c>
      <c r="C733" s="132" t="s">
        <v>473</v>
      </c>
      <c r="D733" s="130"/>
      <c r="E733" s="130"/>
      <c r="F733" s="131"/>
      <c r="G733" s="131">
        <v>3</v>
      </c>
      <c r="H733" s="98" t="e">
        <f>VLOOKUP(B733,'N1113 '!A$8:H$356,7,FALSE)</f>
        <v>#N/A</v>
      </c>
      <c r="I733" s="98" t="e">
        <f t="shared" si="28"/>
        <v>#N/A</v>
      </c>
      <c r="J733" s="123" t="e">
        <f t="shared" si="29"/>
        <v>#N/A</v>
      </c>
      <c r="K733" s="131"/>
    </row>
    <row r="734" spans="1:11" s="110" customFormat="1" ht="19.5" customHeight="1" x14ac:dyDescent="0.2">
      <c r="A734" s="99">
        <v>42084</v>
      </c>
      <c r="B734" s="168" t="s">
        <v>528</v>
      </c>
      <c r="C734" s="194" t="s">
        <v>473</v>
      </c>
      <c r="D734" s="130"/>
      <c r="E734" s="130"/>
      <c r="F734" s="131"/>
      <c r="G734" s="131">
        <v>4</v>
      </c>
      <c r="H734" s="98" t="e">
        <f>VLOOKUP(B734,'N1113 '!A$8:H$356,7,FALSE)</f>
        <v>#N/A</v>
      </c>
      <c r="I734" s="98" t="e">
        <f t="shared" si="28"/>
        <v>#N/A</v>
      </c>
      <c r="J734" s="123" t="e">
        <f t="shared" si="29"/>
        <v>#N/A</v>
      </c>
      <c r="K734" s="131"/>
    </row>
    <row r="735" spans="1:11" s="110" customFormat="1" ht="19.5" customHeight="1" x14ac:dyDescent="0.2">
      <c r="A735" s="99">
        <v>42011</v>
      </c>
      <c r="B735" s="168" t="s">
        <v>539</v>
      </c>
      <c r="C735" s="194" t="s">
        <v>473</v>
      </c>
      <c r="D735" s="130"/>
      <c r="E735" s="130"/>
      <c r="F735" s="131"/>
      <c r="G735" s="131">
        <v>1</v>
      </c>
      <c r="H735" s="98" t="e">
        <f>VLOOKUP(B735,'N1113 '!A$8:H$356,7,FALSE)</f>
        <v>#N/A</v>
      </c>
      <c r="I735" s="98" t="e">
        <f t="shared" si="28"/>
        <v>#N/A</v>
      </c>
      <c r="J735" s="123" t="e">
        <f t="shared" si="29"/>
        <v>#N/A</v>
      </c>
      <c r="K735" s="131"/>
    </row>
    <row r="736" spans="1:11" s="110" customFormat="1" ht="19.5" customHeight="1" x14ac:dyDescent="0.2">
      <c r="A736" s="99">
        <v>42044</v>
      </c>
      <c r="B736" s="192" t="s">
        <v>538</v>
      </c>
      <c r="C736" s="194" t="s">
        <v>473</v>
      </c>
      <c r="D736" s="130"/>
      <c r="E736" s="130"/>
      <c r="F736" s="131"/>
      <c r="G736" s="131">
        <v>2</v>
      </c>
      <c r="H736" s="98" t="e">
        <f>VLOOKUP(B736,'N1113 '!A$8:H$356,7,FALSE)</f>
        <v>#N/A</v>
      </c>
      <c r="I736" s="98" t="e">
        <f t="shared" si="28"/>
        <v>#N/A</v>
      </c>
      <c r="J736" s="123" t="e">
        <f t="shared" si="29"/>
        <v>#N/A</v>
      </c>
      <c r="K736" s="131"/>
    </row>
    <row r="737" spans="1:11" s="110" customFormat="1" ht="19.5" customHeight="1" x14ac:dyDescent="0.2">
      <c r="A737" s="99">
        <v>42060</v>
      </c>
      <c r="B737" s="192" t="s">
        <v>538</v>
      </c>
      <c r="C737" s="128" t="s">
        <v>473</v>
      </c>
      <c r="D737" s="130"/>
      <c r="E737" s="130"/>
      <c r="F737" s="131"/>
      <c r="G737" s="131">
        <v>2</v>
      </c>
      <c r="H737" s="98" t="e">
        <f>VLOOKUP(B737,'N1113 '!A$8:H$356,7,FALSE)</f>
        <v>#N/A</v>
      </c>
      <c r="I737" s="98" t="e">
        <f t="shared" si="28"/>
        <v>#N/A</v>
      </c>
      <c r="J737" s="123" t="e">
        <f t="shared" si="29"/>
        <v>#N/A</v>
      </c>
      <c r="K737" s="131"/>
    </row>
    <row r="738" spans="1:11" s="110" customFormat="1" ht="19.5" customHeight="1" x14ac:dyDescent="0.2">
      <c r="A738" s="99">
        <v>42072</v>
      </c>
      <c r="B738" s="192" t="s">
        <v>538</v>
      </c>
      <c r="C738" s="242" t="s">
        <v>473</v>
      </c>
      <c r="D738" s="130"/>
      <c r="E738" s="130"/>
      <c r="F738" s="131"/>
      <c r="G738" s="131">
        <v>5</v>
      </c>
      <c r="H738" s="98" t="e">
        <f>VLOOKUP(B738,'N1113 '!A$8:H$356,7,FALSE)</f>
        <v>#N/A</v>
      </c>
      <c r="I738" s="98" t="e">
        <f t="shared" si="28"/>
        <v>#N/A</v>
      </c>
      <c r="J738" s="123" t="e">
        <f t="shared" si="29"/>
        <v>#N/A</v>
      </c>
      <c r="K738" s="131"/>
    </row>
    <row r="739" spans="1:11" s="110" customFormat="1" ht="19.5" customHeight="1" x14ac:dyDescent="0.2">
      <c r="A739" s="99">
        <v>42051</v>
      </c>
      <c r="B739" s="168" t="s">
        <v>443</v>
      </c>
      <c r="C739" s="195" t="s">
        <v>473</v>
      </c>
      <c r="D739" s="130"/>
      <c r="E739" s="130"/>
      <c r="F739" s="131"/>
      <c r="G739" s="131">
        <v>1</v>
      </c>
      <c r="H739" s="98" t="e">
        <f>VLOOKUP(B739,'N1113 '!A$8:H$356,7,FALSE)</f>
        <v>#N/A</v>
      </c>
      <c r="I739" s="98" t="e">
        <f t="shared" si="28"/>
        <v>#N/A</v>
      </c>
      <c r="J739" s="123" t="e">
        <f t="shared" si="29"/>
        <v>#N/A</v>
      </c>
      <c r="K739" s="131"/>
    </row>
    <row r="740" spans="1:11" s="110" customFormat="1" ht="19.5" customHeight="1" x14ac:dyDescent="0.2">
      <c r="A740" s="99">
        <v>42014</v>
      </c>
      <c r="B740" s="192" t="s">
        <v>192</v>
      </c>
      <c r="C740" s="204" t="s">
        <v>584</v>
      </c>
      <c r="D740" s="130"/>
      <c r="E740" s="130"/>
      <c r="F740" s="131"/>
      <c r="G740" s="131">
        <v>2</v>
      </c>
      <c r="H740" s="98" t="e">
        <f>VLOOKUP(B740,'N1113 '!A$8:H$356,7,FALSE)</f>
        <v>#N/A</v>
      </c>
      <c r="I740" s="98" t="e">
        <f t="shared" si="28"/>
        <v>#N/A</v>
      </c>
      <c r="J740" s="123" t="e">
        <f t="shared" si="29"/>
        <v>#N/A</v>
      </c>
      <c r="K740" s="131"/>
    </row>
    <row r="741" spans="1:11" s="113" customFormat="1" ht="19.5" customHeight="1" x14ac:dyDescent="0.2">
      <c r="A741" s="100">
        <v>42009</v>
      </c>
      <c r="B741" s="192" t="s">
        <v>61</v>
      </c>
      <c r="C741" s="218" t="s">
        <v>468</v>
      </c>
      <c r="D741" s="127"/>
      <c r="E741" s="127"/>
      <c r="F741" s="125"/>
      <c r="G741" s="125">
        <v>12</v>
      </c>
      <c r="H741" s="98" t="e">
        <f>VLOOKUP(B741,'N1113 '!A$8:H$356,7,FALSE)</f>
        <v>#N/A</v>
      </c>
      <c r="I741" s="98" t="e">
        <f t="shared" si="28"/>
        <v>#N/A</v>
      </c>
      <c r="J741" s="123" t="e">
        <f t="shared" si="29"/>
        <v>#N/A</v>
      </c>
      <c r="K741" s="125"/>
    </row>
    <row r="742" spans="1:11" s="113" customFormat="1" ht="19.5" customHeight="1" x14ac:dyDescent="0.2">
      <c r="A742" s="100">
        <v>42048</v>
      </c>
      <c r="B742" s="192" t="s">
        <v>61</v>
      </c>
      <c r="C742" s="218" t="s">
        <v>468</v>
      </c>
      <c r="D742" s="127"/>
      <c r="E742" s="127"/>
      <c r="F742" s="125"/>
      <c r="G742" s="125">
        <v>12</v>
      </c>
      <c r="H742" s="98" t="e">
        <f>VLOOKUP(B742,'N1113 '!A$8:H$356,7,FALSE)</f>
        <v>#N/A</v>
      </c>
      <c r="I742" s="98" t="e">
        <f t="shared" si="28"/>
        <v>#N/A</v>
      </c>
      <c r="J742" s="123" t="e">
        <f t="shared" si="29"/>
        <v>#N/A</v>
      </c>
      <c r="K742" s="125"/>
    </row>
    <row r="743" spans="1:11" s="113" customFormat="1" ht="19.5" customHeight="1" x14ac:dyDescent="0.2">
      <c r="A743" s="100">
        <v>42065</v>
      </c>
      <c r="B743" s="192" t="s">
        <v>61</v>
      </c>
      <c r="C743" s="218" t="s">
        <v>468</v>
      </c>
      <c r="D743" s="127"/>
      <c r="E743" s="127"/>
      <c r="F743" s="125"/>
      <c r="G743" s="125">
        <v>16</v>
      </c>
      <c r="H743" s="98" t="e">
        <f>VLOOKUP(B743,'N1113 '!A$8:H$356,7,FALSE)</f>
        <v>#N/A</v>
      </c>
      <c r="I743" s="98" t="e">
        <f t="shared" si="28"/>
        <v>#N/A</v>
      </c>
      <c r="J743" s="123" t="e">
        <f t="shared" si="29"/>
        <v>#N/A</v>
      </c>
      <c r="K743" s="125"/>
    </row>
    <row r="744" spans="1:11" s="113" customFormat="1" ht="19.5" customHeight="1" x14ac:dyDescent="0.2">
      <c r="A744" s="100">
        <v>42091</v>
      </c>
      <c r="B744" s="192" t="s">
        <v>61</v>
      </c>
      <c r="C744" s="218" t="s">
        <v>468</v>
      </c>
      <c r="D744" s="127"/>
      <c r="E744" s="127"/>
      <c r="F744" s="125"/>
      <c r="G744" s="125">
        <v>10</v>
      </c>
      <c r="H744" s="98" t="e">
        <f>VLOOKUP(B744,'N1113 '!A$8:H$356,7,FALSE)</f>
        <v>#N/A</v>
      </c>
      <c r="I744" s="98" t="e">
        <f t="shared" si="28"/>
        <v>#N/A</v>
      </c>
      <c r="J744" s="123" t="e">
        <f t="shared" si="29"/>
        <v>#N/A</v>
      </c>
      <c r="K744" s="125"/>
    </row>
    <row r="745" spans="1:11" s="110" customFormat="1" ht="19.5" customHeight="1" x14ac:dyDescent="0.2">
      <c r="A745" s="99">
        <v>42122</v>
      </c>
      <c r="B745" s="192" t="s">
        <v>61</v>
      </c>
      <c r="C745" s="160" t="s">
        <v>468</v>
      </c>
      <c r="D745" s="130"/>
      <c r="E745" s="130"/>
      <c r="F745" s="131"/>
      <c r="G745" s="131">
        <v>4</v>
      </c>
      <c r="H745" s="98" t="e">
        <f>VLOOKUP(B745,'N1113 '!A$8:H$356,7,FALSE)</f>
        <v>#N/A</v>
      </c>
      <c r="I745" s="98" t="e">
        <f t="shared" si="28"/>
        <v>#N/A</v>
      </c>
      <c r="J745" s="123" t="e">
        <f t="shared" si="29"/>
        <v>#N/A</v>
      </c>
      <c r="K745" s="131"/>
    </row>
    <row r="746" spans="1:11" s="110" customFormat="1" ht="19.5" customHeight="1" x14ac:dyDescent="0.2">
      <c r="A746" s="99">
        <v>42137</v>
      </c>
      <c r="B746" s="192" t="s">
        <v>61</v>
      </c>
      <c r="C746" s="160" t="s">
        <v>468</v>
      </c>
      <c r="D746" s="130"/>
      <c r="E746" s="130"/>
      <c r="F746" s="131"/>
      <c r="G746" s="131">
        <v>4</v>
      </c>
      <c r="H746" s="98" t="e">
        <f>VLOOKUP(B746,'N1113 '!A$8:H$356,7,FALSE)</f>
        <v>#N/A</v>
      </c>
      <c r="I746" s="98" t="e">
        <f t="shared" si="28"/>
        <v>#N/A</v>
      </c>
      <c r="J746" s="123" t="e">
        <f t="shared" si="29"/>
        <v>#N/A</v>
      </c>
      <c r="K746" s="131"/>
    </row>
    <row r="747" spans="1:11" s="110" customFormat="1" ht="19.5" customHeight="1" x14ac:dyDescent="0.2">
      <c r="A747" s="99">
        <v>42165</v>
      </c>
      <c r="B747" s="192" t="s">
        <v>61</v>
      </c>
      <c r="C747" s="160" t="s">
        <v>468</v>
      </c>
      <c r="D747" s="130"/>
      <c r="E747" s="130"/>
      <c r="F747" s="131"/>
      <c r="G747" s="131">
        <v>12</v>
      </c>
      <c r="H747" s="98" t="e">
        <f>VLOOKUP(B747,'N1113 '!A$8:H$356,7,FALSE)</f>
        <v>#N/A</v>
      </c>
      <c r="I747" s="98" t="e">
        <f t="shared" si="28"/>
        <v>#N/A</v>
      </c>
      <c r="J747" s="123" t="e">
        <f t="shared" si="29"/>
        <v>#N/A</v>
      </c>
      <c r="K747" s="131"/>
    </row>
    <row r="748" spans="1:11" s="110" customFormat="1" ht="19.5" customHeight="1" x14ac:dyDescent="0.2">
      <c r="A748" s="99">
        <v>42194</v>
      </c>
      <c r="B748" s="192" t="s">
        <v>61</v>
      </c>
      <c r="C748" s="160" t="s">
        <v>468</v>
      </c>
      <c r="D748" s="130"/>
      <c r="E748" s="130"/>
      <c r="F748" s="131"/>
      <c r="G748" s="131">
        <v>12</v>
      </c>
      <c r="H748" s="98" t="e">
        <f>VLOOKUP(B748,'N1113 '!A$8:H$356,7,FALSE)</f>
        <v>#N/A</v>
      </c>
      <c r="I748" s="98" t="e">
        <f t="shared" si="28"/>
        <v>#N/A</v>
      </c>
      <c r="J748" s="123" t="e">
        <f t="shared" si="29"/>
        <v>#N/A</v>
      </c>
      <c r="K748" s="131"/>
    </row>
    <row r="749" spans="1:11" s="110" customFormat="1" ht="19.5" customHeight="1" x14ac:dyDescent="0.2">
      <c r="A749" s="99">
        <v>42213</v>
      </c>
      <c r="B749" s="192" t="s">
        <v>61</v>
      </c>
      <c r="C749" s="218" t="s">
        <v>468</v>
      </c>
      <c r="D749" s="130"/>
      <c r="E749" s="130"/>
      <c r="F749" s="131"/>
      <c r="G749" s="131">
        <v>8</v>
      </c>
      <c r="H749" s="98" t="e">
        <f>VLOOKUP(B749,'N1113 '!A$8:H$356,7,FALSE)</f>
        <v>#N/A</v>
      </c>
      <c r="I749" s="98" t="e">
        <f t="shared" si="28"/>
        <v>#N/A</v>
      </c>
      <c r="J749" s="123" t="e">
        <f t="shared" si="29"/>
        <v>#N/A</v>
      </c>
      <c r="K749" s="131"/>
    </row>
    <row r="750" spans="1:11" s="110" customFormat="1" ht="19.5" customHeight="1" x14ac:dyDescent="0.2">
      <c r="A750" s="99">
        <v>42228</v>
      </c>
      <c r="B750" s="192" t="s">
        <v>61</v>
      </c>
      <c r="C750" s="160" t="s">
        <v>468</v>
      </c>
      <c r="D750" s="130"/>
      <c r="E750" s="130"/>
      <c r="F750" s="131"/>
      <c r="G750" s="131">
        <v>12</v>
      </c>
      <c r="H750" s="98" t="e">
        <f>VLOOKUP(B750,'N1113 '!A$8:H$356,7,FALSE)</f>
        <v>#N/A</v>
      </c>
      <c r="I750" s="98" t="e">
        <f t="shared" si="28"/>
        <v>#N/A</v>
      </c>
      <c r="J750" s="123" t="e">
        <f t="shared" si="29"/>
        <v>#N/A</v>
      </c>
      <c r="K750" s="131"/>
    </row>
    <row r="751" spans="1:11" s="110" customFormat="1" ht="19.5" customHeight="1" x14ac:dyDescent="0.2">
      <c r="A751" s="99">
        <v>42230</v>
      </c>
      <c r="B751" s="168" t="s">
        <v>710</v>
      </c>
      <c r="C751" s="160" t="s">
        <v>468</v>
      </c>
      <c r="D751" s="130"/>
      <c r="E751" s="130"/>
      <c r="F751" s="131"/>
      <c r="G751" s="131">
        <v>1</v>
      </c>
      <c r="H751" s="98" t="e">
        <f>VLOOKUP(B751,'N1113 '!A$8:H$356,7,FALSE)</f>
        <v>#N/A</v>
      </c>
      <c r="I751" s="98" t="e">
        <f t="shared" si="28"/>
        <v>#N/A</v>
      </c>
      <c r="J751" s="123" t="e">
        <f t="shared" si="29"/>
        <v>#N/A</v>
      </c>
      <c r="K751" s="131"/>
    </row>
    <row r="752" spans="1:11" s="110" customFormat="1" ht="19.5" customHeight="1" x14ac:dyDescent="0.2">
      <c r="A752" s="99">
        <v>42019</v>
      </c>
      <c r="B752" s="98" t="s">
        <v>403</v>
      </c>
      <c r="C752" s="218" t="s">
        <v>468</v>
      </c>
      <c r="D752" s="130"/>
      <c r="E752" s="130"/>
      <c r="F752" s="131"/>
      <c r="G752" s="131">
        <v>5</v>
      </c>
      <c r="H752" s="98" t="e">
        <f>VLOOKUP(B752,'N1113 '!A$8:H$356,7,FALSE)</f>
        <v>#N/A</v>
      </c>
      <c r="I752" s="98" t="e">
        <f t="shared" si="28"/>
        <v>#N/A</v>
      </c>
      <c r="J752" s="123" t="e">
        <f t="shared" si="29"/>
        <v>#N/A</v>
      </c>
      <c r="K752" s="131"/>
    </row>
    <row r="753" spans="1:11" s="110" customFormat="1" ht="19.5" customHeight="1" x14ac:dyDescent="0.2">
      <c r="A753" s="99">
        <v>42100</v>
      </c>
      <c r="B753" s="98" t="s">
        <v>403</v>
      </c>
      <c r="C753" s="160" t="s">
        <v>468</v>
      </c>
      <c r="D753" s="130"/>
      <c r="E753" s="130"/>
      <c r="F753" s="131"/>
      <c r="G753" s="131">
        <v>3</v>
      </c>
      <c r="H753" s="98" t="e">
        <f>VLOOKUP(B753,'N1113 '!A$8:H$356,7,FALSE)</f>
        <v>#N/A</v>
      </c>
      <c r="I753" s="98" t="e">
        <f t="shared" si="28"/>
        <v>#N/A</v>
      </c>
      <c r="J753" s="123" t="e">
        <f t="shared" si="29"/>
        <v>#N/A</v>
      </c>
      <c r="K753" s="131"/>
    </row>
    <row r="754" spans="1:11" s="110" customFormat="1" ht="19.5" customHeight="1" x14ac:dyDescent="0.2">
      <c r="A754" s="99">
        <v>42108</v>
      </c>
      <c r="B754" s="98" t="s">
        <v>403</v>
      </c>
      <c r="C754" s="160" t="s">
        <v>468</v>
      </c>
      <c r="D754" s="130"/>
      <c r="E754" s="130"/>
      <c r="F754" s="131"/>
      <c r="G754" s="131">
        <v>5</v>
      </c>
      <c r="H754" s="98" t="e">
        <f>VLOOKUP(B754,'N1113 '!A$8:H$356,7,FALSE)</f>
        <v>#N/A</v>
      </c>
      <c r="I754" s="98" t="e">
        <f t="shared" si="28"/>
        <v>#N/A</v>
      </c>
      <c r="J754" s="123" t="e">
        <f t="shared" si="29"/>
        <v>#N/A</v>
      </c>
      <c r="K754" s="131"/>
    </row>
    <row r="755" spans="1:11" s="110" customFormat="1" ht="19.5" customHeight="1" x14ac:dyDescent="0.2">
      <c r="A755" s="99">
        <v>42019</v>
      </c>
      <c r="B755" s="191" t="s">
        <v>404</v>
      </c>
      <c r="C755" s="218" t="s">
        <v>468</v>
      </c>
      <c r="D755" s="130"/>
      <c r="E755" s="130"/>
      <c r="F755" s="131"/>
      <c r="G755" s="131">
        <v>10</v>
      </c>
      <c r="H755" s="98">
        <f>VLOOKUP(B755,'N1113 '!A$8:H$356,7,FALSE)</f>
        <v>3.6</v>
      </c>
      <c r="I755" s="98">
        <f t="shared" si="28"/>
        <v>0</v>
      </c>
      <c r="J755" s="123">
        <f t="shared" si="29"/>
        <v>36</v>
      </c>
      <c r="K755" s="131"/>
    </row>
    <row r="756" spans="1:11" s="110" customFormat="1" ht="19.5" customHeight="1" x14ac:dyDescent="0.2">
      <c r="A756" s="99">
        <v>42070</v>
      </c>
      <c r="B756" s="191" t="s">
        <v>404</v>
      </c>
      <c r="C756" s="160" t="s">
        <v>468</v>
      </c>
      <c r="D756" s="130"/>
      <c r="E756" s="130"/>
      <c r="F756" s="131"/>
      <c r="G756" s="131">
        <v>4</v>
      </c>
      <c r="H756" s="98">
        <f>VLOOKUP(B756,'N1113 '!A$8:H$356,7,FALSE)</f>
        <v>3.6</v>
      </c>
      <c r="I756" s="98">
        <f t="shared" si="28"/>
        <v>0</v>
      </c>
      <c r="J756" s="123">
        <f t="shared" si="29"/>
        <v>14.4</v>
      </c>
      <c r="K756" s="131"/>
    </row>
    <row r="757" spans="1:11" s="110" customFormat="1" ht="19.5" customHeight="1" x14ac:dyDescent="0.2">
      <c r="A757" s="99">
        <v>42108</v>
      </c>
      <c r="B757" s="191" t="s">
        <v>404</v>
      </c>
      <c r="C757" s="160" t="s">
        <v>468</v>
      </c>
      <c r="D757" s="130"/>
      <c r="E757" s="130"/>
      <c r="F757" s="131"/>
      <c r="G757" s="131">
        <v>5</v>
      </c>
      <c r="H757" s="98">
        <f>VLOOKUP(B757,'N1113 '!A$8:H$356,7,FALSE)</f>
        <v>3.6</v>
      </c>
      <c r="I757" s="98">
        <f t="shared" si="28"/>
        <v>0</v>
      </c>
      <c r="J757" s="123">
        <f t="shared" si="29"/>
        <v>18</v>
      </c>
      <c r="K757" s="131"/>
    </row>
    <row r="758" spans="1:11" s="110" customFormat="1" ht="19.5" customHeight="1" x14ac:dyDescent="0.2">
      <c r="A758" s="99">
        <v>42137</v>
      </c>
      <c r="B758" s="191" t="s">
        <v>404</v>
      </c>
      <c r="C758" s="160" t="s">
        <v>468</v>
      </c>
      <c r="D758" s="130"/>
      <c r="E758" s="130"/>
      <c r="F758" s="131"/>
      <c r="G758" s="131">
        <v>5</v>
      </c>
      <c r="H758" s="98">
        <f>VLOOKUP(B758,'N1113 '!A$8:H$356,7,FALSE)</f>
        <v>3.6</v>
      </c>
      <c r="I758" s="98">
        <f t="shared" si="28"/>
        <v>0</v>
      </c>
      <c r="J758" s="123">
        <f t="shared" si="29"/>
        <v>18</v>
      </c>
      <c r="K758" s="131"/>
    </row>
    <row r="759" spans="1:11" s="110" customFormat="1" ht="19.5" customHeight="1" x14ac:dyDescent="0.2">
      <c r="A759" s="99">
        <v>42193</v>
      </c>
      <c r="B759" s="191" t="s">
        <v>404</v>
      </c>
      <c r="C759" s="217" t="s">
        <v>468</v>
      </c>
      <c r="D759" s="130"/>
      <c r="E759" s="130"/>
      <c r="F759" s="131"/>
      <c r="G759" s="131">
        <v>10</v>
      </c>
      <c r="H759" s="202">
        <f>VLOOKUP(B759,'N1113 '!A$8:H$356,7,FALSE)</f>
        <v>3.6</v>
      </c>
      <c r="I759" s="98">
        <f t="shared" si="28"/>
        <v>0</v>
      </c>
      <c r="J759" s="123">
        <f t="shared" si="29"/>
        <v>36</v>
      </c>
      <c r="K759" s="131"/>
    </row>
    <row r="760" spans="1:11" s="110" customFormat="1" ht="19.5" customHeight="1" x14ac:dyDescent="0.2">
      <c r="A760" s="99">
        <v>42228</v>
      </c>
      <c r="B760" s="191" t="s">
        <v>404</v>
      </c>
      <c r="C760" s="200" t="s">
        <v>468</v>
      </c>
      <c r="D760" s="130"/>
      <c r="E760" s="130"/>
      <c r="F760" s="131"/>
      <c r="G760" s="131">
        <v>13</v>
      </c>
      <c r="H760" s="98">
        <f>VLOOKUP(B760,'N1113 '!A$8:H$356,7,FALSE)</f>
        <v>3.6</v>
      </c>
      <c r="I760" s="98">
        <f t="shared" si="28"/>
        <v>0</v>
      </c>
      <c r="J760" s="123">
        <f t="shared" si="29"/>
        <v>46.800000000000004</v>
      </c>
      <c r="K760" s="131"/>
    </row>
    <row r="761" spans="1:11" s="110" customFormat="1" ht="19.5" customHeight="1" x14ac:dyDescent="0.2">
      <c r="A761" s="99">
        <v>42194</v>
      </c>
      <c r="B761" s="168" t="s">
        <v>646</v>
      </c>
      <c r="C761" s="200" t="s">
        <v>468</v>
      </c>
      <c r="D761" s="130"/>
      <c r="E761" s="130"/>
      <c r="F761" s="131"/>
      <c r="G761" s="131">
        <v>10</v>
      </c>
      <c r="H761" s="98" t="e">
        <f>VLOOKUP(B761,'N1113 '!A$8:H$356,7,FALSE)</f>
        <v>#N/A</v>
      </c>
      <c r="I761" s="98" t="e">
        <f t="shared" si="28"/>
        <v>#N/A</v>
      </c>
      <c r="J761" s="123" t="e">
        <f t="shared" si="29"/>
        <v>#N/A</v>
      </c>
      <c r="K761" s="131"/>
    </row>
    <row r="762" spans="1:11" s="110" customFormat="1" ht="19.5" customHeight="1" x14ac:dyDescent="0.2">
      <c r="A762" s="99">
        <v>42165</v>
      </c>
      <c r="B762" s="168" t="s">
        <v>410</v>
      </c>
      <c r="C762" s="218" t="s">
        <v>468</v>
      </c>
      <c r="D762" s="130"/>
      <c r="E762" s="130"/>
      <c r="F762" s="131"/>
      <c r="G762" s="131">
        <v>12</v>
      </c>
      <c r="H762" s="98" t="e">
        <f>VLOOKUP(B762,'N1113 '!A$8:H$356,7,FALSE)</f>
        <v>#N/A</v>
      </c>
      <c r="I762" s="98" t="e">
        <f t="shared" si="28"/>
        <v>#N/A</v>
      </c>
      <c r="J762" s="123" t="e">
        <f t="shared" si="29"/>
        <v>#N/A</v>
      </c>
      <c r="K762" s="131"/>
    </row>
    <row r="763" spans="1:11" s="110" customFormat="1" ht="19.5" customHeight="1" x14ac:dyDescent="0.2">
      <c r="A763" s="99">
        <v>42228</v>
      </c>
      <c r="B763" s="168" t="s">
        <v>699</v>
      </c>
      <c r="C763" s="160" t="s">
        <v>468</v>
      </c>
      <c r="D763" s="130"/>
      <c r="E763" s="130"/>
      <c r="F763" s="131"/>
      <c r="G763" s="131">
        <v>12</v>
      </c>
      <c r="H763" s="98" t="e">
        <f>VLOOKUP(B763,'N1113 '!A$8:H$356,7,FALSE)</f>
        <v>#N/A</v>
      </c>
      <c r="I763" s="98" t="e">
        <f t="shared" si="28"/>
        <v>#N/A</v>
      </c>
      <c r="J763" s="123" t="e">
        <f t="shared" si="29"/>
        <v>#N/A</v>
      </c>
      <c r="K763" s="131"/>
    </row>
    <row r="764" spans="1:11" s="110" customFormat="1" ht="19.5" customHeight="1" x14ac:dyDescent="0.2">
      <c r="A764" s="99">
        <v>42194</v>
      </c>
      <c r="B764" s="168" t="s">
        <v>663</v>
      </c>
      <c r="C764" s="160" t="s">
        <v>468</v>
      </c>
      <c r="D764" s="130"/>
      <c r="E764" s="130"/>
      <c r="F764" s="131"/>
      <c r="G764" s="131">
        <v>2</v>
      </c>
      <c r="H764" s="98" t="e">
        <f>VLOOKUP(B764,'N1113 '!A$8:H$356,7,FALSE)</f>
        <v>#N/A</v>
      </c>
      <c r="I764" s="98" t="e">
        <f t="shared" si="28"/>
        <v>#N/A</v>
      </c>
      <c r="J764" s="123" t="e">
        <f t="shared" si="29"/>
        <v>#N/A</v>
      </c>
      <c r="K764" s="131"/>
    </row>
    <row r="765" spans="1:11" s="110" customFormat="1" ht="19.5" customHeight="1" x14ac:dyDescent="0.2">
      <c r="A765" s="99">
        <v>42264</v>
      </c>
      <c r="B765" s="168" t="s">
        <v>663</v>
      </c>
      <c r="C765" s="200" t="s">
        <v>468</v>
      </c>
      <c r="D765" s="130"/>
      <c r="E765" s="130"/>
      <c r="F765" s="131"/>
      <c r="G765" s="131">
        <v>1</v>
      </c>
      <c r="H765" s="202" t="e">
        <f>VLOOKUP(B765,'N1113 '!A$8:H$356,7,FALSE)</f>
        <v>#N/A</v>
      </c>
      <c r="I765" s="98" t="e">
        <f t="shared" si="28"/>
        <v>#N/A</v>
      </c>
      <c r="J765" s="123" t="e">
        <f t="shared" si="29"/>
        <v>#N/A</v>
      </c>
      <c r="K765" s="131"/>
    </row>
    <row r="766" spans="1:11" s="110" customFormat="1" ht="19.5" customHeight="1" x14ac:dyDescent="0.2">
      <c r="A766" s="99">
        <v>42181</v>
      </c>
      <c r="B766" s="192" t="s">
        <v>415</v>
      </c>
      <c r="C766" s="200" t="s">
        <v>468</v>
      </c>
      <c r="D766" s="130"/>
      <c r="E766" s="130"/>
      <c r="F766" s="131"/>
      <c r="G766" s="131">
        <v>1</v>
      </c>
      <c r="H766" s="98">
        <f>VLOOKUP(B766,'N1113 '!A$8:H$356,7,FALSE)</f>
        <v>137</v>
      </c>
      <c r="I766" s="98">
        <f t="shared" si="28"/>
        <v>0</v>
      </c>
      <c r="J766" s="123">
        <f t="shared" si="29"/>
        <v>137</v>
      </c>
      <c r="K766" s="131"/>
    </row>
    <row r="767" spans="1:11" s="110" customFormat="1" ht="19.5" customHeight="1" x14ac:dyDescent="0.2">
      <c r="A767" s="99">
        <v>42072</v>
      </c>
      <c r="B767" s="192" t="s">
        <v>513</v>
      </c>
      <c r="C767" s="206" t="s">
        <v>468</v>
      </c>
      <c r="D767" s="130"/>
      <c r="E767" s="130"/>
      <c r="F767" s="131"/>
      <c r="G767" s="131">
        <v>1</v>
      </c>
      <c r="H767" s="98" t="e">
        <f>VLOOKUP(B767,'N1113 '!A$8:H$356,7,FALSE)</f>
        <v>#N/A</v>
      </c>
      <c r="I767" s="98" t="e">
        <f t="shared" si="28"/>
        <v>#N/A</v>
      </c>
      <c r="J767" s="123" t="e">
        <f t="shared" si="29"/>
        <v>#N/A</v>
      </c>
      <c r="K767" s="131"/>
    </row>
    <row r="768" spans="1:11" s="110" customFormat="1" ht="19.5" customHeight="1" x14ac:dyDescent="0.2">
      <c r="A768" s="99">
        <v>42048</v>
      </c>
      <c r="B768" s="168" t="s">
        <v>536</v>
      </c>
      <c r="C768" s="206" t="s">
        <v>468</v>
      </c>
      <c r="D768" s="130"/>
      <c r="E768" s="130"/>
      <c r="F768" s="131"/>
      <c r="G768" s="131">
        <v>3</v>
      </c>
      <c r="H768" s="98" t="e">
        <f>VLOOKUP(B768,'N1113 '!A$8:H$356,7,FALSE)</f>
        <v>#N/A</v>
      </c>
      <c r="I768" s="98" t="e">
        <f t="shared" si="28"/>
        <v>#N/A</v>
      </c>
      <c r="J768" s="123" t="e">
        <f t="shared" si="29"/>
        <v>#N/A</v>
      </c>
      <c r="K768" s="131"/>
    </row>
    <row r="769" spans="1:11" s="110" customFormat="1" ht="19.5" customHeight="1" x14ac:dyDescent="0.2">
      <c r="A769" s="99">
        <v>42072</v>
      </c>
      <c r="B769" s="168" t="s">
        <v>536</v>
      </c>
      <c r="C769" s="206" t="s">
        <v>468</v>
      </c>
      <c r="D769" s="130"/>
      <c r="E769" s="130"/>
      <c r="F769" s="131"/>
      <c r="G769" s="131">
        <v>2</v>
      </c>
      <c r="H769" s="98" t="e">
        <f>VLOOKUP(B769,'N1113 '!A$8:H$356,7,FALSE)</f>
        <v>#N/A</v>
      </c>
      <c r="I769" s="98" t="e">
        <f t="shared" si="28"/>
        <v>#N/A</v>
      </c>
      <c r="J769" s="123" t="e">
        <f t="shared" si="29"/>
        <v>#N/A</v>
      </c>
      <c r="K769" s="131"/>
    </row>
    <row r="770" spans="1:11" s="110" customFormat="1" ht="19.5" customHeight="1" x14ac:dyDescent="0.2">
      <c r="A770" s="99">
        <v>42100</v>
      </c>
      <c r="B770" s="168" t="s">
        <v>536</v>
      </c>
      <c r="C770" s="160" t="s">
        <v>468</v>
      </c>
      <c r="D770" s="130"/>
      <c r="E770" s="130"/>
      <c r="F770" s="131"/>
      <c r="G770" s="131">
        <v>3</v>
      </c>
      <c r="H770" s="98" t="e">
        <f>VLOOKUP(B770,'N1113 '!A$8:H$356,7,FALSE)</f>
        <v>#N/A</v>
      </c>
      <c r="I770" s="98" t="e">
        <f t="shared" si="28"/>
        <v>#N/A</v>
      </c>
      <c r="J770" s="123" t="e">
        <f t="shared" si="29"/>
        <v>#N/A</v>
      </c>
      <c r="K770" s="131"/>
    </row>
    <row r="771" spans="1:11" s="110" customFormat="1" ht="19.5" customHeight="1" x14ac:dyDescent="0.2">
      <c r="A771" s="99">
        <v>42228</v>
      </c>
      <c r="B771" s="168" t="s">
        <v>536</v>
      </c>
      <c r="C771" s="160" t="s">
        <v>468</v>
      </c>
      <c r="D771" s="130"/>
      <c r="E771" s="130"/>
      <c r="F771" s="131"/>
      <c r="G771" s="131">
        <v>6</v>
      </c>
      <c r="H771" s="98" t="e">
        <f>VLOOKUP(B771,'N1113 '!A$8:H$356,7,FALSE)</f>
        <v>#N/A</v>
      </c>
      <c r="I771" s="98" t="e">
        <f t="shared" si="28"/>
        <v>#N/A</v>
      </c>
      <c r="J771" s="123" t="e">
        <f t="shared" si="29"/>
        <v>#N/A</v>
      </c>
      <c r="K771" s="131"/>
    </row>
    <row r="772" spans="1:11" s="110" customFormat="1" ht="19.5" customHeight="1" x14ac:dyDescent="0.2">
      <c r="A772" s="99">
        <v>42137</v>
      </c>
      <c r="B772" s="168" t="s">
        <v>623</v>
      </c>
      <c r="C772" s="200" t="s">
        <v>468</v>
      </c>
      <c r="D772" s="130"/>
      <c r="E772" s="130"/>
      <c r="F772" s="131"/>
      <c r="G772" s="131">
        <v>5</v>
      </c>
      <c r="H772" s="98">
        <f>VLOOKUP(B772,'N1113 '!A$8:H$356,7,FALSE)</f>
        <v>38</v>
      </c>
      <c r="I772" s="98">
        <f t="shared" si="28"/>
        <v>0</v>
      </c>
      <c r="J772" s="123">
        <f t="shared" si="29"/>
        <v>190</v>
      </c>
      <c r="K772" s="131"/>
    </row>
    <row r="773" spans="1:11" s="110" customFormat="1" ht="19.5" customHeight="1" x14ac:dyDescent="0.2">
      <c r="A773" s="99">
        <v>42181</v>
      </c>
      <c r="B773" s="168" t="s">
        <v>669</v>
      </c>
      <c r="C773" s="200" t="s">
        <v>468</v>
      </c>
      <c r="D773" s="130"/>
      <c r="E773" s="130"/>
      <c r="F773" s="131"/>
      <c r="G773" s="131">
        <v>6</v>
      </c>
      <c r="H773" s="98">
        <f>VLOOKUP(B773,'N1113 '!A$8:H$356,7,FALSE)</f>
        <v>16.5</v>
      </c>
      <c r="I773" s="98">
        <f t="shared" si="28"/>
        <v>0</v>
      </c>
      <c r="J773" s="123">
        <f t="shared" si="29"/>
        <v>99</v>
      </c>
      <c r="K773" s="131"/>
    </row>
    <row r="774" spans="1:11" s="110" customFormat="1" ht="19.5" customHeight="1" x14ac:dyDescent="0.2">
      <c r="A774" s="99">
        <v>42011</v>
      </c>
      <c r="B774" s="168" t="s">
        <v>420</v>
      </c>
      <c r="C774" s="160" t="s">
        <v>468</v>
      </c>
      <c r="D774" s="130"/>
      <c r="E774" s="130"/>
      <c r="F774" s="131"/>
      <c r="G774" s="131">
        <v>18</v>
      </c>
      <c r="H774" s="98" t="e">
        <f>VLOOKUP(B774,'N1113 '!A$8:H$356,7,FALSE)</f>
        <v>#N/A</v>
      </c>
      <c r="I774" s="98" t="e">
        <f t="shared" ref="I774:I837" si="30">F774*H774</f>
        <v>#N/A</v>
      </c>
      <c r="J774" s="123" t="e">
        <f t="shared" ref="J774:J837" si="31">H774*G774</f>
        <v>#N/A</v>
      </c>
      <c r="K774" s="131"/>
    </row>
    <row r="775" spans="1:11" s="110" customFormat="1" ht="19.5" customHeight="1" x14ac:dyDescent="0.2">
      <c r="A775" s="99">
        <v>42070</v>
      </c>
      <c r="B775" s="168" t="s">
        <v>603</v>
      </c>
      <c r="C775" s="200" t="s">
        <v>468</v>
      </c>
      <c r="D775" s="130"/>
      <c r="E775" s="130"/>
      <c r="F775" s="131"/>
      <c r="G775" s="131">
        <v>50</v>
      </c>
      <c r="H775" s="98" t="e">
        <f>VLOOKUP(B775,'N1113 '!A$8:H$356,7,FALSE)</f>
        <v>#N/A</v>
      </c>
      <c r="I775" s="98" t="e">
        <f t="shared" si="30"/>
        <v>#N/A</v>
      </c>
      <c r="J775" s="123" t="e">
        <f t="shared" si="31"/>
        <v>#N/A</v>
      </c>
      <c r="K775" s="131"/>
    </row>
    <row r="776" spans="1:11" s="110" customFormat="1" ht="19.5" customHeight="1" x14ac:dyDescent="0.2">
      <c r="A776" s="99">
        <v>42187</v>
      </c>
      <c r="B776" s="168" t="s">
        <v>603</v>
      </c>
      <c r="C776" s="200" t="s">
        <v>468</v>
      </c>
      <c r="D776" s="130"/>
      <c r="E776" s="130"/>
      <c r="F776" s="131"/>
      <c r="G776" s="131">
        <v>50</v>
      </c>
      <c r="H776" s="98" t="e">
        <f>VLOOKUP(B776,'N1113 '!A$8:H$356,7,FALSE)</f>
        <v>#N/A</v>
      </c>
      <c r="I776" s="98" t="e">
        <f t="shared" si="30"/>
        <v>#N/A</v>
      </c>
      <c r="J776" s="123" t="e">
        <f t="shared" si="31"/>
        <v>#N/A</v>
      </c>
      <c r="K776" s="131"/>
    </row>
    <row r="777" spans="1:11" s="112" customFormat="1" ht="19.5" customHeight="1" x14ac:dyDescent="0.2">
      <c r="A777" s="99">
        <v>42137</v>
      </c>
      <c r="B777" s="168" t="s">
        <v>552</v>
      </c>
      <c r="C777" s="160" t="s">
        <v>468</v>
      </c>
      <c r="D777" s="214"/>
      <c r="E777" s="214"/>
      <c r="F777" s="122"/>
      <c r="G777" s="122">
        <v>1</v>
      </c>
      <c r="H777" s="98" t="e">
        <f>VLOOKUP(B777,'N1113 '!A$8:H$356,7,FALSE)</f>
        <v>#N/A</v>
      </c>
      <c r="I777" s="98" t="e">
        <f t="shared" si="30"/>
        <v>#N/A</v>
      </c>
      <c r="J777" s="98" t="e">
        <f t="shared" si="31"/>
        <v>#N/A</v>
      </c>
      <c r="K777" s="122"/>
    </row>
    <row r="778" spans="1:11" s="110" customFormat="1" ht="19.5" customHeight="1" x14ac:dyDescent="0.2">
      <c r="A778" s="99">
        <v>42213</v>
      </c>
      <c r="B778" s="192" t="s">
        <v>151</v>
      </c>
      <c r="C778" s="201" t="s">
        <v>468</v>
      </c>
      <c r="D778" s="130"/>
      <c r="E778" s="130"/>
      <c r="F778" s="131"/>
      <c r="G778" s="131">
        <v>2</v>
      </c>
      <c r="H778" s="98" t="e">
        <f>VLOOKUP(B778,'N1113 '!A$8:H$356,7,FALSE)</f>
        <v>#N/A</v>
      </c>
      <c r="I778" s="98" t="e">
        <f t="shared" si="30"/>
        <v>#N/A</v>
      </c>
      <c r="J778" s="123" t="e">
        <f t="shared" si="31"/>
        <v>#N/A</v>
      </c>
      <c r="K778" s="131"/>
    </row>
    <row r="779" spans="1:11" s="110" customFormat="1" ht="19.5" customHeight="1" x14ac:dyDescent="0.2">
      <c r="A779" s="99">
        <v>42027</v>
      </c>
      <c r="B779" s="192" t="s">
        <v>508</v>
      </c>
      <c r="C779" s="200" t="s">
        <v>468</v>
      </c>
      <c r="D779" s="130"/>
      <c r="E779" s="130"/>
      <c r="F779" s="131"/>
      <c r="G779" s="131">
        <v>10</v>
      </c>
      <c r="H779" s="98" t="e">
        <f>VLOOKUP(B779,'N1113 '!A$8:H$356,7,FALSE)</f>
        <v>#N/A</v>
      </c>
      <c r="I779" s="98" t="e">
        <f t="shared" si="30"/>
        <v>#N/A</v>
      </c>
      <c r="J779" s="123" t="e">
        <f t="shared" si="31"/>
        <v>#N/A</v>
      </c>
      <c r="K779" s="131"/>
    </row>
    <row r="780" spans="1:11" s="110" customFormat="1" ht="19.5" customHeight="1" x14ac:dyDescent="0.2">
      <c r="A780" s="99">
        <v>42070</v>
      </c>
      <c r="B780" s="192" t="s">
        <v>508</v>
      </c>
      <c r="C780" s="200" t="s">
        <v>468</v>
      </c>
      <c r="D780" s="130"/>
      <c r="E780" s="130"/>
      <c r="F780" s="131"/>
      <c r="G780" s="131">
        <v>10</v>
      </c>
      <c r="H780" s="98" t="e">
        <f>VLOOKUP(B780,'N1113 '!A$8:H$356,7,FALSE)</f>
        <v>#N/A</v>
      </c>
      <c r="I780" s="98" t="e">
        <f t="shared" si="30"/>
        <v>#N/A</v>
      </c>
      <c r="J780" s="123" t="e">
        <f t="shared" si="31"/>
        <v>#N/A</v>
      </c>
      <c r="K780" s="131"/>
    </row>
    <row r="781" spans="1:11" s="110" customFormat="1" ht="19.5" customHeight="1" x14ac:dyDescent="0.2">
      <c r="A781" s="99">
        <v>42070</v>
      </c>
      <c r="B781" s="192" t="s">
        <v>425</v>
      </c>
      <c r="C781" s="160" t="s">
        <v>468</v>
      </c>
      <c r="D781" s="130"/>
      <c r="E781" s="130"/>
      <c r="F781" s="131"/>
      <c r="G781" s="131">
        <v>2</v>
      </c>
      <c r="H781" s="98" t="e">
        <f>VLOOKUP(B781,'N1113 '!A$8:H$356,7,FALSE)</f>
        <v>#N/A</v>
      </c>
      <c r="I781" s="98" t="e">
        <f t="shared" si="30"/>
        <v>#N/A</v>
      </c>
      <c r="J781" s="123" t="e">
        <f t="shared" si="31"/>
        <v>#N/A</v>
      </c>
      <c r="K781" s="131"/>
    </row>
    <row r="782" spans="1:11" s="110" customFormat="1" ht="19.5" customHeight="1" x14ac:dyDescent="0.2">
      <c r="A782" s="99">
        <v>42100</v>
      </c>
      <c r="B782" s="192" t="s">
        <v>425</v>
      </c>
      <c r="C782" s="200" t="s">
        <v>468</v>
      </c>
      <c r="D782" s="130"/>
      <c r="E782" s="130"/>
      <c r="F782" s="131"/>
      <c r="G782" s="131">
        <v>2</v>
      </c>
      <c r="H782" s="98" t="e">
        <f>VLOOKUP(B782,'N1113 '!A$8:H$356,7,FALSE)</f>
        <v>#N/A</v>
      </c>
      <c r="I782" s="98" t="e">
        <f t="shared" si="30"/>
        <v>#N/A</v>
      </c>
      <c r="J782" s="123" t="e">
        <f t="shared" si="31"/>
        <v>#N/A</v>
      </c>
      <c r="K782" s="131"/>
    </row>
    <row r="783" spans="1:11" s="110" customFormat="1" ht="19.5" customHeight="1" x14ac:dyDescent="0.2">
      <c r="A783" s="99">
        <v>42137</v>
      </c>
      <c r="B783" s="192" t="s">
        <v>425</v>
      </c>
      <c r="C783" s="200" t="s">
        <v>468</v>
      </c>
      <c r="D783" s="130"/>
      <c r="E783" s="130"/>
      <c r="F783" s="131"/>
      <c r="G783" s="131">
        <v>3</v>
      </c>
      <c r="H783" s="98" t="e">
        <f>VLOOKUP(B783,'N1113 '!A$8:H$356,7,FALSE)</f>
        <v>#N/A</v>
      </c>
      <c r="I783" s="98" t="e">
        <f t="shared" si="30"/>
        <v>#N/A</v>
      </c>
      <c r="J783" s="123" t="e">
        <f t="shared" si="31"/>
        <v>#N/A</v>
      </c>
      <c r="K783" s="131"/>
    </row>
    <row r="784" spans="1:11" s="110" customFormat="1" ht="19.5" customHeight="1" x14ac:dyDescent="0.2">
      <c r="A784" s="99">
        <v>42228</v>
      </c>
      <c r="B784" s="192" t="s">
        <v>425</v>
      </c>
      <c r="C784" s="200" t="s">
        <v>468</v>
      </c>
      <c r="D784" s="130"/>
      <c r="E784" s="130"/>
      <c r="F784" s="131"/>
      <c r="G784" s="131">
        <v>4</v>
      </c>
      <c r="H784" s="98" t="e">
        <f>VLOOKUP(B784,'N1113 '!A$8:H$356,7,FALSE)</f>
        <v>#N/A</v>
      </c>
      <c r="I784" s="98" t="e">
        <f t="shared" si="30"/>
        <v>#N/A</v>
      </c>
      <c r="J784" s="123" t="e">
        <f t="shared" si="31"/>
        <v>#N/A</v>
      </c>
      <c r="K784" s="131"/>
    </row>
    <row r="785" spans="1:11" s="110" customFormat="1" ht="19.5" customHeight="1" x14ac:dyDescent="0.2">
      <c r="A785" s="99">
        <v>42181</v>
      </c>
      <c r="B785" s="168" t="s">
        <v>346</v>
      </c>
      <c r="C785" s="160" t="s">
        <v>468</v>
      </c>
      <c r="D785" s="130"/>
      <c r="E785" s="130"/>
      <c r="F785" s="131"/>
      <c r="G785" s="131">
        <v>4</v>
      </c>
      <c r="H785" s="98">
        <f>VLOOKUP(B785,'N1113 '!A$8:H$356,7,FALSE)</f>
        <v>14.5</v>
      </c>
      <c r="I785" s="98">
        <f t="shared" si="30"/>
        <v>0</v>
      </c>
      <c r="J785" s="123">
        <f t="shared" si="31"/>
        <v>58</v>
      </c>
      <c r="K785" s="131"/>
    </row>
    <row r="786" spans="1:11" s="110" customFormat="1" ht="19.5" customHeight="1" x14ac:dyDescent="0.2">
      <c r="A786" s="99">
        <v>42228</v>
      </c>
      <c r="B786" s="168" t="s">
        <v>346</v>
      </c>
      <c r="C786" s="160" t="s">
        <v>468</v>
      </c>
      <c r="D786" s="130"/>
      <c r="E786" s="130"/>
      <c r="F786" s="131"/>
      <c r="G786" s="131">
        <v>1</v>
      </c>
      <c r="H786" s="98">
        <f>VLOOKUP(B786,'N1113 '!A$8:H$356,7,FALSE)</f>
        <v>14.5</v>
      </c>
      <c r="I786" s="98">
        <f t="shared" si="30"/>
        <v>0</v>
      </c>
      <c r="J786" s="123">
        <f t="shared" si="31"/>
        <v>14.5</v>
      </c>
      <c r="K786" s="131"/>
    </row>
    <row r="787" spans="1:11" s="110" customFormat="1" ht="19.5" customHeight="1" x14ac:dyDescent="0.2">
      <c r="A787" s="99">
        <v>42070</v>
      </c>
      <c r="B787" s="192" t="s">
        <v>171</v>
      </c>
      <c r="C787" s="200" t="s">
        <v>468</v>
      </c>
      <c r="D787" s="130"/>
      <c r="E787" s="130"/>
      <c r="F787" s="131"/>
      <c r="G787" s="131">
        <v>1</v>
      </c>
      <c r="H787" s="98" t="e">
        <f>VLOOKUP(B787,'N1113 '!A$8:H$356,7,FALSE)</f>
        <v>#N/A</v>
      </c>
      <c r="I787" s="98" t="e">
        <f t="shared" si="30"/>
        <v>#N/A</v>
      </c>
      <c r="J787" s="123" t="e">
        <f t="shared" si="31"/>
        <v>#N/A</v>
      </c>
      <c r="K787" s="131"/>
    </row>
    <row r="788" spans="1:11" s="110" customFormat="1" ht="19.5" customHeight="1" x14ac:dyDescent="0.2">
      <c r="A788" s="99">
        <v>42137</v>
      </c>
      <c r="B788" s="192" t="s">
        <v>171</v>
      </c>
      <c r="C788" s="200" t="s">
        <v>468</v>
      </c>
      <c r="D788" s="130"/>
      <c r="E788" s="130"/>
      <c r="F788" s="131"/>
      <c r="G788" s="131">
        <v>2</v>
      </c>
      <c r="H788" s="98" t="e">
        <f>VLOOKUP(B788,'N1113 '!A$8:H$356,7,FALSE)</f>
        <v>#N/A</v>
      </c>
      <c r="I788" s="98" t="e">
        <f t="shared" si="30"/>
        <v>#N/A</v>
      </c>
      <c r="J788" s="123" t="e">
        <f t="shared" si="31"/>
        <v>#N/A</v>
      </c>
      <c r="K788" s="131"/>
    </row>
    <row r="789" spans="1:11" s="110" customFormat="1" ht="19.5" customHeight="1" x14ac:dyDescent="0.2">
      <c r="A789" s="99">
        <v>42181</v>
      </c>
      <c r="B789" s="192" t="s">
        <v>171</v>
      </c>
      <c r="C789" s="160" t="s">
        <v>468</v>
      </c>
      <c r="D789" s="130"/>
      <c r="E789" s="130"/>
      <c r="F789" s="131"/>
      <c r="G789" s="131">
        <v>3</v>
      </c>
      <c r="H789" s="202" t="e">
        <f>VLOOKUP(B789,'N1113 '!A$8:H$356,7,FALSE)</f>
        <v>#N/A</v>
      </c>
      <c r="I789" s="98" t="e">
        <f t="shared" si="30"/>
        <v>#N/A</v>
      </c>
      <c r="J789" s="123" t="e">
        <f t="shared" si="31"/>
        <v>#N/A</v>
      </c>
      <c r="K789" s="131"/>
    </row>
    <row r="790" spans="1:11" s="110" customFormat="1" ht="19.5" customHeight="1" x14ac:dyDescent="0.2">
      <c r="A790" s="99">
        <v>42228</v>
      </c>
      <c r="B790" s="192" t="s">
        <v>171</v>
      </c>
      <c r="C790" s="200" t="s">
        <v>468</v>
      </c>
      <c r="D790" s="130"/>
      <c r="E790" s="130"/>
      <c r="F790" s="131"/>
      <c r="G790" s="131">
        <v>2</v>
      </c>
      <c r="H790" s="98" t="e">
        <f>VLOOKUP(B790,'N1113 '!A$8:H$356,7,FALSE)</f>
        <v>#N/A</v>
      </c>
      <c r="I790" s="98" t="e">
        <f t="shared" si="30"/>
        <v>#N/A</v>
      </c>
      <c r="J790" s="123" t="e">
        <f t="shared" si="31"/>
        <v>#N/A</v>
      </c>
      <c r="K790" s="131"/>
    </row>
    <row r="791" spans="1:11" s="110" customFormat="1" ht="19.5" customHeight="1" x14ac:dyDescent="0.2">
      <c r="A791" s="99">
        <v>42093</v>
      </c>
      <c r="B791" s="168" t="s">
        <v>636</v>
      </c>
      <c r="C791" s="196" t="s">
        <v>468</v>
      </c>
      <c r="D791" s="130"/>
      <c r="E791" s="130"/>
      <c r="F791" s="131"/>
      <c r="G791" s="131">
        <v>1</v>
      </c>
      <c r="H791" s="98" t="e">
        <f>VLOOKUP(B791,'N1113 '!A$8:H$356,7,FALSE)</f>
        <v>#N/A</v>
      </c>
      <c r="I791" s="98" t="e">
        <f t="shared" si="30"/>
        <v>#N/A</v>
      </c>
      <c r="J791" s="123" t="e">
        <f t="shared" si="31"/>
        <v>#N/A</v>
      </c>
      <c r="K791" s="131"/>
    </row>
    <row r="792" spans="1:11" s="110" customFormat="1" ht="19.5" customHeight="1" x14ac:dyDescent="0.2">
      <c r="A792" s="99">
        <v>42070</v>
      </c>
      <c r="B792" s="168" t="s">
        <v>429</v>
      </c>
      <c r="C792" s="194" t="s">
        <v>468</v>
      </c>
      <c r="D792" s="130"/>
      <c r="E792" s="130"/>
      <c r="F792" s="131"/>
      <c r="G792" s="131">
        <v>4</v>
      </c>
      <c r="H792" s="98" t="e">
        <f>VLOOKUP(B792,'N1113 '!A$8:H$356,7,FALSE)</f>
        <v>#N/A</v>
      </c>
      <c r="I792" s="98" t="e">
        <f t="shared" si="30"/>
        <v>#N/A</v>
      </c>
      <c r="J792" s="123" t="e">
        <f t="shared" si="31"/>
        <v>#N/A</v>
      </c>
      <c r="K792" s="131"/>
    </row>
    <row r="793" spans="1:11" s="110" customFormat="1" ht="19.5" customHeight="1" x14ac:dyDescent="0.2">
      <c r="A793" s="99">
        <v>42070</v>
      </c>
      <c r="B793" s="168" t="s">
        <v>540</v>
      </c>
      <c r="C793" s="128" t="s">
        <v>468</v>
      </c>
      <c r="D793" s="130"/>
      <c r="E793" s="130"/>
      <c r="F793" s="131"/>
      <c r="G793" s="131">
        <v>1</v>
      </c>
      <c r="H793" s="98" t="e">
        <f>VLOOKUP(B793,'N1113 '!A$8:H$356,7,FALSE)</f>
        <v>#N/A</v>
      </c>
      <c r="I793" s="98" t="e">
        <f t="shared" si="30"/>
        <v>#N/A</v>
      </c>
      <c r="J793" s="123" t="e">
        <f t="shared" si="31"/>
        <v>#N/A</v>
      </c>
      <c r="K793" s="131"/>
    </row>
    <row r="794" spans="1:11" s="110" customFormat="1" ht="19.5" customHeight="1" x14ac:dyDescent="0.2">
      <c r="A794" s="99">
        <v>42137</v>
      </c>
      <c r="B794" s="168" t="s">
        <v>540</v>
      </c>
      <c r="C794" s="160" t="s">
        <v>468</v>
      </c>
      <c r="D794" s="130"/>
      <c r="E794" s="130"/>
      <c r="F794" s="131"/>
      <c r="G794" s="131">
        <v>6</v>
      </c>
      <c r="H794" s="98" t="e">
        <f>VLOOKUP(B794,'N1113 '!A$8:H$356,7,FALSE)</f>
        <v>#N/A</v>
      </c>
      <c r="I794" s="98" t="e">
        <f t="shared" si="30"/>
        <v>#N/A</v>
      </c>
      <c r="J794" s="123" t="e">
        <f t="shared" si="31"/>
        <v>#N/A</v>
      </c>
      <c r="K794" s="131"/>
    </row>
    <row r="795" spans="1:11" s="110" customFormat="1" ht="19.5" customHeight="1" x14ac:dyDescent="0.2">
      <c r="A795" s="99">
        <v>42228</v>
      </c>
      <c r="B795" s="168" t="s">
        <v>540</v>
      </c>
      <c r="C795" s="160" t="s">
        <v>468</v>
      </c>
      <c r="D795" s="130"/>
      <c r="E795" s="130"/>
      <c r="F795" s="131"/>
      <c r="G795" s="131">
        <v>6</v>
      </c>
      <c r="H795" s="98" t="e">
        <f>VLOOKUP(B795,'N1113 '!A$8:H$356,7,FALSE)</f>
        <v>#N/A</v>
      </c>
      <c r="I795" s="98" t="e">
        <f t="shared" si="30"/>
        <v>#N/A</v>
      </c>
      <c r="J795" s="123" t="e">
        <f t="shared" si="31"/>
        <v>#N/A</v>
      </c>
      <c r="K795" s="131"/>
    </row>
    <row r="796" spans="1:11" s="110" customFormat="1" ht="19.5" customHeight="1" x14ac:dyDescent="0.2">
      <c r="A796" s="99">
        <v>42070</v>
      </c>
      <c r="B796" s="192" t="s">
        <v>184</v>
      </c>
      <c r="C796" s="128" t="s">
        <v>468</v>
      </c>
      <c r="D796" s="130"/>
      <c r="E796" s="130"/>
      <c r="F796" s="131"/>
      <c r="G796" s="131">
        <v>5</v>
      </c>
      <c r="H796" s="98">
        <f>VLOOKUP(B796,'N1113 '!A$8:H$356,7,FALSE)</f>
        <v>8.5</v>
      </c>
      <c r="I796" s="98">
        <f t="shared" si="30"/>
        <v>0</v>
      </c>
      <c r="J796" s="123">
        <f t="shared" si="31"/>
        <v>42.5</v>
      </c>
      <c r="K796" s="131"/>
    </row>
    <row r="797" spans="1:11" s="110" customFormat="1" ht="19.5" customHeight="1" x14ac:dyDescent="0.2">
      <c r="A797" s="99">
        <v>42137</v>
      </c>
      <c r="B797" s="192" t="s">
        <v>184</v>
      </c>
      <c r="C797" s="160" t="s">
        <v>468</v>
      </c>
      <c r="D797" s="130"/>
      <c r="E797" s="130"/>
      <c r="F797" s="131"/>
      <c r="G797" s="131">
        <v>5</v>
      </c>
      <c r="H797" s="98">
        <f>VLOOKUP(B797,'N1113 '!A$8:H$356,7,FALSE)</f>
        <v>8.5</v>
      </c>
      <c r="I797" s="98">
        <f t="shared" si="30"/>
        <v>0</v>
      </c>
      <c r="J797" s="123">
        <f t="shared" si="31"/>
        <v>42.5</v>
      </c>
      <c r="K797" s="131"/>
    </row>
    <row r="798" spans="1:11" s="110" customFormat="1" ht="19.5" customHeight="1" x14ac:dyDescent="0.2">
      <c r="A798" s="99">
        <v>42213</v>
      </c>
      <c r="B798" s="192" t="s">
        <v>186</v>
      </c>
      <c r="C798" s="218" t="s">
        <v>468</v>
      </c>
      <c r="D798" s="130"/>
      <c r="E798" s="130"/>
      <c r="F798" s="131"/>
      <c r="G798" s="131">
        <v>1</v>
      </c>
      <c r="H798" s="98">
        <f>VLOOKUP(B798,'N1113 '!A$8:H$356,7,FALSE)</f>
        <v>4.5</v>
      </c>
      <c r="I798" s="98">
        <f t="shared" si="30"/>
        <v>0</v>
      </c>
      <c r="J798" s="123">
        <f t="shared" si="31"/>
        <v>4.5</v>
      </c>
      <c r="K798" s="131"/>
    </row>
    <row r="799" spans="1:11" s="110" customFormat="1" ht="19.5" customHeight="1" x14ac:dyDescent="0.2">
      <c r="A799" s="99">
        <v>42194</v>
      </c>
      <c r="B799" s="192" t="s">
        <v>192</v>
      </c>
      <c r="C799" s="160" t="s">
        <v>468</v>
      </c>
      <c r="D799" s="130"/>
      <c r="E799" s="130"/>
      <c r="F799" s="131"/>
      <c r="G799" s="131">
        <v>5</v>
      </c>
      <c r="H799" s="98" t="e">
        <f>VLOOKUP(B799,'N1113 '!A$8:H$356,7,FALSE)</f>
        <v>#N/A</v>
      </c>
      <c r="I799" s="98" t="e">
        <f t="shared" si="30"/>
        <v>#N/A</v>
      </c>
      <c r="J799" s="123" t="e">
        <f t="shared" si="31"/>
        <v>#N/A</v>
      </c>
      <c r="K799" s="131"/>
    </row>
    <row r="800" spans="1:11" s="110" customFormat="1" ht="19.5" customHeight="1" x14ac:dyDescent="0.2">
      <c r="A800" s="99">
        <v>42027</v>
      </c>
      <c r="B800" s="192" t="s">
        <v>235</v>
      </c>
      <c r="C800" s="244" t="s">
        <v>468</v>
      </c>
      <c r="D800" s="130"/>
      <c r="E800" s="130"/>
      <c r="F800" s="131"/>
      <c r="G800" s="131">
        <v>7</v>
      </c>
      <c r="H800" s="98">
        <f>VLOOKUP(B800,'N1113 '!A$8:H$356,7,FALSE)</f>
        <v>616.66999999999996</v>
      </c>
      <c r="I800" s="98">
        <f t="shared" si="30"/>
        <v>0</v>
      </c>
      <c r="J800" s="123">
        <f t="shared" si="31"/>
        <v>4316.6899999999996</v>
      </c>
      <c r="K800" s="131"/>
    </row>
    <row r="801" spans="1:11" s="110" customFormat="1" ht="19.5" customHeight="1" x14ac:dyDescent="0.2">
      <c r="A801" s="99">
        <v>42100</v>
      </c>
      <c r="B801" s="192" t="s">
        <v>235</v>
      </c>
      <c r="C801" s="160" t="s">
        <v>468</v>
      </c>
      <c r="D801" s="130"/>
      <c r="E801" s="130"/>
      <c r="F801" s="131"/>
      <c r="G801" s="131">
        <v>6</v>
      </c>
      <c r="H801" s="98">
        <f>VLOOKUP(B801,'N1113 '!A$8:H$356,7,FALSE)</f>
        <v>616.66999999999996</v>
      </c>
      <c r="I801" s="98">
        <f t="shared" si="30"/>
        <v>0</v>
      </c>
      <c r="J801" s="123">
        <f t="shared" si="31"/>
        <v>3700.0199999999995</v>
      </c>
      <c r="K801" s="131"/>
    </row>
    <row r="802" spans="1:11" s="110" customFormat="1" ht="19.5" customHeight="1" x14ac:dyDescent="0.2">
      <c r="A802" s="99">
        <v>42165</v>
      </c>
      <c r="B802" s="192" t="s">
        <v>235</v>
      </c>
      <c r="C802" s="218" t="s">
        <v>468</v>
      </c>
      <c r="D802" s="130"/>
      <c r="E802" s="130"/>
      <c r="F802" s="131"/>
      <c r="G802" s="131">
        <v>2</v>
      </c>
      <c r="H802" s="98">
        <f>VLOOKUP(B802,'N1113 '!A$8:H$356,7,FALSE)</f>
        <v>616.66999999999996</v>
      </c>
      <c r="I802" s="98">
        <f t="shared" si="30"/>
        <v>0</v>
      </c>
      <c r="J802" s="123">
        <f t="shared" si="31"/>
        <v>1233.3399999999999</v>
      </c>
      <c r="K802" s="131"/>
    </row>
    <row r="803" spans="1:11" s="110" customFormat="1" ht="19.5" customHeight="1" x14ac:dyDescent="0.2">
      <c r="A803" s="99">
        <v>42165</v>
      </c>
      <c r="B803" s="192" t="s">
        <v>235</v>
      </c>
      <c r="C803" s="218" t="s">
        <v>468</v>
      </c>
      <c r="D803" s="130"/>
      <c r="E803" s="130"/>
      <c r="F803" s="131"/>
      <c r="G803" s="131">
        <v>8</v>
      </c>
      <c r="H803" s="98">
        <f>VLOOKUP(B803,'N1113 '!A$8:H$356,7,FALSE)</f>
        <v>616.66999999999996</v>
      </c>
      <c r="I803" s="98">
        <f t="shared" si="30"/>
        <v>0</v>
      </c>
      <c r="J803" s="123">
        <f t="shared" si="31"/>
        <v>4933.3599999999997</v>
      </c>
      <c r="K803" s="131"/>
    </row>
    <row r="804" spans="1:11" s="110" customFormat="1" ht="19.5" customHeight="1" x14ac:dyDescent="0.2">
      <c r="A804" s="99">
        <v>42213</v>
      </c>
      <c r="B804" s="192" t="s">
        <v>235</v>
      </c>
      <c r="C804" s="218" t="s">
        <v>468</v>
      </c>
      <c r="D804" s="130"/>
      <c r="E804" s="130"/>
      <c r="F804" s="131"/>
      <c r="G804" s="131">
        <v>6</v>
      </c>
      <c r="H804" s="98">
        <f>VLOOKUP(B804,'N1113 '!A$8:H$356,7,FALSE)</f>
        <v>616.66999999999996</v>
      </c>
      <c r="I804" s="98">
        <f t="shared" si="30"/>
        <v>0</v>
      </c>
      <c r="J804" s="123">
        <f t="shared" si="31"/>
        <v>3700.0199999999995</v>
      </c>
      <c r="K804" s="131"/>
    </row>
    <row r="805" spans="1:11" s="110" customFormat="1" ht="19.5" customHeight="1" x14ac:dyDescent="0.2">
      <c r="A805" s="99">
        <v>42056</v>
      </c>
      <c r="B805" s="168" t="s">
        <v>580</v>
      </c>
      <c r="C805" s="160" t="s">
        <v>468</v>
      </c>
      <c r="D805" s="130"/>
      <c r="E805" s="130"/>
      <c r="F805" s="131"/>
      <c r="G805" s="131">
        <v>1</v>
      </c>
      <c r="H805" s="98">
        <f>VLOOKUP(B805,'N1113 '!A$8:H$356,7,FALSE)</f>
        <v>395</v>
      </c>
      <c r="I805" s="98">
        <f t="shared" si="30"/>
        <v>0</v>
      </c>
      <c r="J805" s="123">
        <f t="shared" si="31"/>
        <v>395</v>
      </c>
      <c r="K805" s="131"/>
    </row>
    <row r="806" spans="1:11" s="110" customFormat="1" ht="19.5" customHeight="1" x14ac:dyDescent="0.2">
      <c r="A806" s="99">
        <v>42130</v>
      </c>
      <c r="B806" s="168" t="s">
        <v>602</v>
      </c>
      <c r="C806" s="160" t="s">
        <v>468</v>
      </c>
      <c r="D806" s="130"/>
      <c r="E806" s="130"/>
      <c r="F806" s="131"/>
      <c r="G806" s="131">
        <v>2</v>
      </c>
      <c r="H806" s="98" t="e">
        <f>VLOOKUP(B806,'N1113 '!A$8:H$356,7,FALSE)</f>
        <v>#N/A</v>
      </c>
      <c r="I806" s="98" t="e">
        <f t="shared" si="30"/>
        <v>#N/A</v>
      </c>
      <c r="J806" s="123" t="e">
        <f t="shared" si="31"/>
        <v>#N/A</v>
      </c>
      <c r="K806" s="131"/>
    </row>
    <row r="807" spans="1:11" s="110" customFormat="1" ht="19.5" customHeight="1" x14ac:dyDescent="0.2">
      <c r="A807" s="99">
        <v>42203</v>
      </c>
      <c r="B807" s="168" t="s">
        <v>602</v>
      </c>
      <c r="C807" s="160" t="s">
        <v>468</v>
      </c>
      <c r="D807" s="130"/>
      <c r="E807" s="130"/>
      <c r="F807" s="131"/>
      <c r="G807" s="131">
        <v>2</v>
      </c>
      <c r="H807" s="98" t="e">
        <f>VLOOKUP(B807,'N1113 '!A$8:H$356,7,FALSE)</f>
        <v>#N/A</v>
      </c>
      <c r="I807" s="98" t="e">
        <f t="shared" si="30"/>
        <v>#N/A</v>
      </c>
      <c r="J807" s="123" t="e">
        <f t="shared" si="31"/>
        <v>#N/A</v>
      </c>
      <c r="K807" s="131"/>
    </row>
    <row r="808" spans="1:11" s="110" customFormat="1" ht="19.5" customHeight="1" x14ac:dyDescent="0.2">
      <c r="A808" s="99">
        <v>42130</v>
      </c>
      <c r="B808" s="192" t="s">
        <v>567</v>
      </c>
      <c r="C808" s="160" t="s">
        <v>468</v>
      </c>
      <c r="D808" s="130"/>
      <c r="E808" s="130"/>
      <c r="F808" s="131"/>
      <c r="G808" s="131">
        <v>1</v>
      </c>
      <c r="H808" s="98" t="e">
        <f>VLOOKUP(B808,'N1113 '!A$8:H$356,7,FALSE)</f>
        <v>#N/A</v>
      </c>
      <c r="I808" s="98" t="e">
        <f t="shared" si="30"/>
        <v>#N/A</v>
      </c>
      <c r="J808" s="123" t="e">
        <f t="shared" si="31"/>
        <v>#N/A</v>
      </c>
      <c r="K808" s="131"/>
    </row>
    <row r="809" spans="1:11" s="110" customFormat="1" ht="19.5" customHeight="1" x14ac:dyDescent="0.2">
      <c r="A809" s="99">
        <v>42203</v>
      </c>
      <c r="B809" s="192" t="s">
        <v>630</v>
      </c>
      <c r="C809" s="200" t="s">
        <v>468</v>
      </c>
      <c r="D809" s="130"/>
      <c r="E809" s="130"/>
      <c r="F809" s="131"/>
      <c r="G809" s="131">
        <v>1</v>
      </c>
      <c r="H809" s="98" t="e">
        <f>VLOOKUP(B809,'N1113 '!A$8:H$356,7,FALSE)</f>
        <v>#N/A</v>
      </c>
      <c r="I809" s="98" t="e">
        <f t="shared" si="30"/>
        <v>#N/A</v>
      </c>
      <c r="J809" s="123" t="e">
        <f t="shared" si="31"/>
        <v>#N/A</v>
      </c>
      <c r="K809" s="131"/>
    </row>
    <row r="810" spans="1:11" s="110" customFormat="1" ht="19.5" customHeight="1" x14ac:dyDescent="0.2">
      <c r="A810" s="99">
        <v>42019</v>
      </c>
      <c r="B810" s="192" t="s">
        <v>438</v>
      </c>
      <c r="C810" s="200" t="s">
        <v>468</v>
      </c>
      <c r="D810" s="130"/>
      <c r="E810" s="130"/>
      <c r="F810" s="131"/>
      <c r="G810" s="131">
        <v>8</v>
      </c>
      <c r="H810" s="98">
        <f>VLOOKUP(B810,'N1113 '!A$8:H$356,7,FALSE)</f>
        <v>20</v>
      </c>
      <c r="I810" s="98">
        <f t="shared" si="30"/>
        <v>0</v>
      </c>
      <c r="J810" s="123">
        <f t="shared" si="31"/>
        <v>160</v>
      </c>
      <c r="K810" s="131"/>
    </row>
    <row r="811" spans="1:11" s="110" customFormat="1" ht="19.5" customHeight="1" x14ac:dyDescent="0.2">
      <c r="A811" s="99">
        <v>42070</v>
      </c>
      <c r="B811" s="192" t="s">
        <v>438</v>
      </c>
      <c r="C811" s="200" t="s">
        <v>468</v>
      </c>
      <c r="D811" s="130"/>
      <c r="E811" s="130"/>
      <c r="F811" s="131"/>
      <c r="G811" s="131">
        <v>4</v>
      </c>
      <c r="H811" s="98">
        <f>VLOOKUP(B811,'N1113 '!A$8:H$356,7,FALSE)</f>
        <v>20</v>
      </c>
      <c r="I811" s="98">
        <f t="shared" si="30"/>
        <v>0</v>
      </c>
      <c r="J811" s="123">
        <f t="shared" si="31"/>
        <v>80</v>
      </c>
      <c r="K811" s="131"/>
    </row>
    <row r="812" spans="1:11" s="110" customFormat="1" ht="19.5" customHeight="1" x14ac:dyDescent="0.2">
      <c r="A812" s="99">
        <v>42100</v>
      </c>
      <c r="B812" s="192" t="s">
        <v>438</v>
      </c>
      <c r="C812" s="160" t="s">
        <v>468</v>
      </c>
      <c r="D812" s="130"/>
      <c r="E812" s="130"/>
      <c r="F812" s="131"/>
      <c r="G812" s="131">
        <v>5</v>
      </c>
      <c r="H812" s="98">
        <f>VLOOKUP(B812,'N1113 '!A$8:H$356,7,FALSE)</f>
        <v>20</v>
      </c>
      <c r="I812" s="98">
        <f t="shared" si="30"/>
        <v>0</v>
      </c>
      <c r="J812" s="123">
        <f t="shared" si="31"/>
        <v>100</v>
      </c>
      <c r="K812" s="131"/>
    </row>
    <row r="813" spans="1:11" s="110" customFormat="1" ht="19.5" customHeight="1" x14ac:dyDescent="0.2">
      <c r="A813" s="99">
        <v>42137</v>
      </c>
      <c r="B813" s="192" t="s">
        <v>438</v>
      </c>
      <c r="C813" s="160" t="s">
        <v>468</v>
      </c>
      <c r="D813" s="130"/>
      <c r="E813" s="130"/>
      <c r="F813" s="131"/>
      <c r="G813" s="131">
        <v>10</v>
      </c>
      <c r="H813" s="98">
        <f>VLOOKUP(B813,'N1113 '!A$8:H$356,7,FALSE)</f>
        <v>20</v>
      </c>
      <c r="I813" s="98">
        <f t="shared" si="30"/>
        <v>0</v>
      </c>
      <c r="J813" s="123">
        <f t="shared" si="31"/>
        <v>200</v>
      </c>
      <c r="K813" s="131"/>
    </row>
    <row r="814" spans="1:11" s="110" customFormat="1" ht="19.5" customHeight="1" x14ac:dyDescent="0.2">
      <c r="A814" s="99">
        <v>42181</v>
      </c>
      <c r="B814" s="192" t="s">
        <v>438</v>
      </c>
      <c r="C814" s="160" t="s">
        <v>468</v>
      </c>
      <c r="D814" s="130"/>
      <c r="E814" s="130"/>
      <c r="F814" s="131"/>
      <c r="G814" s="131">
        <v>10</v>
      </c>
      <c r="H814" s="98">
        <f>VLOOKUP(B814,'N1113 '!A$8:H$356,7,FALSE)</f>
        <v>20</v>
      </c>
      <c r="I814" s="98">
        <f t="shared" si="30"/>
        <v>0</v>
      </c>
      <c r="J814" s="123">
        <f t="shared" si="31"/>
        <v>200</v>
      </c>
      <c r="K814" s="131"/>
    </row>
    <row r="815" spans="1:11" s="110" customFormat="1" ht="19.5" customHeight="1" x14ac:dyDescent="0.2">
      <c r="A815" s="99">
        <v>42228</v>
      </c>
      <c r="B815" s="192" t="s">
        <v>438</v>
      </c>
      <c r="C815" s="200" t="s">
        <v>468</v>
      </c>
      <c r="D815" s="130"/>
      <c r="E815" s="130"/>
      <c r="F815" s="131"/>
      <c r="G815" s="131">
        <v>6</v>
      </c>
      <c r="H815" s="98">
        <f>VLOOKUP(B815,'N1113 '!A$8:H$356,7,FALSE)</f>
        <v>20</v>
      </c>
      <c r="I815" s="98">
        <f t="shared" si="30"/>
        <v>0</v>
      </c>
      <c r="J815" s="123">
        <f t="shared" si="31"/>
        <v>120</v>
      </c>
      <c r="K815" s="131"/>
    </row>
    <row r="816" spans="1:11" s="110" customFormat="1" ht="19.5" customHeight="1" x14ac:dyDescent="0.2">
      <c r="A816" s="99">
        <v>42181</v>
      </c>
      <c r="B816" s="168" t="s">
        <v>269</v>
      </c>
      <c r="C816" s="200" t="s">
        <v>468</v>
      </c>
      <c r="D816" s="130"/>
      <c r="E816" s="130"/>
      <c r="F816" s="131"/>
      <c r="G816" s="131">
        <v>1</v>
      </c>
      <c r="H816" s="98">
        <f>VLOOKUP(B816,'N1113 '!A$8:H$356,7,FALSE)</f>
        <v>14</v>
      </c>
      <c r="I816" s="98">
        <f t="shared" si="30"/>
        <v>0</v>
      </c>
      <c r="J816" s="123">
        <f t="shared" si="31"/>
        <v>14</v>
      </c>
      <c r="K816" s="131"/>
    </row>
    <row r="817" spans="1:11" s="110" customFormat="1" ht="19.5" customHeight="1" x14ac:dyDescent="0.2">
      <c r="A817" s="99">
        <v>42070</v>
      </c>
      <c r="B817" s="192" t="s">
        <v>506</v>
      </c>
      <c r="C817" s="200" t="s">
        <v>468</v>
      </c>
      <c r="D817" s="130"/>
      <c r="E817" s="130"/>
      <c r="F817" s="131"/>
      <c r="G817" s="131">
        <v>2</v>
      </c>
      <c r="H817" s="98" t="e">
        <f>VLOOKUP(B817,'N1113 '!A$8:H$356,7,FALSE)</f>
        <v>#N/A</v>
      </c>
      <c r="I817" s="98" t="e">
        <f t="shared" si="30"/>
        <v>#N/A</v>
      </c>
      <c r="J817" s="123" t="e">
        <f t="shared" si="31"/>
        <v>#N/A</v>
      </c>
      <c r="K817" s="131"/>
    </row>
    <row r="818" spans="1:11" s="110" customFormat="1" ht="19.5" customHeight="1" x14ac:dyDescent="0.2">
      <c r="A818" s="99">
        <v>42228</v>
      </c>
      <c r="B818" s="192" t="s">
        <v>272</v>
      </c>
      <c r="C818" s="160" t="s">
        <v>468</v>
      </c>
      <c r="D818" s="130"/>
      <c r="E818" s="130"/>
      <c r="F818" s="131"/>
      <c r="G818" s="131">
        <v>1</v>
      </c>
      <c r="H818" s="98" t="e">
        <f>VLOOKUP(B818,'N1113 '!A$8:H$356,7,FALSE)</f>
        <v>#N/A</v>
      </c>
      <c r="I818" s="98" t="e">
        <f t="shared" si="30"/>
        <v>#N/A</v>
      </c>
      <c r="J818" s="123" t="e">
        <f t="shared" si="31"/>
        <v>#N/A</v>
      </c>
      <c r="K818" s="131"/>
    </row>
    <row r="819" spans="1:11" s="110" customFormat="1" ht="19.5" customHeight="1" x14ac:dyDescent="0.2">
      <c r="A819" s="99">
        <v>42165</v>
      </c>
      <c r="B819" s="192" t="s">
        <v>507</v>
      </c>
      <c r="C819" s="126" t="s">
        <v>468</v>
      </c>
      <c r="D819" s="130"/>
      <c r="E819" s="130"/>
      <c r="F819" s="131"/>
      <c r="G819" s="131">
        <v>1</v>
      </c>
      <c r="H819" s="98" t="e">
        <f>VLOOKUP(B819,'N1113 '!A$8:H$356,7,FALSE)</f>
        <v>#N/A</v>
      </c>
      <c r="I819" s="98" t="e">
        <f t="shared" si="30"/>
        <v>#N/A</v>
      </c>
      <c r="J819" s="123" t="e">
        <f t="shared" si="31"/>
        <v>#N/A</v>
      </c>
      <c r="K819" s="131"/>
    </row>
    <row r="820" spans="1:11" s="110" customFormat="1" ht="19.5" customHeight="1" x14ac:dyDescent="0.2">
      <c r="A820" s="99">
        <v>42070</v>
      </c>
      <c r="B820" s="192" t="s">
        <v>282</v>
      </c>
      <c r="C820" s="197" t="s">
        <v>468</v>
      </c>
      <c r="D820" s="130"/>
      <c r="E820" s="130"/>
      <c r="F820" s="131"/>
      <c r="G820" s="131">
        <v>1</v>
      </c>
      <c r="H820" s="98">
        <f>VLOOKUP(B820,'N1113 '!A$8:H$356,7,FALSE)</f>
        <v>26</v>
      </c>
      <c r="I820" s="98">
        <f t="shared" si="30"/>
        <v>0</v>
      </c>
      <c r="J820" s="123">
        <f t="shared" si="31"/>
        <v>26</v>
      </c>
      <c r="K820" s="131"/>
    </row>
    <row r="821" spans="1:11" s="110" customFormat="1" ht="19.5" customHeight="1" x14ac:dyDescent="0.2">
      <c r="A821" s="99">
        <v>42213</v>
      </c>
      <c r="B821" s="192" t="s">
        <v>282</v>
      </c>
      <c r="C821" s="218" t="s">
        <v>468</v>
      </c>
      <c r="D821" s="130"/>
      <c r="E821" s="130"/>
      <c r="F821" s="131"/>
      <c r="G821" s="131">
        <v>1</v>
      </c>
      <c r="H821" s="98">
        <f>VLOOKUP(B821,'N1113 '!A$8:H$356,7,FALSE)</f>
        <v>26</v>
      </c>
      <c r="I821" s="98">
        <f t="shared" si="30"/>
        <v>0</v>
      </c>
      <c r="J821" s="123">
        <f t="shared" si="31"/>
        <v>26</v>
      </c>
      <c r="K821" s="131"/>
    </row>
    <row r="822" spans="1:11" s="110" customFormat="1" ht="19.5" customHeight="1" x14ac:dyDescent="0.2">
      <c r="A822" s="99">
        <v>42261</v>
      </c>
      <c r="B822" s="168" t="s">
        <v>806</v>
      </c>
      <c r="C822" s="200" t="s">
        <v>468</v>
      </c>
      <c r="D822" s="130"/>
      <c r="E822" s="130"/>
      <c r="F822" s="131"/>
      <c r="G822" s="131">
        <v>1</v>
      </c>
      <c r="H822" s="202" t="e">
        <f>VLOOKUP(B822,'N1113 '!A$8:H$356,7,FALSE)</f>
        <v>#N/A</v>
      </c>
      <c r="I822" s="98" t="e">
        <f t="shared" si="30"/>
        <v>#N/A</v>
      </c>
      <c r="J822" s="123" t="e">
        <f t="shared" si="31"/>
        <v>#N/A</v>
      </c>
      <c r="K822" s="131"/>
    </row>
    <row r="823" spans="1:11" s="110" customFormat="1" ht="19.5" customHeight="1" x14ac:dyDescent="0.2">
      <c r="A823" s="99">
        <v>42031</v>
      </c>
      <c r="B823" s="191" t="s">
        <v>109</v>
      </c>
      <c r="C823" s="200" t="s">
        <v>468</v>
      </c>
      <c r="D823" s="130"/>
      <c r="E823" s="130"/>
      <c r="F823" s="131"/>
      <c r="G823" s="131">
        <v>1</v>
      </c>
      <c r="H823" s="98" t="e">
        <f>VLOOKUP(B823,'N1113 '!A$8:H$356,7,FALSE)</f>
        <v>#N/A</v>
      </c>
      <c r="I823" s="98" t="e">
        <f t="shared" si="30"/>
        <v>#N/A</v>
      </c>
      <c r="J823" s="123" t="e">
        <f t="shared" si="31"/>
        <v>#N/A</v>
      </c>
      <c r="K823" s="131"/>
    </row>
    <row r="824" spans="1:11" s="110" customFormat="1" ht="19.5" customHeight="1" x14ac:dyDescent="0.2">
      <c r="A824" s="99">
        <v>42090</v>
      </c>
      <c r="B824" s="183" t="s">
        <v>632</v>
      </c>
      <c r="C824" s="200" t="s">
        <v>468</v>
      </c>
      <c r="D824" s="130"/>
      <c r="E824" s="130"/>
      <c r="F824" s="131"/>
      <c r="G824" s="131">
        <v>4</v>
      </c>
      <c r="H824" s="202" t="e">
        <f>VLOOKUP(B824,'N1113 '!A$8:H$356,7,FALSE)</f>
        <v>#N/A</v>
      </c>
      <c r="I824" s="98" t="e">
        <f t="shared" si="30"/>
        <v>#N/A</v>
      </c>
      <c r="J824" s="123" t="e">
        <f t="shared" si="31"/>
        <v>#N/A</v>
      </c>
      <c r="K824" s="131"/>
    </row>
    <row r="825" spans="1:11" s="110" customFormat="1" ht="19.5" customHeight="1" x14ac:dyDescent="0.2">
      <c r="A825" s="99">
        <v>42262</v>
      </c>
      <c r="B825" s="168" t="s">
        <v>581</v>
      </c>
      <c r="C825" s="201" t="s">
        <v>468</v>
      </c>
      <c r="D825" s="130"/>
      <c r="E825" s="130"/>
      <c r="F825" s="131"/>
      <c r="G825" s="131">
        <v>1</v>
      </c>
      <c r="H825" s="202" t="e">
        <f>VLOOKUP(B825,'N1113 '!A$8:H$356,7,FALSE)</f>
        <v>#N/A</v>
      </c>
      <c r="I825" s="98" t="e">
        <f t="shared" si="30"/>
        <v>#N/A</v>
      </c>
      <c r="J825" s="123" t="e">
        <f t="shared" si="31"/>
        <v>#N/A</v>
      </c>
      <c r="K825" s="131"/>
    </row>
    <row r="826" spans="1:11" s="110" customFormat="1" ht="19.5" customHeight="1" x14ac:dyDescent="0.2">
      <c r="A826" s="99">
        <v>42011</v>
      </c>
      <c r="B826" s="168" t="s">
        <v>12</v>
      </c>
      <c r="C826" s="201" t="s">
        <v>468</v>
      </c>
      <c r="D826" s="130"/>
      <c r="E826" s="130"/>
      <c r="F826" s="131"/>
      <c r="G826" s="131">
        <v>1</v>
      </c>
      <c r="H826" s="98">
        <f>VLOOKUP(B826,'N1113 '!A$8:H$356,7,FALSE)</f>
        <v>150</v>
      </c>
      <c r="I826" s="98">
        <f t="shared" si="30"/>
        <v>0</v>
      </c>
      <c r="J826" s="123">
        <f t="shared" si="31"/>
        <v>150</v>
      </c>
      <c r="K826" s="131"/>
    </row>
    <row r="827" spans="1:11" s="110" customFormat="1" ht="19.5" customHeight="1" x14ac:dyDescent="0.2">
      <c r="A827" s="99">
        <v>42030</v>
      </c>
      <c r="B827" s="168" t="s">
        <v>12</v>
      </c>
      <c r="C827" s="201" t="s">
        <v>468</v>
      </c>
      <c r="D827" s="130"/>
      <c r="E827" s="130"/>
      <c r="F827" s="131"/>
      <c r="G827" s="131">
        <v>2</v>
      </c>
      <c r="H827" s="98">
        <f>VLOOKUP(B827,'N1113 '!A$8:H$356,7,FALSE)</f>
        <v>150</v>
      </c>
      <c r="I827" s="98">
        <f t="shared" si="30"/>
        <v>0</v>
      </c>
      <c r="J827" s="123">
        <f t="shared" si="31"/>
        <v>300</v>
      </c>
      <c r="K827" s="131"/>
    </row>
    <row r="828" spans="1:11" s="110" customFormat="1" ht="19.5" customHeight="1" x14ac:dyDescent="0.2">
      <c r="A828" s="99">
        <v>42132</v>
      </c>
      <c r="B828" s="168" t="s">
        <v>12</v>
      </c>
      <c r="C828" s="218" t="s">
        <v>468</v>
      </c>
      <c r="D828" s="130"/>
      <c r="E828" s="130"/>
      <c r="F828" s="131"/>
      <c r="G828" s="131">
        <v>2</v>
      </c>
      <c r="H828" s="98">
        <f>VLOOKUP(B828,'N1113 '!A$8:H$356,7,FALSE)</f>
        <v>150</v>
      </c>
      <c r="I828" s="98">
        <f t="shared" si="30"/>
        <v>0</v>
      </c>
      <c r="J828" s="123">
        <f t="shared" si="31"/>
        <v>300</v>
      </c>
      <c r="K828" s="131"/>
    </row>
    <row r="829" spans="1:11" s="110" customFormat="1" ht="19.5" customHeight="1" x14ac:dyDescent="0.2">
      <c r="A829" s="99">
        <v>42011</v>
      </c>
      <c r="B829" s="168" t="s">
        <v>611</v>
      </c>
      <c r="C829" s="218" t="s">
        <v>468</v>
      </c>
      <c r="D829" s="130"/>
      <c r="E829" s="130"/>
      <c r="F829" s="131"/>
      <c r="G829" s="131">
        <v>1</v>
      </c>
      <c r="H829" s="98">
        <f>VLOOKUP(B829,'N1113 '!A$8:H$356,7,FALSE)</f>
        <v>150</v>
      </c>
      <c r="I829" s="98">
        <f t="shared" si="30"/>
        <v>0</v>
      </c>
      <c r="J829" s="123">
        <f t="shared" si="31"/>
        <v>150</v>
      </c>
      <c r="K829" s="131"/>
    </row>
    <row r="830" spans="1:11" s="110" customFormat="1" ht="19.5" customHeight="1" x14ac:dyDescent="0.2">
      <c r="A830" s="99">
        <v>42070</v>
      </c>
      <c r="B830" s="168" t="s">
        <v>611</v>
      </c>
      <c r="C830" s="218" t="s">
        <v>468</v>
      </c>
      <c r="D830" s="130"/>
      <c r="E830" s="130"/>
      <c r="F830" s="131"/>
      <c r="G830" s="131">
        <v>1</v>
      </c>
      <c r="H830" s="98">
        <f>VLOOKUP(B830,'N1113 '!A$8:H$356,7,FALSE)</f>
        <v>150</v>
      </c>
      <c r="I830" s="98">
        <f t="shared" si="30"/>
        <v>0</v>
      </c>
      <c r="J830" s="123">
        <f t="shared" si="31"/>
        <v>150</v>
      </c>
      <c r="K830" s="131"/>
    </row>
    <row r="831" spans="1:11" s="110" customFormat="1" ht="19.5" customHeight="1" x14ac:dyDescent="0.2">
      <c r="A831" s="99">
        <v>42009</v>
      </c>
      <c r="B831" s="192" t="s">
        <v>572</v>
      </c>
      <c r="C831" s="160" t="s">
        <v>468</v>
      </c>
      <c r="D831" s="130"/>
      <c r="E831" s="130"/>
      <c r="F831" s="131"/>
      <c r="G831" s="131">
        <v>40</v>
      </c>
      <c r="H831" s="98" t="e">
        <f>VLOOKUP(B831,'N1113 '!A$8:H$356,7,FALSE)</f>
        <v>#N/A</v>
      </c>
      <c r="I831" s="98" t="e">
        <f t="shared" si="30"/>
        <v>#N/A</v>
      </c>
      <c r="J831" s="123" t="e">
        <f t="shared" si="31"/>
        <v>#N/A</v>
      </c>
      <c r="K831" s="131"/>
    </row>
    <row r="832" spans="1:11" s="110" customFormat="1" ht="19.5" customHeight="1" x14ac:dyDescent="0.2">
      <c r="A832" s="99">
        <v>42012</v>
      </c>
      <c r="B832" s="192" t="s">
        <v>572</v>
      </c>
      <c r="C832" s="160" t="s">
        <v>468</v>
      </c>
      <c r="D832" s="130"/>
      <c r="E832" s="130"/>
      <c r="F832" s="131"/>
      <c r="G832" s="131">
        <v>80</v>
      </c>
      <c r="H832" s="98" t="e">
        <f>VLOOKUP(B832,'N1113 '!A$8:H$356,7,FALSE)</f>
        <v>#N/A</v>
      </c>
      <c r="I832" s="98" t="e">
        <f t="shared" si="30"/>
        <v>#N/A</v>
      </c>
      <c r="J832" s="123" t="e">
        <f t="shared" si="31"/>
        <v>#N/A</v>
      </c>
      <c r="K832" s="131"/>
    </row>
    <row r="833" spans="1:11" s="110" customFormat="1" ht="19.5" customHeight="1" x14ac:dyDescent="0.2">
      <c r="A833" s="99">
        <v>42019</v>
      </c>
      <c r="B833" s="192" t="s">
        <v>572</v>
      </c>
      <c r="C833" s="160" t="s">
        <v>468</v>
      </c>
      <c r="D833" s="130"/>
      <c r="E833" s="130"/>
      <c r="F833" s="131"/>
      <c r="G833" s="131">
        <v>40</v>
      </c>
      <c r="H833" s="98" t="e">
        <f>VLOOKUP(B833,'N1113 '!A$8:H$356,7,FALSE)</f>
        <v>#N/A</v>
      </c>
      <c r="I833" s="98" t="e">
        <f t="shared" si="30"/>
        <v>#N/A</v>
      </c>
      <c r="J833" s="123" t="e">
        <f t="shared" si="31"/>
        <v>#N/A</v>
      </c>
      <c r="K833" s="131"/>
    </row>
    <row r="834" spans="1:11" s="110" customFormat="1" ht="19.5" customHeight="1" x14ac:dyDescent="0.2">
      <c r="A834" s="99">
        <v>42024</v>
      </c>
      <c r="B834" s="192" t="s">
        <v>572</v>
      </c>
      <c r="C834" s="160" t="s">
        <v>468</v>
      </c>
      <c r="D834" s="130"/>
      <c r="E834" s="130"/>
      <c r="F834" s="131"/>
      <c r="G834" s="131">
        <v>40</v>
      </c>
      <c r="H834" s="98" t="e">
        <f>VLOOKUP(B834,'N1113 '!A$8:H$356,7,FALSE)</f>
        <v>#N/A</v>
      </c>
      <c r="I834" s="98" t="e">
        <f t="shared" si="30"/>
        <v>#N/A</v>
      </c>
      <c r="J834" s="123" t="e">
        <f t="shared" si="31"/>
        <v>#N/A</v>
      </c>
      <c r="K834" s="131"/>
    </row>
    <row r="835" spans="1:11" s="110" customFormat="1" ht="19.5" customHeight="1" x14ac:dyDescent="0.2">
      <c r="A835" s="99">
        <v>42030</v>
      </c>
      <c r="B835" s="192" t="s">
        <v>572</v>
      </c>
      <c r="C835" s="160" t="s">
        <v>468</v>
      </c>
      <c r="D835" s="130"/>
      <c r="E835" s="130"/>
      <c r="F835" s="131"/>
      <c r="G835" s="131">
        <v>40</v>
      </c>
      <c r="H835" s="98" t="e">
        <f>VLOOKUP(B835,'N1113 '!A$8:H$356,7,FALSE)</f>
        <v>#N/A</v>
      </c>
      <c r="I835" s="98" t="e">
        <f t="shared" si="30"/>
        <v>#N/A</v>
      </c>
      <c r="J835" s="123" t="e">
        <f t="shared" si="31"/>
        <v>#N/A</v>
      </c>
      <c r="K835" s="131"/>
    </row>
    <row r="836" spans="1:11" s="110" customFormat="1" ht="19.5" customHeight="1" x14ac:dyDescent="0.2">
      <c r="A836" s="99">
        <v>42035</v>
      </c>
      <c r="B836" s="192" t="s">
        <v>572</v>
      </c>
      <c r="C836" s="160" t="s">
        <v>468</v>
      </c>
      <c r="D836" s="130"/>
      <c r="E836" s="130"/>
      <c r="F836" s="131"/>
      <c r="G836" s="131">
        <v>40</v>
      </c>
      <c r="H836" s="98" t="e">
        <f>VLOOKUP(B836,'N1113 '!A$8:H$356,7,FALSE)</f>
        <v>#N/A</v>
      </c>
      <c r="I836" s="98" t="e">
        <f t="shared" si="30"/>
        <v>#N/A</v>
      </c>
      <c r="J836" s="123" t="e">
        <f t="shared" si="31"/>
        <v>#N/A</v>
      </c>
      <c r="K836" s="131"/>
    </row>
    <row r="837" spans="1:11" s="110" customFormat="1" ht="19.5" customHeight="1" x14ac:dyDescent="0.2">
      <c r="A837" s="99">
        <v>42039</v>
      </c>
      <c r="B837" s="192" t="s">
        <v>572</v>
      </c>
      <c r="C837" s="160" t="s">
        <v>468</v>
      </c>
      <c r="D837" s="130"/>
      <c r="E837" s="130"/>
      <c r="F837" s="131"/>
      <c r="G837" s="131">
        <v>40</v>
      </c>
      <c r="H837" s="98" t="e">
        <f>VLOOKUP(B837,'N1113 '!A$8:H$356,7,FALSE)</f>
        <v>#N/A</v>
      </c>
      <c r="I837" s="98" t="e">
        <f t="shared" si="30"/>
        <v>#N/A</v>
      </c>
      <c r="J837" s="123" t="e">
        <f t="shared" si="31"/>
        <v>#N/A</v>
      </c>
      <c r="K837" s="131"/>
    </row>
    <row r="838" spans="1:11" s="110" customFormat="1" ht="19.5" customHeight="1" x14ac:dyDescent="0.2">
      <c r="A838" s="99">
        <v>42045</v>
      </c>
      <c r="B838" s="192" t="s">
        <v>572</v>
      </c>
      <c r="C838" s="160" t="s">
        <v>468</v>
      </c>
      <c r="D838" s="130"/>
      <c r="E838" s="130"/>
      <c r="F838" s="131"/>
      <c r="G838" s="131">
        <v>40</v>
      </c>
      <c r="H838" s="98" t="e">
        <f>VLOOKUP(B838,'N1113 '!A$8:H$356,7,FALSE)</f>
        <v>#N/A</v>
      </c>
      <c r="I838" s="98" t="e">
        <f t="shared" ref="I838:I901" si="32">F838*H838</f>
        <v>#N/A</v>
      </c>
      <c r="J838" s="123" t="e">
        <f t="shared" ref="J838:J901" si="33">H838*G838</f>
        <v>#N/A</v>
      </c>
      <c r="K838" s="131"/>
    </row>
    <row r="839" spans="1:11" s="110" customFormat="1" ht="19.5" customHeight="1" x14ac:dyDescent="0.2">
      <c r="A839" s="99">
        <v>42049</v>
      </c>
      <c r="B839" s="192" t="s">
        <v>572</v>
      </c>
      <c r="C839" s="160" t="s">
        <v>468</v>
      </c>
      <c r="D839" s="130"/>
      <c r="E839" s="130"/>
      <c r="F839" s="131"/>
      <c r="G839" s="131">
        <v>40</v>
      </c>
      <c r="H839" s="98" t="e">
        <f>VLOOKUP(B839,'N1113 '!A$8:H$356,7,FALSE)</f>
        <v>#N/A</v>
      </c>
      <c r="I839" s="98" t="e">
        <f t="shared" si="32"/>
        <v>#N/A</v>
      </c>
      <c r="J839" s="123" t="e">
        <f t="shared" si="33"/>
        <v>#N/A</v>
      </c>
      <c r="K839" s="131"/>
    </row>
    <row r="840" spans="1:11" s="110" customFormat="1" ht="19.5" customHeight="1" x14ac:dyDescent="0.2">
      <c r="A840" s="99">
        <v>42053</v>
      </c>
      <c r="B840" s="192" t="s">
        <v>572</v>
      </c>
      <c r="C840" s="160" t="s">
        <v>468</v>
      </c>
      <c r="D840" s="130"/>
      <c r="E840" s="130"/>
      <c r="F840" s="131"/>
      <c r="G840" s="131">
        <v>40</v>
      </c>
      <c r="H840" s="98" t="e">
        <f>VLOOKUP(B840,'N1113 '!A$8:H$356,7,FALSE)</f>
        <v>#N/A</v>
      </c>
      <c r="I840" s="98" t="e">
        <f t="shared" si="32"/>
        <v>#N/A</v>
      </c>
      <c r="J840" s="123" t="e">
        <f t="shared" si="33"/>
        <v>#N/A</v>
      </c>
      <c r="K840" s="131"/>
    </row>
    <row r="841" spans="1:11" s="110" customFormat="1" ht="19.5" customHeight="1" x14ac:dyDescent="0.2">
      <c r="A841" s="99">
        <v>42059</v>
      </c>
      <c r="B841" s="192" t="s">
        <v>572</v>
      </c>
      <c r="C841" s="200" t="s">
        <v>468</v>
      </c>
      <c r="D841" s="130"/>
      <c r="E841" s="130"/>
      <c r="F841" s="131"/>
      <c r="G841" s="131">
        <v>40</v>
      </c>
      <c r="H841" s="98" t="e">
        <f>VLOOKUP(B841,'N1113 '!A$8:H$356,7,FALSE)</f>
        <v>#N/A</v>
      </c>
      <c r="I841" s="98" t="e">
        <f t="shared" si="32"/>
        <v>#N/A</v>
      </c>
      <c r="J841" s="123" t="e">
        <f t="shared" si="33"/>
        <v>#N/A</v>
      </c>
      <c r="K841" s="131"/>
    </row>
    <row r="842" spans="1:11" s="110" customFormat="1" ht="19.5" customHeight="1" x14ac:dyDescent="0.2">
      <c r="A842" s="99">
        <v>42065</v>
      </c>
      <c r="B842" s="192" t="s">
        <v>572</v>
      </c>
      <c r="C842" s="200" t="s">
        <v>468</v>
      </c>
      <c r="D842" s="130"/>
      <c r="E842" s="130"/>
      <c r="F842" s="131"/>
      <c r="G842" s="131">
        <v>40</v>
      </c>
      <c r="H842" s="98" t="e">
        <f>VLOOKUP(B842,'N1113 '!A$8:H$356,7,FALSE)</f>
        <v>#N/A</v>
      </c>
      <c r="I842" s="98" t="e">
        <f t="shared" si="32"/>
        <v>#N/A</v>
      </c>
      <c r="J842" s="123" t="e">
        <f t="shared" si="33"/>
        <v>#N/A</v>
      </c>
      <c r="K842" s="131"/>
    </row>
    <row r="843" spans="1:11" s="110" customFormat="1" ht="19.5" customHeight="1" x14ac:dyDescent="0.2">
      <c r="A843" s="99">
        <v>42069</v>
      </c>
      <c r="B843" s="192" t="s">
        <v>572</v>
      </c>
      <c r="C843" s="200" t="s">
        <v>468</v>
      </c>
      <c r="D843" s="130"/>
      <c r="E843" s="130"/>
      <c r="F843" s="131"/>
      <c r="G843" s="131">
        <v>40</v>
      </c>
      <c r="H843" s="98" t="e">
        <f>VLOOKUP(B843,'N1113 '!A$8:H$356,7,FALSE)</f>
        <v>#N/A</v>
      </c>
      <c r="I843" s="98" t="e">
        <f t="shared" si="32"/>
        <v>#N/A</v>
      </c>
      <c r="J843" s="123" t="e">
        <f t="shared" si="33"/>
        <v>#N/A</v>
      </c>
      <c r="K843" s="131"/>
    </row>
    <row r="844" spans="1:11" s="110" customFormat="1" ht="19.5" customHeight="1" x14ac:dyDescent="0.2">
      <c r="A844" s="99">
        <v>42074</v>
      </c>
      <c r="B844" s="192" t="s">
        <v>572</v>
      </c>
      <c r="C844" s="200" t="s">
        <v>468</v>
      </c>
      <c r="D844" s="130"/>
      <c r="E844" s="130"/>
      <c r="F844" s="131"/>
      <c r="G844" s="131">
        <v>40</v>
      </c>
      <c r="H844" s="98" t="e">
        <f>VLOOKUP(B844,'N1113 '!A$8:H$356,7,FALSE)</f>
        <v>#N/A</v>
      </c>
      <c r="I844" s="98" t="e">
        <f t="shared" si="32"/>
        <v>#N/A</v>
      </c>
      <c r="J844" s="123" t="e">
        <f t="shared" si="33"/>
        <v>#N/A</v>
      </c>
      <c r="K844" s="131"/>
    </row>
    <row r="845" spans="1:11" s="110" customFormat="1" ht="19.5" customHeight="1" x14ac:dyDescent="0.2">
      <c r="A845" s="99">
        <v>42079</v>
      </c>
      <c r="B845" s="192" t="s">
        <v>572</v>
      </c>
      <c r="C845" s="200" t="s">
        <v>468</v>
      </c>
      <c r="D845" s="130"/>
      <c r="E845" s="130"/>
      <c r="F845" s="131"/>
      <c r="G845" s="131">
        <v>40</v>
      </c>
      <c r="H845" s="98" t="e">
        <f>VLOOKUP(B845,'N1113 '!A$8:H$356,7,FALSE)</f>
        <v>#N/A</v>
      </c>
      <c r="I845" s="98" t="e">
        <f t="shared" si="32"/>
        <v>#N/A</v>
      </c>
      <c r="J845" s="123" t="e">
        <f t="shared" si="33"/>
        <v>#N/A</v>
      </c>
      <c r="K845" s="131"/>
    </row>
    <row r="846" spans="1:11" s="110" customFormat="1" ht="19.5" customHeight="1" x14ac:dyDescent="0.2">
      <c r="A846" s="99">
        <v>42083</v>
      </c>
      <c r="B846" s="192" t="s">
        <v>572</v>
      </c>
      <c r="C846" s="200" t="s">
        <v>468</v>
      </c>
      <c r="D846" s="130"/>
      <c r="E846" s="130"/>
      <c r="F846" s="131"/>
      <c r="G846" s="131">
        <v>40</v>
      </c>
      <c r="H846" s="98" t="e">
        <f>VLOOKUP(B846,'N1113 '!A$8:H$356,7,FALSE)</f>
        <v>#N/A</v>
      </c>
      <c r="I846" s="98" t="e">
        <f t="shared" si="32"/>
        <v>#N/A</v>
      </c>
      <c r="J846" s="123" t="e">
        <f t="shared" si="33"/>
        <v>#N/A</v>
      </c>
      <c r="K846" s="131"/>
    </row>
    <row r="847" spans="1:11" s="110" customFormat="1" ht="19.5" customHeight="1" x14ac:dyDescent="0.2">
      <c r="A847" s="99">
        <v>42089</v>
      </c>
      <c r="B847" s="192" t="s">
        <v>572</v>
      </c>
      <c r="C847" s="200" t="s">
        <v>468</v>
      </c>
      <c r="D847" s="130"/>
      <c r="E847" s="130"/>
      <c r="F847" s="131"/>
      <c r="G847" s="131">
        <v>60</v>
      </c>
      <c r="H847" s="98" t="e">
        <f>VLOOKUP(B847,'N1113 '!A$8:H$356,7,FALSE)</f>
        <v>#N/A</v>
      </c>
      <c r="I847" s="98" t="e">
        <f t="shared" si="32"/>
        <v>#N/A</v>
      </c>
      <c r="J847" s="123" t="e">
        <f t="shared" si="33"/>
        <v>#N/A</v>
      </c>
      <c r="K847" s="131"/>
    </row>
    <row r="848" spans="1:11" s="110" customFormat="1" ht="19.5" customHeight="1" x14ac:dyDescent="0.2">
      <c r="A848" s="99">
        <v>42095</v>
      </c>
      <c r="B848" s="192" t="s">
        <v>572</v>
      </c>
      <c r="C848" s="160" t="s">
        <v>468</v>
      </c>
      <c r="D848" s="130"/>
      <c r="E848" s="130"/>
      <c r="F848" s="131"/>
      <c r="G848" s="131">
        <v>40</v>
      </c>
      <c r="H848" s="98" t="e">
        <f>VLOOKUP(B848,'N1113 '!A$8:H$356,7,FALSE)</f>
        <v>#N/A</v>
      </c>
      <c r="I848" s="98" t="e">
        <f t="shared" si="32"/>
        <v>#N/A</v>
      </c>
      <c r="J848" s="123" t="e">
        <f t="shared" si="33"/>
        <v>#N/A</v>
      </c>
      <c r="K848" s="131"/>
    </row>
    <row r="849" spans="1:11" s="110" customFormat="1" ht="19.5" customHeight="1" x14ac:dyDescent="0.2">
      <c r="A849" s="99">
        <v>42104</v>
      </c>
      <c r="B849" s="192" t="s">
        <v>572</v>
      </c>
      <c r="C849" s="160" t="s">
        <v>468</v>
      </c>
      <c r="D849" s="130"/>
      <c r="E849" s="130"/>
      <c r="F849" s="131"/>
      <c r="G849" s="131">
        <v>40</v>
      </c>
      <c r="H849" s="98" t="e">
        <f>VLOOKUP(B849,'N1113 '!A$8:H$356,7,FALSE)</f>
        <v>#N/A</v>
      </c>
      <c r="I849" s="98" t="e">
        <f t="shared" si="32"/>
        <v>#N/A</v>
      </c>
      <c r="J849" s="123" t="e">
        <f t="shared" si="33"/>
        <v>#N/A</v>
      </c>
      <c r="K849" s="131"/>
    </row>
    <row r="850" spans="1:11" s="110" customFormat="1" ht="19.5" customHeight="1" x14ac:dyDescent="0.2">
      <c r="A850" s="99">
        <v>42108</v>
      </c>
      <c r="B850" s="192" t="s">
        <v>572</v>
      </c>
      <c r="C850" s="160" t="s">
        <v>468</v>
      </c>
      <c r="D850" s="130"/>
      <c r="E850" s="130"/>
      <c r="F850" s="131"/>
      <c r="G850" s="131">
        <v>60</v>
      </c>
      <c r="H850" s="98" t="e">
        <f>VLOOKUP(B850,'N1113 '!A$8:H$356,7,FALSE)</f>
        <v>#N/A</v>
      </c>
      <c r="I850" s="98" t="e">
        <f t="shared" si="32"/>
        <v>#N/A</v>
      </c>
      <c r="J850" s="123" t="e">
        <f t="shared" si="33"/>
        <v>#N/A</v>
      </c>
      <c r="K850" s="131"/>
    </row>
    <row r="851" spans="1:11" s="110" customFormat="1" ht="19.5" customHeight="1" x14ac:dyDescent="0.2">
      <c r="A851" s="99">
        <v>42115</v>
      </c>
      <c r="B851" s="192" t="s">
        <v>572</v>
      </c>
      <c r="C851" s="160" t="s">
        <v>468</v>
      </c>
      <c r="D851" s="130"/>
      <c r="E851" s="130"/>
      <c r="F851" s="131"/>
      <c r="G851" s="131">
        <v>60</v>
      </c>
      <c r="H851" s="98" t="e">
        <f>VLOOKUP(B851,'N1113 '!A$8:H$356,7,FALSE)</f>
        <v>#N/A</v>
      </c>
      <c r="I851" s="98" t="e">
        <f t="shared" si="32"/>
        <v>#N/A</v>
      </c>
      <c r="J851" s="123" t="e">
        <f t="shared" si="33"/>
        <v>#N/A</v>
      </c>
      <c r="K851" s="131"/>
    </row>
    <row r="852" spans="1:11" s="110" customFormat="1" ht="19.5" customHeight="1" x14ac:dyDescent="0.2">
      <c r="A852" s="99">
        <v>42122</v>
      </c>
      <c r="B852" s="192" t="s">
        <v>572</v>
      </c>
      <c r="C852" s="200" t="s">
        <v>468</v>
      </c>
      <c r="D852" s="130"/>
      <c r="E852" s="130"/>
      <c r="F852" s="131"/>
      <c r="G852" s="131">
        <v>40</v>
      </c>
      <c r="H852" s="98" t="e">
        <f>VLOOKUP(B852,'N1113 '!A$8:H$356,7,FALSE)</f>
        <v>#N/A</v>
      </c>
      <c r="I852" s="98" t="e">
        <f t="shared" si="32"/>
        <v>#N/A</v>
      </c>
      <c r="J852" s="123" t="e">
        <f t="shared" si="33"/>
        <v>#N/A</v>
      </c>
      <c r="K852" s="131"/>
    </row>
    <row r="853" spans="1:11" s="110" customFormat="1" ht="19.5" customHeight="1" x14ac:dyDescent="0.2">
      <c r="A853" s="99">
        <v>42129</v>
      </c>
      <c r="B853" s="192" t="s">
        <v>572</v>
      </c>
      <c r="C853" s="200" t="s">
        <v>468</v>
      </c>
      <c r="D853" s="130"/>
      <c r="E853" s="130"/>
      <c r="F853" s="131"/>
      <c r="G853" s="131">
        <v>60</v>
      </c>
      <c r="H853" s="98" t="e">
        <f>VLOOKUP(B853,'N1113 '!A$8:H$356,7,FALSE)</f>
        <v>#N/A</v>
      </c>
      <c r="I853" s="98" t="e">
        <f t="shared" si="32"/>
        <v>#N/A</v>
      </c>
      <c r="J853" s="123" t="e">
        <f t="shared" si="33"/>
        <v>#N/A</v>
      </c>
      <c r="K853" s="131"/>
    </row>
    <row r="854" spans="1:11" s="110" customFormat="1" ht="19.5" customHeight="1" x14ac:dyDescent="0.2">
      <c r="A854" s="99">
        <v>42136</v>
      </c>
      <c r="B854" s="192" t="s">
        <v>572</v>
      </c>
      <c r="C854" s="160" t="s">
        <v>468</v>
      </c>
      <c r="D854" s="130"/>
      <c r="E854" s="130"/>
      <c r="F854" s="131"/>
      <c r="G854" s="131">
        <v>40</v>
      </c>
      <c r="H854" s="98" t="e">
        <f>VLOOKUP(B854,'N1113 '!A$8:H$356,7,FALSE)</f>
        <v>#N/A</v>
      </c>
      <c r="I854" s="98" t="e">
        <f t="shared" si="32"/>
        <v>#N/A</v>
      </c>
      <c r="J854" s="123" t="e">
        <f t="shared" si="33"/>
        <v>#N/A</v>
      </c>
      <c r="K854" s="131"/>
    </row>
    <row r="855" spans="1:11" s="110" customFormat="1" ht="19.5" customHeight="1" x14ac:dyDescent="0.2">
      <c r="A855" s="99">
        <v>42140</v>
      </c>
      <c r="B855" s="192" t="s">
        <v>572</v>
      </c>
      <c r="C855" s="200" t="s">
        <v>468</v>
      </c>
      <c r="D855" s="130"/>
      <c r="E855" s="130"/>
      <c r="F855" s="131"/>
      <c r="G855" s="131">
        <v>60</v>
      </c>
      <c r="H855" s="98" t="e">
        <f>VLOOKUP(B855,'N1113 '!A$8:H$356,7,FALSE)</f>
        <v>#N/A</v>
      </c>
      <c r="I855" s="98" t="e">
        <f t="shared" si="32"/>
        <v>#N/A</v>
      </c>
      <c r="J855" s="123" t="e">
        <f t="shared" si="33"/>
        <v>#N/A</v>
      </c>
      <c r="K855" s="131"/>
    </row>
    <row r="856" spans="1:11" s="110" customFormat="1" ht="19.5" customHeight="1" x14ac:dyDescent="0.2">
      <c r="A856" s="99">
        <v>42149</v>
      </c>
      <c r="B856" s="192" t="s">
        <v>572</v>
      </c>
      <c r="C856" s="200" t="s">
        <v>468</v>
      </c>
      <c r="D856" s="130"/>
      <c r="E856" s="130"/>
      <c r="F856" s="131"/>
      <c r="G856" s="131">
        <v>60</v>
      </c>
      <c r="H856" s="98" t="e">
        <f>VLOOKUP(B856,'N1113 '!A$8:H$356,7,FALSE)</f>
        <v>#N/A</v>
      </c>
      <c r="I856" s="98" t="e">
        <f t="shared" si="32"/>
        <v>#N/A</v>
      </c>
      <c r="J856" s="123" t="e">
        <f t="shared" si="33"/>
        <v>#N/A</v>
      </c>
      <c r="K856" s="131"/>
    </row>
    <row r="857" spans="1:11" s="110" customFormat="1" ht="19.5" customHeight="1" x14ac:dyDescent="0.2">
      <c r="A857" s="99">
        <v>42157</v>
      </c>
      <c r="B857" s="192" t="s">
        <v>572</v>
      </c>
      <c r="C857" s="200" t="s">
        <v>468</v>
      </c>
      <c r="D857" s="130"/>
      <c r="E857" s="130"/>
      <c r="F857" s="131"/>
      <c r="G857" s="131">
        <v>20</v>
      </c>
      <c r="H857" s="98" t="e">
        <f>VLOOKUP(B857,'N1113 '!A$8:H$356,7,FALSE)</f>
        <v>#N/A</v>
      </c>
      <c r="I857" s="98" t="e">
        <f t="shared" si="32"/>
        <v>#N/A</v>
      </c>
      <c r="J857" s="123" t="e">
        <f t="shared" si="33"/>
        <v>#N/A</v>
      </c>
      <c r="K857" s="131"/>
    </row>
    <row r="858" spans="1:11" s="110" customFormat="1" ht="19.5" customHeight="1" x14ac:dyDescent="0.2">
      <c r="A858" s="99">
        <v>42160</v>
      </c>
      <c r="B858" s="192" t="s">
        <v>572</v>
      </c>
      <c r="C858" s="160" t="s">
        <v>468</v>
      </c>
      <c r="D858" s="130"/>
      <c r="E858" s="130"/>
      <c r="F858" s="131"/>
      <c r="G858" s="131">
        <v>60</v>
      </c>
      <c r="H858" s="98" t="e">
        <f>VLOOKUP(B858,'N1113 '!A$8:H$356,7,FALSE)</f>
        <v>#N/A</v>
      </c>
      <c r="I858" s="98" t="e">
        <f t="shared" si="32"/>
        <v>#N/A</v>
      </c>
      <c r="J858" s="123" t="e">
        <f t="shared" si="33"/>
        <v>#N/A</v>
      </c>
      <c r="K858" s="131"/>
    </row>
    <row r="859" spans="1:11" s="110" customFormat="1" ht="19.5" customHeight="1" x14ac:dyDescent="0.2">
      <c r="A859" s="99">
        <v>42170</v>
      </c>
      <c r="B859" s="192" t="s">
        <v>572</v>
      </c>
      <c r="C859" s="160" t="s">
        <v>468</v>
      </c>
      <c r="D859" s="130"/>
      <c r="E859" s="130"/>
      <c r="F859" s="131"/>
      <c r="G859" s="131">
        <v>60</v>
      </c>
      <c r="H859" s="98" t="e">
        <f>VLOOKUP(B859,'N1113 '!A$8:H$356,7,FALSE)</f>
        <v>#N/A</v>
      </c>
      <c r="I859" s="98" t="e">
        <f t="shared" si="32"/>
        <v>#N/A</v>
      </c>
      <c r="J859" s="123" t="e">
        <f t="shared" si="33"/>
        <v>#N/A</v>
      </c>
      <c r="K859" s="131"/>
    </row>
    <row r="860" spans="1:11" s="110" customFormat="1" ht="19.5" customHeight="1" x14ac:dyDescent="0.2">
      <c r="A860" s="99">
        <v>42177</v>
      </c>
      <c r="B860" s="192" t="s">
        <v>572</v>
      </c>
      <c r="C860" s="160" t="s">
        <v>468</v>
      </c>
      <c r="D860" s="130"/>
      <c r="E860" s="130"/>
      <c r="F860" s="131"/>
      <c r="G860" s="131">
        <v>60</v>
      </c>
      <c r="H860" s="98" t="e">
        <f>VLOOKUP(B860,'N1113 '!A$8:H$356,7,FALSE)</f>
        <v>#N/A</v>
      </c>
      <c r="I860" s="98" t="e">
        <f t="shared" si="32"/>
        <v>#N/A</v>
      </c>
      <c r="J860" s="123" t="e">
        <f t="shared" si="33"/>
        <v>#N/A</v>
      </c>
      <c r="K860" s="131"/>
    </row>
    <row r="861" spans="1:11" s="110" customFormat="1" ht="19.5" customHeight="1" x14ac:dyDescent="0.2">
      <c r="A861" s="99">
        <v>42185</v>
      </c>
      <c r="B861" s="192" t="s">
        <v>572</v>
      </c>
      <c r="C861" s="160" t="s">
        <v>468</v>
      </c>
      <c r="D861" s="130"/>
      <c r="E861" s="130"/>
      <c r="F861" s="131"/>
      <c r="G861" s="131">
        <v>20</v>
      </c>
      <c r="H861" s="98" t="e">
        <f>VLOOKUP(B861,'N1113 '!A$8:H$356,7,FALSE)</f>
        <v>#N/A</v>
      </c>
      <c r="I861" s="98" t="e">
        <f t="shared" si="32"/>
        <v>#N/A</v>
      </c>
      <c r="J861" s="123" t="e">
        <f t="shared" si="33"/>
        <v>#N/A</v>
      </c>
      <c r="K861" s="131"/>
    </row>
    <row r="862" spans="1:11" s="110" customFormat="1" ht="19.5" customHeight="1" x14ac:dyDescent="0.2">
      <c r="A862" s="99">
        <v>42187</v>
      </c>
      <c r="B862" s="192" t="s">
        <v>572</v>
      </c>
      <c r="C862" s="160" t="s">
        <v>468</v>
      </c>
      <c r="D862" s="130"/>
      <c r="E862" s="130"/>
      <c r="F862" s="131"/>
      <c r="G862" s="131">
        <v>60</v>
      </c>
      <c r="H862" s="98" t="e">
        <f>VLOOKUP(B862,'N1113 '!A$8:H$356,7,FALSE)</f>
        <v>#N/A</v>
      </c>
      <c r="I862" s="98" t="e">
        <f t="shared" si="32"/>
        <v>#N/A</v>
      </c>
      <c r="J862" s="123" t="e">
        <f t="shared" si="33"/>
        <v>#N/A</v>
      </c>
      <c r="K862" s="131"/>
    </row>
    <row r="863" spans="1:11" s="110" customFormat="1" ht="19.5" customHeight="1" x14ac:dyDescent="0.2">
      <c r="A863" s="99">
        <v>42194</v>
      </c>
      <c r="B863" s="192" t="s">
        <v>572</v>
      </c>
      <c r="C863" s="160" t="s">
        <v>468</v>
      </c>
      <c r="D863" s="130"/>
      <c r="E863" s="130"/>
      <c r="F863" s="131"/>
      <c r="G863" s="131">
        <v>80</v>
      </c>
      <c r="H863" s="98" t="e">
        <f>VLOOKUP(B863,'N1113 '!A$8:H$356,7,FALSE)</f>
        <v>#N/A</v>
      </c>
      <c r="I863" s="98" t="e">
        <f t="shared" si="32"/>
        <v>#N/A</v>
      </c>
      <c r="J863" s="123" t="e">
        <f t="shared" si="33"/>
        <v>#N/A</v>
      </c>
      <c r="K863" s="131"/>
    </row>
    <row r="864" spans="1:11" s="110" customFormat="1" ht="19.5" customHeight="1" x14ac:dyDescent="0.2">
      <c r="A864" s="99">
        <v>42206</v>
      </c>
      <c r="B864" s="192" t="s">
        <v>572</v>
      </c>
      <c r="C864" s="160" t="s">
        <v>468</v>
      </c>
      <c r="D864" s="130"/>
      <c r="E864" s="130"/>
      <c r="F864" s="131"/>
      <c r="G864" s="131">
        <v>40</v>
      </c>
      <c r="H864" s="98" t="e">
        <f>VLOOKUP(B864,'N1113 '!A$8:H$356,7,FALSE)</f>
        <v>#N/A</v>
      </c>
      <c r="I864" s="98" t="e">
        <f t="shared" si="32"/>
        <v>#N/A</v>
      </c>
      <c r="J864" s="123" t="e">
        <f t="shared" si="33"/>
        <v>#N/A</v>
      </c>
      <c r="K864" s="131"/>
    </row>
    <row r="865" spans="1:11" s="110" customFormat="1" ht="19.5" customHeight="1" x14ac:dyDescent="0.2">
      <c r="A865" s="99">
        <v>42212</v>
      </c>
      <c r="B865" s="192" t="s">
        <v>572</v>
      </c>
      <c r="C865" s="200" t="s">
        <v>468</v>
      </c>
      <c r="D865" s="130"/>
      <c r="E865" s="130"/>
      <c r="F865" s="131"/>
      <c r="G865" s="131">
        <v>35</v>
      </c>
      <c r="H865" s="98" t="e">
        <f>VLOOKUP(B865,'N1113 '!A$8:H$356,7,FALSE)</f>
        <v>#N/A</v>
      </c>
      <c r="I865" s="98" t="e">
        <f t="shared" si="32"/>
        <v>#N/A</v>
      </c>
      <c r="J865" s="123" t="e">
        <f t="shared" si="33"/>
        <v>#N/A</v>
      </c>
      <c r="K865" s="131"/>
    </row>
    <row r="866" spans="1:11" s="110" customFormat="1" ht="19.5" customHeight="1" x14ac:dyDescent="0.2">
      <c r="A866" s="99">
        <v>42216</v>
      </c>
      <c r="B866" s="192" t="s">
        <v>572</v>
      </c>
      <c r="C866" s="200" t="s">
        <v>468</v>
      </c>
      <c r="D866" s="130"/>
      <c r="E866" s="130"/>
      <c r="F866" s="131"/>
      <c r="G866" s="131">
        <v>40</v>
      </c>
      <c r="H866" s="98" t="e">
        <f>VLOOKUP(B866,'N1113 '!A$8:H$356,7,FALSE)</f>
        <v>#N/A</v>
      </c>
      <c r="I866" s="98" t="e">
        <f t="shared" si="32"/>
        <v>#N/A</v>
      </c>
      <c r="J866" s="123" t="e">
        <f t="shared" si="33"/>
        <v>#N/A</v>
      </c>
      <c r="K866" s="131"/>
    </row>
    <row r="867" spans="1:11" s="110" customFormat="1" ht="19.5" customHeight="1" x14ac:dyDescent="0.2">
      <c r="A867" s="99">
        <v>42221</v>
      </c>
      <c r="B867" s="192" t="s">
        <v>572</v>
      </c>
      <c r="C867" s="160" t="s">
        <v>468</v>
      </c>
      <c r="D867" s="130"/>
      <c r="E867" s="130"/>
      <c r="F867" s="131"/>
      <c r="G867" s="131">
        <v>40</v>
      </c>
      <c r="H867" s="98" t="e">
        <f>VLOOKUP(B867,'N1113 '!A$8:H$356,7,FALSE)</f>
        <v>#N/A</v>
      </c>
      <c r="I867" s="98" t="e">
        <f t="shared" si="32"/>
        <v>#N/A</v>
      </c>
      <c r="J867" s="123" t="e">
        <f t="shared" si="33"/>
        <v>#N/A</v>
      </c>
      <c r="K867" s="131"/>
    </row>
    <row r="868" spans="1:11" s="110" customFormat="1" ht="19.5" customHeight="1" x14ac:dyDescent="0.2">
      <c r="A868" s="99">
        <v>42224</v>
      </c>
      <c r="B868" s="192" t="s">
        <v>572</v>
      </c>
      <c r="C868" s="200" t="s">
        <v>468</v>
      </c>
      <c r="D868" s="130"/>
      <c r="E868" s="130"/>
      <c r="F868" s="131"/>
      <c r="G868" s="131">
        <v>40</v>
      </c>
      <c r="H868" s="98" t="e">
        <f>VLOOKUP(B868,'N1113 '!A$8:H$356,7,FALSE)</f>
        <v>#N/A</v>
      </c>
      <c r="I868" s="98" t="e">
        <f t="shared" si="32"/>
        <v>#N/A</v>
      </c>
      <c r="J868" s="123" t="e">
        <f t="shared" si="33"/>
        <v>#N/A</v>
      </c>
      <c r="K868" s="131"/>
    </row>
    <row r="869" spans="1:11" s="110" customFormat="1" ht="19.5" customHeight="1" x14ac:dyDescent="0.2">
      <c r="A869" s="99">
        <v>42231</v>
      </c>
      <c r="B869" s="192" t="s">
        <v>572</v>
      </c>
      <c r="C869" s="200" t="s">
        <v>468</v>
      </c>
      <c r="D869" s="130"/>
      <c r="E869" s="130"/>
      <c r="F869" s="131"/>
      <c r="G869" s="131">
        <v>40</v>
      </c>
      <c r="H869" s="98" t="e">
        <f>VLOOKUP(B869,'N1113 '!A$8:H$356,7,FALSE)</f>
        <v>#N/A</v>
      </c>
      <c r="I869" s="98" t="e">
        <f t="shared" si="32"/>
        <v>#N/A</v>
      </c>
      <c r="J869" s="123" t="e">
        <f t="shared" si="33"/>
        <v>#N/A</v>
      </c>
      <c r="K869" s="131"/>
    </row>
    <row r="870" spans="1:11" s="110" customFormat="1" ht="19.5" customHeight="1" x14ac:dyDescent="0.2">
      <c r="A870" s="99">
        <v>42240</v>
      </c>
      <c r="B870" s="192" t="s">
        <v>572</v>
      </c>
      <c r="C870" s="200" t="s">
        <v>468</v>
      </c>
      <c r="D870" s="130"/>
      <c r="E870" s="130"/>
      <c r="F870" s="131"/>
      <c r="G870" s="131">
        <v>40</v>
      </c>
      <c r="H870" s="98" t="e">
        <f>VLOOKUP(B870,'N1113 '!A$8:H$356,7,FALSE)</f>
        <v>#N/A</v>
      </c>
      <c r="I870" s="98" t="e">
        <f t="shared" si="32"/>
        <v>#N/A</v>
      </c>
      <c r="J870" s="123" t="e">
        <f t="shared" si="33"/>
        <v>#N/A</v>
      </c>
      <c r="K870" s="131"/>
    </row>
    <row r="871" spans="1:11" s="110" customFormat="1" ht="19.5" customHeight="1" x14ac:dyDescent="0.2">
      <c r="A871" s="99">
        <v>42245</v>
      </c>
      <c r="B871" s="192" t="s">
        <v>572</v>
      </c>
      <c r="C871" s="200" t="s">
        <v>468</v>
      </c>
      <c r="D871" s="130"/>
      <c r="E871" s="130"/>
      <c r="F871" s="131"/>
      <c r="G871" s="131">
        <v>40</v>
      </c>
      <c r="H871" s="98" t="e">
        <f>VLOOKUP(B871,'N1113 '!A$8:H$356,7,FALSE)</f>
        <v>#N/A</v>
      </c>
      <c r="I871" s="98" t="e">
        <f t="shared" si="32"/>
        <v>#N/A</v>
      </c>
      <c r="J871" s="123" t="e">
        <f t="shared" si="33"/>
        <v>#N/A</v>
      </c>
      <c r="K871" s="131"/>
    </row>
    <row r="872" spans="1:11" s="110" customFormat="1" ht="19.5" customHeight="1" x14ac:dyDescent="0.2">
      <c r="A872" s="99">
        <v>42249</v>
      </c>
      <c r="B872" s="192" t="s">
        <v>572</v>
      </c>
      <c r="C872" s="160" t="s">
        <v>468</v>
      </c>
      <c r="D872" s="130"/>
      <c r="E872" s="130"/>
      <c r="F872" s="131"/>
      <c r="G872" s="131">
        <v>40</v>
      </c>
      <c r="H872" s="98" t="e">
        <f>VLOOKUP(B872,'N1113 '!A$8:H$356,7,FALSE)</f>
        <v>#N/A</v>
      </c>
      <c r="I872" s="98" t="e">
        <f t="shared" si="32"/>
        <v>#N/A</v>
      </c>
      <c r="J872" s="123" t="e">
        <f t="shared" si="33"/>
        <v>#N/A</v>
      </c>
      <c r="K872" s="131"/>
    </row>
    <row r="873" spans="1:11" s="110" customFormat="1" ht="19.5" customHeight="1" x14ac:dyDescent="0.2">
      <c r="A873" s="99">
        <v>42254</v>
      </c>
      <c r="B873" s="192" t="s">
        <v>572</v>
      </c>
      <c r="C873" s="200" t="s">
        <v>468</v>
      </c>
      <c r="D873" s="130"/>
      <c r="E873" s="130"/>
      <c r="F873" s="131"/>
      <c r="G873" s="131">
        <v>40</v>
      </c>
      <c r="H873" s="98" t="e">
        <f>VLOOKUP(B873,'N1113 '!A$8:H$356,7,FALSE)</f>
        <v>#N/A</v>
      </c>
      <c r="I873" s="98" t="e">
        <f t="shared" si="32"/>
        <v>#N/A</v>
      </c>
      <c r="J873" s="123" t="e">
        <f t="shared" si="33"/>
        <v>#N/A</v>
      </c>
      <c r="K873" s="131"/>
    </row>
    <row r="874" spans="1:11" s="110" customFormat="1" ht="19.5" customHeight="1" x14ac:dyDescent="0.2">
      <c r="A874" s="99">
        <v>42261</v>
      </c>
      <c r="B874" s="192" t="s">
        <v>572</v>
      </c>
      <c r="C874" s="200" t="s">
        <v>468</v>
      </c>
      <c r="D874" s="130"/>
      <c r="E874" s="130"/>
      <c r="F874" s="131"/>
      <c r="G874" s="131">
        <v>40</v>
      </c>
      <c r="H874" s="202" t="e">
        <f>VLOOKUP(B874,'N1113 '!A$8:H$356,7,FALSE)</f>
        <v>#N/A</v>
      </c>
      <c r="I874" s="98" t="e">
        <f t="shared" si="32"/>
        <v>#N/A</v>
      </c>
      <c r="J874" s="123" t="e">
        <f t="shared" si="33"/>
        <v>#N/A</v>
      </c>
      <c r="K874" s="131"/>
    </row>
    <row r="875" spans="1:11" s="110" customFormat="1" ht="19.5" customHeight="1" x14ac:dyDescent="0.2">
      <c r="A875" s="99">
        <v>42264</v>
      </c>
      <c r="B875" s="192" t="s">
        <v>572</v>
      </c>
      <c r="C875" s="160" t="s">
        <v>468</v>
      </c>
      <c r="D875" s="130"/>
      <c r="E875" s="130"/>
      <c r="F875" s="131"/>
      <c r="G875" s="131">
        <v>40</v>
      </c>
      <c r="H875" s="202" t="e">
        <f>VLOOKUP(B875,'N1113 '!A$8:H$356,7,FALSE)</f>
        <v>#N/A</v>
      </c>
      <c r="I875" s="98" t="e">
        <f t="shared" si="32"/>
        <v>#N/A</v>
      </c>
      <c r="J875" s="123" t="e">
        <f t="shared" si="33"/>
        <v>#N/A</v>
      </c>
      <c r="K875" s="131"/>
    </row>
    <row r="876" spans="1:11" s="110" customFormat="1" ht="19.5" customHeight="1" x14ac:dyDescent="0.2">
      <c r="A876" s="99">
        <v>42040</v>
      </c>
      <c r="B876" s="168" t="s">
        <v>519</v>
      </c>
      <c r="C876" s="160" t="s">
        <v>468</v>
      </c>
      <c r="D876" s="130"/>
      <c r="E876" s="130"/>
      <c r="F876" s="131"/>
      <c r="G876" s="131">
        <v>7</v>
      </c>
      <c r="H876" s="98">
        <f>VLOOKUP(B876,'N1113 '!A$8:H$356,7,FALSE)</f>
        <v>30</v>
      </c>
      <c r="I876" s="98">
        <f t="shared" si="32"/>
        <v>0</v>
      </c>
      <c r="J876" s="123">
        <f t="shared" si="33"/>
        <v>210</v>
      </c>
      <c r="K876" s="131"/>
    </row>
    <row r="877" spans="1:11" s="110" customFormat="1" ht="19.5" customHeight="1" x14ac:dyDescent="0.2">
      <c r="A877" s="99">
        <v>42236</v>
      </c>
      <c r="B877" s="168" t="s">
        <v>519</v>
      </c>
      <c r="C877" s="160" t="s">
        <v>468</v>
      </c>
      <c r="D877" s="130"/>
      <c r="E877" s="130"/>
      <c r="F877" s="131"/>
      <c r="G877" s="131">
        <v>3</v>
      </c>
      <c r="H877" s="98">
        <f>VLOOKUP(B877,'N1113 '!A$8:H$356,7,FALSE)</f>
        <v>30</v>
      </c>
      <c r="I877" s="98">
        <f t="shared" si="32"/>
        <v>0</v>
      </c>
      <c r="J877" s="123">
        <f t="shared" si="33"/>
        <v>90</v>
      </c>
      <c r="K877" s="131"/>
    </row>
    <row r="878" spans="1:11" s="110" customFormat="1" ht="19.5" customHeight="1" x14ac:dyDescent="0.2">
      <c r="A878" s="99">
        <v>42009</v>
      </c>
      <c r="B878" s="192" t="s">
        <v>39</v>
      </c>
      <c r="C878" s="160" t="s">
        <v>468</v>
      </c>
      <c r="D878" s="130"/>
      <c r="E878" s="130"/>
      <c r="F878" s="131"/>
      <c r="G878" s="131">
        <v>20</v>
      </c>
      <c r="H878" s="98">
        <f>VLOOKUP(B878,'N1113 '!A$8:H$356,7,FALSE)</f>
        <v>25</v>
      </c>
      <c r="I878" s="98">
        <f t="shared" si="32"/>
        <v>0</v>
      </c>
      <c r="J878" s="123">
        <f t="shared" si="33"/>
        <v>500</v>
      </c>
      <c r="K878" s="131"/>
    </row>
    <row r="879" spans="1:11" s="110" customFormat="1" ht="19.5" customHeight="1" x14ac:dyDescent="0.2">
      <c r="A879" s="100">
        <v>42024</v>
      </c>
      <c r="B879" s="192" t="s">
        <v>39</v>
      </c>
      <c r="C879" s="200" t="s">
        <v>468</v>
      </c>
      <c r="D879" s="130"/>
      <c r="E879" s="130"/>
      <c r="F879" s="131"/>
      <c r="G879" s="131">
        <v>20</v>
      </c>
      <c r="H879" s="98">
        <f>VLOOKUP(B879,'N1113 '!A$8:H$356,7,FALSE)</f>
        <v>25</v>
      </c>
      <c r="I879" s="98">
        <f t="shared" si="32"/>
        <v>0</v>
      </c>
      <c r="J879" s="123">
        <f t="shared" si="33"/>
        <v>500</v>
      </c>
      <c r="K879" s="131"/>
    </row>
    <row r="880" spans="1:11" s="110" customFormat="1" ht="19.5" customHeight="1" x14ac:dyDescent="0.2">
      <c r="A880" s="100">
        <v>42035</v>
      </c>
      <c r="B880" s="192" t="s">
        <v>39</v>
      </c>
      <c r="C880" s="200" t="s">
        <v>468</v>
      </c>
      <c r="D880" s="130"/>
      <c r="E880" s="130"/>
      <c r="F880" s="131"/>
      <c r="G880" s="131">
        <v>20</v>
      </c>
      <c r="H880" s="98">
        <f>VLOOKUP(B880,'N1113 '!A$8:H$356,7,FALSE)</f>
        <v>25</v>
      </c>
      <c r="I880" s="98">
        <f t="shared" si="32"/>
        <v>0</v>
      </c>
      <c r="J880" s="123">
        <f t="shared" si="33"/>
        <v>500</v>
      </c>
      <c r="K880" s="131"/>
    </row>
    <row r="881" spans="1:11" s="110" customFormat="1" ht="19.5" customHeight="1" x14ac:dyDescent="0.2">
      <c r="A881" s="100">
        <v>42048</v>
      </c>
      <c r="B881" s="192" t="s">
        <v>39</v>
      </c>
      <c r="C881" s="200" t="s">
        <v>468</v>
      </c>
      <c r="D881" s="130"/>
      <c r="E881" s="130"/>
      <c r="F881" s="131"/>
      <c r="G881" s="131">
        <v>20</v>
      </c>
      <c r="H881" s="98">
        <f>VLOOKUP(B881,'N1113 '!A$8:H$356,7,FALSE)</f>
        <v>25</v>
      </c>
      <c r="I881" s="98">
        <f t="shared" si="32"/>
        <v>0</v>
      </c>
      <c r="J881" s="123">
        <f t="shared" si="33"/>
        <v>500</v>
      </c>
      <c r="K881" s="131"/>
    </row>
    <row r="882" spans="1:11" s="110" customFormat="1" ht="19.5" customHeight="1" x14ac:dyDescent="0.2">
      <c r="A882" s="100">
        <v>42059</v>
      </c>
      <c r="B882" s="192" t="s">
        <v>39</v>
      </c>
      <c r="C882" s="200" t="s">
        <v>468</v>
      </c>
      <c r="D882" s="130"/>
      <c r="E882" s="130"/>
      <c r="F882" s="131"/>
      <c r="G882" s="131">
        <v>40</v>
      </c>
      <c r="H882" s="98">
        <f>VLOOKUP(B882,'N1113 '!A$8:H$356,7,FALSE)</f>
        <v>25</v>
      </c>
      <c r="I882" s="98">
        <f t="shared" si="32"/>
        <v>0</v>
      </c>
      <c r="J882" s="123">
        <f t="shared" si="33"/>
        <v>1000</v>
      </c>
      <c r="K882" s="131"/>
    </row>
    <row r="883" spans="1:11" s="110" customFormat="1" ht="19.5" customHeight="1" x14ac:dyDescent="0.2">
      <c r="A883" s="99">
        <v>42089</v>
      </c>
      <c r="B883" s="192" t="s">
        <v>39</v>
      </c>
      <c r="C883" s="160" t="s">
        <v>468</v>
      </c>
      <c r="D883" s="130"/>
      <c r="E883" s="130"/>
      <c r="F883" s="131"/>
      <c r="G883" s="131">
        <v>40</v>
      </c>
      <c r="H883" s="98">
        <f>VLOOKUP(B883,'N1113 '!A$8:H$356,7,FALSE)</f>
        <v>25</v>
      </c>
      <c r="I883" s="98">
        <f t="shared" si="32"/>
        <v>0</v>
      </c>
      <c r="J883" s="123">
        <f t="shared" si="33"/>
        <v>1000</v>
      </c>
      <c r="K883" s="131"/>
    </row>
    <row r="884" spans="1:11" s="110" customFormat="1" ht="19.5" customHeight="1" x14ac:dyDescent="0.2">
      <c r="A884" s="99">
        <v>42104</v>
      </c>
      <c r="B884" s="192" t="s">
        <v>39</v>
      </c>
      <c r="C884" s="160" t="s">
        <v>468</v>
      </c>
      <c r="D884" s="130"/>
      <c r="E884" s="130"/>
      <c r="F884" s="131"/>
      <c r="G884" s="131">
        <v>20</v>
      </c>
      <c r="H884" s="98">
        <f>VLOOKUP(B884,'N1113 '!A$8:H$356,7,FALSE)</f>
        <v>25</v>
      </c>
      <c r="I884" s="98">
        <f t="shared" si="32"/>
        <v>0</v>
      </c>
      <c r="J884" s="123">
        <f t="shared" si="33"/>
        <v>500</v>
      </c>
      <c r="K884" s="131"/>
    </row>
    <row r="885" spans="1:11" s="110" customFormat="1" ht="19.5" customHeight="1" x14ac:dyDescent="0.2">
      <c r="A885" s="99">
        <v>42122</v>
      </c>
      <c r="B885" s="192" t="s">
        <v>39</v>
      </c>
      <c r="C885" s="160" t="s">
        <v>468</v>
      </c>
      <c r="D885" s="130"/>
      <c r="E885" s="130"/>
      <c r="F885" s="131"/>
      <c r="G885" s="131">
        <v>20</v>
      </c>
      <c r="H885" s="98">
        <f>VLOOKUP(B885,'N1113 '!A$8:H$356,7,FALSE)</f>
        <v>25</v>
      </c>
      <c r="I885" s="98">
        <f t="shared" si="32"/>
        <v>0</v>
      </c>
      <c r="J885" s="123">
        <f t="shared" si="33"/>
        <v>500</v>
      </c>
      <c r="K885" s="131"/>
    </row>
    <row r="886" spans="1:11" s="110" customFormat="1" ht="19.5" customHeight="1" x14ac:dyDescent="0.2">
      <c r="A886" s="99">
        <v>42136</v>
      </c>
      <c r="B886" s="192" t="s">
        <v>39</v>
      </c>
      <c r="C886" s="160" t="s">
        <v>468</v>
      </c>
      <c r="D886" s="130"/>
      <c r="E886" s="130"/>
      <c r="F886" s="131"/>
      <c r="G886" s="131">
        <v>20</v>
      </c>
      <c r="H886" s="98">
        <f>VLOOKUP(B886,'N1113 '!A$8:H$356,7,FALSE)</f>
        <v>25</v>
      </c>
      <c r="I886" s="98">
        <f t="shared" si="32"/>
        <v>0</v>
      </c>
      <c r="J886" s="123">
        <f t="shared" si="33"/>
        <v>500</v>
      </c>
      <c r="K886" s="131"/>
    </row>
    <row r="887" spans="1:11" s="110" customFormat="1" ht="19.5" customHeight="1" x14ac:dyDescent="0.2">
      <c r="A887" s="99">
        <v>42149</v>
      </c>
      <c r="B887" s="192" t="s">
        <v>39</v>
      </c>
      <c r="C887" s="160" t="s">
        <v>468</v>
      </c>
      <c r="D887" s="130"/>
      <c r="E887" s="130"/>
      <c r="F887" s="131"/>
      <c r="G887" s="131">
        <v>20</v>
      </c>
      <c r="H887" s="98">
        <f>VLOOKUP(B887,'N1113 '!A$8:H$356,7,FALSE)</f>
        <v>25</v>
      </c>
      <c r="I887" s="98">
        <f t="shared" si="32"/>
        <v>0</v>
      </c>
      <c r="J887" s="123">
        <f t="shared" si="33"/>
        <v>500</v>
      </c>
      <c r="K887" s="131"/>
    </row>
    <row r="888" spans="1:11" s="110" customFormat="1" ht="19.5" customHeight="1" x14ac:dyDescent="0.2">
      <c r="A888" s="99">
        <v>42177</v>
      </c>
      <c r="B888" s="192" t="s">
        <v>39</v>
      </c>
      <c r="C888" s="244" t="s">
        <v>468</v>
      </c>
      <c r="D888" s="130"/>
      <c r="E888" s="130"/>
      <c r="F888" s="131"/>
      <c r="G888" s="131">
        <v>20</v>
      </c>
      <c r="H888" s="98">
        <f>VLOOKUP(B888,'N1113 '!A$8:H$356,7,FALSE)</f>
        <v>25</v>
      </c>
      <c r="I888" s="98">
        <f t="shared" si="32"/>
        <v>0</v>
      </c>
      <c r="J888" s="123">
        <f t="shared" si="33"/>
        <v>500</v>
      </c>
      <c r="K888" s="131"/>
    </row>
    <row r="889" spans="1:11" s="110" customFormat="1" ht="19.5" customHeight="1" x14ac:dyDescent="0.2">
      <c r="A889" s="99">
        <v>42188</v>
      </c>
      <c r="B889" s="192" t="s">
        <v>39</v>
      </c>
      <c r="C889" s="160" t="s">
        <v>468</v>
      </c>
      <c r="D889" s="130"/>
      <c r="E889" s="130"/>
      <c r="F889" s="131"/>
      <c r="G889" s="131">
        <v>20</v>
      </c>
      <c r="H889" s="98">
        <f>VLOOKUP(B889,'N1113 '!A$8:H$356,7,FALSE)</f>
        <v>25</v>
      </c>
      <c r="I889" s="98">
        <f t="shared" si="32"/>
        <v>0</v>
      </c>
      <c r="J889" s="123">
        <f t="shared" si="33"/>
        <v>500</v>
      </c>
      <c r="K889" s="131"/>
    </row>
    <row r="890" spans="1:11" s="110" customFormat="1" ht="19.5" customHeight="1" x14ac:dyDescent="0.2">
      <c r="A890" s="99">
        <v>42191</v>
      </c>
      <c r="B890" s="192" t="s">
        <v>708</v>
      </c>
      <c r="C890" s="200" t="s">
        <v>468</v>
      </c>
      <c r="D890" s="130"/>
      <c r="E890" s="130"/>
      <c r="F890" s="131"/>
      <c r="G890" s="131">
        <v>20</v>
      </c>
      <c r="H890" s="98" t="e">
        <f>VLOOKUP(B890,'N1113 '!A$8:H$356,7,FALSE)</f>
        <v>#N/A</v>
      </c>
      <c r="I890" s="98" t="e">
        <f t="shared" si="32"/>
        <v>#N/A</v>
      </c>
      <c r="J890" s="123" t="e">
        <f t="shared" si="33"/>
        <v>#N/A</v>
      </c>
      <c r="K890" s="131"/>
    </row>
    <row r="891" spans="1:11" s="110" customFormat="1" ht="19.5" customHeight="1" x14ac:dyDescent="0.2">
      <c r="A891" s="99">
        <v>42203</v>
      </c>
      <c r="B891" s="192" t="s">
        <v>708</v>
      </c>
      <c r="C891" s="200" t="s">
        <v>468</v>
      </c>
      <c r="D891" s="130"/>
      <c r="E891" s="130"/>
      <c r="F891" s="131"/>
      <c r="G891" s="131">
        <v>20</v>
      </c>
      <c r="H891" s="98" t="e">
        <f>VLOOKUP(B891,'N1113 '!A$8:H$356,7,FALSE)</f>
        <v>#N/A</v>
      </c>
      <c r="I891" s="98" t="e">
        <f t="shared" si="32"/>
        <v>#N/A</v>
      </c>
      <c r="J891" s="123" t="e">
        <f t="shared" si="33"/>
        <v>#N/A</v>
      </c>
      <c r="K891" s="131"/>
    </row>
    <row r="892" spans="1:11" s="110" customFormat="1" ht="19.5" customHeight="1" x14ac:dyDescent="0.2">
      <c r="A892" s="99">
        <v>42216</v>
      </c>
      <c r="B892" s="192" t="s">
        <v>708</v>
      </c>
      <c r="C892" s="160" t="s">
        <v>468</v>
      </c>
      <c r="D892" s="130"/>
      <c r="E892" s="130"/>
      <c r="F892" s="131"/>
      <c r="G892" s="131">
        <v>19</v>
      </c>
      <c r="H892" s="98" t="e">
        <f>VLOOKUP(B892,'N1113 '!A$8:H$356,7,FALSE)</f>
        <v>#N/A</v>
      </c>
      <c r="I892" s="98" t="e">
        <f t="shared" si="32"/>
        <v>#N/A</v>
      </c>
      <c r="J892" s="123" t="e">
        <f t="shared" si="33"/>
        <v>#N/A</v>
      </c>
      <c r="K892" s="131"/>
    </row>
    <row r="893" spans="1:11" s="110" customFormat="1" ht="19.5" customHeight="1" x14ac:dyDescent="0.2">
      <c r="A893" s="99">
        <v>42221</v>
      </c>
      <c r="B893" s="192" t="s">
        <v>708</v>
      </c>
      <c r="C893" s="200" t="s">
        <v>468</v>
      </c>
      <c r="D893" s="130"/>
      <c r="E893" s="130"/>
      <c r="F893" s="131"/>
      <c r="G893" s="131">
        <v>20</v>
      </c>
      <c r="H893" s="98" t="e">
        <f>VLOOKUP(B893,'N1113 '!A$8:H$356,7,FALSE)</f>
        <v>#N/A</v>
      </c>
      <c r="I893" s="98" t="e">
        <f t="shared" si="32"/>
        <v>#N/A</v>
      </c>
      <c r="J893" s="123" t="e">
        <f t="shared" si="33"/>
        <v>#N/A</v>
      </c>
      <c r="K893" s="131"/>
    </row>
    <row r="894" spans="1:11" s="110" customFormat="1" ht="19.5" customHeight="1" x14ac:dyDescent="0.2">
      <c r="A894" s="99">
        <v>42240</v>
      </c>
      <c r="B894" s="192" t="s">
        <v>708</v>
      </c>
      <c r="C894" s="200" t="s">
        <v>468</v>
      </c>
      <c r="D894" s="130"/>
      <c r="E894" s="130"/>
      <c r="F894" s="131"/>
      <c r="G894" s="131">
        <v>20</v>
      </c>
      <c r="H894" s="98" t="e">
        <f>VLOOKUP(B894,'N1113 '!A$8:H$356,7,FALSE)</f>
        <v>#N/A</v>
      </c>
      <c r="I894" s="98" t="e">
        <f t="shared" si="32"/>
        <v>#N/A</v>
      </c>
      <c r="J894" s="123" t="e">
        <f t="shared" si="33"/>
        <v>#N/A</v>
      </c>
      <c r="K894" s="131"/>
    </row>
    <row r="895" spans="1:11" s="110" customFormat="1" ht="19.5" customHeight="1" x14ac:dyDescent="0.2">
      <c r="A895" s="99">
        <v>42254</v>
      </c>
      <c r="B895" s="192" t="s">
        <v>708</v>
      </c>
      <c r="C895" s="200" t="s">
        <v>468</v>
      </c>
      <c r="D895" s="130"/>
      <c r="E895" s="130"/>
      <c r="F895" s="131"/>
      <c r="G895" s="131">
        <v>20</v>
      </c>
      <c r="H895" s="98" t="e">
        <f>VLOOKUP(B895,'N1113 '!A$8:H$356,7,FALSE)</f>
        <v>#N/A</v>
      </c>
      <c r="I895" s="98" t="e">
        <f t="shared" si="32"/>
        <v>#N/A</v>
      </c>
      <c r="J895" s="123" t="e">
        <f t="shared" si="33"/>
        <v>#N/A</v>
      </c>
      <c r="K895" s="131"/>
    </row>
    <row r="896" spans="1:11" s="110" customFormat="1" ht="19.5" customHeight="1" x14ac:dyDescent="0.2">
      <c r="A896" s="99">
        <v>42264</v>
      </c>
      <c r="B896" s="192" t="s">
        <v>708</v>
      </c>
      <c r="C896" s="160" t="s">
        <v>468</v>
      </c>
      <c r="D896" s="130"/>
      <c r="E896" s="130"/>
      <c r="F896" s="131"/>
      <c r="G896" s="131">
        <v>20</v>
      </c>
      <c r="H896" s="202" t="e">
        <f>VLOOKUP(B896,'N1113 '!A$8:H$356,7,FALSE)</f>
        <v>#N/A</v>
      </c>
      <c r="I896" s="98" t="e">
        <f t="shared" si="32"/>
        <v>#N/A</v>
      </c>
      <c r="J896" s="123" t="e">
        <f t="shared" si="33"/>
        <v>#N/A</v>
      </c>
      <c r="K896" s="131"/>
    </row>
    <row r="897" spans="1:11" s="122" customFormat="1" ht="15.75" customHeight="1" x14ac:dyDescent="0.2">
      <c r="A897" s="99">
        <v>42084</v>
      </c>
      <c r="B897" s="183" t="s">
        <v>647</v>
      </c>
      <c r="C897" s="204" t="s">
        <v>575</v>
      </c>
      <c r="G897" s="122">
        <v>2</v>
      </c>
      <c r="H897" s="98">
        <f>VLOOKUP(B897,'N1113 '!A$8:H$356,7,FALSE)</f>
        <v>45</v>
      </c>
      <c r="I897" s="98">
        <f t="shared" si="32"/>
        <v>0</v>
      </c>
      <c r="J897" s="123">
        <f t="shared" si="33"/>
        <v>90</v>
      </c>
    </row>
    <row r="898" spans="1:11" s="110" customFormat="1" ht="19.5" customHeight="1" x14ac:dyDescent="0.2">
      <c r="A898" s="99">
        <v>42027</v>
      </c>
      <c r="B898" s="98" t="s">
        <v>403</v>
      </c>
      <c r="C898" s="128" t="s">
        <v>575</v>
      </c>
      <c r="D898" s="130"/>
      <c r="E898" s="130"/>
      <c r="F898" s="131"/>
      <c r="G898" s="131">
        <v>42</v>
      </c>
      <c r="H898" s="98" t="e">
        <f>VLOOKUP(B898,'N1113 '!A$8:H$356,7,FALSE)</f>
        <v>#N/A</v>
      </c>
      <c r="I898" s="98" t="e">
        <f t="shared" si="32"/>
        <v>#N/A</v>
      </c>
      <c r="J898" s="123" t="e">
        <f t="shared" si="33"/>
        <v>#N/A</v>
      </c>
      <c r="K898" s="131"/>
    </row>
    <row r="899" spans="1:11" s="110" customFormat="1" ht="19.5" customHeight="1" x14ac:dyDescent="0.2">
      <c r="A899" s="99">
        <v>42039</v>
      </c>
      <c r="B899" s="98" t="s">
        <v>403</v>
      </c>
      <c r="C899" s="128" t="s">
        <v>575</v>
      </c>
      <c r="D899" s="130"/>
      <c r="E899" s="130"/>
      <c r="F899" s="131"/>
      <c r="G899" s="131">
        <v>36</v>
      </c>
      <c r="H899" s="98" t="e">
        <f>VLOOKUP(B899,'N1113 '!A$8:H$356,7,FALSE)</f>
        <v>#N/A</v>
      </c>
      <c r="I899" s="98" t="e">
        <f t="shared" si="32"/>
        <v>#N/A</v>
      </c>
      <c r="J899" s="123" t="e">
        <f t="shared" si="33"/>
        <v>#N/A</v>
      </c>
      <c r="K899" s="131"/>
    </row>
    <row r="900" spans="1:11" s="110" customFormat="1" ht="19.5" customHeight="1" x14ac:dyDescent="0.2">
      <c r="A900" s="99">
        <v>42039</v>
      </c>
      <c r="B900" s="168" t="s">
        <v>129</v>
      </c>
      <c r="C900" s="242" t="s">
        <v>575</v>
      </c>
      <c r="D900" s="130"/>
      <c r="E900" s="130"/>
      <c r="F900" s="131"/>
      <c r="G900" s="131">
        <v>6</v>
      </c>
      <c r="H900" s="98" t="e">
        <f>VLOOKUP(B900,'N1113 '!A$8:H$356,7,FALSE)</f>
        <v>#N/A</v>
      </c>
      <c r="I900" s="98" t="e">
        <f t="shared" si="32"/>
        <v>#N/A</v>
      </c>
      <c r="J900" s="123" t="e">
        <f t="shared" si="33"/>
        <v>#N/A</v>
      </c>
      <c r="K900" s="131"/>
    </row>
    <row r="901" spans="1:11" s="110" customFormat="1" ht="19.5" customHeight="1" x14ac:dyDescent="0.2">
      <c r="A901" s="99">
        <v>42039</v>
      </c>
      <c r="B901" s="168" t="s">
        <v>132</v>
      </c>
      <c r="C901" s="242" t="s">
        <v>575</v>
      </c>
      <c r="D901" s="130"/>
      <c r="E901" s="130"/>
      <c r="F901" s="131"/>
      <c r="G901" s="131">
        <v>70</v>
      </c>
      <c r="H901" s="98" t="e">
        <f>VLOOKUP(B901,'N1113 '!A$8:H$356,7,FALSE)</f>
        <v>#N/A</v>
      </c>
      <c r="I901" s="98" t="e">
        <f t="shared" si="32"/>
        <v>#N/A</v>
      </c>
      <c r="J901" s="123" t="e">
        <f t="shared" si="33"/>
        <v>#N/A</v>
      </c>
      <c r="K901" s="131"/>
    </row>
    <row r="902" spans="1:11" s="110" customFormat="1" ht="19.5" customHeight="1" x14ac:dyDescent="0.2">
      <c r="A902" s="99">
        <v>42026</v>
      </c>
      <c r="B902" s="192" t="s">
        <v>560</v>
      </c>
      <c r="C902" s="218" t="s">
        <v>575</v>
      </c>
      <c r="D902" s="130"/>
      <c r="E902" s="130"/>
      <c r="F902" s="131"/>
      <c r="G902" s="131">
        <v>24</v>
      </c>
      <c r="H902" s="98" t="e">
        <f>VLOOKUP(B902,'N1113 '!A$8:H$356,7,FALSE)</f>
        <v>#N/A</v>
      </c>
      <c r="I902" s="98" t="e">
        <f t="shared" ref="I902:I965" si="34">F902*H902</f>
        <v>#N/A</v>
      </c>
      <c r="J902" s="123" t="e">
        <f t="shared" ref="J902:J965" si="35">H902*G902</f>
        <v>#N/A</v>
      </c>
      <c r="K902" s="131"/>
    </row>
    <row r="903" spans="1:11" s="110" customFormat="1" ht="19.5" customHeight="1" x14ac:dyDescent="0.2">
      <c r="A903" s="99">
        <v>42026</v>
      </c>
      <c r="B903" s="192" t="s">
        <v>520</v>
      </c>
      <c r="C903" s="218" t="s">
        <v>575</v>
      </c>
      <c r="D903" s="130"/>
      <c r="E903" s="130"/>
      <c r="F903" s="131"/>
      <c r="G903" s="131">
        <v>18</v>
      </c>
      <c r="H903" s="98">
        <f>VLOOKUP(B903,'N1113 '!A$8:H$356,7,FALSE)</f>
        <v>14</v>
      </c>
      <c r="I903" s="98">
        <f t="shared" si="34"/>
        <v>0</v>
      </c>
      <c r="J903" s="123">
        <f t="shared" si="35"/>
        <v>252</v>
      </c>
      <c r="K903" s="131"/>
    </row>
    <row r="904" spans="1:11" s="110" customFormat="1" ht="19.5" customHeight="1" x14ac:dyDescent="0.2">
      <c r="A904" s="99">
        <v>42024</v>
      </c>
      <c r="B904" s="192" t="s">
        <v>560</v>
      </c>
      <c r="C904" s="126" t="s">
        <v>575</v>
      </c>
      <c r="D904" s="130"/>
      <c r="E904" s="130"/>
      <c r="F904" s="131"/>
      <c r="G904" s="131">
        <v>24</v>
      </c>
      <c r="H904" s="98" t="e">
        <f>VLOOKUP(B904,'N1113 '!A$8:H$356,7,FALSE)</f>
        <v>#N/A</v>
      </c>
      <c r="I904" s="98" t="e">
        <f t="shared" si="34"/>
        <v>#N/A</v>
      </c>
      <c r="J904" s="123" t="e">
        <f t="shared" si="35"/>
        <v>#N/A</v>
      </c>
      <c r="K904" s="131"/>
    </row>
    <row r="905" spans="1:11" s="110" customFormat="1" ht="19.5" customHeight="1" x14ac:dyDescent="0.2">
      <c r="A905" s="99">
        <v>42040</v>
      </c>
      <c r="B905" s="192" t="s">
        <v>559</v>
      </c>
      <c r="C905" s="241" t="s">
        <v>575</v>
      </c>
      <c r="D905" s="130"/>
      <c r="E905" s="130"/>
      <c r="F905" s="131"/>
      <c r="G905" s="131">
        <v>1</v>
      </c>
      <c r="H905" s="98" t="e">
        <f>VLOOKUP(B905,'N1113 '!A$8:H$356,7,FALSE)</f>
        <v>#N/A</v>
      </c>
      <c r="I905" s="98" t="e">
        <f t="shared" si="34"/>
        <v>#N/A</v>
      </c>
      <c r="J905" s="123" t="e">
        <f t="shared" si="35"/>
        <v>#N/A</v>
      </c>
      <c r="K905" s="131"/>
    </row>
    <row r="906" spans="1:11" s="110" customFormat="1" ht="19.5" customHeight="1" x14ac:dyDescent="0.2">
      <c r="A906" s="99">
        <v>42081</v>
      </c>
      <c r="B906" s="168" t="s">
        <v>617</v>
      </c>
      <c r="C906" s="129" t="s">
        <v>575</v>
      </c>
      <c r="D906" s="130"/>
      <c r="E906" s="130"/>
      <c r="F906" s="131"/>
      <c r="G906" s="131">
        <v>1</v>
      </c>
      <c r="H906" s="98" t="e">
        <f>VLOOKUP(B906,'N1113 '!A$8:H$356,7,FALSE)</f>
        <v>#N/A</v>
      </c>
      <c r="I906" s="98" t="e">
        <f t="shared" si="34"/>
        <v>#N/A</v>
      </c>
      <c r="J906" s="123" t="e">
        <f t="shared" si="35"/>
        <v>#N/A</v>
      </c>
      <c r="K906" s="131"/>
    </row>
    <row r="907" spans="1:11" s="110" customFormat="1" ht="19.5" customHeight="1" x14ac:dyDescent="0.2">
      <c r="A907" s="99">
        <v>42039</v>
      </c>
      <c r="B907" s="192" t="s">
        <v>425</v>
      </c>
      <c r="C907" s="132" t="s">
        <v>575</v>
      </c>
      <c r="D907" s="130"/>
      <c r="E907" s="130"/>
      <c r="F907" s="131"/>
      <c r="G907" s="131">
        <v>20</v>
      </c>
      <c r="H907" s="98" t="e">
        <f>VLOOKUP(B907,'N1113 '!A$8:H$356,7,FALSE)</f>
        <v>#N/A</v>
      </c>
      <c r="I907" s="98" t="e">
        <f t="shared" si="34"/>
        <v>#N/A</v>
      </c>
      <c r="J907" s="123" t="e">
        <f t="shared" si="35"/>
        <v>#N/A</v>
      </c>
      <c r="K907" s="131"/>
    </row>
    <row r="908" spans="1:11" s="110" customFormat="1" ht="19.5" customHeight="1" x14ac:dyDescent="0.2">
      <c r="A908" s="99">
        <v>42084</v>
      </c>
      <c r="B908" s="192" t="s">
        <v>425</v>
      </c>
      <c r="C908" s="200" t="s">
        <v>575</v>
      </c>
      <c r="D908" s="130"/>
      <c r="E908" s="130"/>
      <c r="F908" s="131"/>
      <c r="G908" s="131">
        <v>2</v>
      </c>
      <c r="H908" s="98" t="e">
        <f>VLOOKUP(B908,'N1113 '!A$8:H$356,7,FALSE)</f>
        <v>#N/A</v>
      </c>
      <c r="I908" s="98" t="e">
        <f t="shared" si="34"/>
        <v>#N/A</v>
      </c>
      <c r="J908" s="123" t="e">
        <f t="shared" si="35"/>
        <v>#N/A</v>
      </c>
      <c r="K908" s="131"/>
    </row>
    <row r="909" spans="1:11" s="110" customFormat="1" ht="19.5" customHeight="1" x14ac:dyDescent="0.2">
      <c r="A909" s="99">
        <v>42039</v>
      </c>
      <c r="B909" s="192" t="s">
        <v>192</v>
      </c>
      <c r="C909" s="132" t="s">
        <v>575</v>
      </c>
      <c r="D909" s="130"/>
      <c r="E909" s="130"/>
      <c r="F909" s="131"/>
      <c r="G909" s="131">
        <v>48</v>
      </c>
      <c r="H909" s="98" t="e">
        <f>VLOOKUP(B909,'N1113 '!A$8:H$356,7,FALSE)</f>
        <v>#N/A</v>
      </c>
      <c r="I909" s="98" t="e">
        <f t="shared" si="34"/>
        <v>#N/A</v>
      </c>
      <c r="J909" s="123" t="e">
        <f t="shared" si="35"/>
        <v>#N/A</v>
      </c>
      <c r="K909" s="131"/>
    </row>
    <row r="910" spans="1:11" s="110" customFormat="1" ht="19.5" customHeight="1" x14ac:dyDescent="0.2">
      <c r="A910" s="99">
        <v>42039</v>
      </c>
      <c r="B910" s="162" t="s">
        <v>198</v>
      </c>
      <c r="C910" s="204" t="s">
        <v>575</v>
      </c>
      <c r="D910" s="130"/>
      <c r="E910" s="130"/>
      <c r="F910" s="131"/>
      <c r="G910" s="131">
        <v>12</v>
      </c>
      <c r="H910" s="98" t="e">
        <f>VLOOKUP(B910,'N1113 '!A$8:H$356,7,FALSE)</f>
        <v>#N/A</v>
      </c>
      <c r="I910" s="98" t="e">
        <f t="shared" si="34"/>
        <v>#N/A</v>
      </c>
      <c r="J910" s="123" t="e">
        <f t="shared" si="35"/>
        <v>#N/A</v>
      </c>
      <c r="K910" s="131"/>
    </row>
    <row r="911" spans="1:11" s="112" customFormat="1" ht="19.5" customHeight="1" x14ac:dyDescent="0.2">
      <c r="A911" s="99">
        <v>42084</v>
      </c>
      <c r="B911" s="168" t="s">
        <v>436</v>
      </c>
      <c r="C911" s="244" t="s">
        <v>575</v>
      </c>
      <c r="D911" s="214"/>
      <c r="E911" s="214"/>
      <c r="F911" s="122"/>
      <c r="G911" s="122">
        <v>1</v>
      </c>
      <c r="H911" s="98" t="e">
        <f>VLOOKUP(B911,'N1113 '!A$8:H$356,7,FALSE)</f>
        <v>#N/A</v>
      </c>
      <c r="I911" s="98" t="e">
        <f t="shared" si="34"/>
        <v>#N/A</v>
      </c>
      <c r="J911" s="98" t="e">
        <f t="shared" si="35"/>
        <v>#N/A</v>
      </c>
      <c r="K911" s="122"/>
    </row>
    <row r="912" spans="1:11" s="110" customFormat="1" ht="19.5" customHeight="1" x14ac:dyDescent="0.2">
      <c r="A912" s="99">
        <v>42039</v>
      </c>
      <c r="B912" s="168" t="s">
        <v>269</v>
      </c>
      <c r="C912" s="204" t="s">
        <v>575</v>
      </c>
      <c r="D912" s="130"/>
      <c r="E912" s="130"/>
      <c r="F912" s="131"/>
      <c r="G912" s="131">
        <v>12</v>
      </c>
      <c r="H912" s="98">
        <f>VLOOKUP(B912,'N1113 '!A$8:H$356,7,FALSE)</f>
        <v>14</v>
      </c>
      <c r="I912" s="98">
        <f t="shared" si="34"/>
        <v>0</v>
      </c>
      <c r="J912" s="123">
        <f t="shared" si="35"/>
        <v>168</v>
      </c>
      <c r="K912" s="131"/>
    </row>
    <row r="913" spans="1:11" s="110" customFormat="1" ht="19.5" customHeight="1" x14ac:dyDescent="0.2">
      <c r="A913" s="99">
        <v>42084</v>
      </c>
      <c r="B913" s="168" t="s">
        <v>269</v>
      </c>
      <c r="C913" s="220" t="s">
        <v>575</v>
      </c>
      <c r="D913" s="130"/>
      <c r="E913" s="130"/>
      <c r="F913" s="131"/>
      <c r="G913" s="131">
        <v>2</v>
      </c>
      <c r="H913" s="98">
        <f>VLOOKUP(B913,'N1113 '!A$8:H$356,7,FALSE)</f>
        <v>14</v>
      </c>
      <c r="I913" s="98">
        <f t="shared" si="34"/>
        <v>0</v>
      </c>
      <c r="J913" s="123">
        <f t="shared" si="35"/>
        <v>28</v>
      </c>
      <c r="K913" s="131"/>
    </row>
    <row r="914" spans="1:11" s="110" customFormat="1" ht="19.5" customHeight="1" x14ac:dyDescent="0.2">
      <c r="A914" s="99">
        <v>42079</v>
      </c>
      <c r="B914" s="192" t="s">
        <v>538</v>
      </c>
      <c r="C914" s="128" t="s">
        <v>575</v>
      </c>
      <c r="D914" s="130"/>
      <c r="E914" s="130"/>
      <c r="F914" s="131"/>
      <c r="G914" s="131">
        <v>1</v>
      </c>
      <c r="H914" s="98" t="e">
        <f>VLOOKUP(B914,'N1113 '!A$8:H$356,7,FALSE)</f>
        <v>#N/A</v>
      </c>
      <c r="I914" s="98" t="e">
        <f t="shared" si="34"/>
        <v>#N/A</v>
      </c>
      <c r="J914" s="123" t="e">
        <f t="shared" si="35"/>
        <v>#N/A</v>
      </c>
      <c r="K914" s="131"/>
    </row>
    <row r="915" spans="1:11" s="110" customFormat="1" ht="19.5" customHeight="1" x14ac:dyDescent="0.2">
      <c r="A915" s="99">
        <v>42079</v>
      </c>
      <c r="B915" s="168" t="s">
        <v>562</v>
      </c>
      <c r="C915" s="242" t="s">
        <v>575</v>
      </c>
      <c r="D915" s="130"/>
      <c r="E915" s="130"/>
      <c r="F915" s="131"/>
      <c r="G915" s="131">
        <v>20</v>
      </c>
      <c r="H915" s="98" t="e">
        <f>VLOOKUP(B915,'N1113 '!A$8:H$356,7,FALSE)</f>
        <v>#N/A</v>
      </c>
      <c r="I915" s="98" t="e">
        <f t="shared" si="34"/>
        <v>#N/A</v>
      </c>
      <c r="J915" s="123" t="e">
        <f t="shared" si="35"/>
        <v>#N/A</v>
      </c>
      <c r="K915" s="131"/>
    </row>
    <row r="916" spans="1:11" s="110" customFormat="1" ht="19.5" customHeight="1" x14ac:dyDescent="0.2">
      <c r="A916" s="99">
        <v>42084</v>
      </c>
      <c r="B916" s="168" t="s">
        <v>562</v>
      </c>
      <c r="C916" s="242" t="s">
        <v>575</v>
      </c>
      <c r="D916" s="130"/>
      <c r="E916" s="130"/>
      <c r="F916" s="131"/>
      <c r="G916" s="131">
        <v>20</v>
      </c>
      <c r="H916" s="98" t="e">
        <f>VLOOKUP(B916,'N1113 '!A$8:H$356,7,FALSE)</f>
        <v>#N/A</v>
      </c>
      <c r="I916" s="98" t="e">
        <f t="shared" si="34"/>
        <v>#N/A</v>
      </c>
      <c r="J916" s="123" t="e">
        <f t="shared" si="35"/>
        <v>#N/A</v>
      </c>
      <c r="K916" s="131"/>
    </row>
    <row r="917" spans="1:11" s="110" customFormat="1" ht="19.5" customHeight="1" x14ac:dyDescent="0.2">
      <c r="A917" s="99">
        <v>42011</v>
      </c>
      <c r="B917" s="98" t="s">
        <v>403</v>
      </c>
      <c r="C917" s="206" t="s">
        <v>466</v>
      </c>
      <c r="D917" s="130"/>
      <c r="E917" s="130"/>
      <c r="F917" s="131"/>
      <c r="G917" s="131">
        <v>1</v>
      </c>
      <c r="H917" s="98" t="e">
        <f>VLOOKUP(B917,'N1113 '!A$8:H$356,7,FALSE)</f>
        <v>#N/A</v>
      </c>
      <c r="I917" s="98" t="e">
        <f t="shared" si="34"/>
        <v>#N/A</v>
      </c>
      <c r="J917" s="123" t="e">
        <f t="shared" si="35"/>
        <v>#N/A</v>
      </c>
      <c r="K917" s="131"/>
    </row>
    <row r="918" spans="1:11" s="110" customFormat="1" ht="19.5" customHeight="1" x14ac:dyDescent="0.2">
      <c r="A918" s="99">
        <v>42122</v>
      </c>
      <c r="B918" s="191" t="s">
        <v>404</v>
      </c>
      <c r="C918" s="206" t="s">
        <v>466</v>
      </c>
      <c r="D918" s="130"/>
      <c r="E918" s="130"/>
      <c r="F918" s="131"/>
      <c r="G918" s="131">
        <v>5</v>
      </c>
      <c r="H918" s="98">
        <f>VLOOKUP(B918,'N1113 '!A$8:H$356,7,FALSE)</f>
        <v>3.6</v>
      </c>
      <c r="I918" s="98">
        <f t="shared" si="34"/>
        <v>0</v>
      </c>
      <c r="J918" s="123">
        <f t="shared" si="35"/>
        <v>18</v>
      </c>
      <c r="K918" s="131"/>
    </row>
    <row r="919" spans="1:11" s="110" customFormat="1" ht="19.5" customHeight="1" x14ac:dyDescent="0.2">
      <c r="A919" s="99">
        <v>42174</v>
      </c>
      <c r="B919" s="191" t="s">
        <v>404</v>
      </c>
      <c r="C919" s="206" t="s">
        <v>466</v>
      </c>
      <c r="D919" s="130"/>
      <c r="E919" s="130"/>
      <c r="F919" s="131"/>
      <c r="G919" s="131">
        <v>2</v>
      </c>
      <c r="H919" s="202">
        <f>VLOOKUP(B919,'N1113 '!A$8:H$356,7,FALSE)</f>
        <v>3.6</v>
      </c>
      <c r="I919" s="98">
        <f t="shared" si="34"/>
        <v>0</v>
      </c>
      <c r="J919" s="123">
        <f t="shared" si="35"/>
        <v>7.2</v>
      </c>
      <c r="K919" s="131"/>
    </row>
    <row r="920" spans="1:11" s="110" customFormat="1" ht="19.5" customHeight="1" x14ac:dyDescent="0.2">
      <c r="A920" s="99">
        <v>42254</v>
      </c>
      <c r="B920" s="168" t="s">
        <v>689</v>
      </c>
      <c r="C920" s="206" t="s">
        <v>466</v>
      </c>
      <c r="D920" s="130"/>
      <c r="E920" s="130"/>
      <c r="F920" s="131"/>
      <c r="G920" s="131">
        <v>4</v>
      </c>
      <c r="H920" s="98" t="e">
        <f>VLOOKUP(B920,'N1113 '!A$8:H$356,7,FALSE)</f>
        <v>#N/A</v>
      </c>
      <c r="I920" s="98" t="e">
        <f t="shared" si="34"/>
        <v>#N/A</v>
      </c>
      <c r="J920" s="123" t="e">
        <f t="shared" si="35"/>
        <v>#N/A</v>
      </c>
      <c r="K920" s="131"/>
    </row>
    <row r="921" spans="1:11" s="110" customFormat="1" ht="19.5" customHeight="1" x14ac:dyDescent="0.2">
      <c r="A921" s="99">
        <v>42263</v>
      </c>
      <c r="B921" s="168" t="s">
        <v>689</v>
      </c>
      <c r="C921" s="129" t="s">
        <v>466</v>
      </c>
      <c r="D921" s="130"/>
      <c r="E921" s="130"/>
      <c r="F921" s="131"/>
      <c r="G921" s="131">
        <v>1</v>
      </c>
      <c r="H921" s="98" t="e">
        <f>VLOOKUP(B921,'N1113 '!A$8:H$356,7,FALSE)</f>
        <v>#N/A</v>
      </c>
      <c r="I921" s="98" t="e">
        <f t="shared" si="34"/>
        <v>#N/A</v>
      </c>
      <c r="J921" s="123" t="e">
        <f t="shared" si="35"/>
        <v>#N/A</v>
      </c>
      <c r="K921" s="131"/>
    </row>
    <row r="922" spans="1:11" s="110" customFormat="1" ht="19.5" customHeight="1" x14ac:dyDescent="0.2">
      <c r="A922" s="99">
        <v>42011</v>
      </c>
      <c r="B922" s="192" t="s">
        <v>415</v>
      </c>
      <c r="C922" s="129" t="s">
        <v>466</v>
      </c>
      <c r="D922" s="130"/>
      <c r="E922" s="130"/>
      <c r="F922" s="131"/>
      <c r="G922" s="131">
        <v>1</v>
      </c>
      <c r="H922" s="98">
        <f>VLOOKUP(B922,'N1113 '!A$8:H$356,7,FALSE)</f>
        <v>137</v>
      </c>
      <c r="I922" s="98">
        <f t="shared" si="34"/>
        <v>0</v>
      </c>
      <c r="J922" s="123">
        <f t="shared" si="35"/>
        <v>137</v>
      </c>
      <c r="K922" s="131"/>
    </row>
    <row r="923" spans="1:11" s="110" customFormat="1" ht="19.5" customHeight="1" x14ac:dyDescent="0.2">
      <c r="A923" s="99">
        <v>42117</v>
      </c>
      <c r="B923" s="192" t="s">
        <v>415</v>
      </c>
      <c r="C923" s="129" t="s">
        <v>466</v>
      </c>
      <c r="D923" s="130"/>
      <c r="E923" s="130"/>
      <c r="F923" s="131"/>
      <c r="G923" s="131">
        <v>1</v>
      </c>
      <c r="H923" s="98">
        <f>VLOOKUP(B923,'N1113 '!A$8:H$356,7,FALSE)</f>
        <v>137</v>
      </c>
      <c r="I923" s="98">
        <f t="shared" si="34"/>
        <v>0</v>
      </c>
      <c r="J923" s="123">
        <f t="shared" si="35"/>
        <v>137</v>
      </c>
      <c r="K923" s="131"/>
    </row>
    <row r="924" spans="1:11" s="110" customFormat="1" ht="19.5" customHeight="1" x14ac:dyDescent="0.2">
      <c r="A924" s="99">
        <v>42011</v>
      </c>
      <c r="B924" s="168" t="s">
        <v>536</v>
      </c>
      <c r="C924" s="129" t="s">
        <v>466</v>
      </c>
      <c r="D924" s="130"/>
      <c r="E924" s="130"/>
      <c r="F924" s="131"/>
      <c r="G924" s="131">
        <v>1</v>
      </c>
      <c r="H924" s="98" t="e">
        <f>VLOOKUP(B924,'N1113 '!A$8:H$356,7,FALSE)</f>
        <v>#N/A</v>
      </c>
      <c r="I924" s="98" t="e">
        <f t="shared" si="34"/>
        <v>#N/A</v>
      </c>
      <c r="J924" s="123" t="e">
        <f t="shared" si="35"/>
        <v>#N/A</v>
      </c>
      <c r="K924" s="131"/>
    </row>
    <row r="925" spans="1:11" s="110" customFormat="1" ht="19.5" customHeight="1" x14ac:dyDescent="0.2">
      <c r="A925" s="99">
        <v>42027</v>
      </c>
      <c r="B925" s="168" t="s">
        <v>536</v>
      </c>
      <c r="C925" s="129" t="s">
        <v>466</v>
      </c>
      <c r="D925" s="130"/>
      <c r="E925" s="130"/>
      <c r="F925" s="131"/>
      <c r="G925" s="131">
        <v>1</v>
      </c>
      <c r="H925" s="98" t="e">
        <f>VLOOKUP(B925,'N1113 '!A$8:H$356,7,FALSE)</f>
        <v>#N/A</v>
      </c>
      <c r="I925" s="98" t="e">
        <f t="shared" si="34"/>
        <v>#N/A</v>
      </c>
      <c r="J925" s="123" t="e">
        <f t="shared" si="35"/>
        <v>#N/A</v>
      </c>
      <c r="K925" s="131"/>
    </row>
    <row r="926" spans="1:11" s="110" customFormat="1" ht="19.5" customHeight="1" x14ac:dyDescent="0.2">
      <c r="A926" s="99">
        <v>42011</v>
      </c>
      <c r="B926" s="192" t="s">
        <v>85</v>
      </c>
      <c r="C926" s="129" t="s">
        <v>466</v>
      </c>
      <c r="D926" s="130"/>
      <c r="E926" s="130"/>
      <c r="F926" s="131"/>
      <c r="G926" s="131">
        <v>40</v>
      </c>
      <c r="H926" s="98">
        <f>VLOOKUP(B926,'N1113 '!A$8:H$356,7,FALSE)</f>
        <v>15</v>
      </c>
      <c r="I926" s="98">
        <f t="shared" si="34"/>
        <v>0</v>
      </c>
      <c r="J926" s="123">
        <f t="shared" si="35"/>
        <v>600</v>
      </c>
      <c r="K926" s="131"/>
    </row>
    <row r="927" spans="1:11" s="110" customFormat="1" ht="19.5" customHeight="1" x14ac:dyDescent="0.2">
      <c r="A927" s="99">
        <v>42072</v>
      </c>
      <c r="B927" s="192" t="s">
        <v>85</v>
      </c>
      <c r="C927" s="129" t="s">
        <v>466</v>
      </c>
      <c r="D927" s="130"/>
      <c r="E927" s="130"/>
      <c r="F927" s="131"/>
      <c r="G927" s="131">
        <v>32</v>
      </c>
      <c r="H927" s="98">
        <f>VLOOKUP(B927,'N1113 '!A$8:H$356,7,FALSE)</f>
        <v>15</v>
      </c>
      <c r="I927" s="98">
        <f t="shared" si="34"/>
        <v>0</v>
      </c>
      <c r="J927" s="123">
        <f t="shared" si="35"/>
        <v>480</v>
      </c>
      <c r="K927" s="131"/>
    </row>
    <row r="928" spans="1:11" s="110" customFormat="1" ht="19.5" customHeight="1" x14ac:dyDescent="0.2">
      <c r="A928" s="99">
        <v>42117</v>
      </c>
      <c r="B928" s="192" t="s">
        <v>85</v>
      </c>
      <c r="C928" s="129" t="s">
        <v>466</v>
      </c>
      <c r="D928" s="130"/>
      <c r="E928" s="130"/>
      <c r="F928" s="131"/>
      <c r="G928" s="131">
        <v>20</v>
      </c>
      <c r="H928" s="98">
        <f>VLOOKUP(B928,'N1113 '!A$8:H$356,7,FALSE)</f>
        <v>15</v>
      </c>
      <c r="I928" s="98">
        <f t="shared" si="34"/>
        <v>0</v>
      </c>
      <c r="J928" s="123">
        <f t="shared" si="35"/>
        <v>300</v>
      </c>
      <c r="K928" s="131"/>
    </row>
    <row r="929" spans="1:11" s="110" customFormat="1" ht="19.5" customHeight="1" x14ac:dyDescent="0.2">
      <c r="A929" s="99">
        <v>42142</v>
      </c>
      <c r="B929" s="192" t="s">
        <v>645</v>
      </c>
      <c r="C929" s="129" t="s">
        <v>466</v>
      </c>
      <c r="D929" s="130"/>
      <c r="E929" s="130"/>
      <c r="F929" s="131"/>
      <c r="G929" s="131">
        <v>32</v>
      </c>
      <c r="H929" s="98" t="e">
        <f>VLOOKUP(B929,'N1113 '!A$8:H$356,7,FALSE)</f>
        <v>#N/A</v>
      </c>
      <c r="I929" s="98" t="e">
        <f t="shared" si="34"/>
        <v>#N/A</v>
      </c>
      <c r="J929" s="123" t="e">
        <f t="shared" si="35"/>
        <v>#N/A</v>
      </c>
      <c r="K929" s="131"/>
    </row>
    <row r="930" spans="1:11" s="110" customFormat="1" ht="19.5" customHeight="1" x14ac:dyDescent="0.2">
      <c r="A930" s="99">
        <v>42207</v>
      </c>
      <c r="B930" s="192" t="s">
        <v>645</v>
      </c>
      <c r="C930" s="129" t="s">
        <v>466</v>
      </c>
      <c r="D930" s="130"/>
      <c r="E930" s="130"/>
      <c r="F930" s="131"/>
      <c r="G930" s="131">
        <v>24</v>
      </c>
      <c r="H930" s="98" t="e">
        <f>VLOOKUP(B930,'N1113 '!A$8:H$356,7,FALSE)</f>
        <v>#N/A</v>
      </c>
      <c r="I930" s="98" t="e">
        <f t="shared" si="34"/>
        <v>#N/A</v>
      </c>
      <c r="J930" s="123" t="e">
        <f t="shared" si="35"/>
        <v>#N/A</v>
      </c>
      <c r="K930" s="131"/>
    </row>
    <row r="931" spans="1:11" s="110" customFormat="1" ht="19.5" customHeight="1" x14ac:dyDescent="0.2">
      <c r="A931" s="99">
        <v>42011</v>
      </c>
      <c r="B931" s="192" t="s">
        <v>576</v>
      </c>
      <c r="C931" s="206" t="s">
        <v>466</v>
      </c>
      <c r="D931" s="130"/>
      <c r="E931" s="130"/>
      <c r="F931" s="131"/>
      <c r="G931" s="131">
        <v>1</v>
      </c>
      <c r="H931" s="98">
        <f>VLOOKUP(B931,'N1113 '!A$8:H$356,7,FALSE)</f>
        <v>460</v>
      </c>
      <c r="I931" s="98">
        <f t="shared" si="34"/>
        <v>0</v>
      </c>
      <c r="J931" s="123">
        <f t="shared" si="35"/>
        <v>460</v>
      </c>
      <c r="K931" s="131"/>
    </row>
    <row r="932" spans="1:11" s="110" customFormat="1" ht="19.5" customHeight="1" x14ac:dyDescent="0.2">
      <c r="A932" s="99">
        <v>42117</v>
      </c>
      <c r="B932" s="192" t="s">
        <v>576</v>
      </c>
      <c r="C932" s="206" t="s">
        <v>466</v>
      </c>
      <c r="D932" s="130"/>
      <c r="E932" s="130"/>
      <c r="F932" s="131"/>
      <c r="G932" s="131">
        <v>1</v>
      </c>
      <c r="H932" s="98">
        <f>VLOOKUP(B932,'N1113 '!A$8:H$356,7,FALSE)</f>
        <v>460</v>
      </c>
      <c r="I932" s="98">
        <f t="shared" si="34"/>
        <v>0</v>
      </c>
      <c r="J932" s="123">
        <f t="shared" si="35"/>
        <v>460</v>
      </c>
      <c r="K932" s="131"/>
    </row>
    <row r="933" spans="1:11" s="110" customFormat="1" ht="19.5" customHeight="1" x14ac:dyDescent="0.2">
      <c r="A933" s="99">
        <v>42131</v>
      </c>
      <c r="B933" s="192" t="s">
        <v>576</v>
      </c>
      <c r="C933" s="206" t="s">
        <v>466</v>
      </c>
      <c r="D933" s="130"/>
      <c r="E933" s="130"/>
      <c r="F933" s="131"/>
      <c r="G933" s="131">
        <v>10</v>
      </c>
      <c r="H933" s="98">
        <f>VLOOKUP(B933,'N1113 '!A$8:H$356,7,FALSE)</f>
        <v>460</v>
      </c>
      <c r="I933" s="98">
        <f t="shared" si="34"/>
        <v>0</v>
      </c>
      <c r="J933" s="123">
        <f t="shared" si="35"/>
        <v>4600</v>
      </c>
      <c r="K933" s="131"/>
    </row>
    <row r="934" spans="1:11" s="110" customFormat="1" ht="19.5" customHeight="1" x14ac:dyDescent="0.2">
      <c r="A934" s="99">
        <v>42174</v>
      </c>
      <c r="B934" s="192" t="s">
        <v>576</v>
      </c>
      <c r="C934" s="129" t="s">
        <v>466</v>
      </c>
      <c r="D934" s="130"/>
      <c r="E934" s="130"/>
      <c r="F934" s="131"/>
      <c r="G934" s="131">
        <v>1</v>
      </c>
      <c r="H934" s="202">
        <f>VLOOKUP(B934,'N1113 '!A$8:H$356,7,FALSE)</f>
        <v>460</v>
      </c>
      <c r="I934" s="98">
        <f t="shared" si="34"/>
        <v>0</v>
      </c>
      <c r="J934" s="123">
        <f t="shared" si="35"/>
        <v>460</v>
      </c>
      <c r="K934" s="131"/>
    </row>
    <row r="935" spans="1:11" s="110" customFormat="1" ht="19.5" customHeight="1" x14ac:dyDescent="0.2">
      <c r="A935" s="99">
        <v>42040</v>
      </c>
      <c r="B935" s="162" t="s">
        <v>579</v>
      </c>
      <c r="C935" s="206" t="s">
        <v>466</v>
      </c>
      <c r="D935" s="130"/>
      <c r="E935" s="130"/>
      <c r="F935" s="131"/>
      <c r="G935" s="131">
        <v>1</v>
      </c>
      <c r="H935" s="98">
        <f>VLOOKUP(B935,'N1113 '!A$8:H$356,7,FALSE)</f>
        <v>700</v>
      </c>
      <c r="I935" s="98">
        <f t="shared" si="34"/>
        <v>0</v>
      </c>
      <c r="J935" s="123">
        <f t="shared" si="35"/>
        <v>700</v>
      </c>
      <c r="K935" s="131"/>
    </row>
    <row r="936" spans="1:11" s="110" customFormat="1" ht="19.5" customHeight="1" x14ac:dyDescent="0.2">
      <c r="A936" s="99">
        <v>42040</v>
      </c>
      <c r="B936" s="168" t="s">
        <v>587</v>
      </c>
      <c r="C936" s="206" t="s">
        <v>466</v>
      </c>
      <c r="D936" s="130"/>
      <c r="E936" s="130"/>
      <c r="F936" s="131"/>
      <c r="G936" s="131">
        <v>2</v>
      </c>
      <c r="H936" s="98">
        <f>VLOOKUP(B936,'N1113 '!A$8:H$356,7,FALSE)</f>
        <v>11.6</v>
      </c>
      <c r="I936" s="98">
        <f t="shared" si="34"/>
        <v>0</v>
      </c>
      <c r="J936" s="123">
        <f t="shared" si="35"/>
        <v>23.2</v>
      </c>
      <c r="K936" s="131"/>
    </row>
    <row r="937" spans="1:11" s="110" customFormat="1" ht="19.5" customHeight="1" x14ac:dyDescent="0.2">
      <c r="A937" s="99">
        <v>42142</v>
      </c>
      <c r="B937" s="168" t="s">
        <v>623</v>
      </c>
      <c r="C937" s="129" t="s">
        <v>466</v>
      </c>
      <c r="D937" s="130"/>
      <c r="E937" s="130"/>
      <c r="F937" s="131"/>
      <c r="G937" s="131">
        <v>5</v>
      </c>
      <c r="H937" s="98">
        <f>VLOOKUP(B937,'N1113 '!A$8:H$356,7,FALSE)</f>
        <v>38</v>
      </c>
      <c r="I937" s="98">
        <f t="shared" si="34"/>
        <v>0</v>
      </c>
      <c r="J937" s="123">
        <f t="shared" si="35"/>
        <v>190</v>
      </c>
      <c r="K937" s="131"/>
    </row>
    <row r="938" spans="1:11" s="110" customFormat="1" ht="19.5" customHeight="1" x14ac:dyDescent="0.2">
      <c r="A938" s="99">
        <v>42040</v>
      </c>
      <c r="B938" s="192" t="s">
        <v>143</v>
      </c>
      <c r="C938" s="206" t="s">
        <v>466</v>
      </c>
      <c r="D938" s="130"/>
      <c r="E938" s="130"/>
      <c r="F938" s="131"/>
      <c r="G938" s="131">
        <v>1</v>
      </c>
      <c r="H938" s="98">
        <f>VLOOKUP(B938,'N1113 '!A$8:H$356,7,FALSE)</f>
        <v>26</v>
      </c>
      <c r="I938" s="98">
        <f t="shared" si="34"/>
        <v>0</v>
      </c>
      <c r="J938" s="123">
        <f t="shared" si="35"/>
        <v>26</v>
      </c>
      <c r="K938" s="131"/>
    </row>
    <row r="939" spans="1:11" s="110" customFormat="1" ht="19.5" customHeight="1" x14ac:dyDescent="0.2">
      <c r="A939" s="99">
        <v>42142</v>
      </c>
      <c r="B939" s="192" t="s">
        <v>143</v>
      </c>
      <c r="C939" s="206" t="s">
        <v>466</v>
      </c>
      <c r="D939" s="130"/>
      <c r="E939" s="130"/>
      <c r="F939" s="131"/>
      <c r="G939" s="131">
        <v>1</v>
      </c>
      <c r="H939" s="98">
        <f>VLOOKUP(B939,'N1113 '!A$8:H$356,7,FALSE)</f>
        <v>26</v>
      </c>
      <c r="I939" s="98">
        <f t="shared" si="34"/>
        <v>0</v>
      </c>
      <c r="J939" s="123">
        <f t="shared" si="35"/>
        <v>26</v>
      </c>
      <c r="K939" s="131"/>
    </row>
    <row r="940" spans="1:11" s="110" customFormat="1" ht="19.5" customHeight="1" x14ac:dyDescent="0.2">
      <c r="A940" s="99">
        <v>42262</v>
      </c>
      <c r="B940" s="168" t="s">
        <v>688</v>
      </c>
      <c r="C940" s="206" t="s">
        <v>466</v>
      </c>
      <c r="D940" s="130"/>
      <c r="E940" s="130"/>
      <c r="F940" s="131"/>
      <c r="G940" s="131">
        <v>2</v>
      </c>
      <c r="H940" s="98" t="e">
        <f>VLOOKUP(B940,'N1113 '!A$8:H$356,7,FALSE)</f>
        <v>#N/A</v>
      </c>
      <c r="I940" s="98" t="e">
        <f t="shared" si="34"/>
        <v>#N/A</v>
      </c>
      <c r="J940" s="123" t="e">
        <f t="shared" si="35"/>
        <v>#N/A</v>
      </c>
      <c r="K940" s="131"/>
    </row>
    <row r="941" spans="1:11" s="110" customFormat="1" ht="19.5" customHeight="1" x14ac:dyDescent="0.2">
      <c r="A941" s="99">
        <v>42091</v>
      </c>
      <c r="B941" s="192" t="s">
        <v>425</v>
      </c>
      <c r="C941" s="206" t="s">
        <v>466</v>
      </c>
      <c r="D941" s="130"/>
      <c r="E941" s="130"/>
      <c r="F941" s="131"/>
      <c r="G941" s="131">
        <v>1</v>
      </c>
      <c r="H941" s="98" t="e">
        <f>VLOOKUP(B941,'N1113 '!A$8:H$356,7,FALSE)</f>
        <v>#N/A</v>
      </c>
      <c r="I941" s="98" t="e">
        <f t="shared" si="34"/>
        <v>#N/A</v>
      </c>
      <c r="J941" s="123" t="e">
        <f t="shared" si="35"/>
        <v>#N/A</v>
      </c>
      <c r="K941" s="131"/>
    </row>
    <row r="942" spans="1:11" s="110" customFormat="1" ht="19.5" customHeight="1" x14ac:dyDescent="0.2">
      <c r="A942" s="99">
        <v>42011</v>
      </c>
      <c r="B942" s="192" t="s">
        <v>171</v>
      </c>
      <c r="C942" s="206" t="s">
        <v>466</v>
      </c>
      <c r="D942" s="130"/>
      <c r="E942" s="130"/>
      <c r="F942" s="131"/>
      <c r="G942" s="131">
        <v>2</v>
      </c>
      <c r="H942" s="98" t="e">
        <f>VLOOKUP(B942,'N1113 '!A$8:H$356,7,FALSE)</f>
        <v>#N/A</v>
      </c>
      <c r="I942" s="98" t="e">
        <f t="shared" si="34"/>
        <v>#N/A</v>
      </c>
      <c r="J942" s="123" t="e">
        <f t="shared" si="35"/>
        <v>#N/A</v>
      </c>
      <c r="K942" s="131"/>
    </row>
    <row r="943" spans="1:11" s="110" customFormat="1" ht="19.5" customHeight="1" x14ac:dyDescent="0.2">
      <c r="A943" s="99">
        <v>42067</v>
      </c>
      <c r="B943" s="192" t="s">
        <v>171</v>
      </c>
      <c r="C943" s="241" t="s">
        <v>466</v>
      </c>
      <c r="D943" s="130"/>
      <c r="E943" s="130"/>
      <c r="F943" s="131"/>
      <c r="G943" s="131">
        <v>1</v>
      </c>
      <c r="H943" s="98" t="e">
        <f>VLOOKUP(B943,'N1113 '!A$8:H$356,7,FALSE)</f>
        <v>#N/A</v>
      </c>
      <c r="I943" s="98" t="e">
        <f t="shared" si="34"/>
        <v>#N/A</v>
      </c>
      <c r="J943" s="123" t="e">
        <f t="shared" si="35"/>
        <v>#N/A</v>
      </c>
      <c r="K943" s="131"/>
    </row>
    <row r="944" spans="1:11" s="110" customFormat="1" ht="19.5" customHeight="1" x14ac:dyDescent="0.2">
      <c r="A944" s="99">
        <v>42174</v>
      </c>
      <c r="B944" s="192" t="s">
        <v>171</v>
      </c>
      <c r="C944" s="206" t="s">
        <v>466</v>
      </c>
      <c r="D944" s="130"/>
      <c r="E944" s="130"/>
      <c r="F944" s="131"/>
      <c r="G944" s="131">
        <v>1</v>
      </c>
      <c r="H944" s="202" t="e">
        <f>VLOOKUP(B944,'N1113 '!A$8:H$356,7,FALSE)</f>
        <v>#N/A</v>
      </c>
      <c r="I944" s="98" t="e">
        <f t="shared" si="34"/>
        <v>#N/A</v>
      </c>
      <c r="J944" s="123" t="e">
        <f t="shared" si="35"/>
        <v>#N/A</v>
      </c>
      <c r="K944" s="131"/>
    </row>
    <row r="945" spans="1:11" s="110" customFormat="1" ht="19.5" customHeight="1" x14ac:dyDescent="0.2">
      <c r="A945" s="99">
        <v>42243</v>
      </c>
      <c r="B945" s="192" t="s">
        <v>235</v>
      </c>
      <c r="C945" s="206" t="s">
        <v>466</v>
      </c>
      <c r="D945" s="130"/>
      <c r="E945" s="130"/>
      <c r="F945" s="131"/>
      <c r="G945" s="131">
        <v>3</v>
      </c>
      <c r="H945" s="98">
        <f>VLOOKUP(B945,'N1113 '!A$8:H$356,7,FALSE)</f>
        <v>616.66999999999996</v>
      </c>
      <c r="I945" s="98">
        <f t="shared" si="34"/>
        <v>0</v>
      </c>
      <c r="J945" s="123">
        <f t="shared" si="35"/>
        <v>1850.0099999999998</v>
      </c>
      <c r="K945" s="131"/>
    </row>
    <row r="946" spans="1:11" s="110" customFormat="1" ht="19.5" customHeight="1" x14ac:dyDescent="0.2">
      <c r="A946" s="99">
        <v>42040</v>
      </c>
      <c r="B946" s="192" t="s">
        <v>546</v>
      </c>
      <c r="C946" s="206" t="s">
        <v>466</v>
      </c>
      <c r="D946" s="130"/>
      <c r="E946" s="130"/>
      <c r="F946" s="131"/>
      <c r="G946" s="131">
        <v>1</v>
      </c>
      <c r="H946" s="98">
        <f>VLOOKUP(B946,'N1113 '!A$8:H$356,7,FALSE)</f>
        <v>380</v>
      </c>
      <c r="I946" s="98">
        <f t="shared" si="34"/>
        <v>0</v>
      </c>
      <c r="J946" s="123">
        <f t="shared" si="35"/>
        <v>380</v>
      </c>
      <c r="K946" s="131"/>
    </row>
    <row r="947" spans="1:11" s="110" customFormat="1" ht="19.5" customHeight="1" x14ac:dyDescent="0.2">
      <c r="A947" s="99">
        <v>42067</v>
      </c>
      <c r="B947" s="168" t="s">
        <v>580</v>
      </c>
      <c r="C947" s="241" t="s">
        <v>466</v>
      </c>
      <c r="D947" s="130"/>
      <c r="E947" s="130"/>
      <c r="F947" s="131"/>
      <c r="G947" s="131">
        <v>1</v>
      </c>
      <c r="H947" s="98">
        <f>VLOOKUP(B947,'N1113 '!A$8:H$356,7,FALSE)</f>
        <v>395</v>
      </c>
      <c r="I947" s="98">
        <f t="shared" si="34"/>
        <v>0</v>
      </c>
      <c r="J947" s="123">
        <f t="shared" si="35"/>
        <v>395</v>
      </c>
      <c r="K947" s="131"/>
    </row>
    <row r="948" spans="1:11" s="110" customFormat="1" ht="19.5" customHeight="1" x14ac:dyDescent="0.2">
      <c r="A948" s="99">
        <v>42118</v>
      </c>
      <c r="B948" s="168" t="s">
        <v>602</v>
      </c>
      <c r="C948" s="206" t="s">
        <v>466</v>
      </c>
      <c r="D948" s="130"/>
      <c r="E948" s="130"/>
      <c r="F948" s="131"/>
      <c r="G948" s="131">
        <v>1</v>
      </c>
      <c r="H948" s="98" t="e">
        <f>VLOOKUP(B948,'N1113 '!A$8:H$356,7,FALSE)</f>
        <v>#N/A</v>
      </c>
      <c r="I948" s="98" t="e">
        <f t="shared" si="34"/>
        <v>#N/A</v>
      </c>
      <c r="J948" s="123" t="e">
        <f t="shared" si="35"/>
        <v>#N/A</v>
      </c>
      <c r="K948" s="131"/>
    </row>
    <row r="949" spans="1:11" s="110" customFormat="1" ht="19.5" customHeight="1" x14ac:dyDescent="0.2">
      <c r="A949" s="99">
        <v>42140</v>
      </c>
      <c r="B949" s="168" t="s">
        <v>602</v>
      </c>
      <c r="C949" s="206" t="s">
        <v>466</v>
      </c>
      <c r="D949" s="130"/>
      <c r="E949" s="130"/>
      <c r="F949" s="131"/>
      <c r="G949" s="131">
        <v>2</v>
      </c>
      <c r="H949" s="98" t="e">
        <f>VLOOKUP(B949,'N1113 '!A$8:H$356,7,FALSE)</f>
        <v>#N/A</v>
      </c>
      <c r="I949" s="98" t="e">
        <f t="shared" si="34"/>
        <v>#N/A</v>
      </c>
      <c r="J949" s="123" t="e">
        <f t="shared" si="35"/>
        <v>#N/A</v>
      </c>
      <c r="K949" s="131"/>
    </row>
    <row r="950" spans="1:11" s="110" customFormat="1" ht="19.5" customHeight="1" x14ac:dyDescent="0.2">
      <c r="A950" s="99">
        <v>42174</v>
      </c>
      <c r="B950" s="168" t="s">
        <v>602</v>
      </c>
      <c r="C950" s="206" t="s">
        <v>466</v>
      </c>
      <c r="D950" s="130"/>
      <c r="E950" s="130"/>
      <c r="F950" s="131"/>
      <c r="G950" s="131">
        <v>1</v>
      </c>
      <c r="H950" s="202" t="e">
        <f>VLOOKUP(B950,'N1113 '!A$8:H$356,7,FALSE)</f>
        <v>#N/A</v>
      </c>
      <c r="I950" s="98" t="e">
        <f t="shared" si="34"/>
        <v>#N/A</v>
      </c>
      <c r="J950" s="123" t="e">
        <f t="shared" si="35"/>
        <v>#N/A</v>
      </c>
      <c r="K950" s="131"/>
    </row>
    <row r="951" spans="1:11" s="110" customFormat="1" ht="19.5" customHeight="1" x14ac:dyDescent="0.2">
      <c r="A951" s="99">
        <v>42040</v>
      </c>
      <c r="B951" s="192" t="s">
        <v>547</v>
      </c>
      <c r="C951" s="206" t="s">
        <v>466</v>
      </c>
      <c r="D951" s="130"/>
      <c r="E951" s="130"/>
      <c r="F951" s="131"/>
      <c r="G951" s="131">
        <v>1</v>
      </c>
      <c r="H951" s="98" t="e">
        <f>VLOOKUP(B951,'N1113 '!A$8:H$356,7,FALSE)</f>
        <v>#N/A</v>
      </c>
      <c r="I951" s="98" t="e">
        <f t="shared" si="34"/>
        <v>#N/A</v>
      </c>
      <c r="J951" s="123" t="e">
        <f t="shared" si="35"/>
        <v>#N/A</v>
      </c>
      <c r="K951" s="131"/>
    </row>
    <row r="952" spans="1:11" s="110" customFormat="1" ht="19.5" customHeight="1" x14ac:dyDescent="0.2">
      <c r="A952" s="99">
        <v>42067</v>
      </c>
      <c r="B952" s="192" t="s">
        <v>547</v>
      </c>
      <c r="C952" s="206" t="s">
        <v>466</v>
      </c>
      <c r="D952" s="130"/>
      <c r="E952" s="130"/>
      <c r="F952" s="131"/>
      <c r="G952" s="131">
        <v>1</v>
      </c>
      <c r="H952" s="98" t="e">
        <f>VLOOKUP(B952,'N1113 '!A$8:H$356,7,FALSE)</f>
        <v>#N/A</v>
      </c>
      <c r="I952" s="98" t="e">
        <f t="shared" si="34"/>
        <v>#N/A</v>
      </c>
      <c r="J952" s="123" t="e">
        <f t="shared" si="35"/>
        <v>#N/A</v>
      </c>
      <c r="K952" s="131"/>
    </row>
    <row r="953" spans="1:11" s="110" customFormat="1" ht="19.5" customHeight="1" x14ac:dyDescent="0.2">
      <c r="A953" s="99">
        <v>42140</v>
      </c>
      <c r="B953" s="192" t="s">
        <v>567</v>
      </c>
      <c r="C953" s="241" t="s">
        <v>466</v>
      </c>
      <c r="D953" s="130"/>
      <c r="E953" s="130"/>
      <c r="F953" s="131"/>
      <c r="G953" s="131">
        <v>2</v>
      </c>
      <c r="H953" s="98" t="e">
        <f>VLOOKUP(B953,'N1113 '!A$8:H$356,7,FALSE)</f>
        <v>#N/A</v>
      </c>
      <c r="I953" s="98" t="e">
        <f t="shared" si="34"/>
        <v>#N/A</v>
      </c>
      <c r="J953" s="123" t="e">
        <f t="shared" si="35"/>
        <v>#N/A</v>
      </c>
      <c r="K953" s="131"/>
    </row>
    <row r="954" spans="1:11" s="110" customFormat="1" ht="19.5" customHeight="1" x14ac:dyDescent="0.2">
      <c r="A954" s="99">
        <v>42011</v>
      </c>
      <c r="B954" s="168" t="s">
        <v>435</v>
      </c>
      <c r="C954" s="241" t="s">
        <v>466</v>
      </c>
      <c r="D954" s="130"/>
      <c r="E954" s="130"/>
      <c r="F954" s="131"/>
      <c r="G954" s="131">
        <v>1</v>
      </c>
      <c r="H954" s="98" t="e">
        <f>VLOOKUP(B954,'N1113 '!A$8:H$356,7,FALSE)</f>
        <v>#N/A</v>
      </c>
      <c r="I954" s="98" t="e">
        <f t="shared" si="34"/>
        <v>#N/A</v>
      </c>
      <c r="J954" s="123" t="e">
        <f t="shared" si="35"/>
        <v>#N/A</v>
      </c>
      <c r="K954" s="131"/>
    </row>
    <row r="955" spans="1:11" s="110" customFormat="1" ht="19.5" customHeight="1" x14ac:dyDescent="0.2">
      <c r="A955" s="99">
        <v>42174</v>
      </c>
      <c r="B955" s="168" t="s">
        <v>515</v>
      </c>
      <c r="C955" s="206" t="s">
        <v>466</v>
      </c>
      <c r="D955" s="130"/>
      <c r="E955" s="130"/>
      <c r="F955" s="131"/>
      <c r="G955" s="131">
        <v>2</v>
      </c>
      <c r="H955" s="202" t="e">
        <f>VLOOKUP(B955,'N1113 '!A$8:H$356,7,FALSE)</f>
        <v>#N/A</v>
      </c>
      <c r="I955" s="98" t="e">
        <f t="shared" si="34"/>
        <v>#N/A</v>
      </c>
      <c r="J955" s="123" t="e">
        <f t="shared" si="35"/>
        <v>#N/A</v>
      </c>
      <c r="K955" s="131"/>
    </row>
    <row r="956" spans="1:11" s="110" customFormat="1" ht="19.5" customHeight="1" x14ac:dyDescent="0.2">
      <c r="A956" s="99">
        <v>42100</v>
      </c>
      <c r="B956" s="192" t="s">
        <v>438</v>
      </c>
      <c r="C956" s="206" t="s">
        <v>466</v>
      </c>
      <c r="D956" s="130"/>
      <c r="E956" s="130"/>
      <c r="F956" s="131"/>
      <c r="G956" s="131">
        <v>1</v>
      </c>
      <c r="H956" s="98">
        <f>VLOOKUP(B956,'N1113 '!A$8:H$356,7,FALSE)</f>
        <v>20</v>
      </c>
      <c r="I956" s="98">
        <f t="shared" si="34"/>
        <v>0</v>
      </c>
      <c r="J956" s="123">
        <f t="shared" si="35"/>
        <v>20</v>
      </c>
      <c r="K956" s="131"/>
    </row>
    <row r="957" spans="1:11" s="110" customFormat="1" ht="19.5" customHeight="1" x14ac:dyDescent="0.2">
      <c r="A957" s="99">
        <v>42172</v>
      </c>
      <c r="B957" s="168" t="s">
        <v>356</v>
      </c>
      <c r="C957" s="241" t="s">
        <v>466</v>
      </c>
      <c r="D957" s="130"/>
      <c r="E957" s="130"/>
      <c r="F957" s="131"/>
      <c r="G957" s="131">
        <v>1</v>
      </c>
      <c r="H957" s="98">
        <f>VLOOKUP(B957,'N1113 '!A$8:H$356,7,FALSE)</f>
        <v>5</v>
      </c>
      <c r="I957" s="98">
        <f t="shared" si="34"/>
        <v>0</v>
      </c>
      <c r="J957" s="123">
        <f t="shared" si="35"/>
        <v>5</v>
      </c>
      <c r="K957" s="131"/>
    </row>
    <row r="958" spans="1:11" s="110" customFormat="1" ht="19.5" customHeight="1" x14ac:dyDescent="0.2">
      <c r="A958" s="99">
        <v>42011</v>
      </c>
      <c r="B958" s="192" t="s">
        <v>506</v>
      </c>
      <c r="C958" s="206" t="s">
        <v>466</v>
      </c>
      <c r="D958" s="130"/>
      <c r="E958" s="130"/>
      <c r="F958" s="131"/>
      <c r="G958" s="131">
        <v>30</v>
      </c>
      <c r="H958" s="98" t="e">
        <f>VLOOKUP(B958,'N1113 '!A$8:H$356,7,FALSE)</f>
        <v>#N/A</v>
      </c>
      <c r="I958" s="98" t="e">
        <f t="shared" si="34"/>
        <v>#N/A</v>
      </c>
      <c r="J958" s="123" t="e">
        <f t="shared" si="35"/>
        <v>#N/A</v>
      </c>
      <c r="K958" s="131"/>
    </row>
    <row r="959" spans="1:11" s="110" customFormat="1" ht="19.5" customHeight="1" x14ac:dyDescent="0.2">
      <c r="A959" s="99">
        <v>42030</v>
      </c>
      <c r="B959" s="192" t="s">
        <v>506</v>
      </c>
      <c r="C959" s="206" t="s">
        <v>466</v>
      </c>
      <c r="D959" s="130"/>
      <c r="E959" s="130"/>
      <c r="F959" s="131"/>
      <c r="G959" s="131">
        <v>36</v>
      </c>
      <c r="H959" s="98" t="e">
        <f>VLOOKUP(B959,'N1113 '!A$8:H$356,7,FALSE)</f>
        <v>#N/A</v>
      </c>
      <c r="I959" s="98" t="e">
        <f t="shared" si="34"/>
        <v>#N/A</v>
      </c>
      <c r="J959" s="123" t="e">
        <f t="shared" si="35"/>
        <v>#N/A</v>
      </c>
      <c r="K959" s="131"/>
    </row>
    <row r="960" spans="1:11" s="110" customFormat="1" ht="19.5" customHeight="1" x14ac:dyDescent="0.2">
      <c r="A960" s="99">
        <v>42040</v>
      </c>
      <c r="B960" s="168" t="s">
        <v>269</v>
      </c>
      <c r="C960" s="241" t="s">
        <v>466</v>
      </c>
      <c r="D960" s="130"/>
      <c r="E960" s="130"/>
      <c r="F960" s="131"/>
      <c r="G960" s="131">
        <v>50</v>
      </c>
      <c r="H960" s="98">
        <f>VLOOKUP(B960,'N1113 '!A$8:H$356,7,FALSE)</f>
        <v>14</v>
      </c>
      <c r="I960" s="98">
        <f t="shared" si="34"/>
        <v>0</v>
      </c>
      <c r="J960" s="123">
        <f t="shared" si="35"/>
        <v>700</v>
      </c>
      <c r="K960" s="131"/>
    </row>
    <row r="961" spans="1:11" s="110" customFormat="1" ht="19.5" customHeight="1" x14ac:dyDescent="0.2">
      <c r="A961" s="99">
        <v>42067</v>
      </c>
      <c r="B961" s="168" t="s">
        <v>269</v>
      </c>
      <c r="C961" s="206" t="s">
        <v>466</v>
      </c>
      <c r="D961" s="130"/>
      <c r="E961" s="130"/>
      <c r="F961" s="131"/>
      <c r="G961" s="131">
        <v>60</v>
      </c>
      <c r="H961" s="98">
        <f>VLOOKUP(B961,'N1113 '!A$8:H$356,7,FALSE)</f>
        <v>14</v>
      </c>
      <c r="I961" s="98">
        <f t="shared" si="34"/>
        <v>0</v>
      </c>
      <c r="J961" s="123">
        <f t="shared" si="35"/>
        <v>840</v>
      </c>
      <c r="K961" s="131"/>
    </row>
    <row r="962" spans="1:11" s="110" customFormat="1" ht="19.5" customHeight="1" x14ac:dyDescent="0.2">
      <c r="A962" s="99">
        <v>42100</v>
      </c>
      <c r="B962" s="168" t="s">
        <v>269</v>
      </c>
      <c r="C962" s="206" t="s">
        <v>466</v>
      </c>
      <c r="D962" s="130"/>
      <c r="E962" s="130"/>
      <c r="F962" s="131"/>
      <c r="G962" s="131">
        <v>50</v>
      </c>
      <c r="H962" s="98">
        <f>VLOOKUP(B962,'N1113 '!A$8:H$356,7,FALSE)</f>
        <v>14</v>
      </c>
      <c r="I962" s="98">
        <f t="shared" si="34"/>
        <v>0</v>
      </c>
      <c r="J962" s="123">
        <f t="shared" si="35"/>
        <v>700</v>
      </c>
      <c r="K962" s="131"/>
    </row>
    <row r="963" spans="1:11" s="110" customFormat="1" ht="19.5" customHeight="1" x14ac:dyDescent="0.2">
      <c r="A963" s="99">
        <v>42117</v>
      </c>
      <c r="B963" s="168" t="s">
        <v>269</v>
      </c>
      <c r="C963" s="206" t="s">
        <v>466</v>
      </c>
      <c r="D963" s="130"/>
      <c r="E963" s="130"/>
      <c r="F963" s="131"/>
      <c r="G963" s="131">
        <v>50</v>
      </c>
      <c r="H963" s="98">
        <f>VLOOKUP(B963,'N1113 '!A$8:H$356,7,FALSE)</f>
        <v>14</v>
      </c>
      <c r="I963" s="98">
        <f t="shared" si="34"/>
        <v>0</v>
      </c>
      <c r="J963" s="123">
        <f t="shared" si="35"/>
        <v>700</v>
      </c>
      <c r="K963" s="131"/>
    </row>
    <row r="964" spans="1:11" s="110" customFormat="1" ht="19.5" customHeight="1" x14ac:dyDescent="0.2">
      <c r="A964" s="99">
        <v>42142</v>
      </c>
      <c r="B964" s="168" t="s">
        <v>269</v>
      </c>
      <c r="C964" s="241" t="s">
        <v>466</v>
      </c>
      <c r="D964" s="130"/>
      <c r="E964" s="130"/>
      <c r="F964" s="131"/>
      <c r="G964" s="131">
        <v>40</v>
      </c>
      <c r="H964" s="98">
        <f>VLOOKUP(B964,'N1113 '!A$8:H$356,7,FALSE)</f>
        <v>14</v>
      </c>
      <c r="I964" s="98">
        <f t="shared" si="34"/>
        <v>0</v>
      </c>
      <c r="J964" s="123">
        <f t="shared" si="35"/>
        <v>560</v>
      </c>
      <c r="K964" s="131"/>
    </row>
    <row r="965" spans="1:11" s="110" customFormat="1" ht="19.5" customHeight="1" x14ac:dyDescent="0.2">
      <c r="A965" s="99">
        <v>42186</v>
      </c>
      <c r="B965" s="168" t="s">
        <v>269</v>
      </c>
      <c r="C965" s="129" t="s">
        <v>466</v>
      </c>
      <c r="D965" s="130"/>
      <c r="E965" s="130"/>
      <c r="F965" s="131"/>
      <c r="G965" s="131">
        <v>50</v>
      </c>
      <c r="H965" s="98">
        <f>VLOOKUP(B965,'N1113 '!A$8:H$356,7,FALSE)</f>
        <v>14</v>
      </c>
      <c r="I965" s="98">
        <f t="shared" si="34"/>
        <v>0</v>
      </c>
      <c r="J965" s="123">
        <f t="shared" si="35"/>
        <v>700</v>
      </c>
      <c r="K965" s="131"/>
    </row>
    <row r="966" spans="1:11" s="110" customFormat="1" ht="19.5" customHeight="1" x14ac:dyDescent="0.2">
      <c r="A966" s="99">
        <v>42188</v>
      </c>
      <c r="B966" s="168" t="s">
        <v>269</v>
      </c>
      <c r="C966" s="241" t="s">
        <v>466</v>
      </c>
      <c r="D966" s="130"/>
      <c r="E966" s="130"/>
      <c r="F966" s="131"/>
      <c r="G966" s="131">
        <v>1</v>
      </c>
      <c r="H966" s="98">
        <f>VLOOKUP(B966,'N1113 '!A$8:H$356,7,FALSE)</f>
        <v>14</v>
      </c>
      <c r="I966" s="98">
        <f t="shared" ref="I966:I1029" si="36">F966*H966</f>
        <v>0</v>
      </c>
      <c r="J966" s="123">
        <f t="shared" ref="J966:J1029" si="37">H966*G966</f>
        <v>14</v>
      </c>
      <c r="K966" s="131"/>
    </row>
    <row r="967" spans="1:11" s="110" customFormat="1" ht="19.5" customHeight="1" x14ac:dyDescent="0.2">
      <c r="A967" s="99">
        <v>42210</v>
      </c>
      <c r="B967" s="168" t="s">
        <v>269</v>
      </c>
      <c r="C967" s="129" t="s">
        <v>466</v>
      </c>
      <c r="D967" s="130"/>
      <c r="E967" s="130"/>
      <c r="F967" s="131"/>
      <c r="G967" s="131">
        <v>60</v>
      </c>
      <c r="H967" s="98">
        <f>VLOOKUP(B967,'N1113 '!A$8:H$356,7,FALSE)</f>
        <v>14</v>
      </c>
      <c r="I967" s="98">
        <f t="shared" si="36"/>
        <v>0</v>
      </c>
      <c r="J967" s="123">
        <f t="shared" si="37"/>
        <v>840</v>
      </c>
      <c r="K967" s="131"/>
    </row>
    <row r="968" spans="1:11" s="110" customFormat="1" ht="19.5" customHeight="1" x14ac:dyDescent="0.2">
      <c r="A968" s="99">
        <v>42229</v>
      </c>
      <c r="B968" s="168" t="s">
        <v>269</v>
      </c>
      <c r="C968" s="241" t="s">
        <v>466</v>
      </c>
      <c r="D968" s="130"/>
      <c r="E968" s="130"/>
      <c r="F968" s="131"/>
      <c r="G968" s="131">
        <v>60</v>
      </c>
      <c r="H968" s="98">
        <f>VLOOKUP(B968,'N1113 '!A$8:H$356,7,FALSE)</f>
        <v>14</v>
      </c>
      <c r="I968" s="98">
        <f t="shared" si="36"/>
        <v>0</v>
      </c>
      <c r="J968" s="123">
        <f t="shared" si="37"/>
        <v>840</v>
      </c>
      <c r="K968" s="131"/>
    </row>
    <row r="969" spans="1:11" s="110" customFormat="1" ht="19.5" customHeight="1" x14ac:dyDescent="0.2">
      <c r="A969" s="99">
        <v>42254</v>
      </c>
      <c r="B969" s="168" t="s">
        <v>269</v>
      </c>
      <c r="C969" s="241" t="s">
        <v>466</v>
      </c>
      <c r="D969" s="130"/>
      <c r="E969" s="130"/>
      <c r="F969" s="131"/>
      <c r="G969" s="131">
        <v>28</v>
      </c>
      <c r="H969" s="98">
        <f>VLOOKUP(B969,'N1113 '!A$8:H$356,7,FALSE)</f>
        <v>14</v>
      </c>
      <c r="I969" s="98">
        <f t="shared" si="36"/>
        <v>0</v>
      </c>
      <c r="J969" s="123">
        <f t="shared" si="37"/>
        <v>392</v>
      </c>
      <c r="K969" s="131"/>
    </row>
    <row r="970" spans="1:11" s="110" customFormat="1" ht="19.5" customHeight="1" x14ac:dyDescent="0.2">
      <c r="A970" s="99">
        <v>42040</v>
      </c>
      <c r="B970" s="192" t="s">
        <v>282</v>
      </c>
      <c r="C970" s="241" t="s">
        <v>466</v>
      </c>
      <c r="D970" s="130"/>
      <c r="E970" s="130"/>
      <c r="F970" s="131"/>
      <c r="G970" s="131">
        <v>2</v>
      </c>
      <c r="H970" s="98">
        <f>VLOOKUP(B970,'N1113 '!A$8:H$356,7,FALSE)</f>
        <v>26</v>
      </c>
      <c r="I970" s="98">
        <f t="shared" si="36"/>
        <v>0</v>
      </c>
      <c r="J970" s="123">
        <f t="shared" si="37"/>
        <v>52</v>
      </c>
      <c r="K970" s="131"/>
    </row>
    <row r="971" spans="1:11" s="110" customFormat="1" ht="19.5" customHeight="1" x14ac:dyDescent="0.2">
      <c r="A971" s="99">
        <v>42254</v>
      </c>
      <c r="B971" s="192" t="s">
        <v>282</v>
      </c>
      <c r="C971" s="206" t="s">
        <v>466</v>
      </c>
      <c r="D971" s="130"/>
      <c r="E971" s="130"/>
      <c r="F971" s="131"/>
      <c r="G971" s="131">
        <v>2</v>
      </c>
      <c r="H971" s="98">
        <f>VLOOKUP(B971,'N1113 '!A$8:H$356,7,FALSE)</f>
        <v>26</v>
      </c>
      <c r="I971" s="98">
        <f t="shared" si="36"/>
        <v>0</v>
      </c>
      <c r="J971" s="123">
        <f t="shared" si="37"/>
        <v>52</v>
      </c>
      <c r="K971" s="131"/>
    </row>
    <row r="972" spans="1:11" s="110" customFormat="1" ht="19.5" customHeight="1" x14ac:dyDescent="0.2">
      <c r="A972" s="99">
        <v>42142</v>
      </c>
      <c r="B972" s="168" t="s">
        <v>605</v>
      </c>
      <c r="C972" s="206" t="s">
        <v>466</v>
      </c>
      <c r="D972" s="130"/>
      <c r="E972" s="130"/>
      <c r="F972" s="131"/>
      <c r="G972" s="131">
        <v>2</v>
      </c>
      <c r="H972" s="202" t="e">
        <f>VLOOKUP(B972,'N1113 '!A$8:H$356,7,FALSE)</f>
        <v>#N/A</v>
      </c>
      <c r="I972" s="98" t="e">
        <f t="shared" si="36"/>
        <v>#N/A</v>
      </c>
      <c r="J972" s="123" t="e">
        <f t="shared" si="37"/>
        <v>#N/A</v>
      </c>
      <c r="K972" s="131"/>
    </row>
    <row r="973" spans="1:11" s="110" customFormat="1" ht="19.5" customHeight="1" x14ac:dyDescent="0.2">
      <c r="A973" s="99">
        <v>42024</v>
      </c>
      <c r="B973" s="192" t="s">
        <v>315</v>
      </c>
      <c r="C973" s="206" t="s">
        <v>466</v>
      </c>
      <c r="D973" s="130"/>
      <c r="E973" s="130"/>
      <c r="F973" s="131"/>
      <c r="G973" s="131">
        <v>40</v>
      </c>
      <c r="H973" s="98">
        <f>VLOOKUP(B973,'N1113 '!A$8:H$356,7,FALSE)</f>
        <v>13</v>
      </c>
      <c r="I973" s="98">
        <f t="shared" si="36"/>
        <v>0</v>
      </c>
      <c r="J973" s="123">
        <f t="shared" si="37"/>
        <v>520</v>
      </c>
      <c r="K973" s="131"/>
    </row>
    <row r="974" spans="1:11" s="110" customFormat="1" ht="19.5" customHeight="1" x14ac:dyDescent="0.2">
      <c r="A974" s="99">
        <v>42067</v>
      </c>
      <c r="B974" s="192" t="s">
        <v>315</v>
      </c>
      <c r="C974" s="241" t="s">
        <v>466</v>
      </c>
      <c r="D974" s="130"/>
      <c r="E974" s="130"/>
      <c r="F974" s="131"/>
      <c r="G974" s="131">
        <v>40</v>
      </c>
      <c r="H974" s="98">
        <f>VLOOKUP(B974,'N1113 '!A$8:H$356,7,FALSE)</f>
        <v>13</v>
      </c>
      <c r="I974" s="98">
        <f t="shared" si="36"/>
        <v>0</v>
      </c>
      <c r="J974" s="123">
        <f t="shared" si="37"/>
        <v>520</v>
      </c>
      <c r="K974" s="131"/>
    </row>
    <row r="975" spans="1:11" s="110" customFormat="1" ht="19.5" customHeight="1" x14ac:dyDescent="0.2">
      <c r="A975" s="99">
        <v>42186</v>
      </c>
      <c r="B975" s="192" t="s">
        <v>315</v>
      </c>
      <c r="C975" s="129" t="s">
        <v>466</v>
      </c>
      <c r="D975" s="130"/>
      <c r="E975" s="130"/>
      <c r="F975" s="131"/>
      <c r="G975" s="131">
        <v>40</v>
      </c>
      <c r="H975" s="98">
        <f>VLOOKUP(B975,'N1113 '!A$8:H$356,7,FALSE)</f>
        <v>13</v>
      </c>
      <c r="I975" s="98">
        <f t="shared" si="36"/>
        <v>0</v>
      </c>
      <c r="J975" s="123">
        <f t="shared" si="37"/>
        <v>520</v>
      </c>
      <c r="K975" s="131"/>
    </row>
    <row r="976" spans="1:11" s="110" customFormat="1" ht="19.5" customHeight="1" x14ac:dyDescent="0.2">
      <c r="A976" s="99">
        <v>42254</v>
      </c>
      <c r="B976" s="192" t="s">
        <v>315</v>
      </c>
      <c r="C976" s="129" t="s">
        <v>466</v>
      </c>
      <c r="D976" s="130"/>
      <c r="E976" s="130"/>
      <c r="F976" s="131"/>
      <c r="G976" s="131">
        <v>40</v>
      </c>
      <c r="H976" s="98">
        <f>VLOOKUP(B976,'N1113 '!A$8:H$356,7,FALSE)</f>
        <v>13</v>
      </c>
      <c r="I976" s="98">
        <f t="shared" si="36"/>
        <v>0</v>
      </c>
      <c r="J976" s="123">
        <f t="shared" si="37"/>
        <v>520</v>
      </c>
      <c r="K976" s="131"/>
    </row>
    <row r="977" spans="1:11" s="110" customFormat="1" ht="19.5" customHeight="1" x14ac:dyDescent="0.2">
      <c r="A977" s="99">
        <v>42067</v>
      </c>
      <c r="B977" s="168" t="s">
        <v>397</v>
      </c>
      <c r="C977" s="129" t="s">
        <v>466</v>
      </c>
      <c r="D977" s="130"/>
      <c r="E977" s="130"/>
      <c r="F977" s="131"/>
      <c r="G977" s="131">
        <v>40</v>
      </c>
      <c r="H977" s="98" t="e">
        <f>VLOOKUP(B977,'N1113 '!A$8:H$356,7,FALSE)</f>
        <v>#N/A</v>
      </c>
      <c r="I977" s="98" t="e">
        <f t="shared" si="36"/>
        <v>#N/A</v>
      </c>
      <c r="J977" s="123" t="e">
        <f t="shared" si="37"/>
        <v>#N/A</v>
      </c>
      <c r="K977" s="131"/>
    </row>
    <row r="978" spans="1:11" s="110" customFormat="1" ht="19.5" customHeight="1" x14ac:dyDescent="0.2">
      <c r="A978" s="99">
        <v>42142</v>
      </c>
      <c r="B978" s="168" t="s">
        <v>397</v>
      </c>
      <c r="C978" s="241" t="s">
        <v>466</v>
      </c>
      <c r="D978" s="130"/>
      <c r="E978" s="130"/>
      <c r="F978" s="131"/>
      <c r="G978" s="131">
        <v>40</v>
      </c>
      <c r="H978" s="98" t="e">
        <f>VLOOKUP(B978,'N1113 '!A$8:H$356,7,FALSE)</f>
        <v>#N/A</v>
      </c>
      <c r="I978" s="98" t="e">
        <f t="shared" si="36"/>
        <v>#N/A</v>
      </c>
      <c r="J978" s="123" t="e">
        <f t="shared" si="37"/>
        <v>#N/A</v>
      </c>
      <c r="K978" s="131"/>
    </row>
    <row r="979" spans="1:11" s="110" customFormat="1" ht="19.5" customHeight="1" x14ac:dyDescent="0.2">
      <c r="A979" s="99">
        <v>42186</v>
      </c>
      <c r="B979" s="168" t="s">
        <v>397</v>
      </c>
      <c r="C979" s="129" t="s">
        <v>466</v>
      </c>
      <c r="D979" s="130"/>
      <c r="E979" s="130"/>
      <c r="F979" s="131"/>
      <c r="G979" s="131">
        <v>20</v>
      </c>
      <c r="H979" s="98" t="e">
        <f>VLOOKUP(B979,'N1113 '!A$8:H$356,7,FALSE)</f>
        <v>#N/A</v>
      </c>
      <c r="I979" s="98" t="e">
        <f t="shared" si="36"/>
        <v>#N/A</v>
      </c>
      <c r="J979" s="123" t="e">
        <f t="shared" si="37"/>
        <v>#N/A</v>
      </c>
      <c r="K979" s="131"/>
    </row>
    <row r="980" spans="1:11" s="110" customFormat="1" ht="19.5" customHeight="1" x14ac:dyDescent="0.2">
      <c r="A980" s="99">
        <v>42254</v>
      </c>
      <c r="B980" s="168" t="s">
        <v>397</v>
      </c>
      <c r="C980" s="241" t="s">
        <v>466</v>
      </c>
      <c r="D980" s="130"/>
      <c r="E980" s="130"/>
      <c r="F980" s="131"/>
      <c r="G980" s="131">
        <v>40</v>
      </c>
      <c r="H980" s="98" t="e">
        <f>VLOOKUP(B980,'N1113 '!A$8:H$356,7,FALSE)</f>
        <v>#N/A</v>
      </c>
      <c r="I980" s="98" t="e">
        <f t="shared" si="36"/>
        <v>#N/A</v>
      </c>
      <c r="J980" s="123" t="e">
        <f t="shared" si="37"/>
        <v>#N/A</v>
      </c>
      <c r="K980" s="131"/>
    </row>
    <row r="981" spans="1:11" s="110" customFormat="1" ht="19.5" customHeight="1" x14ac:dyDescent="0.2">
      <c r="A981" s="99">
        <v>42205</v>
      </c>
      <c r="B981" s="191" t="s">
        <v>404</v>
      </c>
      <c r="C981" s="128" t="s">
        <v>599</v>
      </c>
      <c r="D981" s="130"/>
      <c r="E981" s="130"/>
      <c r="F981" s="131"/>
      <c r="G981" s="131">
        <v>1</v>
      </c>
      <c r="H981" s="98">
        <f>VLOOKUP(B981,'N1113 '!A$8:H$356,7,FALSE)</f>
        <v>3.6</v>
      </c>
      <c r="I981" s="98">
        <f t="shared" si="36"/>
        <v>0</v>
      </c>
      <c r="J981" s="123">
        <f t="shared" si="37"/>
        <v>3.6</v>
      </c>
      <c r="K981" s="131"/>
    </row>
    <row r="982" spans="1:11" s="110" customFormat="1" ht="19.5" customHeight="1" x14ac:dyDescent="0.2">
      <c r="A982" s="99">
        <v>42236</v>
      </c>
      <c r="B982" s="168" t="s">
        <v>689</v>
      </c>
      <c r="C982" s="128" t="s">
        <v>599</v>
      </c>
      <c r="D982" s="130"/>
      <c r="E982" s="130"/>
      <c r="F982" s="131"/>
      <c r="G982" s="131">
        <v>1</v>
      </c>
      <c r="H982" s="98" t="e">
        <f>VLOOKUP(B982,'N1113 '!A$8:H$356,7,FALSE)</f>
        <v>#N/A</v>
      </c>
      <c r="I982" s="98" t="e">
        <f t="shared" si="36"/>
        <v>#N/A</v>
      </c>
      <c r="J982" s="123" t="e">
        <f t="shared" si="37"/>
        <v>#N/A</v>
      </c>
      <c r="K982" s="131"/>
    </row>
    <row r="983" spans="1:11" s="110" customFormat="1" ht="19.5" customHeight="1" x14ac:dyDescent="0.2">
      <c r="A983" s="99">
        <v>42228</v>
      </c>
      <c r="B983" s="192" t="s">
        <v>415</v>
      </c>
      <c r="C983" s="242" t="s">
        <v>599</v>
      </c>
      <c r="D983" s="130"/>
      <c r="E983" s="130"/>
      <c r="F983" s="131"/>
      <c r="G983" s="131">
        <v>1</v>
      </c>
      <c r="H983" s="98">
        <f>VLOOKUP(B983,'N1113 '!A$8:H$356,7,FALSE)</f>
        <v>137</v>
      </c>
      <c r="I983" s="98">
        <f t="shared" si="36"/>
        <v>0</v>
      </c>
      <c r="J983" s="123">
        <f t="shared" si="37"/>
        <v>137</v>
      </c>
      <c r="K983" s="131"/>
    </row>
    <row r="984" spans="1:11" s="110" customFormat="1" ht="19.5" customHeight="1" x14ac:dyDescent="0.2">
      <c r="A984" s="99">
        <v>42105</v>
      </c>
      <c r="B984" s="168" t="s">
        <v>90</v>
      </c>
      <c r="C984" s="210" t="s">
        <v>599</v>
      </c>
      <c r="D984" s="130"/>
      <c r="E984" s="130"/>
      <c r="F984" s="131"/>
      <c r="G984" s="131">
        <v>1</v>
      </c>
      <c r="H984" s="98">
        <f>VLOOKUP(B984,'N1113 '!A$8:H$356,7,FALSE)</f>
        <v>30</v>
      </c>
      <c r="I984" s="98">
        <f t="shared" si="36"/>
        <v>0</v>
      </c>
      <c r="J984" s="123">
        <f t="shared" si="37"/>
        <v>30</v>
      </c>
      <c r="K984" s="131"/>
    </row>
    <row r="985" spans="1:11" s="110" customFormat="1" ht="19.5" customHeight="1" x14ac:dyDescent="0.2">
      <c r="A985" s="99">
        <v>42238</v>
      </c>
      <c r="B985" s="168" t="s">
        <v>90</v>
      </c>
      <c r="C985" s="210" t="s">
        <v>599</v>
      </c>
      <c r="D985" s="130"/>
      <c r="E985" s="130"/>
      <c r="F985" s="131"/>
      <c r="G985" s="131">
        <v>1</v>
      </c>
      <c r="H985" s="98">
        <f>VLOOKUP(B985,'N1113 '!A$8:H$356,7,FALSE)</f>
        <v>30</v>
      </c>
      <c r="I985" s="98">
        <f t="shared" si="36"/>
        <v>0</v>
      </c>
      <c r="J985" s="123">
        <f t="shared" si="37"/>
        <v>30</v>
      </c>
      <c r="K985" s="131"/>
    </row>
    <row r="986" spans="1:11" s="110" customFormat="1" ht="19.5" customHeight="1" x14ac:dyDescent="0.2">
      <c r="A986" s="99">
        <v>42205</v>
      </c>
      <c r="B986" s="192" t="s">
        <v>576</v>
      </c>
      <c r="C986" s="242" t="s">
        <v>599</v>
      </c>
      <c r="D986" s="130"/>
      <c r="E986" s="130"/>
      <c r="F986" s="131"/>
      <c r="G986" s="131">
        <v>1</v>
      </c>
      <c r="H986" s="98">
        <f>VLOOKUP(B986,'N1113 '!A$8:H$356,7,FALSE)</f>
        <v>460</v>
      </c>
      <c r="I986" s="98">
        <f t="shared" si="36"/>
        <v>0</v>
      </c>
      <c r="J986" s="123">
        <f t="shared" si="37"/>
        <v>460</v>
      </c>
      <c r="K986" s="131"/>
    </row>
    <row r="987" spans="1:11" s="110" customFormat="1" ht="19.5" customHeight="1" x14ac:dyDescent="0.2">
      <c r="A987" s="99">
        <v>42241</v>
      </c>
      <c r="B987" s="192" t="s">
        <v>171</v>
      </c>
      <c r="C987" s="128" t="s">
        <v>599</v>
      </c>
      <c r="D987" s="130"/>
      <c r="E987" s="130"/>
      <c r="F987" s="131"/>
      <c r="G987" s="131">
        <v>1</v>
      </c>
      <c r="H987" s="98" t="e">
        <f>VLOOKUP(B987,'N1113 '!A$8:H$356,7,FALSE)</f>
        <v>#N/A</v>
      </c>
      <c r="I987" s="98" t="e">
        <f t="shared" si="36"/>
        <v>#N/A</v>
      </c>
      <c r="J987" s="123" t="e">
        <f t="shared" si="37"/>
        <v>#N/A</v>
      </c>
      <c r="K987" s="131"/>
    </row>
    <row r="988" spans="1:11" s="110" customFormat="1" ht="19.5" customHeight="1" x14ac:dyDescent="0.2">
      <c r="A988" s="99">
        <v>42056</v>
      </c>
      <c r="B988" s="192" t="s">
        <v>428</v>
      </c>
      <c r="C988" s="220" t="s">
        <v>599</v>
      </c>
      <c r="D988" s="130"/>
      <c r="E988" s="130"/>
      <c r="F988" s="131"/>
      <c r="G988" s="131">
        <v>5</v>
      </c>
      <c r="H988" s="98" t="e">
        <f>VLOOKUP(B988,'N1113 '!A$8:H$356,7,FALSE)</f>
        <v>#N/A</v>
      </c>
      <c r="I988" s="98" t="e">
        <f t="shared" si="36"/>
        <v>#N/A</v>
      </c>
      <c r="J988" s="123" t="e">
        <f t="shared" si="37"/>
        <v>#N/A</v>
      </c>
      <c r="K988" s="131"/>
    </row>
    <row r="989" spans="1:11" s="110" customFormat="1" ht="19.5" customHeight="1" x14ac:dyDescent="0.2">
      <c r="A989" s="99">
        <v>42061</v>
      </c>
      <c r="B989" s="168" t="s">
        <v>174</v>
      </c>
      <c r="C989" s="195" t="s">
        <v>599</v>
      </c>
      <c r="D989" s="130"/>
      <c r="E989" s="130"/>
      <c r="F989" s="131"/>
      <c r="G989" s="131">
        <v>20</v>
      </c>
      <c r="H989" s="98">
        <f>VLOOKUP(B989,'N1113 '!A$8:H$356,7,FALSE)</f>
        <v>40</v>
      </c>
      <c r="I989" s="98">
        <f t="shared" si="36"/>
        <v>0</v>
      </c>
      <c r="J989" s="123">
        <f t="shared" si="37"/>
        <v>800</v>
      </c>
      <c r="K989" s="131"/>
    </row>
    <row r="990" spans="1:11" s="110" customFormat="1" ht="19.5" customHeight="1" x14ac:dyDescent="0.2">
      <c r="A990" s="99">
        <v>42072</v>
      </c>
      <c r="B990" s="168" t="s">
        <v>174</v>
      </c>
      <c r="C990" s="220" t="s">
        <v>599</v>
      </c>
      <c r="D990" s="130"/>
      <c r="E990" s="130"/>
      <c r="F990" s="131"/>
      <c r="G990" s="131">
        <v>1</v>
      </c>
      <c r="H990" s="98">
        <f>VLOOKUP(B990,'N1113 '!A$8:H$356,7,FALSE)</f>
        <v>40</v>
      </c>
      <c r="I990" s="98">
        <f t="shared" si="36"/>
        <v>0</v>
      </c>
      <c r="J990" s="123">
        <f t="shared" si="37"/>
        <v>40</v>
      </c>
      <c r="K990" s="131"/>
    </row>
    <row r="991" spans="1:11" s="110" customFormat="1" ht="19.5" customHeight="1" x14ac:dyDescent="0.2">
      <c r="A991" s="99">
        <v>42095</v>
      </c>
      <c r="B991" s="192" t="s">
        <v>192</v>
      </c>
      <c r="C991" s="195" t="s">
        <v>599</v>
      </c>
      <c r="D991" s="130"/>
      <c r="E991" s="130"/>
      <c r="F991" s="131"/>
      <c r="G991" s="131">
        <v>1</v>
      </c>
      <c r="H991" s="98" t="e">
        <f>VLOOKUP(B991,'N1113 '!A$8:H$356,7,FALSE)</f>
        <v>#N/A</v>
      </c>
      <c r="I991" s="98" t="e">
        <f t="shared" si="36"/>
        <v>#N/A</v>
      </c>
      <c r="J991" s="123" t="e">
        <f t="shared" si="37"/>
        <v>#N/A</v>
      </c>
      <c r="K991" s="131"/>
    </row>
    <row r="992" spans="1:11" s="110" customFormat="1" ht="19.5" customHeight="1" x14ac:dyDescent="0.2">
      <c r="A992" s="99">
        <v>42056</v>
      </c>
      <c r="B992" s="168" t="s">
        <v>195</v>
      </c>
      <c r="C992" s="196" t="s">
        <v>599</v>
      </c>
      <c r="D992" s="130"/>
      <c r="E992" s="130"/>
      <c r="F992" s="131"/>
      <c r="G992" s="131">
        <v>1</v>
      </c>
      <c r="H992" s="98" t="e">
        <f>VLOOKUP(B992,'N1113 '!A$8:H$356,7,FALSE)</f>
        <v>#N/A</v>
      </c>
      <c r="I992" s="98" t="e">
        <f t="shared" si="36"/>
        <v>#N/A</v>
      </c>
      <c r="J992" s="123" t="e">
        <f t="shared" si="37"/>
        <v>#N/A</v>
      </c>
      <c r="K992" s="131"/>
    </row>
    <row r="993" spans="1:11" s="110" customFormat="1" ht="19.5" customHeight="1" x14ac:dyDescent="0.2">
      <c r="A993" s="99">
        <v>42072</v>
      </c>
      <c r="B993" s="168" t="s">
        <v>348</v>
      </c>
      <c r="C993" s="201" t="s">
        <v>599</v>
      </c>
      <c r="D993" s="130"/>
      <c r="E993" s="130"/>
      <c r="F993" s="131"/>
      <c r="G993" s="131">
        <v>7</v>
      </c>
      <c r="H993" s="98" t="e">
        <f>VLOOKUP(B993,'N1113 '!A$8:H$356,7,FALSE)</f>
        <v>#N/A</v>
      </c>
      <c r="I993" s="98" t="e">
        <f t="shared" si="36"/>
        <v>#N/A</v>
      </c>
      <c r="J993" s="123" t="e">
        <f t="shared" si="37"/>
        <v>#N/A</v>
      </c>
      <c r="K993" s="131"/>
    </row>
    <row r="994" spans="1:11" s="110" customFormat="1" ht="19.5" customHeight="1" x14ac:dyDescent="0.2">
      <c r="A994" s="99">
        <v>42207</v>
      </c>
      <c r="B994" s="168" t="s">
        <v>227</v>
      </c>
      <c r="C994" s="201" t="s">
        <v>599</v>
      </c>
      <c r="D994" s="130"/>
      <c r="E994" s="130"/>
      <c r="F994" s="131"/>
      <c r="G994" s="131">
        <v>10</v>
      </c>
      <c r="H994" s="98" t="e">
        <f>VLOOKUP(B994,'N1113 '!A$8:H$356,7,FALSE)</f>
        <v>#N/A</v>
      </c>
      <c r="I994" s="98" t="e">
        <f t="shared" si="36"/>
        <v>#N/A</v>
      </c>
      <c r="J994" s="123" t="e">
        <f t="shared" si="37"/>
        <v>#N/A</v>
      </c>
      <c r="K994" s="131"/>
    </row>
    <row r="995" spans="1:11" s="110" customFormat="1" ht="19.5" customHeight="1" x14ac:dyDescent="0.2">
      <c r="A995" s="99">
        <v>42205</v>
      </c>
      <c r="B995" s="168" t="s">
        <v>602</v>
      </c>
      <c r="C995" s="242" t="s">
        <v>599</v>
      </c>
      <c r="D995" s="130"/>
      <c r="E995" s="130"/>
      <c r="F995" s="131"/>
      <c r="G995" s="131">
        <v>1</v>
      </c>
      <c r="H995" s="98" t="e">
        <f>VLOOKUP(B995,'N1113 '!A$8:H$356,7,FALSE)</f>
        <v>#N/A</v>
      </c>
      <c r="I995" s="98" t="e">
        <f t="shared" si="36"/>
        <v>#N/A</v>
      </c>
      <c r="J995" s="123" t="e">
        <f t="shared" si="37"/>
        <v>#N/A</v>
      </c>
      <c r="K995" s="131"/>
    </row>
    <row r="996" spans="1:11" s="110" customFormat="1" ht="19.5" customHeight="1" x14ac:dyDescent="0.2">
      <c r="A996" s="99">
        <v>42241</v>
      </c>
      <c r="B996" s="168" t="s">
        <v>602</v>
      </c>
      <c r="C996" s="242" t="s">
        <v>599</v>
      </c>
      <c r="D996" s="130"/>
      <c r="E996" s="130"/>
      <c r="F996" s="131"/>
      <c r="G996" s="131">
        <v>2</v>
      </c>
      <c r="H996" s="98" t="e">
        <f>VLOOKUP(B996,'N1113 '!A$8:H$356,7,FALSE)</f>
        <v>#N/A</v>
      </c>
      <c r="I996" s="98" t="e">
        <f t="shared" si="36"/>
        <v>#N/A</v>
      </c>
      <c r="J996" s="123" t="e">
        <f t="shared" si="37"/>
        <v>#N/A</v>
      </c>
      <c r="K996" s="131"/>
    </row>
    <row r="997" spans="1:11" s="110" customFormat="1" ht="19.5" customHeight="1" x14ac:dyDescent="0.2">
      <c r="A997" s="99">
        <v>42040</v>
      </c>
      <c r="B997" s="192" t="s">
        <v>378</v>
      </c>
      <c r="C997" s="128" t="s">
        <v>599</v>
      </c>
      <c r="D997" s="130"/>
      <c r="E997" s="130"/>
      <c r="F997" s="131"/>
      <c r="G997" s="131">
        <v>3</v>
      </c>
      <c r="H997" s="98" t="e">
        <f>VLOOKUP(B997,'N1113 '!A$8:H$356,7,FALSE)</f>
        <v>#N/A</v>
      </c>
      <c r="I997" s="98" t="e">
        <f t="shared" si="36"/>
        <v>#N/A</v>
      </c>
      <c r="J997" s="123" t="e">
        <f t="shared" si="37"/>
        <v>#N/A</v>
      </c>
      <c r="K997" s="131"/>
    </row>
    <row r="998" spans="1:11" s="110" customFormat="1" ht="19.5" customHeight="1" x14ac:dyDescent="0.2">
      <c r="A998" s="99">
        <v>42174</v>
      </c>
      <c r="B998" s="192" t="s">
        <v>378</v>
      </c>
      <c r="C998" s="128" t="s">
        <v>599</v>
      </c>
      <c r="D998" s="130"/>
      <c r="E998" s="130"/>
      <c r="F998" s="131"/>
      <c r="G998" s="131">
        <v>1</v>
      </c>
      <c r="H998" s="202" t="e">
        <f>VLOOKUP(B998,'N1113 '!A$8:H$356,7,FALSE)</f>
        <v>#N/A</v>
      </c>
      <c r="I998" s="98" t="e">
        <f t="shared" si="36"/>
        <v>#N/A</v>
      </c>
      <c r="J998" s="123" t="e">
        <f t="shared" si="37"/>
        <v>#N/A</v>
      </c>
      <c r="K998" s="131"/>
    </row>
    <row r="999" spans="1:11" s="110" customFormat="1" ht="19.5" customHeight="1" x14ac:dyDescent="0.2">
      <c r="A999" s="99">
        <v>42241</v>
      </c>
      <c r="B999" s="192" t="s">
        <v>378</v>
      </c>
      <c r="C999" s="128" t="s">
        <v>599</v>
      </c>
      <c r="D999" s="130"/>
      <c r="E999" s="130"/>
      <c r="F999" s="131"/>
      <c r="G999" s="131">
        <v>1</v>
      </c>
      <c r="H999" s="98" t="e">
        <f>VLOOKUP(B999,'N1113 '!A$8:H$356,7,FALSE)</f>
        <v>#N/A</v>
      </c>
      <c r="I999" s="98" t="e">
        <f t="shared" si="36"/>
        <v>#N/A</v>
      </c>
      <c r="J999" s="123" t="e">
        <f t="shared" si="37"/>
        <v>#N/A</v>
      </c>
      <c r="K999" s="131"/>
    </row>
    <row r="1000" spans="1:11" s="110" customFormat="1" ht="19.5" customHeight="1" x14ac:dyDescent="0.2">
      <c r="A1000" s="99">
        <v>42205</v>
      </c>
      <c r="B1000" s="168" t="s">
        <v>515</v>
      </c>
      <c r="C1000" s="194" t="s">
        <v>599</v>
      </c>
      <c r="D1000" s="130"/>
      <c r="E1000" s="130"/>
      <c r="F1000" s="131"/>
      <c r="G1000" s="131">
        <v>1</v>
      </c>
      <c r="H1000" s="98" t="e">
        <f>VLOOKUP(B1000,'N1113 '!A$8:H$356,7,FALSE)</f>
        <v>#N/A</v>
      </c>
      <c r="I1000" s="98" t="e">
        <f t="shared" si="36"/>
        <v>#N/A</v>
      </c>
      <c r="J1000" s="123" t="e">
        <f t="shared" si="37"/>
        <v>#N/A</v>
      </c>
      <c r="K1000" s="131"/>
    </row>
    <row r="1001" spans="1:11" s="112" customFormat="1" ht="19.5" customHeight="1" x14ac:dyDescent="0.2">
      <c r="A1001" s="99">
        <v>42206</v>
      </c>
      <c r="B1001" s="168" t="s">
        <v>686</v>
      </c>
      <c r="C1001" s="196" t="s">
        <v>599</v>
      </c>
      <c r="D1001" s="214"/>
      <c r="E1001" s="214"/>
      <c r="F1001" s="122"/>
      <c r="G1001" s="122">
        <v>1</v>
      </c>
      <c r="H1001" s="98" t="e">
        <f>VLOOKUP(B1001,'N1113 '!A$8:H$356,7,FALSE)</f>
        <v>#N/A</v>
      </c>
      <c r="I1001" s="98" t="e">
        <f t="shared" si="36"/>
        <v>#N/A</v>
      </c>
      <c r="J1001" s="98" t="e">
        <f t="shared" si="37"/>
        <v>#N/A</v>
      </c>
      <c r="K1001" s="122"/>
    </row>
    <row r="1002" spans="1:11" s="112" customFormat="1" ht="19.5" customHeight="1" x14ac:dyDescent="0.2">
      <c r="A1002" s="99">
        <v>42206</v>
      </c>
      <c r="B1002" s="168" t="s">
        <v>686</v>
      </c>
      <c r="C1002" s="196" t="s">
        <v>599</v>
      </c>
      <c r="D1002" s="214"/>
      <c r="E1002" s="214"/>
      <c r="F1002" s="122"/>
      <c r="G1002" s="122">
        <v>1</v>
      </c>
      <c r="H1002" s="98" t="e">
        <f>VLOOKUP(B1002,'N1113 '!A$8:H$356,7,FALSE)</f>
        <v>#N/A</v>
      </c>
      <c r="I1002" s="98" t="e">
        <f t="shared" si="36"/>
        <v>#N/A</v>
      </c>
      <c r="J1002" s="98" t="e">
        <f t="shared" si="37"/>
        <v>#N/A</v>
      </c>
      <c r="K1002" s="122"/>
    </row>
    <row r="1003" spans="1:11" s="112" customFormat="1" ht="19.5" customHeight="1" x14ac:dyDescent="0.2">
      <c r="A1003" s="99">
        <v>42115</v>
      </c>
      <c r="B1003" s="168" t="s">
        <v>437</v>
      </c>
      <c r="C1003" s="196" t="s">
        <v>599</v>
      </c>
      <c r="D1003" s="214"/>
      <c r="E1003" s="214"/>
      <c r="F1003" s="122"/>
      <c r="G1003" s="122">
        <v>1</v>
      </c>
      <c r="H1003" s="98" t="e">
        <f>VLOOKUP(B1003,'N1113 '!A$8:H$356,7,FALSE)</f>
        <v>#N/A</v>
      </c>
      <c r="I1003" s="98" t="e">
        <f t="shared" si="36"/>
        <v>#N/A</v>
      </c>
      <c r="J1003" s="98" t="e">
        <f t="shared" si="37"/>
        <v>#N/A</v>
      </c>
      <c r="K1003" s="122"/>
    </row>
    <row r="1004" spans="1:11" s="110" customFormat="1" ht="19.5" customHeight="1" x14ac:dyDescent="0.2">
      <c r="A1004" s="99">
        <v>42205</v>
      </c>
      <c r="B1004" s="192" t="s">
        <v>282</v>
      </c>
      <c r="C1004" s="194" t="s">
        <v>599</v>
      </c>
      <c r="D1004" s="130"/>
      <c r="E1004" s="130"/>
      <c r="F1004" s="131"/>
      <c r="G1004" s="131">
        <v>1</v>
      </c>
      <c r="H1004" s="98">
        <f>VLOOKUP(B1004,'N1113 '!A$8:H$356,7,FALSE)</f>
        <v>26</v>
      </c>
      <c r="I1004" s="98">
        <f t="shared" si="36"/>
        <v>0</v>
      </c>
      <c r="J1004" s="123">
        <f t="shared" si="37"/>
        <v>26</v>
      </c>
      <c r="K1004" s="131"/>
    </row>
    <row r="1005" spans="1:11" s="110" customFormat="1" ht="19.5" customHeight="1" x14ac:dyDescent="0.2">
      <c r="A1005" s="99">
        <v>42084</v>
      </c>
      <c r="B1005" s="168" t="s">
        <v>447</v>
      </c>
      <c r="C1005" s="200" t="s">
        <v>599</v>
      </c>
      <c r="D1005" s="130"/>
      <c r="E1005" s="130"/>
      <c r="F1005" s="131"/>
      <c r="G1005" s="131">
        <v>1</v>
      </c>
      <c r="H1005" s="98" t="e">
        <f>VLOOKUP(B1005,'N1113 '!A$8:H$356,7,FALSE)</f>
        <v>#N/A</v>
      </c>
      <c r="I1005" s="98" t="e">
        <f t="shared" si="36"/>
        <v>#N/A</v>
      </c>
      <c r="J1005" s="123" t="e">
        <f t="shared" si="37"/>
        <v>#N/A</v>
      </c>
      <c r="K1005" s="131"/>
    </row>
    <row r="1006" spans="1:11" s="110" customFormat="1" ht="19.5" customHeight="1" x14ac:dyDescent="0.2">
      <c r="A1006" s="99">
        <v>42150</v>
      </c>
      <c r="B1006" s="168" t="s">
        <v>447</v>
      </c>
      <c r="C1006" s="200" t="s">
        <v>599</v>
      </c>
      <c r="D1006" s="130"/>
      <c r="E1006" s="130"/>
      <c r="F1006" s="131"/>
      <c r="G1006" s="131">
        <v>1</v>
      </c>
      <c r="H1006" s="98" t="e">
        <f>VLOOKUP(B1006,'N1113 '!A$8:H$356,7,FALSE)</f>
        <v>#N/A</v>
      </c>
      <c r="I1006" s="98" t="e">
        <f t="shared" si="36"/>
        <v>#N/A</v>
      </c>
      <c r="J1006" s="123" t="e">
        <f t="shared" si="37"/>
        <v>#N/A</v>
      </c>
      <c r="K1006" s="131"/>
    </row>
    <row r="1007" spans="1:11" s="110" customFormat="1" ht="19.5" customHeight="1" x14ac:dyDescent="0.2">
      <c r="A1007" s="99">
        <v>42128</v>
      </c>
      <c r="B1007" s="192" t="s">
        <v>394</v>
      </c>
      <c r="C1007" s="200" t="s">
        <v>599</v>
      </c>
      <c r="D1007" s="130"/>
      <c r="E1007" s="130"/>
      <c r="F1007" s="131"/>
      <c r="G1007" s="131">
        <v>100</v>
      </c>
      <c r="H1007" s="98" t="e">
        <f>VLOOKUP(B1007,'N1113 '!A$8:H$356,7,FALSE)</f>
        <v>#N/A</v>
      </c>
      <c r="I1007" s="98" t="e">
        <f t="shared" si="36"/>
        <v>#N/A</v>
      </c>
      <c r="J1007" s="123" t="e">
        <f t="shared" si="37"/>
        <v>#N/A</v>
      </c>
      <c r="K1007" s="131"/>
    </row>
    <row r="1008" spans="1:11" s="110" customFormat="1" ht="19.5" customHeight="1" x14ac:dyDescent="0.2">
      <c r="A1008" s="99">
        <v>42164</v>
      </c>
      <c r="B1008" s="168" t="s">
        <v>641</v>
      </c>
      <c r="C1008" s="200" t="s">
        <v>599</v>
      </c>
      <c r="D1008" s="130"/>
      <c r="E1008" s="130"/>
      <c r="F1008" s="131"/>
      <c r="G1008" s="131">
        <v>5</v>
      </c>
      <c r="H1008" s="98">
        <f>VLOOKUP(B1008,'N1113 '!A$8:H$356,7,FALSE)</f>
        <v>340</v>
      </c>
      <c r="I1008" s="98">
        <f t="shared" si="36"/>
        <v>0</v>
      </c>
      <c r="J1008" s="123">
        <f t="shared" si="37"/>
        <v>1700</v>
      </c>
      <c r="K1008" s="131"/>
    </row>
    <row r="1009" spans="1:11" s="110" customFormat="1" ht="19.5" customHeight="1" x14ac:dyDescent="0.2">
      <c r="A1009" s="99">
        <v>42207</v>
      </c>
      <c r="B1009" s="191" t="s">
        <v>404</v>
      </c>
      <c r="C1009" s="194" t="s">
        <v>697</v>
      </c>
      <c r="D1009" s="130"/>
      <c r="E1009" s="130"/>
      <c r="F1009" s="131"/>
      <c r="G1009" s="131">
        <v>1</v>
      </c>
      <c r="H1009" s="98">
        <f>VLOOKUP(B1009,'N1113 '!A$8:H$356,7,FALSE)</f>
        <v>3.6</v>
      </c>
      <c r="I1009" s="98">
        <f t="shared" si="36"/>
        <v>0</v>
      </c>
      <c r="J1009" s="123">
        <f t="shared" si="37"/>
        <v>3.6</v>
      </c>
      <c r="K1009" s="131"/>
    </row>
    <row r="1010" spans="1:11" s="110" customFormat="1" ht="19.5" customHeight="1" x14ac:dyDescent="0.2">
      <c r="A1010" s="99">
        <v>42112</v>
      </c>
      <c r="B1010" s="192" t="s">
        <v>192</v>
      </c>
      <c r="C1010" s="195" t="s">
        <v>640</v>
      </c>
      <c r="D1010" s="130"/>
      <c r="E1010" s="130"/>
      <c r="F1010" s="131"/>
      <c r="G1010" s="131">
        <v>1</v>
      </c>
      <c r="H1010" s="98" t="e">
        <f>VLOOKUP(B1010,'N1113 '!A$8:H$356,7,FALSE)</f>
        <v>#N/A</v>
      </c>
      <c r="I1010" s="98" t="e">
        <f t="shared" si="36"/>
        <v>#N/A</v>
      </c>
      <c r="J1010" s="123" t="e">
        <f t="shared" si="37"/>
        <v>#N/A</v>
      </c>
      <c r="K1010" s="131"/>
    </row>
    <row r="1011" spans="1:11" s="110" customFormat="1" ht="19.5" customHeight="1" x14ac:dyDescent="0.2">
      <c r="A1011" s="99">
        <v>42220</v>
      </c>
      <c r="B1011" s="192" t="s">
        <v>192</v>
      </c>
      <c r="C1011" s="195" t="s">
        <v>640</v>
      </c>
      <c r="D1011" s="130"/>
      <c r="E1011" s="130"/>
      <c r="F1011" s="131"/>
      <c r="G1011" s="131">
        <v>1</v>
      </c>
      <c r="H1011" s="98" t="e">
        <f>VLOOKUP(B1011,'N1113 '!A$8:H$356,7,FALSE)</f>
        <v>#N/A</v>
      </c>
      <c r="I1011" s="98" t="e">
        <f t="shared" si="36"/>
        <v>#N/A</v>
      </c>
      <c r="J1011" s="123" t="e">
        <f t="shared" si="37"/>
        <v>#N/A</v>
      </c>
      <c r="K1011" s="131"/>
    </row>
    <row r="1012" spans="1:11" s="110" customFormat="1" ht="19.5" customHeight="1" x14ac:dyDescent="0.2">
      <c r="A1012" s="99">
        <v>42024</v>
      </c>
      <c r="B1012" s="98" t="s">
        <v>403</v>
      </c>
      <c r="C1012" s="211" t="s">
        <v>574</v>
      </c>
      <c r="D1012" s="130"/>
      <c r="E1012" s="130"/>
      <c r="F1012" s="131"/>
      <c r="G1012" s="131">
        <v>2</v>
      </c>
      <c r="H1012" s="98" t="e">
        <f>VLOOKUP(B1012,'N1113 '!A$8:H$356,7,FALSE)</f>
        <v>#N/A</v>
      </c>
      <c r="I1012" s="98" t="e">
        <f t="shared" si="36"/>
        <v>#N/A</v>
      </c>
      <c r="J1012" s="123" t="e">
        <f t="shared" si="37"/>
        <v>#N/A</v>
      </c>
      <c r="K1012" s="131"/>
    </row>
    <row r="1013" spans="1:11" s="110" customFormat="1" ht="19.5" customHeight="1" x14ac:dyDescent="0.2">
      <c r="A1013" s="99">
        <v>42070</v>
      </c>
      <c r="B1013" s="192" t="s">
        <v>415</v>
      </c>
      <c r="C1013" s="129" t="s">
        <v>574</v>
      </c>
      <c r="D1013" s="130"/>
      <c r="E1013" s="130"/>
      <c r="F1013" s="131"/>
      <c r="G1013" s="131">
        <v>1</v>
      </c>
      <c r="H1013" s="98">
        <f>VLOOKUP(B1013,'N1113 '!A$8:H$356,7,FALSE)</f>
        <v>137</v>
      </c>
      <c r="I1013" s="98">
        <f t="shared" si="36"/>
        <v>0</v>
      </c>
      <c r="J1013" s="123">
        <f t="shared" si="37"/>
        <v>137</v>
      </c>
      <c r="K1013" s="131"/>
    </row>
    <row r="1014" spans="1:11" s="110" customFormat="1" ht="19.5" customHeight="1" x14ac:dyDescent="0.2">
      <c r="A1014" s="99">
        <v>42051</v>
      </c>
      <c r="B1014" s="192" t="s">
        <v>416</v>
      </c>
      <c r="C1014" s="129" t="s">
        <v>574</v>
      </c>
      <c r="D1014" s="130"/>
      <c r="E1014" s="130"/>
      <c r="F1014" s="131"/>
      <c r="G1014" s="131">
        <v>1</v>
      </c>
      <c r="H1014" s="98">
        <f>VLOOKUP(B1014,'N1113 '!A$8:H$356,7,FALSE)</f>
        <v>122</v>
      </c>
      <c r="I1014" s="98">
        <f t="shared" si="36"/>
        <v>0</v>
      </c>
      <c r="J1014" s="123">
        <f t="shared" si="37"/>
        <v>122</v>
      </c>
      <c r="K1014" s="131"/>
    </row>
    <row r="1015" spans="1:11" s="110" customFormat="1" ht="19.5" customHeight="1" x14ac:dyDescent="0.2">
      <c r="A1015" s="99">
        <v>42070</v>
      </c>
      <c r="B1015" s="192" t="s">
        <v>416</v>
      </c>
      <c r="C1015" s="129" t="s">
        <v>574</v>
      </c>
      <c r="D1015" s="130"/>
      <c r="E1015" s="130"/>
      <c r="F1015" s="131"/>
      <c r="G1015" s="131">
        <v>1</v>
      </c>
      <c r="H1015" s="98">
        <f>VLOOKUP(B1015,'N1113 '!A$8:H$356,7,FALSE)</f>
        <v>122</v>
      </c>
      <c r="I1015" s="98">
        <f t="shared" si="36"/>
        <v>0</v>
      </c>
      <c r="J1015" s="123">
        <f t="shared" si="37"/>
        <v>122</v>
      </c>
      <c r="K1015" s="131"/>
    </row>
    <row r="1016" spans="1:11" s="110" customFormat="1" ht="19.5" customHeight="1" x14ac:dyDescent="0.2">
      <c r="A1016" s="99">
        <v>42072</v>
      </c>
      <c r="B1016" s="192" t="s">
        <v>416</v>
      </c>
      <c r="C1016" s="129" t="s">
        <v>574</v>
      </c>
      <c r="D1016" s="130"/>
      <c r="E1016" s="130"/>
      <c r="F1016" s="131"/>
      <c r="G1016" s="131">
        <v>1</v>
      </c>
      <c r="H1016" s="98">
        <f>VLOOKUP(B1016,'N1113 '!A$8:H$356,7,FALSE)</f>
        <v>122</v>
      </c>
      <c r="I1016" s="98">
        <f t="shared" si="36"/>
        <v>0</v>
      </c>
      <c r="J1016" s="123">
        <f t="shared" si="37"/>
        <v>122</v>
      </c>
      <c r="K1016" s="131"/>
    </row>
    <row r="1017" spans="1:11" s="110" customFormat="1" ht="19.5" customHeight="1" x14ac:dyDescent="0.2">
      <c r="A1017" s="99">
        <v>42060</v>
      </c>
      <c r="B1017" s="168" t="s">
        <v>132</v>
      </c>
      <c r="C1017" s="242" t="s">
        <v>574</v>
      </c>
      <c r="D1017" s="130"/>
      <c r="E1017" s="130"/>
      <c r="F1017" s="131"/>
      <c r="G1017" s="131">
        <v>10</v>
      </c>
      <c r="H1017" s="98" t="e">
        <f>VLOOKUP(B1017,'N1113 '!A$8:H$356,7,FALSE)</f>
        <v>#N/A</v>
      </c>
      <c r="I1017" s="98" t="e">
        <f t="shared" si="36"/>
        <v>#N/A</v>
      </c>
      <c r="J1017" s="123" t="e">
        <f t="shared" si="37"/>
        <v>#N/A</v>
      </c>
      <c r="K1017" s="131"/>
    </row>
    <row r="1018" spans="1:11" s="110" customFormat="1" ht="19.5" customHeight="1" x14ac:dyDescent="0.2">
      <c r="A1018" s="99">
        <v>42047</v>
      </c>
      <c r="B1018" s="192" t="s">
        <v>143</v>
      </c>
      <c r="C1018" s="241" t="s">
        <v>574</v>
      </c>
      <c r="D1018" s="130"/>
      <c r="E1018" s="130"/>
      <c r="F1018" s="131"/>
      <c r="G1018" s="131">
        <v>1</v>
      </c>
      <c r="H1018" s="98">
        <f>VLOOKUP(B1018,'N1113 '!A$8:H$356,7,FALSE)</f>
        <v>26</v>
      </c>
      <c r="I1018" s="98">
        <f t="shared" si="36"/>
        <v>0</v>
      </c>
      <c r="J1018" s="123">
        <f t="shared" si="37"/>
        <v>26</v>
      </c>
      <c r="K1018" s="131"/>
    </row>
    <row r="1019" spans="1:11" s="110" customFormat="1" ht="19.5" customHeight="1" x14ac:dyDescent="0.2">
      <c r="A1019" s="99">
        <v>42047</v>
      </c>
      <c r="B1019" s="192" t="s">
        <v>508</v>
      </c>
      <c r="C1019" s="129" t="s">
        <v>574</v>
      </c>
      <c r="D1019" s="130"/>
      <c r="E1019" s="130"/>
      <c r="F1019" s="131"/>
      <c r="G1019" s="131">
        <v>17</v>
      </c>
      <c r="H1019" s="98" t="e">
        <f>VLOOKUP(B1019,'N1113 '!A$8:H$356,7,FALSE)</f>
        <v>#N/A</v>
      </c>
      <c r="I1019" s="98" t="e">
        <f t="shared" si="36"/>
        <v>#N/A</v>
      </c>
      <c r="J1019" s="123" t="e">
        <f t="shared" si="37"/>
        <v>#N/A</v>
      </c>
      <c r="K1019" s="131"/>
    </row>
    <row r="1020" spans="1:11" s="110" customFormat="1" ht="19.5" customHeight="1" x14ac:dyDescent="0.2">
      <c r="A1020" s="99">
        <v>42051</v>
      </c>
      <c r="B1020" s="192" t="s">
        <v>508</v>
      </c>
      <c r="C1020" s="129" t="s">
        <v>574</v>
      </c>
      <c r="D1020" s="130"/>
      <c r="E1020" s="130"/>
      <c r="F1020" s="131"/>
      <c r="G1020" s="131">
        <v>20</v>
      </c>
      <c r="H1020" s="98" t="e">
        <f>VLOOKUP(B1020,'N1113 '!A$8:H$356,7,FALSE)</f>
        <v>#N/A</v>
      </c>
      <c r="I1020" s="98" t="e">
        <f t="shared" si="36"/>
        <v>#N/A</v>
      </c>
      <c r="J1020" s="123" t="e">
        <f t="shared" si="37"/>
        <v>#N/A</v>
      </c>
      <c r="K1020" s="131"/>
    </row>
    <row r="1021" spans="1:11" s="110" customFormat="1" ht="19.5" customHeight="1" x14ac:dyDescent="0.2">
      <c r="A1021" s="99">
        <v>42060</v>
      </c>
      <c r="B1021" s="168" t="s">
        <v>565</v>
      </c>
      <c r="C1021" s="128" t="s">
        <v>574</v>
      </c>
      <c r="D1021" s="130"/>
      <c r="E1021" s="130"/>
      <c r="F1021" s="131"/>
      <c r="G1021" s="131">
        <v>1</v>
      </c>
      <c r="H1021" s="98" t="e">
        <f>VLOOKUP(B1021,'N1113 '!A$8:H$356,7,FALSE)</f>
        <v>#N/A</v>
      </c>
      <c r="I1021" s="98" t="e">
        <f t="shared" si="36"/>
        <v>#N/A</v>
      </c>
      <c r="J1021" s="123" t="e">
        <f t="shared" si="37"/>
        <v>#N/A</v>
      </c>
      <c r="K1021" s="131"/>
    </row>
    <row r="1022" spans="1:11" s="110" customFormat="1" ht="19.5" customHeight="1" x14ac:dyDescent="0.2">
      <c r="A1022" s="99">
        <v>42051</v>
      </c>
      <c r="B1022" s="192" t="s">
        <v>186</v>
      </c>
      <c r="C1022" s="129" t="s">
        <v>574</v>
      </c>
      <c r="D1022" s="130"/>
      <c r="E1022" s="130"/>
      <c r="F1022" s="131"/>
      <c r="G1022" s="131">
        <v>2</v>
      </c>
      <c r="H1022" s="98">
        <f>VLOOKUP(B1022,'N1113 '!A$8:H$356,7,FALSE)</f>
        <v>4.5</v>
      </c>
      <c r="I1022" s="98">
        <f t="shared" si="36"/>
        <v>0</v>
      </c>
      <c r="J1022" s="123">
        <f t="shared" si="37"/>
        <v>9</v>
      </c>
      <c r="K1022" s="131"/>
    </row>
    <row r="1023" spans="1:11" s="110" customFormat="1" ht="19.5" customHeight="1" x14ac:dyDescent="0.2">
      <c r="A1023" s="99">
        <v>42051</v>
      </c>
      <c r="B1023" s="168" t="s">
        <v>580</v>
      </c>
      <c r="C1023" s="129" t="s">
        <v>574</v>
      </c>
      <c r="D1023" s="130"/>
      <c r="E1023" s="130"/>
      <c r="F1023" s="131"/>
      <c r="G1023" s="131">
        <v>1</v>
      </c>
      <c r="H1023" s="98">
        <f>VLOOKUP(B1023,'N1113 '!A$8:H$356,7,FALSE)</f>
        <v>395</v>
      </c>
      <c r="I1023" s="98">
        <f t="shared" si="36"/>
        <v>0</v>
      </c>
      <c r="J1023" s="123">
        <f t="shared" si="37"/>
        <v>395</v>
      </c>
      <c r="K1023" s="131"/>
    </row>
    <row r="1024" spans="1:11" s="110" customFormat="1" ht="19.5" customHeight="1" x14ac:dyDescent="0.2">
      <c r="A1024" s="99">
        <v>42070</v>
      </c>
      <c r="B1024" s="168" t="s">
        <v>631</v>
      </c>
      <c r="C1024" s="242" t="s">
        <v>574</v>
      </c>
      <c r="D1024" s="130"/>
      <c r="E1024" s="130"/>
      <c r="F1024" s="131"/>
      <c r="G1024" s="131">
        <v>1</v>
      </c>
      <c r="H1024" s="98" t="e">
        <f>VLOOKUP(B1024,'N1113 '!A$8:H$356,7,FALSE)</f>
        <v>#N/A</v>
      </c>
      <c r="I1024" s="98" t="e">
        <f t="shared" si="36"/>
        <v>#N/A</v>
      </c>
      <c r="J1024" s="123" t="e">
        <f t="shared" si="37"/>
        <v>#N/A</v>
      </c>
      <c r="K1024" s="131"/>
    </row>
    <row r="1025" spans="1:11" s="110" customFormat="1" ht="19.5" customHeight="1" x14ac:dyDescent="0.2">
      <c r="A1025" s="99">
        <v>42122</v>
      </c>
      <c r="B1025" s="168" t="s">
        <v>631</v>
      </c>
      <c r="C1025" s="198" t="s">
        <v>574</v>
      </c>
      <c r="D1025" s="130"/>
      <c r="E1025" s="130"/>
      <c r="F1025" s="131"/>
      <c r="G1025" s="131">
        <v>1</v>
      </c>
      <c r="H1025" s="98" t="e">
        <f>VLOOKUP(B1025,'N1113 '!A$8:H$356,7,FALSE)</f>
        <v>#N/A</v>
      </c>
      <c r="I1025" s="98" t="e">
        <f t="shared" si="36"/>
        <v>#N/A</v>
      </c>
      <c r="J1025" s="123" t="e">
        <f t="shared" si="37"/>
        <v>#N/A</v>
      </c>
      <c r="K1025" s="131"/>
    </row>
    <row r="1026" spans="1:11" s="110" customFormat="1" ht="19.5" customHeight="1" x14ac:dyDescent="0.2">
      <c r="A1026" s="99">
        <v>42007</v>
      </c>
      <c r="B1026" s="192" t="s">
        <v>440</v>
      </c>
      <c r="C1026" s="248" t="s">
        <v>574</v>
      </c>
      <c r="D1026" s="130"/>
      <c r="E1026" s="130"/>
      <c r="F1026" s="131"/>
      <c r="G1026" s="131">
        <v>1</v>
      </c>
      <c r="H1026" s="98">
        <f>VLOOKUP(B1026,'N1113 '!A$8:H$356,7,FALSE)</f>
        <v>45</v>
      </c>
      <c r="I1026" s="98">
        <f t="shared" si="36"/>
        <v>0</v>
      </c>
      <c r="J1026" s="123">
        <f t="shared" si="37"/>
        <v>45</v>
      </c>
      <c r="K1026" s="131"/>
    </row>
    <row r="1027" spans="1:11" s="110" customFormat="1" ht="19.5" customHeight="1" x14ac:dyDescent="0.2">
      <c r="A1027" s="99">
        <v>42011</v>
      </c>
      <c r="B1027" s="192" t="s">
        <v>440</v>
      </c>
      <c r="C1027" s="248" t="s">
        <v>574</v>
      </c>
      <c r="D1027" s="130"/>
      <c r="E1027" s="130"/>
      <c r="F1027" s="131"/>
      <c r="G1027" s="131">
        <v>1</v>
      </c>
      <c r="H1027" s="98">
        <f>VLOOKUP(B1027,'N1113 '!A$8:H$356,7,FALSE)</f>
        <v>45</v>
      </c>
      <c r="I1027" s="98">
        <f t="shared" si="36"/>
        <v>0</v>
      </c>
      <c r="J1027" s="123">
        <f t="shared" si="37"/>
        <v>45</v>
      </c>
      <c r="K1027" s="131"/>
    </row>
    <row r="1028" spans="1:11" s="110" customFormat="1" ht="19.5" customHeight="1" x14ac:dyDescent="0.2">
      <c r="A1028" s="99">
        <v>42047</v>
      </c>
      <c r="B1028" s="192" t="s">
        <v>440</v>
      </c>
      <c r="C1028" s="248" t="s">
        <v>574</v>
      </c>
      <c r="D1028" s="130"/>
      <c r="E1028" s="130"/>
      <c r="F1028" s="131"/>
      <c r="G1028" s="131">
        <v>1</v>
      </c>
      <c r="H1028" s="98">
        <f>VLOOKUP(B1028,'N1113 '!A$8:H$356,7,FALSE)</f>
        <v>45</v>
      </c>
      <c r="I1028" s="98">
        <f t="shared" si="36"/>
        <v>0</v>
      </c>
      <c r="J1028" s="123">
        <f t="shared" si="37"/>
        <v>45</v>
      </c>
      <c r="K1028" s="131"/>
    </row>
    <row r="1029" spans="1:11" s="110" customFormat="1" ht="19.5" customHeight="1" x14ac:dyDescent="0.2">
      <c r="A1029" s="99">
        <v>42093</v>
      </c>
      <c r="B1029" s="192" t="s">
        <v>440</v>
      </c>
      <c r="C1029" s="248" t="s">
        <v>574</v>
      </c>
      <c r="D1029" s="130"/>
      <c r="E1029" s="130"/>
      <c r="F1029" s="131"/>
      <c r="G1029" s="131">
        <v>1</v>
      </c>
      <c r="H1029" s="98">
        <f>VLOOKUP(B1029,'N1113 '!A$8:H$356,7,FALSE)</f>
        <v>45</v>
      </c>
      <c r="I1029" s="98">
        <f t="shared" si="36"/>
        <v>0</v>
      </c>
      <c r="J1029" s="123">
        <f t="shared" si="37"/>
        <v>45</v>
      </c>
      <c r="K1029" s="131"/>
    </row>
    <row r="1030" spans="1:11" s="110" customFormat="1" ht="19.5" customHeight="1" x14ac:dyDescent="0.2">
      <c r="A1030" s="99">
        <v>42189</v>
      </c>
      <c r="B1030" s="192" t="s">
        <v>440</v>
      </c>
      <c r="C1030" s="246" t="s">
        <v>574</v>
      </c>
      <c r="D1030" s="130"/>
      <c r="E1030" s="130"/>
      <c r="F1030" s="131"/>
      <c r="G1030" s="131">
        <v>1</v>
      </c>
      <c r="H1030" s="98">
        <f>VLOOKUP(B1030,'N1113 '!A$8:H$356,7,FALSE)</f>
        <v>45</v>
      </c>
      <c r="I1030" s="98">
        <f t="shared" ref="I1030:I1093" si="38">F1030*H1030</f>
        <v>0</v>
      </c>
      <c r="J1030" s="123">
        <f t="shared" ref="J1030:J1093" si="39">H1030*G1030</f>
        <v>45</v>
      </c>
      <c r="K1030" s="131"/>
    </row>
    <row r="1031" spans="1:11" s="110" customFormat="1" ht="19.5" customHeight="1" x14ac:dyDescent="0.2">
      <c r="A1031" s="99">
        <v>42060</v>
      </c>
      <c r="B1031" s="168" t="s">
        <v>595</v>
      </c>
      <c r="C1031" s="195" t="s">
        <v>574</v>
      </c>
      <c r="D1031" s="130"/>
      <c r="E1031" s="130"/>
      <c r="F1031" s="131"/>
      <c r="G1031" s="131">
        <v>1</v>
      </c>
      <c r="H1031" s="202" t="e">
        <f>VLOOKUP(B1031,'N1113 '!A$8:H$356,7,FALSE)</f>
        <v>#N/A</v>
      </c>
      <c r="I1031" s="98" t="e">
        <f t="shared" si="38"/>
        <v>#N/A</v>
      </c>
      <c r="J1031" s="123" t="e">
        <f t="shared" si="39"/>
        <v>#N/A</v>
      </c>
      <c r="K1031" s="131"/>
    </row>
    <row r="1032" spans="1:11" s="110" customFormat="1" ht="19.5" customHeight="1" x14ac:dyDescent="0.2">
      <c r="A1032" s="99">
        <v>42060</v>
      </c>
      <c r="B1032" s="192" t="s">
        <v>282</v>
      </c>
      <c r="C1032" s="197" t="s">
        <v>600</v>
      </c>
      <c r="D1032" s="130"/>
      <c r="E1032" s="130"/>
      <c r="F1032" s="131"/>
      <c r="G1032" s="131">
        <v>1</v>
      </c>
      <c r="H1032" s="98">
        <f>VLOOKUP(B1032,'N1113 '!A$8:H$356,7,FALSE)</f>
        <v>26</v>
      </c>
      <c r="I1032" s="98">
        <f t="shared" si="38"/>
        <v>0</v>
      </c>
      <c r="J1032" s="123">
        <f t="shared" si="39"/>
        <v>26</v>
      </c>
      <c r="K1032" s="131"/>
    </row>
    <row r="1033" spans="1:11" s="110" customFormat="1" ht="19.5" customHeight="1" x14ac:dyDescent="0.2">
      <c r="A1033" s="99">
        <v>42030</v>
      </c>
      <c r="B1033" s="192" t="s">
        <v>405</v>
      </c>
      <c r="C1033" s="128" t="s">
        <v>586</v>
      </c>
      <c r="D1033" s="130"/>
      <c r="E1033" s="130"/>
      <c r="F1033" s="131"/>
      <c r="G1033" s="131">
        <v>2</v>
      </c>
      <c r="H1033" s="98" t="e">
        <f>VLOOKUP(B1033,'N1113 '!A$8:H$356,7,FALSE)</f>
        <v>#N/A</v>
      </c>
      <c r="I1033" s="98" t="e">
        <f t="shared" si="38"/>
        <v>#N/A</v>
      </c>
      <c r="J1033" s="123" t="e">
        <f t="shared" si="39"/>
        <v>#N/A</v>
      </c>
      <c r="K1033" s="131"/>
    </row>
    <row r="1034" spans="1:11" s="110" customFormat="1" ht="19.5" customHeight="1" x14ac:dyDescent="0.2">
      <c r="A1034" s="99">
        <v>42243</v>
      </c>
      <c r="B1034" s="192" t="s">
        <v>415</v>
      </c>
      <c r="C1034" s="195" t="s">
        <v>586</v>
      </c>
      <c r="D1034" s="130"/>
      <c r="E1034" s="130"/>
      <c r="F1034" s="131"/>
      <c r="G1034" s="131">
        <v>1</v>
      </c>
      <c r="H1034" s="98">
        <f>VLOOKUP(B1034,'N1113 '!A$8:H$356,7,FALSE)</f>
        <v>137</v>
      </c>
      <c r="I1034" s="98">
        <f t="shared" si="38"/>
        <v>0</v>
      </c>
      <c r="J1034" s="123">
        <f t="shared" si="39"/>
        <v>137</v>
      </c>
      <c r="K1034" s="131"/>
    </row>
    <row r="1035" spans="1:11" s="110" customFormat="1" ht="19.5" customHeight="1" x14ac:dyDescent="0.2">
      <c r="A1035" s="99">
        <v>42016</v>
      </c>
      <c r="B1035" s="168" t="s">
        <v>264</v>
      </c>
      <c r="C1035" s="199" t="s">
        <v>586</v>
      </c>
      <c r="D1035" s="130"/>
      <c r="E1035" s="130"/>
      <c r="F1035" s="131"/>
      <c r="G1035" s="131">
        <v>1</v>
      </c>
      <c r="H1035" s="98">
        <f>VLOOKUP(B1035,'N1113 '!A$8:H$356,7,FALSE)</f>
        <v>59</v>
      </c>
      <c r="I1035" s="98">
        <f t="shared" si="38"/>
        <v>0</v>
      </c>
      <c r="J1035" s="123">
        <f t="shared" si="39"/>
        <v>59</v>
      </c>
      <c r="K1035" s="131"/>
    </row>
    <row r="1036" spans="1:11" s="110" customFormat="1" ht="19.5" customHeight="1" x14ac:dyDescent="0.2">
      <c r="A1036" s="99">
        <v>42072</v>
      </c>
      <c r="B1036" s="168" t="s">
        <v>609</v>
      </c>
      <c r="C1036" s="195" t="s">
        <v>586</v>
      </c>
      <c r="D1036" s="130"/>
      <c r="E1036" s="130"/>
      <c r="F1036" s="131"/>
      <c r="G1036" s="131">
        <v>2</v>
      </c>
      <c r="H1036" s="202" t="e">
        <f>VLOOKUP(B1036,'N1113 '!A$8:H$356,7,FALSE)</f>
        <v>#N/A</v>
      </c>
      <c r="I1036" s="98" t="e">
        <f t="shared" si="38"/>
        <v>#N/A</v>
      </c>
      <c r="J1036" s="123" t="e">
        <f t="shared" si="39"/>
        <v>#N/A</v>
      </c>
      <c r="K1036" s="131"/>
    </row>
    <row r="1037" spans="1:11" s="110" customFormat="1" ht="19.5" customHeight="1" x14ac:dyDescent="0.2">
      <c r="A1037" s="99">
        <v>42070</v>
      </c>
      <c r="B1037" s="168" t="s">
        <v>381</v>
      </c>
      <c r="C1037" s="195" t="s">
        <v>586</v>
      </c>
      <c r="D1037" s="130"/>
      <c r="E1037" s="130"/>
      <c r="F1037" s="131"/>
      <c r="G1037" s="131">
        <v>1</v>
      </c>
      <c r="H1037" s="202" t="e">
        <f>VLOOKUP(B1037,'N1113 '!A$8:H$356,7,FALSE)</f>
        <v>#N/A</v>
      </c>
      <c r="I1037" s="98" t="e">
        <f t="shared" si="38"/>
        <v>#N/A</v>
      </c>
      <c r="J1037" s="123" t="e">
        <f t="shared" si="39"/>
        <v>#N/A</v>
      </c>
      <c r="K1037" s="131"/>
    </row>
    <row r="1038" spans="1:11" s="110" customFormat="1" ht="19.5" customHeight="1" x14ac:dyDescent="0.2">
      <c r="A1038" s="99">
        <v>42009</v>
      </c>
      <c r="B1038" s="192" t="s">
        <v>524</v>
      </c>
      <c r="C1038" s="195" t="s">
        <v>586</v>
      </c>
      <c r="D1038" s="130"/>
      <c r="E1038" s="130"/>
      <c r="F1038" s="131"/>
      <c r="G1038" s="131">
        <v>1</v>
      </c>
      <c r="H1038" s="202" t="e">
        <f>VLOOKUP(B1038,'N1113 '!A$8:H$356,7,FALSE)</f>
        <v>#N/A</v>
      </c>
      <c r="I1038" s="98" t="e">
        <f t="shared" si="38"/>
        <v>#N/A</v>
      </c>
      <c r="J1038" s="123" t="e">
        <f t="shared" si="39"/>
        <v>#N/A</v>
      </c>
      <c r="K1038" s="131"/>
    </row>
    <row r="1039" spans="1:11" s="110" customFormat="1" ht="19.5" customHeight="1" x14ac:dyDescent="0.2">
      <c r="A1039" s="99">
        <v>42165</v>
      </c>
      <c r="B1039" s="168" t="s">
        <v>512</v>
      </c>
      <c r="C1039" s="126" t="s">
        <v>476</v>
      </c>
      <c r="D1039" s="130"/>
      <c r="E1039" s="130"/>
      <c r="F1039" s="131"/>
      <c r="G1039" s="131">
        <v>1</v>
      </c>
      <c r="H1039" s="98" t="e">
        <f>VLOOKUP(B1039,'N1113 '!A$8:H$356,7,FALSE)</f>
        <v>#N/A</v>
      </c>
      <c r="I1039" s="98" t="e">
        <f t="shared" si="38"/>
        <v>#N/A</v>
      </c>
      <c r="J1039" s="123" t="e">
        <f t="shared" si="39"/>
        <v>#N/A</v>
      </c>
      <c r="K1039" s="131"/>
    </row>
    <row r="1040" spans="1:11" s="110" customFormat="1" ht="19.5" customHeight="1" x14ac:dyDescent="0.2">
      <c r="A1040" s="99">
        <v>42056</v>
      </c>
      <c r="B1040" s="168" t="s">
        <v>532</v>
      </c>
      <c r="C1040" s="129" t="s">
        <v>476</v>
      </c>
      <c r="D1040" s="130"/>
      <c r="E1040" s="130"/>
      <c r="F1040" s="131"/>
      <c r="G1040" s="131">
        <v>5</v>
      </c>
      <c r="H1040" s="98" t="e">
        <f>VLOOKUP(B1040,'N1113 '!A$8:H$356,7,FALSE)</f>
        <v>#N/A</v>
      </c>
      <c r="I1040" s="98" t="e">
        <f t="shared" si="38"/>
        <v>#N/A</v>
      </c>
      <c r="J1040" s="123" t="e">
        <f t="shared" si="39"/>
        <v>#N/A</v>
      </c>
      <c r="K1040" s="131"/>
    </row>
    <row r="1041" spans="1:11" s="110" customFormat="1" ht="19.5" customHeight="1" x14ac:dyDescent="0.2">
      <c r="A1041" s="99">
        <v>42117</v>
      </c>
      <c r="B1041" s="168" t="s">
        <v>532</v>
      </c>
      <c r="C1041" s="241" t="s">
        <v>476</v>
      </c>
      <c r="D1041" s="130"/>
      <c r="E1041" s="130"/>
      <c r="F1041" s="131"/>
      <c r="G1041" s="131">
        <v>20</v>
      </c>
      <c r="H1041" s="98" t="e">
        <f>VLOOKUP(B1041,'N1113 '!A$8:H$356,7,FALSE)</f>
        <v>#N/A</v>
      </c>
      <c r="I1041" s="98" t="e">
        <f t="shared" si="38"/>
        <v>#N/A</v>
      </c>
      <c r="J1041" s="123" t="e">
        <f t="shared" si="39"/>
        <v>#N/A</v>
      </c>
      <c r="K1041" s="131"/>
    </row>
    <row r="1042" spans="1:11" s="110" customFormat="1" ht="19.5" customHeight="1" x14ac:dyDescent="0.2">
      <c r="A1042" s="99">
        <v>42198</v>
      </c>
      <c r="B1042" s="168" t="s">
        <v>532</v>
      </c>
      <c r="C1042" s="195" t="s">
        <v>476</v>
      </c>
      <c r="D1042" s="130"/>
      <c r="E1042" s="130"/>
      <c r="F1042" s="131"/>
      <c r="G1042" s="131">
        <v>50</v>
      </c>
      <c r="H1042" s="98" t="e">
        <f>VLOOKUP(B1042,'N1113 '!A$8:H$356,7,FALSE)</f>
        <v>#N/A</v>
      </c>
      <c r="I1042" s="98" t="e">
        <f t="shared" si="38"/>
        <v>#N/A</v>
      </c>
      <c r="J1042" s="123" t="e">
        <f t="shared" si="39"/>
        <v>#N/A</v>
      </c>
      <c r="K1042" s="131"/>
    </row>
    <row r="1043" spans="1:11" s="110" customFormat="1" ht="19.5" customHeight="1" x14ac:dyDescent="0.2">
      <c r="A1043" s="99">
        <v>42223</v>
      </c>
      <c r="B1043" s="168" t="s">
        <v>532</v>
      </c>
      <c r="C1043" s="220" t="s">
        <v>476</v>
      </c>
      <c r="D1043" s="130"/>
      <c r="E1043" s="130"/>
      <c r="F1043" s="131"/>
      <c r="G1043" s="131">
        <v>20</v>
      </c>
      <c r="H1043" s="98" t="e">
        <f>VLOOKUP(B1043,'N1113 '!A$8:H$356,7,FALSE)</f>
        <v>#N/A</v>
      </c>
      <c r="I1043" s="98" t="e">
        <f t="shared" si="38"/>
        <v>#N/A</v>
      </c>
      <c r="J1043" s="123" t="e">
        <f t="shared" si="39"/>
        <v>#N/A</v>
      </c>
      <c r="K1043" s="131"/>
    </row>
    <row r="1044" spans="1:11" s="110" customFormat="1" ht="19.5" customHeight="1" x14ac:dyDescent="0.2">
      <c r="A1044" s="99">
        <v>42259</v>
      </c>
      <c r="B1044" s="168" t="s">
        <v>669</v>
      </c>
      <c r="C1044" s="201" t="s">
        <v>476</v>
      </c>
      <c r="D1044" s="130"/>
      <c r="E1044" s="130"/>
      <c r="F1044" s="131"/>
      <c r="G1044" s="131">
        <v>1</v>
      </c>
      <c r="H1044" s="98">
        <f>VLOOKUP(B1044,'N1113 '!A$8:H$356,7,FALSE)</f>
        <v>16.5</v>
      </c>
      <c r="I1044" s="98">
        <f t="shared" si="38"/>
        <v>0</v>
      </c>
      <c r="J1044" s="123">
        <f t="shared" si="39"/>
        <v>16.5</v>
      </c>
      <c r="K1044" s="131"/>
    </row>
    <row r="1045" spans="1:11" s="110" customFormat="1" ht="19.5" customHeight="1" x14ac:dyDescent="0.2">
      <c r="A1045" s="99">
        <v>42023</v>
      </c>
      <c r="B1045" s="168" t="s">
        <v>132</v>
      </c>
      <c r="C1045" s="194" t="s">
        <v>476</v>
      </c>
      <c r="D1045" s="130"/>
      <c r="E1045" s="130"/>
      <c r="F1045" s="131"/>
      <c r="G1045" s="131">
        <v>70</v>
      </c>
      <c r="H1045" s="98" t="e">
        <f>VLOOKUP(B1045,'N1113 '!A$8:H$356,7,FALSE)</f>
        <v>#N/A</v>
      </c>
      <c r="I1045" s="98" t="e">
        <f t="shared" si="38"/>
        <v>#N/A</v>
      </c>
      <c r="J1045" s="123" t="e">
        <f t="shared" si="39"/>
        <v>#N/A</v>
      </c>
      <c r="K1045" s="131"/>
    </row>
    <row r="1046" spans="1:11" s="110" customFormat="1" ht="19.5" customHeight="1" x14ac:dyDescent="0.2">
      <c r="A1046" s="99">
        <v>42145</v>
      </c>
      <c r="B1046" s="168" t="s">
        <v>531</v>
      </c>
      <c r="C1046" s="194" t="s">
        <v>476</v>
      </c>
      <c r="D1046" s="130"/>
      <c r="E1046" s="130"/>
      <c r="F1046" s="131"/>
      <c r="G1046" s="131">
        <v>5</v>
      </c>
      <c r="H1046" s="98" t="e">
        <f>VLOOKUP(B1046,'N1113 '!A$8:H$356,7,FALSE)</f>
        <v>#N/A</v>
      </c>
      <c r="I1046" s="98" t="e">
        <f t="shared" si="38"/>
        <v>#N/A</v>
      </c>
      <c r="J1046" s="123" t="e">
        <f t="shared" si="39"/>
        <v>#N/A</v>
      </c>
      <c r="K1046" s="131"/>
    </row>
    <row r="1047" spans="1:11" s="110" customFormat="1" ht="19.5" customHeight="1" x14ac:dyDescent="0.2">
      <c r="A1047" s="99">
        <v>42016</v>
      </c>
      <c r="B1047" s="192" t="s">
        <v>508</v>
      </c>
      <c r="C1047" s="194" t="s">
        <v>476</v>
      </c>
      <c r="D1047" s="130"/>
      <c r="E1047" s="130"/>
      <c r="F1047" s="131"/>
      <c r="G1047" s="131">
        <v>10</v>
      </c>
      <c r="H1047" s="98" t="e">
        <f>VLOOKUP(B1047,'N1113 '!A$8:H$356,7,FALSE)</f>
        <v>#N/A</v>
      </c>
      <c r="I1047" s="98" t="e">
        <f t="shared" si="38"/>
        <v>#N/A</v>
      </c>
      <c r="J1047" s="123" t="e">
        <f t="shared" si="39"/>
        <v>#N/A</v>
      </c>
      <c r="K1047" s="131"/>
    </row>
    <row r="1048" spans="1:11" s="110" customFormat="1" ht="19.5" customHeight="1" x14ac:dyDescent="0.2">
      <c r="A1048" s="99">
        <v>42070</v>
      </c>
      <c r="B1048" s="192" t="s">
        <v>508</v>
      </c>
      <c r="C1048" s="194" t="s">
        <v>476</v>
      </c>
      <c r="D1048" s="130"/>
      <c r="E1048" s="130"/>
      <c r="F1048" s="131"/>
      <c r="G1048" s="131">
        <v>2</v>
      </c>
      <c r="H1048" s="98" t="e">
        <f>VLOOKUP(B1048,'N1113 '!A$8:H$356,7,FALSE)</f>
        <v>#N/A</v>
      </c>
      <c r="I1048" s="98" t="e">
        <f t="shared" si="38"/>
        <v>#N/A</v>
      </c>
      <c r="J1048" s="123" t="e">
        <f t="shared" si="39"/>
        <v>#N/A</v>
      </c>
      <c r="K1048" s="131"/>
    </row>
    <row r="1049" spans="1:11" s="110" customFormat="1" ht="19.5" customHeight="1" x14ac:dyDescent="0.2">
      <c r="A1049" s="99">
        <v>42075</v>
      </c>
      <c r="B1049" s="192" t="s">
        <v>508</v>
      </c>
      <c r="C1049" s="194" t="s">
        <v>476</v>
      </c>
      <c r="D1049" s="130"/>
      <c r="E1049" s="130"/>
      <c r="F1049" s="131"/>
      <c r="G1049" s="131">
        <v>10</v>
      </c>
      <c r="H1049" s="98" t="e">
        <f>VLOOKUP(B1049,'N1113 '!A$8:H$356,7,FALSE)</f>
        <v>#N/A</v>
      </c>
      <c r="I1049" s="98" t="e">
        <f t="shared" si="38"/>
        <v>#N/A</v>
      </c>
      <c r="J1049" s="123" t="e">
        <f t="shared" si="39"/>
        <v>#N/A</v>
      </c>
      <c r="K1049" s="131"/>
    </row>
    <row r="1050" spans="1:11" s="112" customFormat="1" ht="19.5" customHeight="1" x14ac:dyDescent="0.2">
      <c r="A1050" s="99">
        <v>42128</v>
      </c>
      <c r="B1050" s="192" t="s">
        <v>508</v>
      </c>
      <c r="C1050" s="194" t="s">
        <v>476</v>
      </c>
      <c r="D1050" s="214"/>
      <c r="E1050" s="214"/>
      <c r="F1050" s="122"/>
      <c r="G1050" s="122">
        <v>10</v>
      </c>
      <c r="H1050" s="98" t="e">
        <f>VLOOKUP(B1050,'N1113 '!A$8:H$356,7,FALSE)</f>
        <v>#N/A</v>
      </c>
      <c r="I1050" s="98" t="e">
        <f t="shared" si="38"/>
        <v>#N/A</v>
      </c>
      <c r="J1050" s="98" t="e">
        <f t="shared" si="39"/>
        <v>#N/A</v>
      </c>
      <c r="K1050" s="122"/>
    </row>
    <row r="1051" spans="1:11" s="110" customFormat="1" ht="19.5" customHeight="1" x14ac:dyDescent="0.2">
      <c r="A1051" s="99">
        <v>42192</v>
      </c>
      <c r="B1051" s="192" t="s">
        <v>674</v>
      </c>
      <c r="C1051" s="128" t="s">
        <v>476</v>
      </c>
      <c r="D1051" s="130"/>
      <c r="E1051" s="130"/>
      <c r="F1051" s="131"/>
      <c r="G1051" s="131">
        <v>12</v>
      </c>
      <c r="H1051" s="98">
        <f>VLOOKUP(B1051,'N1113 '!A$8:H$356,7,FALSE)</f>
        <v>3.25</v>
      </c>
      <c r="I1051" s="98">
        <f t="shared" si="38"/>
        <v>0</v>
      </c>
      <c r="J1051" s="123">
        <f t="shared" si="39"/>
        <v>39</v>
      </c>
      <c r="K1051" s="131"/>
    </row>
    <row r="1052" spans="1:11" s="110" customFormat="1" ht="19.5" customHeight="1" x14ac:dyDescent="0.2">
      <c r="A1052" s="99">
        <v>42045</v>
      </c>
      <c r="B1052" s="192" t="s">
        <v>377</v>
      </c>
      <c r="C1052" s="128" t="s">
        <v>476</v>
      </c>
      <c r="D1052" s="130"/>
      <c r="E1052" s="130"/>
      <c r="F1052" s="131"/>
      <c r="G1052" s="131">
        <v>10</v>
      </c>
      <c r="H1052" s="98">
        <f>VLOOKUP(B1052,'N1113 '!A$8:H$356,7,FALSE)</f>
        <v>2.75</v>
      </c>
      <c r="I1052" s="98">
        <f t="shared" si="38"/>
        <v>0</v>
      </c>
      <c r="J1052" s="123">
        <f t="shared" si="39"/>
        <v>27.5</v>
      </c>
      <c r="K1052" s="131"/>
    </row>
    <row r="1053" spans="1:11" s="110" customFormat="1" ht="19.5" customHeight="1" x14ac:dyDescent="0.2">
      <c r="A1053" s="99">
        <v>42192</v>
      </c>
      <c r="B1053" s="192" t="s">
        <v>377</v>
      </c>
      <c r="C1053" s="128" t="s">
        <v>476</v>
      </c>
      <c r="D1053" s="130"/>
      <c r="E1053" s="130"/>
      <c r="F1053" s="131"/>
      <c r="G1053" s="131">
        <v>12</v>
      </c>
      <c r="H1053" s="98">
        <f>VLOOKUP(B1053,'N1113 '!A$8:H$356,7,FALSE)</f>
        <v>2.75</v>
      </c>
      <c r="I1053" s="98">
        <f t="shared" si="38"/>
        <v>0</v>
      </c>
      <c r="J1053" s="123">
        <f t="shared" si="39"/>
        <v>33</v>
      </c>
      <c r="K1053" s="131"/>
    </row>
    <row r="1054" spans="1:11" s="110" customFormat="1" ht="19.5" customHeight="1" x14ac:dyDescent="0.2">
      <c r="A1054" s="99">
        <v>42199</v>
      </c>
      <c r="B1054" s="168" t="s">
        <v>526</v>
      </c>
      <c r="C1054" s="220" t="s">
        <v>476</v>
      </c>
      <c r="D1054" s="130"/>
      <c r="E1054" s="130"/>
      <c r="F1054" s="131"/>
      <c r="G1054" s="131">
        <v>3</v>
      </c>
      <c r="H1054" s="98" t="e">
        <f>VLOOKUP(B1054,'N1113 '!A$8:H$356,7,FALSE)</f>
        <v>#N/A</v>
      </c>
      <c r="I1054" s="98" t="e">
        <f t="shared" si="38"/>
        <v>#N/A</v>
      </c>
      <c r="J1054" s="123" t="e">
        <f t="shared" si="39"/>
        <v>#N/A</v>
      </c>
      <c r="K1054" s="131"/>
    </row>
    <row r="1055" spans="1:11" s="110" customFormat="1" ht="19.5" customHeight="1" x14ac:dyDescent="0.2">
      <c r="A1055" s="99">
        <v>42017</v>
      </c>
      <c r="B1055" s="192" t="s">
        <v>342</v>
      </c>
      <c r="C1055" s="242" t="s">
        <v>476</v>
      </c>
      <c r="D1055" s="130"/>
      <c r="E1055" s="130"/>
      <c r="F1055" s="131"/>
      <c r="G1055" s="131">
        <v>1</v>
      </c>
      <c r="H1055" s="98">
        <f>VLOOKUP(B1055,'N1113 '!A$8:H$356,7,FALSE)</f>
        <v>38</v>
      </c>
      <c r="I1055" s="98">
        <f t="shared" si="38"/>
        <v>0</v>
      </c>
      <c r="J1055" s="123">
        <f t="shared" si="39"/>
        <v>38</v>
      </c>
      <c r="K1055" s="131"/>
    </row>
    <row r="1056" spans="1:11" s="110" customFormat="1" ht="19.5" customHeight="1" x14ac:dyDescent="0.2">
      <c r="A1056" s="99">
        <v>42236</v>
      </c>
      <c r="B1056" s="192" t="s">
        <v>425</v>
      </c>
      <c r="C1056" s="160" t="s">
        <v>476</v>
      </c>
      <c r="D1056" s="130"/>
      <c r="E1056" s="130"/>
      <c r="F1056" s="131"/>
      <c r="G1056" s="131">
        <v>2</v>
      </c>
      <c r="H1056" s="98" t="e">
        <f>VLOOKUP(B1056,'N1113 '!A$8:H$356,7,FALSE)</f>
        <v>#N/A</v>
      </c>
      <c r="I1056" s="98" t="e">
        <f t="shared" si="38"/>
        <v>#N/A</v>
      </c>
      <c r="J1056" s="123" t="e">
        <f t="shared" si="39"/>
        <v>#N/A</v>
      </c>
      <c r="K1056" s="131"/>
    </row>
    <row r="1057" spans="1:11" s="110" customFormat="1" ht="19.5" customHeight="1" x14ac:dyDescent="0.2">
      <c r="A1057" s="99">
        <v>42255</v>
      </c>
      <c r="B1057" s="168" t="s">
        <v>804</v>
      </c>
      <c r="C1057" s="195" t="s">
        <v>476</v>
      </c>
      <c r="D1057" s="130"/>
      <c r="E1057" s="130"/>
      <c r="F1057" s="131"/>
      <c r="G1057" s="131">
        <v>1</v>
      </c>
      <c r="H1057" s="98" t="e">
        <f>VLOOKUP(B1057,'N1113 '!A$8:H$356,7,FALSE)</f>
        <v>#N/A</v>
      </c>
      <c r="I1057" s="98" t="e">
        <f t="shared" si="38"/>
        <v>#N/A</v>
      </c>
      <c r="J1057" s="123" t="e">
        <f t="shared" si="39"/>
        <v>#N/A</v>
      </c>
      <c r="K1057" s="131"/>
    </row>
    <row r="1058" spans="1:11" s="110" customFormat="1" ht="19.5" customHeight="1" x14ac:dyDescent="0.2">
      <c r="A1058" s="99">
        <v>42199</v>
      </c>
      <c r="B1058" s="168" t="s">
        <v>682</v>
      </c>
      <c r="C1058" s="195" t="s">
        <v>476</v>
      </c>
      <c r="D1058" s="130"/>
      <c r="E1058" s="130"/>
      <c r="F1058" s="131"/>
      <c r="G1058" s="131">
        <v>2</v>
      </c>
      <c r="H1058" s="98" t="e">
        <f>VLOOKUP(B1058,'N1113 '!A$8:H$356,7,FALSE)</f>
        <v>#N/A</v>
      </c>
      <c r="I1058" s="98" t="e">
        <f t="shared" si="38"/>
        <v>#N/A</v>
      </c>
      <c r="J1058" s="123" t="e">
        <f t="shared" si="39"/>
        <v>#N/A</v>
      </c>
      <c r="K1058" s="131"/>
    </row>
    <row r="1059" spans="1:11" s="110" customFormat="1" ht="19.5" customHeight="1" x14ac:dyDescent="0.2">
      <c r="A1059" s="99">
        <v>42187</v>
      </c>
      <c r="B1059" s="192" t="s">
        <v>186</v>
      </c>
      <c r="C1059" s="195" t="s">
        <v>476</v>
      </c>
      <c r="D1059" s="130"/>
      <c r="E1059" s="130"/>
      <c r="F1059" s="131"/>
      <c r="G1059" s="131">
        <v>1</v>
      </c>
      <c r="H1059" s="98">
        <f>VLOOKUP(B1059,'N1113 '!A$8:H$356,7,FALSE)</f>
        <v>4.5</v>
      </c>
      <c r="I1059" s="98">
        <f t="shared" si="38"/>
        <v>0</v>
      </c>
      <c r="J1059" s="123">
        <f t="shared" si="39"/>
        <v>4.5</v>
      </c>
      <c r="K1059" s="131"/>
    </row>
    <row r="1060" spans="1:11" s="110" customFormat="1" ht="19.5" customHeight="1" x14ac:dyDescent="0.2">
      <c r="A1060" s="99">
        <v>42016</v>
      </c>
      <c r="B1060" s="192" t="s">
        <v>189</v>
      </c>
      <c r="C1060" s="128" t="s">
        <v>476</v>
      </c>
      <c r="D1060" s="130"/>
      <c r="E1060" s="130"/>
      <c r="F1060" s="131"/>
      <c r="G1060" s="131">
        <v>1</v>
      </c>
      <c r="H1060" s="98" t="e">
        <f>VLOOKUP(B1060,'N1113 '!A$8:H$356,7,FALSE)</f>
        <v>#N/A</v>
      </c>
      <c r="I1060" s="98" t="e">
        <f t="shared" si="38"/>
        <v>#N/A</v>
      </c>
      <c r="J1060" s="123" t="e">
        <f t="shared" si="39"/>
        <v>#N/A</v>
      </c>
      <c r="K1060" s="131"/>
    </row>
    <row r="1061" spans="1:11" s="110" customFormat="1" ht="19.5" customHeight="1" x14ac:dyDescent="0.2">
      <c r="A1061" s="99">
        <v>42264</v>
      </c>
      <c r="B1061" s="162" t="s">
        <v>722</v>
      </c>
      <c r="C1061" s="218" t="s">
        <v>476</v>
      </c>
      <c r="D1061" s="130"/>
      <c r="E1061" s="130"/>
      <c r="F1061" s="131"/>
      <c r="G1061" s="131">
        <v>1</v>
      </c>
      <c r="H1061" s="98" t="e">
        <f>VLOOKUP(B1061,'N1113 '!A$8:H$356,7,FALSE)</f>
        <v>#N/A</v>
      </c>
      <c r="I1061" s="98" t="e">
        <f t="shared" si="38"/>
        <v>#N/A</v>
      </c>
      <c r="J1061" s="123" t="e">
        <f t="shared" si="39"/>
        <v>#N/A</v>
      </c>
      <c r="K1061" s="131"/>
    </row>
    <row r="1062" spans="1:11" s="110" customFormat="1" ht="19.5" customHeight="1" x14ac:dyDescent="0.2">
      <c r="A1062" s="99">
        <v>42031</v>
      </c>
      <c r="B1062" s="191" t="s">
        <v>544</v>
      </c>
      <c r="C1062" s="160" t="s">
        <v>476</v>
      </c>
      <c r="D1062" s="130"/>
      <c r="E1062" s="130"/>
      <c r="F1062" s="131"/>
      <c r="G1062" s="131">
        <v>1</v>
      </c>
      <c r="H1062" s="98" t="e">
        <f>VLOOKUP(B1062,'N1113 '!A$8:H$356,7,FALSE)</f>
        <v>#N/A</v>
      </c>
      <c r="I1062" s="98" t="e">
        <f t="shared" si="38"/>
        <v>#N/A</v>
      </c>
      <c r="J1062" s="123" t="e">
        <f t="shared" si="39"/>
        <v>#N/A</v>
      </c>
      <c r="K1062" s="131"/>
    </row>
    <row r="1063" spans="1:11" s="110" customFormat="1" ht="19.5" customHeight="1" x14ac:dyDescent="0.2">
      <c r="A1063" s="99">
        <v>42138</v>
      </c>
      <c r="B1063" s="191" t="s">
        <v>610</v>
      </c>
      <c r="C1063" s="218" t="s">
        <v>476</v>
      </c>
      <c r="D1063" s="130"/>
      <c r="E1063" s="130"/>
      <c r="F1063" s="131"/>
      <c r="G1063" s="131">
        <v>1</v>
      </c>
      <c r="H1063" s="98" t="e">
        <f>VLOOKUP(B1063,'N1113 '!A$8:H$356,7,FALSE)</f>
        <v>#N/A</v>
      </c>
      <c r="I1063" s="98" t="e">
        <f t="shared" si="38"/>
        <v>#N/A</v>
      </c>
      <c r="J1063" s="123" t="e">
        <f t="shared" si="39"/>
        <v>#N/A</v>
      </c>
      <c r="K1063" s="131"/>
    </row>
    <row r="1064" spans="1:11" s="110" customFormat="1" ht="19.5" customHeight="1" x14ac:dyDescent="0.2">
      <c r="A1064" s="99">
        <v>42261</v>
      </c>
      <c r="B1064" s="191" t="s">
        <v>610</v>
      </c>
      <c r="C1064" s="126" t="s">
        <v>476</v>
      </c>
      <c r="D1064" s="130"/>
      <c r="E1064" s="130"/>
      <c r="F1064" s="131"/>
      <c r="G1064" s="131">
        <v>1</v>
      </c>
      <c r="H1064" s="98" t="e">
        <f>VLOOKUP(B1064,'N1113 '!A$8:H$356,7,FALSE)</f>
        <v>#N/A</v>
      </c>
      <c r="I1064" s="98" t="e">
        <f t="shared" si="38"/>
        <v>#N/A</v>
      </c>
      <c r="J1064" s="123" t="e">
        <f t="shared" si="39"/>
        <v>#N/A</v>
      </c>
      <c r="K1064" s="131"/>
    </row>
    <row r="1065" spans="1:11" s="110" customFormat="1" ht="19.5" customHeight="1" x14ac:dyDescent="0.2">
      <c r="A1065" s="99">
        <v>42117</v>
      </c>
      <c r="B1065" s="192" t="s">
        <v>556</v>
      </c>
      <c r="C1065" s="241" t="s">
        <v>476</v>
      </c>
      <c r="D1065" s="130"/>
      <c r="E1065" s="130"/>
      <c r="F1065" s="131"/>
      <c r="G1065" s="131">
        <v>1</v>
      </c>
      <c r="H1065" s="98" t="e">
        <f>VLOOKUP(B1065,'N1113 '!A$8:H$356,7,FALSE)</f>
        <v>#N/A</v>
      </c>
      <c r="I1065" s="98" t="e">
        <f t="shared" si="38"/>
        <v>#N/A</v>
      </c>
      <c r="J1065" s="123" t="e">
        <f t="shared" si="39"/>
        <v>#N/A</v>
      </c>
      <c r="K1065" s="131"/>
    </row>
    <row r="1066" spans="1:11" s="110" customFormat="1" ht="19.5" customHeight="1" x14ac:dyDescent="0.2">
      <c r="A1066" s="99">
        <v>42193</v>
      </c>
      <c r="B1066" s="192" t="s">
        <v>556</v>
      </c>
      <c r="C1066" s="218" t="s">
        <v>476</v>
      </c>
      <c r="D1066" s="130"/>
      <c r="E1066" s="130"/>
      <c r="F1066" s="131"/>
      <c r="G1066" s="131">
        <v>1</v>
      </c>
      <c r="H1066" s="98" t="e">
        <f>VLOOKUP(B1066,'N1113 '!A$8:H$356,7,FALSE)</f>
        <v>#N/A</v>
      </c>
      <c r="I1066" s="98" t="e">
        <f t="shared" si="38"/>
        <v>#N/A</v>
      </c>
      <c r="J1066" s="123" t="e">
        <f t="shared" si="39"/>
        <v>#N/A</v>
      </c>
      <c r="K1066" s="131"/>
    </row>
    <row r="1067" spans="1:11" s="112" customFormat="1" ht="19.5" customHeight="1" x14ac:dyDescent="0.2">
      <c r="A1067" s="99">
        <v>42093</v>
      </c>
      <c r="B1067" s="168" t="s">
        <v>437</v>
      </c>
      <c r="C1067" s="195" t="s">
        <v>476</v>
      </c>
      <c r="D1067" s="214"/>
      <c r="E1067" s="214"/>
      <c r="F1067" s="122"/>
      <c r="G1067" s="122">
        <v>1</v>
      </c>
      <c r="H1067" s="98" t="e">
        <f>VLOOKUP(B1067,'N1113 '!A$8:H$356,7,FALSE)</f>
        <v>#N/A</v>
      </c>
      <c r="I1067" s="98" t="e">
        <f t="shared" si="38"/>
        <v>#N/A</v>
      </c>
      <c r="J1067" s="98" t="e">
        <f t="shared" si="39"/>
        <v>#N/A</v>
      </c>
      <c r="K1067" s="122"/>
    </row>
    <row r="1068" spans="1:11" s="112" customFormat="1" ht="19.5" customHeight="1" x14ac:dyDescent="0.2">
      <c r="A1068" s="99">
        <v>42178</v>
      </c>
      <c r="B1068" s="168" t="s">
        <v>437</v>
      </c>
      <c r="C1068" s="220" t="s">
        <v>476</v>
      </c>
      <c r="D1068" s="214"/>
      <c r="E1068" s="214"/>
      <c r="F1068" s="122"/>
      <c r="G1068" s="122">
        <v>2</v>
      </c>
      <c r="H1068" s="98" t="e">
        <f>VLOOKUP(B1068,'N1113 '!A$8:H$356,7,FALSE)</f>
        <v>#N/A</v>
      </c>
      <c r="I1068" s="98" t="e">
        <f t="shared" si="38"/>
        <v>#N/A</v>
      </c>
      <c r="J1068" s="98" t="e">
        <f t="shared" si="39"/>
        <v>#N/A</v>
      </c>
      <c r="K1068" s="122"/>
    </row>
    <row r="1069" spans="1:11" s="110" customFormat="1" ht="19.5" customHeight="1" x14ac:dyDescent="0.2">
      <c r="A1069" s="99">
        <v>42093</v>
      </c>
      <c r="B1069" s="168" t="s">
        <v>264</v>
      </c>
      <c r="C1069" s="195" t="s">
        <v>476</v>
      </c>
      <c r="D1069" s="130"/>
      <c r="E1069" s="130"/>
      <c r="F1069" s="131"/>
      <c r="G1069" s="131">
        <v>1</v>
      </c>
      <c r="H1069" s="98">
        <f>VLOOKUP(B1069,'N1113 '!A$8:H$356,7,FALSE)</f>
        <v>59</v>
      </c>
      <c r="I1069" s="98">
        <f t="shared" si="38"/>
        <v>0</v>
      </c>
      <c r="J1069" s="123">
        <f t="shared" si="39"/>
        <v>59</v>
      </c>
      <c r="K1069" s="131"/>
    </row>
    <row r="1070" spans="1:11" s="110" customFormat="1" ht="19.5" customHeight="1" x14ac:dyDescent="0.2">
      <c r="A1070" s="99">
        <v>42131</v>
      </c>
      <c r="B1070" s="168" t="s">
        <v>264</v>
      </c>
      <c r="C1070" s="128" t="s">
        <v>476</v>
      </c>
      <c r="D1070" s="130"/>
      <c r="E1070" s="130"/>
      <c r="F1070" s="131"/>
      <c r="G1070" s="131">
        <v>2</v>
      </c>
      <c r="H1070" s="98">
        <f>VLOOKUP(B1070,'N1113 '!A$8:H$356,7,FALSE)</f>
        <v>59</v>
      </c>
      <c r="I1070" s="98">
        <f t="shared" si="38"/>
        <v>0</v>
      </c>
      <c r="J1070" s="123">
        <f t="shared" si="39"/>
        <v>118</v>
      </c>
      <c r="K1070" s="131"/>
    </row>
    <row r="1071" spans="1:11" s="110" customFormat="1" ht="19.5" customHeight="1" x14ac:dyDescent="0.2">
      <c r="A1071" s="99">
        <v>42016</v>
      </c>
      <c r="B1071" s="192" t="s">
        <v>438</v>
      </c>
      <c r="C1071" s="160" t="s">
        <v>476</v>
      </c>
      <c r="D1071" s="130"/>
      <c r="E1071" s="130"/>
      <c r="F1071" s="131"/>
      <c r="G1071" s="131">
        <v>1</v>
      </c>
      <c r="H1071" s="98">
        <f>VLOOKUP(B1071,'N1113 '!A$8:H$356,7,FALSE)</f>
        <v>20</v>
      </c>
      <c r="I1071" s="98">
        <f t="shared" si="38"/>
        <v>0</v>
      </c>
      <c r="J1071" s="123">
        <f t="shared" si="39"/>
        <v>20</v>
      </c>
      <c r="K1071" s="131"/>
    </row>
    <row r="1072" spans="1:11" s="110" customFormat="1" ht="19.5" customHeight="1" x14ac:dyDescent="0.2">
      <c r="A1072" s="99">
        <v>42100</v>
      </c>
      <c r="B1072" s="168" t="s">
        <v>269</v>
      </c>
      <c r="C1072" s="217" t="s">
        <v>476</v>
      </c>
      <c r="D1072" s="130"/>
      <c r="E1072" s="130"/>
      <c r="F1072" s="131"/>
      <c r="G1072" s="131">
        <v>1</v>
      </c>
      <c r="H1072" s="98">
        <f>VLOOKUP(B1072,'N1113 '!A$8:H$356,7,FALSE)</f>
        <v>14</v>
      </c>
      <c r="I1072" s="98">
        <f t="shared" si="38"/>
        <v>0</v>
      </c>
      <c r="J1072" s="123">
        <f t="shared" si="39"/>
        <v>14</v>
      </c>
      <c r="K1072" s="131"/>
    </row>
    <row r="1073" spans="1:11" s="110" customFormat="1" ht="19.5" customHeight="1" x14ac:dyDescent="0.2">
      <c r="A1073" s="99">
        <v>42243</v>
      </c>
      <c r="B1073" s="168" t="s">
        <v>269</v>
      </c>
      <c r="C1073" s="128" t="s">
        <v>476</v>
      </c>
      <c r="D1073" s="130"/>
      <c r="E1073" s="130"/>
      <c r="F1073" s="131"/>
      <c r="G1073" s="131">
        <v>1</v>
      </c>
      <c r="H1073" s="98">
        <f>VLOOKUP(B1073,'N1113 '!A$8:H$356,7,FALSE)</f>
        <v>14</v>
      </c>
      <c r="I1073" s="98">
        <f t="shared" si="38"/>
        <v>0</v>
      </c>
      <c r="J1073" s="123">
        <f t="shared" si="39"/>
        <v>14</v>
      </c>
      <c r="K1073" s="131"/>
    </row>
    <row r="1074" spans="1:11" s="110" customFormat="1" ht="19.5" customHeight="1" x14ac:dyDescent="0.2">
      <c r="A1074" s="99">
        <v>42081</v>
      </c>
      <c r="B1074" s="168" t="s">
        <v>527</v>
      </c>
      <c r="C1074" s="220" t="s">
        <v>476</v>
      </c>
      <c r="D1074" s="130"/>
      <c r="E1074" s="130"/>
      <c r="F1074" s="131"/>
      <c r="G1074" s="131">
        <v>1</v>
      </c>
      <c r="H1074" s="98" t="e">
        <f>VLOOKUP(B1074,'N1113 '!A$8:H$356,7,FALSE)</f>
        <v>#N/A</v>
      </c>
      <c r="I1074" s="98" t="e">
        <f t="shared" si="38"/>
        <v>#N/A</v>
      </c>
      <c r="J1074" s="123" t="e">
        <f t="shared" si="39"/>
        <v>#N/A</v>
      </c>
      <c r="K1074" s="131"/>
    </row>
    <row r="1075" spans="1:11" s="110" customFormat="1" ht="19.5" customHeight="1" x14ac:dyDescent="0.2">
      <c r="A1075" s="99">
        <v>42081</v>
      </c>
      <c r="B1075" s="192" t="s">
        <v>440</v>
      </c>
      <c r="C1075" s="211" t="s">
        <v>476</v>
      </c>
      <c r="D1075" s="130"/>
      <c r="E1075" s="130"/>
      <c r="F1075" s="131"/>
      <c r="G1075" s="131">
        <v>1</v>
      </c>
      <c r="H1075" s="98">
        <f>VLOOKUP(B1075,'N1113 '!A$8:H$356,7,FALSE)</f>
        <v>45</v>
      </c>
      <c r="I1075" s="98">
        <f t="shared" si="38"/>
        <v>0</v>
      </c>
      <c r="J1075" s="123">
        <f t="shared" si="39"/>
        <v>45</v>
      </c>
      <c r="K1075" s="131"/>
    </row>
    <row r="1076" spans="1:11" s="110" customFormat="1" ht="19.5" customHeight="1" x14ac:dyDescent="0.2">
      <c r="A1076" s="99">
        <v>42030</v>
      </c>
      <c r="B1076" s="193" t="s">
        <v>509</v>
      </c>
      <c r="C1076" s="207" t="s">
        <v>476</v>
      </c>
      <c r="D1076" s="130"/>
      <c r="E1076" s="130"/>
      <c r="F1076" s="131"/>
      <c r="G1076" s="131">
        <v>1</v>
      </c>
      <c r="H1076" s="98" t="e">
        <f>VLOOKUP(B1076,'N1113 '!A$8:H$356,7,FALSE)</f>
        <v>#N/A</v>
      </c>
      <c r="I1076" s="98" t="e">
        <f t="shared" si="38"/>
        <v>#N/A</v>
      </c>
      <c r="J1076" s="123" t="e">
        <f t="shared" si="39"/>
        <v>#N/A</v>
      </c>
      <c r="K1076" s="131"/>
    </row>
    <row r="1077" spans="1:11" s="110" customFormat="1" ht="19.5" customHeight="1" x14ac:dyDescent="0.2">
      <c r="A1077" s="99">
        <v>42207</v>
      </c>
      <c r="B1077" s="191" t="s">
        <v>696</v>
      </c>
      <c r="C1077" s="160" t="s">
        <v>476</v>
      </c>
      <c r="D1077" s="130"/>
      <c r="E1077" s="130"/>
      <c r="F1077" s="131"/>
      <c r="G1077" s="131">
        <v>1</v>
      </c>
      <c r="H1077" s="98" t="e">
        <f>VLOOKUP(B1077,'N1113 '!A$8:H$356,7,FALSE)</f>
        <v>#N/A</v>
      </c>
      <c r="I1077" s="98" t="e">
        <f t="shared" si="38"/>
        <v>#N/A</v>
      </c>
      <c r="J1077" s="123" t="e">
        <f t="shared" si="39"/>
        <v>#N/A</v>
      </c>
      <c r="K1077" s="131"/>
    </row>
    <row r="1078" spans="1:11" s="110" customFormat="1" ht="19.5" customHeight="1" x14ac:dyDescent="0.2">
      <c r="A1078" s="99">
        <v>42116</v>
      </c>
      <c r="B1078" s="168" t="s">
        <v>522</v>
      </c>
      <c r="C1078" s="218" t="s">
        <v>476</v>
      </c>
      <c r="D1078" s="130"/>
      <c r="E1078" s="130"/>
      <c r="F1078" s="131"/>
      <c r="G1078" s="131">
        <v>1</v>
      </c>
      <c r="H1078" s="202" t="e">
        <f>VLOOKUP(B1078,'N1113 '!A$8:H$356,7,FALSE)</f>
        <v>#N/A</v>
      </c>
      <c r="I1078" s="98" t="e">
        <f t="shared" si="38"/>
        <v>#N/A</v>
      </c>
      <c r="J1078" s="123" t="e">
        <f t="shared" si="39"/>
        <v>#N/A</v>
      </c>
      <c r="K1078" s="131"/>
    </row>
    <row r="1079" spans="1:11" s="110" customFormat="1" ht="19.5" customHeight="1" x14ac:dyDescent="0.2">
      <c r="A1079" s="99">
        <v>41876</v>
      </c>
      <c r="B1079" s="168" t="s">
        <v>522</v>
      </c>
      <c r="C1079" s="218" t="s">
        <v>476</v>
      </c>
      <c r="D1079" s="130"/>
      <c r="E1079" s="130"/>
      <c r="F1079" s="131"/>
      <c r="G1079" s="131">
        <v>1</v>
      </c>
      <c r="H1079" s="202" t="e">
        <f>VLOOKUP(B1079,'N1113 '!A$8:H$356,7,FALSE)</f>
        <v>#N/A</v>
      </c>
      <c r="I1079" s="98" t="e">
        <f t="shared" si="38"/>
        <v>#N/A</v>
      </c>
      <c r="J1079" s="123" t="e">
        <f t="shared" si="39"/>
        <v>#N/A</v>
      </c>
      <c r="K1079" s="131"/>
    </row>
    <row r="1080" spans="1:11" s="110" customFormat="1" ht="19.5" customHeight="1" x14ac:dyDescent="0.2">
      <c r="A1080" s="99">
        <v>42249</v>
      </c>
      <c r="B1080" s="168" t="s">
        <v>689</v>
      </c>
      <c r="C1080" s="217" t="s">
        <v>718</v>
      </c>
      <c r="D1080" s="130"/>
      <c r="E1080" s="130"/>
      <c r="F1080" s="131"/>
      <c r="G1080" s="131">
        <v>2</v>
      </c>
      <c r="H1080" s="98" t="e">
        <f>VLOOKUP(B1080,'N1113 '!A$8:H$356,7,FALSE)</f>
        <v>#N/A</v>
      </c>
      <c r="I1080" s="98" t="e">
        <f t="shared" si="38"/>
        <v>#N/A</v>
      </c>
      <c r="J1080" s="123" t="e">
        <f t="shared" si="39"/>
        <v>#N/A</v>
      </c>
      <c r="K1080" s="131"/>
    </row>
    <row r="1081" spans="1:11" s="110" customFormat="1" ht="19.5" customHeight="1" x14ac:dyDescent="0.2">
      <c r="A1081" s="99">
        <v>42150</v>
      </c>
      <c r="B1081" s="168" t="s">
        <v>639</v>
      </c>
      <c r="C1081" s="256" t="s">
        <v>650</v>
      </c>
      <c r="D1081" s="130"/>
      <c r="E1081" s="130"/>
      <c r="F1081" s="131"/>
      <c r="G1081" s="131">
        <v>2</v>
      </c>
      <c r="H1081" s="98" t="e">
        <f>VLOOKUP(B1081,'N1113 '!A$8:H$356,7,FALSE)</f>
        <v>#N/A</v>
      </c>
      <c r="I1081" s="98" t="e">
        <f t="shared" si="38"/>
        <v>#N/A</v>
      </c>
      <c r="J1081" s="123" t="e">
        <f t="shared" si="39"/>
        <v>#N/A</v>
      </c>
      <c r="K1081" s="131"/>
    </row>
    <row r="1082" spans="1:11" s="110" customFormat="1" ht="19.5" customHeight="1" x14ac:dyDescent="0.2">
      <c r="A1082" s="99">
        <v>42258</v>
      </c>
      <c r="B1082" s="168" t="s">
        <v>689</v>
      </c>
      <c r="C1082" s="204" t="s">
        <v>659</v>
      </c>
      <c r="D1082" s="130"/>
      <c r="E1082" s="130"/>
      <c r="F1082" s="131"/>
      <c r="G1082" s="131">
        <v>1</v>
      </c>
      <c r="H1082" s="98" t="e">
        <f>VLOOKUP(B1082,'N1113 '!A$8:H$356,7,FALSE)</f>
        <v>#N/A</v>
      </c>
      <c r="I1082" s="98" t="e">
        <f t="shared" si="38"/>
        <v>#N/A</v>
      </c>
      <c r="J1082" s="123" t="e">
        <f t="shared" si="39"/>
        <v>#N/A</v>
      </c>
      <c r="K1082" s="131"/>
    </row>
    <row r="1083" spans="1:11" s="110" customFormat="1" ht="19.5" customHeight="1" x14ac:dyDescent="0.2">
      <c r="A1083" s="99">
        <v>42249</v>
      </c>
      <c r="B1083" s="168" t="s">
        <v>502</v>
      </c>
      <c r="C1083" s="160" t="s">
        <v>659</v>
      </c>
      <c r="D1083" s="130"/>
      <c r="E1083" s="130"/>
      <c r="F1083" s="131"/>
      <c r="G1083" s="131">
        <v>1</v>
      </c>
      <c r="H1083" s="98" t="e">
        <f>VLOOKUP(B1083,'N1113 '!A$8:H$356,7,FALSE)</f>
        <v>#N/A</v>
      </c>
      <c r="I1083" s="98" t="e">
        <f t="shared" si="38"/>
        <v>#N/A</v>
      </c>
      <c r="J1083" s="123" t="e">
        <f t="shared" si="39"/>
        <v>#N/A</v>
      </c>
      <c r="K1083" s="131"/>
    </row>
    <row r="1084" spans="1:11" s="110" customFormat="1" ht="19.5" customHeight="1" x14ac:dyDescent="0.2">
      <c r="A1084" s="99">
        <v>42188</v>
      </c>
      <c r="B1084" s="192" t="s">
        <v>674</v>
      </c>
      <c r="C1084" s="160" t="s">
        <v>659</v>
      </c>
      <c r="D1084" s="130"/>
      <c r="E1084" s="130"/>
      <c r="F1084" s="131"/>
      <c r="G1084" s="131">
        <v>20</v>
      </c>
      <c r="H1084" s="98">
        <f>VLOOKUP(B1084,'N1113 '!A$8:H$356,7,FALSE)</f>
        <v>3.25</v>
      </c>
      <c r="I1084" s="98">
        <f t="shared" si="38"/>
        <v>0</v>
      </c>
      <c r="J1084" s="123">
        <f t="shared" si="39"/>
        <v>65</v>
      </c>
      <c r="K1084" s="131"/>
    </row>
    <row r="1085" spans="1:11" s="110" customFormat="1" ht="19.5" customHeight="1" x14ac:dyDescent="0.2">
      <c r="A1085" s="99">
        <v>42166</v>
      </c>
      <c r="B1085" s="168" t="s">
        <v>602</v>
      </c>
      <c r="C1085" s="160" t="s">
        <v>659</v>
      </c>
      <c r="D1085" s="130"/>
      <c r="E1085" s="130"/>
      <c r="F1085" s="131"/>
      <c r="G1085" s="131">
        <v>1</v>
      </c>
      <c r="H1085" s="98" t="e">
        <f>VLOOKUP(B1085,'N1113 '!A$8:H$356,7,FALSE)</f>
        <v>#N/A</v>
      </c>
      <c r="I1085" s="98" t="e">
        <f t="shared" si="38"/>
        <v>#N/A</v>
      </c>
      <c r="J1085" s="123" t="e">
        <f t="shared" si="39"/>
        <v>#N/A</v>
      </c>
      <c r="K1085" s="131"/>
    </row>
    <row r="1086" spans="1:11" s="110" customFormat="1" ht="19.5" customHeight="1" x14ac:dyDescent="0.2">
      <c r="A1086" s="99">
        <v>42166</v>
      </c>
      <c r="B1086" s="192" t="s">
        <v>567</v>
      </c>
      <c r="C1086" s="200" t="s">
        <v>659</v>
      </c>
      <c r="D1086" s="130"/>
      <c r="E1086" s="130"/>
      <c r="F1086" s="131"/>
      <c r="G1086" s="131">
        <v>1</v>
      </c>
      <c r="H1086" s="98" t="e">
        <f>VLOOKUP(B1086,'N1113 '!A$8:H$356,7,FALSE)</f>
        <v>#N/A</v>
      </c>
      <c r="I1086" s="98" t="e">
        <f t="shared" si="38"/>
        <v>#N/A</v>
      </c>
      <c r="J1086" s="123" t="e">
        <f t="shared" si="39"/>
        <v>#N/A</v>
      </c>
      <c r="K1086" s="131"/>
    </row>
    <row r="1087" spans="1:11" s="110" customFormat="1" ht="19.5" customHeight="1" x14ac:dyDescent="0.2">
      <c r="A1087" s="99">
        <v>42258</v>
      </c>
      <c r="B1087" s="192" t="s">
        <v>440</v>
      </c>
      <c r="C1087" s="132" t="s">
        <v>659</v>
      </c>
      <c r="D1087" s="130"/>
      <c r="E1087" s="130"/>
      <c r="F1087" s="131"/>
      <c r="G1087" s="131">
        <v>1</v>
      </c>
      <c r="H1087" s="98">
        <f>VLOOKUP(B1087,'N1113 '!A$8:H$356,7,FALSE)</f>
        <v>45</v>
      </c>
      <c r="I1087" s="98">
        <f t="shared" si="38"/>
        <v>0</v>
      </c>
      <c r="J1087" s="123">
        <f t="shared" si="39"/>
        <v>45</v>
      </c>
      <c r="K1087" s="131"/>
    </row>
    <row r="1088" spans="1:11" s="110" customFormat="1" ht="19.5" customHeight="1" x14ac:dyDescent="0.2">
      <c r="A1088" s="161">
        <v>42042</v>
      </c>
      <c r="B1088" s="162" t="s">
        <v>590</v>
      </c>
      <c r="C1088" s="163" t="s">
        <v>591</v>
      </c>
      <c r="D1088" s="164"/>
      <c r="E1088" s="164"/>
      <c r="F1088" s="165">
        <v>1</v>
      </c>
      <c r="G1088" s="165"/>
      <c r="H1088" s="202" t="e">
        <f>VLOOKUP(B1088,'N1113 '!A$8:H$356,7,FALSE)</f>
        <v>#N/A</v>
      </c>
      <c r="I1088" s="98" t="e">
        <f t="shared" si="38"/>
        <v>#N/A</v>
      </c>
      <c r="J1088" s="123" t="e">
        <f t="shared" si="39"/>
        <v>#N/A</v>
      </c>
      <c r="K1088" s="131"/>
    </row>
    <row r="1089" spans="1:11" s="167" customFormat="1" ht="19.5" customHeight="1" x14ac:dyDescent="0.2">
      <c r="A1089" s="161">
        <v>42059</v>
      </c>
      <c r="B1089" s="184" t="s">
        <v>647</v>
      </c>
      <c r="C1089" s="163" t="s">
        <v>464</v>
      </c>
      <c r="D1089" s="164"/>
      <c r="E1089" s="164"/>
      <c r="F1089" s="165">
        <v>6</v>
      </c>
      <c r="G1089" s="165"/>
      <c r="H1089" s="98">
        <f>VLOOKUP(B1089,'N1113 '!A$8:H$356,7,FALSE)</f>
        <v>45</v>
      </c>
      <c r="I1089" s="98">
        <f t="shared" si="38"/>
        <v>270</v>
      </c>
      <c r="J1089" s="123">
        <f t="shared" si="39"/>
        <v>0</v>
      </c>
      <c r="K1089" s="165"/>
    </row>
    <row r="1090" spans="1:11" s="167" customFormat="1" ht="19.5" customHeight="1" x14ac:dyDescent="0.2">
      <c r="A1090" s="161">
        <v>42138</v>
      </c>
      <c r="B1090" s="184" t="s">
        <v>647</v>
      </c>
      <c r="C1090" s="163" t="s">
        <v>464</v>
      </c>
      <c r="D1090" s="164"/>
      <c r="E1090" s="164"/>
      <c r="F1090" s="165">
        <v>6</v>
      </c>
      <c r="G1090" s="165"/>
      <c r="H1090" s="98">
        <f>VLOOKUP(B1090,'N1113 '!A$8:H$356,7,FALSE)</f>
        <v>45</v>
      </c>
      <c r="I1090" s="98">
        <f t="shared" si="38"/>
        <v>270</v>
      </c>
      <c r="J1090" s="123">
        <f t="shared" si="39"/>
        <v>0</v>
      </c>
      <c r="K1090" s="165"/>
    </row>
    <row r="1091" spans="1:11" s="167" customFormat="1" ht="19.5" customHeight="1" x14ac:dyDescent="0.2">
      <c r="A1091" s="161">
        <v>42018</v>
      </c>
      <c r="B1091" s="162" t="s">
        <v>61</v>
      </c>
      <c r="C1091" s="240" t="s">
        <v>464</v>
      </c>
      <c r="D1091" s="164"/>
      <c r="E1091" s="164"/>
      <c r="F1091" s="165">
        <v>100</v>
      </c>
      <c r="G1091" s="165"/>
      <c r="H1091" s="98" t="e">
        <f>VLOOKUP(B1091,'N1113 '!A$8:H$356,7,FALSE)</f>
        <v>#N/A</v>
      </c>
      <c r="I1091" s="98" t="e">
        <f t="shared" si="38"/>
        <v>#N/A</v>
      </c>
      <c r="J1091" s="123" t="e">
        <f t="shared" si="39"/>
        <v>#N/A</v>
      </c>
      <c r="K1091" s="165"/>
    </row>
    <row r="1092" spans="1:11" s="167" customFormat="1" ht="19.5" customHeight="1" x14ac:dyDescent="0.2">
      <c r="A1092" s="161">
        <v>42188</v>
      </c>
      <c r="B1092" s="162" t="s">
        <v>678</v>
      </c>
      <c r="C1092" s="240" t="s">
        <v>464</v>
      </c>
      <c r="D1092" s="164"/>
      <c r="E1092" s="164"/>
      <c r="F1092" s="165">
        <v>100</v>
      </c>
      <c r="G1092" s="165"/>
      <c r="H1092" s="98">
        <f>VLOOKUP(B1092,'N1113 '!A$8:H$356,7,FALSE)</f>
        <v>13</v>
      </c>
      <c r="I1092" s="98">
        <f t="shared" si="38"/>
        <v>1300</v>
      </c>
      <c r="J1092" s="123">
        <f t="shared" si="39"/>
        <v>0</v>
      </c>
      <c r="K1092" s="165"/>
    </row>
    <row r="1093" spans="1:11" s="167" customFormat="1" ht="19.5" customHeight="1" x14ac:dyDescent="0.2">
      <c r="A1093" s="161">
        <v>42230</v>
      </c>
      <c r="B1093" s="162" t="s">
        <v>710</v>
      </c>
      <c r="C1093" s="240" t="s">
        <v>464</v>
      </c>
      <c r="D1093" s="164"/>
      <c r="E1093" s="164"/>
      <c r="F1093" s="165">
        <v>2</v>
      </c>
      <c r="G1093" s="165"/>
      <c r="H1093" s="98" t="e">
        <f>VLOOKUP(B1093,'N1113 '!A$8:H$356,7,FALSE)</f>
        <v>#N/A</v>
      </c>
      <c r="I1093" s="98" t="e">
        <f t="shared" si="38"/>
        <v>#N/A</v>
      </c>
      <c r="J1093" s="123" t="e">
        <f t="shared" si="39"/>
        <v>#N/A</v>
      </c>
      <c r="K1093" s="165"/>
    </row>
    <row r="1094" spans="1:11" s="167" customFormat="1" ht="19.5" customHeight="1" x14ac:dyDescent="0.2">
      <c r="A1094" s="161">
        <v>42018</v>
      </c>
      <c r="B1094" s="162" t="s">
        <v>403</v>
      </c>
      <c r="C1094" s="240" t="s">
        <v>464</v>
      </c>
      <c r="D1094" s="164"/>
      <c r="E1094" s="164"/>
      <c r="F1094" s="165">
        <v>60</v>
      </c>
      <c r="G1094" s="165"/>
      <c r="H1094" s="98" t="e">
        <f>VLOOKUP(B1094,'N1113 '!A$8:H$356,7,FALSE)</f>
        <v>#N/A</v>
      </c>
      <c r="I1094" s="98" t="e">
        <f t="shared" ref="I1094:I1157" si="40">F1094*H1094</f>
        <v>#N/A</v>
      </c>
      <c r="J1094" s="123" t="e">
        <f t="shared" ref="J1094:J1157" si="41">H1094*G1094</f>
        <v>#N/A</v>
      </c>
      <c r="K1094" s="165"/>
    </row>
    <row r="1095" spans="1:11" s="167" customFormat="1" ht="19.5" customHeight="1" x14ac:dyDescent="0.2">
      <c r="A1095" s="161">
        <v>42037</v>
      </c>
      <c r="B1095" s="162" t="s">
        <v>403</v>
      </c>
      <c r="C1095" s="240" t="s">
        <v>464</v>
      </c>
      <c r="D1095" s="164"/>
      <c r="E1095" s="164"/>
      <c r="F1095" s="165">
        <v>144</v>
      </c>
      <c r="G1095" s="165"/>
      <c r="H1095" s="98" t="e">
        <f>VLOOKUP(B1095,'N1113 '!A$8:H$356,7,FALSE)</f>
        <v>#N/A</v>
      </c>
      <c r="I1095" s="98" t="e">
        <f t="shared" si="40"/>
        <v>#N/A</v>
      </c>
      <c r="J1095" s="123" t="e">
        <f t="shared" si="41"/>
        <v>#N/A</v>
      </c>
      <c r="K1095" s="165"/>
    </row>
    <row r="1096" spans="1:11" s="110" customFormat="1" ht="19.5" customHeight="1" x14ac:dyDescent="0.2">
      <c r="A1096" s="161">
        <v>42153</v>
      </c>
      <c r="B1096" s="162" t="s">
        <v>653</v>
      </c>
      <c r="C1096" s="240" t="s">
        <v>464</v>
      </c>
      <c r="D1096" s="164"/>
      <c r="E1096" s="164"/>
      <c r="F1096" s="165">
        <v>12</v>
      </c>
      <c r="G1096" s="165"/>
      <c r="H1096" s="98">
        <f>VLOOKUP(B1096,'N1113 '!A$8:H$356,7,FALSE)</f>
        <v>3.75</v>
      </c>
      <c r="I1096" s="98">
        <f t="shared" si="40"/>
        <v>45</v>
      </c>
      <c r="J1096" s="123">
        <f t="shared" si="41"/>
        <v>0</v>
      </c>
      <c r="K1096" s="131"/>
    </row>
    <row r="1097" spans="1:11" s="110" customFormat="1" ht="19.5" customHeight="1" x14ac:dyDescent="0.2">
      <c r="A1097" s="161">
        <v>42138</v>
      </c>
      <c r="B1097" s="162" t="s">
        <v>646</v>
      </c>
      <c r="C1097" s="240" t="s">
        <v>464</v>
      </c>
      <c r="D1097" s="164"/>
      <c r="E1097" s="164"/>
      <c r="F1097" s="165">
        <v>50</v>
      </c>
      <c r="G1097" s="165"/>
      <c r="H1097" s="202" t="e">
        <f>VLOOKUP(B1097,'N1113 '!A$8:H$356,7,FALSE)</f>
        <v>#N/A</v>
      </c>
      <c r="I1097" s="98" t="e">
        <f t="shared" si="40"/>
        <v>#N/A</v>
      </c>
      <c r="J1097" s="123" t="e">
        <f t="shared" si="41"/>
        <v>#N/A</v>
      </c>
      <c r="K1097" s="131"/>
    </row>
    <row r="1098" spans="1:11" s="110" customFormat="1" ht="19.5" customHeight="1" x14ac:dyDescent="0.2">
      <c r="A1098" s="161">
        <v>42112</v>
      </c>
      <c r="B1098" s="162" t="s">
        <v>639</v>
      </c>
      <c r="C1098" s="245" t="s">
        <v>464</v>
      </c>
      <c r="D1098" s="164"/>
      <c r="E1098" s="164"/>
      <c r="F1098" s="165">
        <v>50</v>
      </c>
      <c r="G1098" s="165"/>
      <c r="H1098" s="202" t="e">
        <f>VLOOKUP(B1098,'N1113 '!A$8:H$356,7,FALSE)</f>
        <v>#N/A</v>
      </c>
      <c r="I1098" s="98" t="e">
        <f t="shared" si="40"/>
        <v>#N/A</v>
      </c>
      <c r="J1098" s="123" t="e">
        <f t="shared" si="41"/>
        <v>#N/A</v>
      </c>
      <c r="K1098" s="131"/>
    </row>
    <row r="1099" spans="1:11" s="110" customFormat="1" ht="19.5" customHeight="1" x14ac:dyDescent="0.2">
      <c r="A1099" s="161">
        <v>42082</v>
      </c>
      <c r="B1099" s="162" t="s">
        <v>624</v>
      </c>
      <c r="C1099" s="240" t="s">
        <v>464</v>
      </c>
      <c r="D1099" s="164"/>
      <c r="E1099" s="164"/>
      <c r="F1099" s="165">
        <v>12</v>
      </c>
      <c r="G1099" s="165"/>
      <c r="H1099" s="202" t="e">
        <f>VLOOKUP(B1099,'N1113 '!A$8:H$356,7,FALSE)</f>
        <v>#N/A</v>
      </c>
      <c r="I1099" s="98" t="e">
        <f t="shared" si="40"/>
        <v>#N/A</v>
      </c>
      <c r="J1099" s="123" t="e">
        <f t="shared" si="41"/>
        <v>#N/A</v>
      </c>
      <c r="K1099" s="131"/>
    </row>
    <row r="1100" spans="1:11" s="167" customFormat="1" ht="19.5" customHeight="1" x14ac:dyDescent="0.2">
      <c r="A1100" s="161">
        <v>42171</v>
      </c>
      <c r="B1100" s="162" t="s">
        <v>699</v>
      </c>
      <c r="C1100" s="245" t="s">
        <v>464</v>
      </c>
      <c r="D1100" s="164"/>
      <c r="E1100" s="164"/>
      <c r="F1100" s="165">
        <v>24</v>
      </c>
      <c r="G1100" s="165"/>
      <c r="H1100" s="98" t="e">
        <f>VLOOKUP(B1100,'N1113 '!A$8:H$356,7,FALSE)</f>
        <v>#N/A</v>
      </c>
      <c r="I1100" s="98" t="e">
        <f t="shared" si="40"/>
        <v>#N/A</v>
      </c>
      <c r="J1100" s="123" t="e">
        <f t="shared" si="41"/>
        <v>#N/A</v>
      </c>
      <c r="K1100" s="165"/>
    </row>
    <row r="1101" spans="1:11" s="167" customFormat="1" ht="19.5" customHeight="1" x14ac:dyDescent="0.2">
      <c r="A1101" s="161">
        <v>42171</v>
      </c>
      <c r="B1101" s="162" t="s">
        <v>663</v>
      </c>
      <c r="C1101" s="240" t="s">
        <v>464</v>
      </c>
      <c r="D1101" s="164"/>
      <c r="E1101" s="164"/>
      <c r="F1101" s="165">
        <v>8</v>
      </c>
      <c r="G1101" s="165"/>
      <c r="H1101" s="98" t="e">
        <f>VLOOKUP(B1101,'N1113 '!A$8:H$356,7,FALSE)</f>
        <v>#N/A</v>
      </c>
      <c r="I1101" s="98" t="e">
        <f t="shared" si="40"/>
        <v>#N/A</v>
      </c>
      <c r="J1101" s="123" t="e">
        <f t="shared" si="41"/>
        <v>#N/A</v>
      </c>
      <c r="K1101" s="165"/>
    </row>
    <row r="1102" spans="1:11" s="167" customFormat="1" ht="19.5" customHeight="1" x14ac:dyDescent="0.2">
      <c r="A1102" s="161">
        <v>42018</v>
      </c>
      <c r="B1102" s="162" t="s">
        <v>563</v>
      </c>
      <c r="C1102" s="240" t="s">
        <v>464</v>
      </c>
      <c r="D1102" s="164"/>
      <c r="E1102" s="164"/>
      <c r="F1102" s="165">
        <v>24</v>
      </c>
      <c r="G1102" s="165"/>
      <c r="H1102" s="98" t="e">
        <f>VLOOKUP(B1102,'N1113 '!A$8:H$356,7,FALSE)</f>
        <v>#N/A</v>
      </c>
      <c r="I1102" s="98" t="e">
        <f t="shared" si="40"/>
        <v>#N/A</v>
      </c>
      <c r="J1102" s="123" t="e">
        <f t="shared" si="41"/>
        <v>#N/A</v>
      </c>
      <c r="K1102" s="165"/>
    </row>
    <row r="1103" spans="1:11" s="110" customFormat="1" ht="19.5" customHeight="1" x14ac:dyDescent="0.2">
      <c r="A1103" s="161">
        <v>42082</v>
      </c>
      <c r="B1103" s="162" t="s">
        <v>622</v>
      </c>
      <c r="C1103" s="240" t="s">
        <v>464</v>
      </c>
      <c r="D1103" s="164"/>
      <c r="E1103" s="164"/>
      <c r="F1103" s="165">
        <v>12</v>
      </c>
      <c r="G1103" s="165"/>
      <c r="H1103" s="202" t="e">
        <f>VLOOKUP(B1103,'N1113 '!A$8:H$356,7,FALSE)</f>
        <v>#N/A</v>
      </c>
      <c r="I1103" s="98" t="e">
        <f t="shared" si="40"/>
        <v>#N/A</v>
      </c>
      <c r="J1103" s="123" t="e">
        <f t="shared" si="41"/>
        <v>#N/A</v>
      </c>
      <c r="K1103" s="131"/>
    </row>
    <row r="1104" spans="1:11" s="167" customFormat="1" ht="19.5" customHeight="1" x14ac:dyDescent="0.2">
      <c r="A1104" s="161">
        <v>42203</v>
      </c>
      <c r="B1104" s="162" t="s">
        <v>703</v>
      </c>
      <c r="C1104" s="240" t="s">
        <v>464</v>
      </c>
      <c r="D1104" s="164"/>
      <c r="E1104" s="164"/>
      <c r="F1104" s="165">
        <v>2</v>
      </c>
      <c r="G1104" s="165"/>
      <c r="H1104" s="98" t="e">
        <f>VLOOKUP(B1104,'N1113 '!A$8:H$356,7,FALSE)</f>
        <v>#N/A</v>
      </c>
      <c r="I1104" s="98" t="e">
        <f t="shared" si="40"/>
        <v>#N/A</v>
      </c>
      <c r="J1104" s="123" t="e">
        <f t="shared" si="41"/>
        <v>#N/A</v>
      </c>
      <c r="K1104" s="165"/>
    </row>
    <row r="1105" spans="1:11" s="167" customFormat="1" ht="19.5" customHeight="1" x14ac:dyDescent="0.2">
      <c r="A1105" s="161">
        <v>42166</v>
      </c>
      <c r="B1105" s="162" t="s">
        <v>673</v>
      </c>
      <c r="C1105" s="240" t="s">
        <v>464</v>
      </c>
      <c r="D1105" s="164"/>
      <c r="E1105" s="164"/>
      <c r="F1105" s="165">
        <v>2</v>
      </c>
      <c r="G1105" s="165"/>
      <c r="H1105" s="98" t="e">
        <f>VLOOKUP(B1105,'N1113 '!A$8:H$356,7,FALSE)</f>
        <v>#N/A</v>
      </c>
      <c r="I1105" s="98" t="e">
        <f t="shared" si="40"/>
        <v>#N/A</v>
      </c>
      <c r="J1105" s="123" t="e">
        <f t="shared" si="41"/>
        <v>#N/A</v>
      </c>
      <c r="K1105" s="165"/>
    </row>
    <row r="1106" spans="1:11" s="167" customFormat="1" ht="19.5" customHeight="1" x14ac:dyDescent="0.2">
      <c r="A1106" s="161">
        <v>42188</v>
      </c>
      <c r="B1106" s="162" t="s">
        <v>675</v>
      </c>
      <c r="C1106" s="240" t="s">
        <v>464</v>
      </c>
      <c r="D1106" s="164"/>
      <c r="E1106" s="164"/>
      <c r="F1106" s="165">
        <v>2</v>
      </c>
      <c r="G1106" s="165"/>
      <c r="H1106" s="98">
        <f>VLOOKUP(B1106,'N1113 '!A$8:H$356,7,FALSE)</f>
        <v>145</v>
      </c>
      <c r="I1106" s="98">
        <f t="shared" si="40"/>
        <v>290</v>
      </c>
      <c r="J1106" s="123">
        <f t="shared" si="41"/>
        <v>0</v>
      </c>
      <c r="K1106" s="165"/>
    </row>
    <row r="1107" spans="1:11" s="167" customFormat="1" ht="19.5" customHeight="1" x14ac:dyDescent="0.2">
      <c r="A1107" s="161"/>
      <c r="B1107" s="162" t="s">
        <v>523</v>
      </c>
      <c r="C1107" s="245" t="s">
        <v>464</v>
      </c>
      <c r="D1107" s="164"/>
      <c r="E1107" s="164"/>
      <c r="F1107" s="165">
        <v>1</v>
      </c>
      <c r="G1107" s="165"/>
      <c r="H1107" s="98" t="e">
        <f>VLOOKUP(B1107,'N1113 '!A$8:H$356,7,FALSE)</f>
        <v>#N/A</v>
      </c>
      <c r="I1107" s="98" t="e">
        <f t="shared" si="40"/>
        <v>#N/A</v>
      </c>
      <c r="J1107" s="123" t="e">
        <f t="shared" si="41"/>
        <v>#N/A</v>
      </c>
      <c r="K1107" s="165"/>
    </row>
    <row r="1108" spans="1:11" s="167" customFormat="1" ht="19.5" customHeight="1" x14ac:dyDescent="0.2">
      <c r="A1108" s="161">
        <v>42019</v>
      </c>
      <c r="B1108" s="162" t="s">
        <v>555</v>
      </c>
      <c r="C1108" s="240" t="s">
        <v>464</v>
      </c>
      <c r="D1108" s="164"/>
      <c r="E1108" s="164"/>
      <c r="F1108" s="165">
        <v>3</v>
      </c>
      <c r="G1108" s="165"/>
      <c r="H1108" s="98">
        <f>VLOOKUP(B1108,'N1113 '!A$8:H$356,7,FALSE)</f>
        <v>395</v>
      </c>
      <c r="I1108" s="98">
        <f t="shared" si="40"/>
        <v>1185</v>
      </c>
      <c r="J1108" s="123">
        <f t="shared" si="41"/>
        <v>0</v>
      </c>
      <c r="K1108" s="165"/>
    </row>
    <row r="1109" spans="1:11" s="110" customFormat="1" ht="19.5" customHeight="1" x14ac:dyDescent="0.2">
      <c r="A1109" s="161">
        <v>42203</v>
      </c>
      <c r="B1109" s="162" t="s">
        <v>684</v>
      </c>
      <c r="C1109" s="240" t="s">
        <v>464</v>
      </c>
      <c r="D1109" s="164"/>
      <c r="E1109" s="164"/>
      <c r="F1109" s="165">
        <v>1</v>
      </c>
      <c r="G1109" s="165"/>
      <c r="H1109" s="202" t="e">
        <f>VLOOKUP(B1109,'N1113 '!A$8:H$356,7,FALSE)</f>
        <v>#N/A</v>
      </c>
      <c r="I1109" s="98" t="e">
        <f t="shared" si="40"/>
        <v>#N/A</v>
      </c>
      <c r="J1109" s="123" t="e">
        <f t="shared" si="41"/>
        <v>#N/A</v>
      </c>
      <c r="K1109" s="131"/>
    </row>
    <row r="1110" spans="1:11" s="110" customFormat="1" ht="19.5" customHeight="1" x14ac:dyDescent="0.2">
      <c r="A1110" s="161">
        <v>42112</v>
      </c>
      <c r="B1110" s="162" t="s">
        <v>513</v>
      </c>
      <c r="C1110" s="163" t="s">
        <v>464</v>
      </c>
      <c r="D1110" s="164"/>
      <c r="E1110" s="164"/>
      <c r="F1110" s="165">
        <v>12</v>
      </c>
      <c r="G1110" s="165"/>
      <c r="H1110" s="202" t="e">
        <f>VLOOKUP(B1110,'N1113 '!A$8:H$356,7,FALSE)</f>
        <v>#N/A</v>
      </c>
      <c r="I1110" s="98" t="e">
        <f t="shared" si="40"/>
        <v>#N/A</v>
      </c>
      <c r="J1110" s="123" t="e">
        <f t="shared" si="41"/>
        <v>#N/A</v>
      </c>
      <c r="K1110" s="131"/>
    </row>
    <row r="1111" spans="1:11" s="110" customFormat="1" ht="19.5" customHeight="1" x14ac:dyDescent="0.2">
      <c r="A1111" s="161">
        <v>42138</v>
      </c>
      <c r="B1111" s="162" t="s">
        <v>536</v>
      </c>
      <c r="C1111" s="163" t="s">
        <v>464</v>
      </c>
      <c r="D1111" s="164"/>
      <c r="E1111" s="164"/>
      <c r="F1111" s="165">
        <v>12</v>
      </c>
      <c r="G1111" s="165"/>
      <c r="H1111" s="202" t="e">
        <f>VLOOKUP(B1111,'N1113 '!A$8:H$356,7,FALSE)</f>
        <v>#N/A</v>
      </c>
      <c r="I1111" s="98" t="e">
        <f t="shared" si="40"/>
        <v>#N/A</v>
      </c>
      <c r="J1111" s="123" t="e">
        <f t="shared" si="41"/>
        <v>#N/A</v>
      </c>
      <c r="K1111" s="131"/>
    </row>
    <row r="1112" spans="1:11" s="110" customFormat="1" ht="19.5" customHeight="1" x14ac:dyDescent="0.2">
      <c r="A1112" s="161">
        <v>42231</v>
      </c>
      <c r="B1112" s="162" t="s">
        <v>536</v>
      </c>
      <c r="C1112" s="163" t="s">
        <v>464</v>
      </c>
      <c r="D1112" s="164"/>
      <c r="E1112" s="164"/>
      <c r="F1112" s="165">
        <v>12</v>
      </c>
      <c r="G1112" s="165"/>
      <c r="H1112" s="202" t="e">
        <f>VLOOKUP(B1112,'N1113 '!A$8:H$356,7,FALSE)</f>
        <v>#N/A</v>
      </c>
      <c r="I1112" s="98" t="e">
        <f t="shared" si="40"/>
        <v>#N/A</v>
      </c>
      <c r="J1112" s="123" t="e">
        <f t="shared" si="41"/>
        <v>#N/A</v>
      </c>
      <c r="K1112" s="131"/>
    </row>
    <row r="1113" spans="1:11" s="110" customFormat="1" ht="19.5" customHeight="1" x14ac:dyDescent="0.2">
      <c r="A1113" s="161">
        <v>42235</v>
      </c>
      <c r="B1113" s="162" t="s">
        <v>715</v>
      </c>
      <c r="C1113" s="163" t="s">
        <v>464</v>
      </c>
      <c r="D1113" s="164"/>
      <c r="E1113" s="164"/>
      <c r="F1113" s="165">
        <v>1</v>
      </c>
      <c r="G1113" s="165"/>
      <c r="H1113" s="98" t="e">
        <f>VLOOKUP(B1113,'N1113 '!A$8:H$356,7,FALSE)</f>
        <v>#N/A</v>
      </c>
      <c r="I1113" s="98" t="e">
        <f t="shared" si="40"/>
        <v>#N/A</v>
      </c>
      <c r="J1113" s="123" t="e">
        <f t="shared" si="41"/>
        <v>#N/A</v>
      </c>
      <c r="K1113" s="131"/>
    </row>
    <row r="1114" spans="1:11" s="167" customFormat="1" ht="19.5" customHeight="1" x14ac:dyDescent="0.2">
      <c r="A1114" s="161">
        <v>42100</v>
      </c>
      <c r="B1114" s="162" t="s">
        <v>634</v>
      </c>
      <c r="C1114" s="240" t="s">
        <v>464</v>
      </c>
      <c r="D1114" s="164"/>
      <c r="E1114" s="164"/>
      <c r="F1114" s="165">
        <v>1</v>
      </c>
      <c r="G1114" s="165"/>
      <c r="H1114" s="98" t="e">
        <f>VLOOKUP(B1114,'N1113 '!A$8:H$356,7,FALSE)</f>
        <v>#N/A</v>
      </c>
      <c r="I1114" s="98" t="e">
        <f t="shared" si="40"/>
        <v>#N/A</v>
      </c>
      <c r="J1114" s="123" t="e">
        <f t="shared" si="41"/>
        <v>#N/A</v>
      </c>
      <c r="K1114" s="165"/>
    </row>
    <row r="1115" spans="1:11" s="167" customFormat="1" ht="19.5" customHeight="1" x14ac:dyDescent="0.2">
      <c r="A1115" s="161">
        <v>42135</v>
      </c>
      <c r="B1115" s="162" t="s">
        <v>645</v>
      </c>
      <c r="C1115" s="240" t="s">
        <v>464</v>
      </c>
      <c r="D1115" s="164"/>
      <c r="E1115" s="164"/>
      <c r="F1115" s="165">
        <v>48</v>
      </c>
      <c r="G1115" s="165"/>
      <c r="H1115" s="98" t="e">
        <f>VLOOKUP(B1115,'N1113 '!A$8:H$356,7,FALSE)</f>
        <v>#N/A</v>
      </c>
      <c r="I1115" s="98" t="e">
        <f t="shared" si="40"/>
        <v>#N/A</v>
      </c>
      <c r="J1115" s="123" t="e">
        <f t="shared" si="41"/>
        <v>#N/A</v>
      </c>
      <c r="K1115" s="165"/>
    </row>
    <row r="1116" spans="1:11" s="167" customFormat="1" ht="19.5" customHeight="1" x14ac:dyDescent="0.2">
      <c r="A1116" s="161">
        <v>42188</v>
      </c>
      <c r="B1116" s="162" t="s">
        <v>85</v>
      </c>
      <c r="C1116" s="240" t="s">
        <v>464</v>
      </c>
      <c r="D1116" s="164"/>
      <c r="E1116" s="164"/>
      <c r="F1116" s="165">
        <v>100</v>
      </c>
      <c r="G1116" s="165"/>
      <c r="H1116" s="98">
        <f>VLOOKUP(B1116,'N1113 '!A$8:H$356,7,FALSE)</f>
        <v>15</v>
      </c>
      <c r="I1116" s="98">
        <f t="shared" si="40"/>
        <v>1500</v>
      </c>
      <c r="J1116" s="123">
        <f t="shared" si="41"/>
        <v>0</v>
      </c>
      <c r="K1116" s="165"/>
    </row>
    <row r="1117" spans="1:11" s="167" customFormat="1" ht="19.5" customHeight="1" x14ac:dyDescent="0.2">
      <c r="A1117" s="161">
        <v>42188</v>
      </c>
      <c r="B1117" s="162" t="s">
        <v>679</v>
      </c>
      <c r="C1117" s="163" t="s">
        <v>464</v>
      </c>
      <c r="D1117" s="164"/>
      <c r="E1117" s="164"/>
      <c r="F1117" s="165">
        <v>1</v>
      </c>
      <c r="G1117" s="165"/>
      <c r="H1117" s="98" t="e">
        <f>VLOOKUP(B1117,'N1113 '!A$8:H$356,7,FALSE)</f>
        <v>#N/A</v>
      </c>
      <c r="I1117" s="98" t="e">
        <f t="shared" si="40"/>
        <v>#N/A</v>
      </c>
      <c r="J1117" s="123" t="e">
        <f t="shared" si="41"/>
        <v>#N/A</v>
      </c>
      <c r="K1117" s="165"/>
    </row>
    <row r="1118" spans="1:11" s="167" customFormat="1" ht="19.5" customHeight="1" x14ac:dyDescent="0.2">
      <c r="A1118" s="161">
        <v>42188</v>
      </c>
      <c r="B1118" s="162" t="s">
        <v>808</v>
      </c>
      <c r="C1118" s="163" t="s">
        <v>464</v>
      </c>
      <c r="D1118" s="164"/>
      <c r="E1118" s="164"/>
      <c r="F1118" s="165">
        <v>1</v>
      </c>
      <c r="G1118" s="165"/>
      <c r="H1118" s="98" t="e">
        <f>VLOOKUP(B1118,'N1113 '!A$8:H$356,7,FALSE)</f>
        <v>#N/A</v>
      </c>
      <c r="I1118" s="98" t="e">
        <f t="shared" si="40"/>
        <v>#N/A</v>
      </c>
      <c r="J1118" s="123" t="e">
        <f t="shared" si="41"/>
        <v>#N/A</v>
      </c>
      <c r="K1118" s="165"/>
    </row>
    <row r="1119" spans="1:11" s="167" customFormat="1" ht="19.5" customHeight="1" x14ac:dyDescent="0.2">
      <c r="A1119" s="161">
        <v>42188</v>
      </c>
      <c r="B1119" s="162" t="s">
        <v>807</v>
      </c>
      <c r="C1119" s="163" t="s">
        <v>464</v>
      </c>
      <c r="D1119" s="164"/>
      <c r="E1119" s="164"/>
      <c r="F1119" s="165">
        <v>1</v>
      </c>
      <c r="G1119" s="165"/>
      <c r="H1119" s="98" t="e">
        <f>VLOOKUP(B1119,'N1113 '!A$8:H$356,7,FALSE)</f>
        <v>#N/A</v>
      </c>
      <c r="I1119" s="98" t="e">
        <f t="shared" si="40"/>
        <v>#N/A</v>
      </c>
      <c r="J1119" s="123" t="e">
        <f t="shared" si="41"/>
        <v>#N/A</v>
      </c>
      <c r="K1119" s="165"/>
    </row>
    <row r="1120" spans="1:11" s="167" customFormat="1" ht="19.5" customHeight="1" x14ac:dyDescent="0.2">
      <c r="A1120" s="161">
        <v>42188</v>
      </c>
      <c r="B1120" s="162" t="s">
        <v>725</v>
      </c>
      <c r="C1120" s="163" t="s">
        <v>464</v>
      </c>
      <c r="D1120" s="164"/>
      <c r="E1120" s="164"/>
      <c r="F1120" s="165">
        <v>1</v>
      </c>
      <c r="G1120" s="165"/>
      <c r="H1120" s="98" t="e">
        <f>VLOOKUP(B1120,'N1113 '!A$8:H$356,7,FALSE)</f>
        <v>#N/A</v>
      </c>
      <c r="I1120" s="98" t="e">
        <f t="shared" si="40"/>
        <v>#N/A</v>
      </c>
      <c r="J1120" s="123" t="e">
        <f t="shared" si="41"/>
        <v>#N/A</v>
      </c>
      <c r="K1120" s="165"/>
    </row>
    <row r="1121" spans="1:11" s="167" customFormat="1" ht="19.5" customHeight="1" x14ac:dyDescent="0.2">
      <c r="A1121" s="161">
        <v>42188</v>
      </c>
      <c r="B1121" s="162" t="s">
        <v>726</v>
      </c>
      <c r="C1121" s="240" t="s">
        <v>464</v>
      </c>
      <c r="D1121" s="164"/>
      <c r="E1121" s="164"/>
      <c r="F1121" s="165">
        <v>1</v>
      </c>
      <c r="G1121" s="165"/>
      <c r="H1121" s="98" t="e">
        <f>VLOOKUP(B1121,'N1113 '!A$8:H$356,7,FALSE)</f>
        <v>#N/A</v>
      </c>
      <c r="I1121" s="98" t="e">
        <f t="shared" si="40"/>
        <v>#N/A</v>
      </c>
      <c r="J1121" s="123" t="e">
        <f t="shared" si="41"/>
        <v>#N/A</v>
      </c>
      <c r="K1121" s="165"/>
    </row>
    <row r="1122" spans="1:11" s="167" customFormat="1" ht="19.5" customHeight="1" x14ac:dyDescent="0.2">
      <c r="A1122" s="161">
        <v>42044</v>
      </c>
      <c r="B1122" s="162" t="s">
        <v>593</v>
      </c>
      <c r="C1122" s="240" t="s">
        <v>464</v>
      </c>
      <c r="D1122" s="164"/>
      <c r="E1122" s="164"/>
      <c r="F1122" s="165">
        <v>20</v>
      </c>
      <c r="G1122" s="165"/>
      <c r="H1122" s="98" t="e">
        <f>VLOOKUP(B1122,'N1113 '!A$8:H$356,7,FALSE)</f>
        <v>#N/A</v>
      </c>
      <c r="I1122" s="98" t="e">
        <f t="shared" si="40"/>
        <v>#N/A</v>
      </c>
      <c r="J1122" s="123" t="e">
        <f t="shared" si="41"/>
        <v>#N/A</v>
      </c>
      <c r="K1122" s="165"/>
    </row>
    <row r="1123" spans="1:11" s="167" customFormat="1" ht="19.5" customHeight="1" x14ac:dyDescent="0.2">
      <c r="A1123" s="161">
        <v>42020</v>
      </c>
      <c r="B1123" s="162" t="s">
        <v>578</v>
      </c>
      <c r="C1123" s="163" t="s">
        <v>464</v>
      </c>
      <c r="D1123" s="164"/>
      <c r="E1123" s="164"/>
      <c r="F1123" s="165"/>
      <c r="G1123" s="165"/>
      <c r="H1123" s="98" t="e">
        <f>VLOOKUP(B1123,'N1113 '!A$8:H$356,7,FALSE)</f>
        <v>#N/A</v>
      </c>
      <c r="I1123" s="98" t="e">
        <f t="shared" si="40"/>
        <v>#N/A</v>
      </c>
      <c r="J1123" s="123" t="e">
        <f t="shared" si="41"/>
        <v>#N/A</v>
      </c>
      <c r="K1123" s="165"/>
    </row>
    <row r="1124" spans="1:11" s="167" customFormat="1" ht="19.5" customHeight="1" x14ac:dyDescent="0.2">
      <c r="A1124" s="161">
        <v>42037</v>
      </c>
      <c r="B1124" s="162" t="s">
        <v>587</v>
      </c>
      <c r="C1124" s="163" t="s">
        <v>464</v>
      </c>
      <c r="D1124" s="164"/>
      <c r="E1124" s="164"/>
      <c r="F1124" s="165">
        <v>24</v>
      </c>
      <c r="G1124" s="165"/>
      <c r="H1124" s="98">
        <f>VLOOKUP(B1124,'N1113 '!A$8:H$356,7,FALSE)</f>
        <v>11.6</v>
      </c>
      <c r="I1124" s="98">
        <f t="shared" si="40"/>
        <v>278.39999999999998</v>
      </c>
      <c r="J1124" s="123">
        <f t="shared" si="41"/>
        <v>0</v>
      </c>
      <c r="K1124" s="165"/>
    </row>
    <row r="1125" spans="1:11" s="167" customFormat="1" ht="19.5" customHeight="1" x14ac:dyDescent="0.2">
      <c r="A1125" s="161">
        <v>42082</v>
      </c>
      <c r="B1125" s="162" t="s">
        <v>623</v>
      </c>
      <c r="C1125" s="163" t="s">
        <v>464</v>
      </c>
      <c r="D1125" s="164"/>
      <c r="E1125" s="164"/>
      <c r="F1125" s="165">
        <v>24</v>
      </c>
      <c r="G1125" s="165"/>
      <c r="H1125" s="98">
        <f>VLOOKUP(B1125,'N1113 '!A$8:H$356,7,FALSE)</f>
        <v>38</v>
      </c>
      <c r="I1125" s="98">
        <f t="shared" si="40"/>
        <v>912</v>
      </c>
      <c r="J1125" s="123">
        <f t="shared" si="41"/>
        <v>0</v>
      </c>
      <c r="K1125" s="165"/>
    </row>
    <row r="1126" spans="1:11" s="167" customFormat="1" ht="19.5" customHeight="1" x14ac:dyDescent="0.2">
      <c r="A1126" s="161">
        <v>42132</v>
      </c>
      <c r="B1126" s="162" t="s">
        <v>623</v>
      </c>
      <c r="C1126" s="163" t="s">
        <v>464</v>
      </c>
      <c r="D1126" s="164"/>
      <c r="E1126" s="164"/>
      <c r="F1126" s="165">
        <v>24</v>
      </c>
      <c r="G1126" s="165"/>
      <c r="H1126" s="98">
        <f>VLOOKUP(B1126,'N1113 '!A$8:H$356,7,FALSE)</f>
        <v>38</v>
      </c>
      <c r="I1126" s="98">
        <f t="shared" si="40"/>
        <v>912</v>
      </c>
      <c r="J1126" s="123">
        <f t="shared" si="41"/>
        <v>0</v>
      </c>
      <c r="K1126" s="165"/>
    </row>
    <row r="1127" spans="1:11" s="167" customFormat="1" ht="19.5" customHeight="1" x14ac:dyDescent="0.2">
      <c r="A1127" s="161">
        <v>42180</v>
      </c>
      <c r="B1127" s="162" t="s">
        <v>669</v>
      </c>
      <c r="C1127" s="245" t="s">
        <v>464</v>
      </c>
      <c r="D1127" s="164"/>
      <c r="E1127" s="164"/>
      <c r="F1127" s="165">
        <v>24</v>
      </c>
      <c r="G1127" s="165"/>
      <c r="H1127" s="98">
        <f>VLOOKUP(B1127,'N1113 '!A$8:H$356,7,FALSE)</f>
        <v>16.5</v>
      </c>
      <c r="I1127" s="98">
        <f t="shared" si="40"/>
        <v>396</v>
      </c>
      <c r="J1127" s="123">
        <f t="shared" si="41"/>
        <v>0</v>
      </c>
      <c r="K1127" s="165"/>
    </row>
    <row r="1128" spans="1:11" s="167" customFormat="1" ht="19.5" customHeight="1" x14ac:dyDescent="0.2">
      <c r="A1128" s="161">
        <v>42180</v>
      </c>
      <c r="B1128" s="162" t="s">
        <v>670</v>
      </c>
      <c r="C1128" s="245" t="s">
        <v>464</v>
      </c>
      <c r="D1128" s="164"/>
      <c r="E1128" s="164"/>
      <c r="F1128" s="165">
        <v>6</v>
      </c>
      <c r="G1128" s="165"/>
      <c r="H1128" s="98" t="e">
        <f>VLOOKUP(B1128,'N1113 '!A$8:H$356,7,FALSE)</f>
        <v>#N/A</v>
      </c>
      <c r="I1128" s="98" t="e">
        <f t="shared" si="40"/>
        <v>#N/A</v>
      </c>
      <c r="J1128" s="123" t="e">
        <f t="shared" si="41"/>
        <v>#N/A</v>
      </c>
      <c r="K1128" s="165"/>
    </row>
    <row r="1129" spans="1:11" s="110" customFormat="1" ht="19.5" customHeight="1" x14ac:dyDescent="0.2">
      <c r="A1129" s="161">
        <v>42231</v>
      </c>
      <c r="B1129" s="162" t="s">
        <v>711</v>
      </c>
      <c r="C1129" s="240" t="s">
        <v>464</v>
      </c>
      <c r="D1129" s="164"/>
      <c r="E1129" s="164"/>
      <c r="F1129" s="165">
        <v>12</v>
      </c>
      <c r="G1129" s="165"/>
      <c r="H1129" s="98" t="e">
        <f>VLOOKUP(B1129,'N1113 '!A$8:H$356,7,FALSE)</f>
        <v>#N/A</v>
      </c>
      <c r="I1129" s="98" t="e">
        <f t="shared" si="40"/>
        <v>#N/A</v>
      </c>
      <c r="J1129" s="123" t="e">
        <f t="shared" si="41"/>
        <v>#N/A</v>
      </c>
      <c r="K1129" s="131"/>
    </row>
    <row r="1130" spans="1:11" s="110" customFormat="1" ht="19.5" customHeight="1" x14ac:dyDescent="0.2">
      <c r="A1130" s="161">
        <v>42157</v>
      </c>
      <c r="B1130" s="162" t="s">
        <v>656</v>
      </c>
      <c r="C1130" s="240" t="s">
        <v>464</v>
      </c>
      <c r="D1130" s="164"/>
      <c r="E1130" s="164"/>
      <c r="F1130" s="165">
        <v>1</v>
      </c>
      <c r="G1130" s="165"/>
      <c r="H1130" s="98" t="e">
        <f>VLOOKUP(B1130,'N1113 '!A$8:H$356,7,FALSE)</f>
        <v>#N/A</v>
      </c>
      <c r="I1130" s="98" t="e">
        <f t="shared" si="40"/>
        <v>#N/A</v>
      </c>
      <c r="J1130" s="123" t="e">
        <f t="shared" si="41"/>
        <v>#N/A</v>
      </c>
      <c r="K1130" s="131"/>
    </row>
    <row r="1131" spans="1:11" s="167" customFormat="1" ht="19.5" customHeight="1" x14ac:dyDescent="0.2">
      <c r="A1131" s="161">
        <v>42044</v>
      </c>
      <c r="B1131" s="162" t="s">
        <v>594</v>
      </c>
      <c r="C1131" s="245" t="s">
        <v>464</v>
      </c>
      <c r="D1131" s="164"/>
      <c r="E1131" s="164"/>
      <c r="F1131" s="165">
        <v>10</v>
      </c>
      <c r="G1131" s="165"/>
      <c r="H1131" s="98">
        <f>VLOOKUP(B1131,'N1113 '!A$8:H$356,7,FALSE)</f>
        <v>16.5</v>
      </c>
      <c r="I1131" s="98">
        <f t="shared" si="40"/>
        <v>165</v>
      </c>
      <c r="J1131" s="123">
        <f t="shared" si="41"/>
        <v>0</v>
      </c>
      <c r="K1131" s="165"/>
    </row>
    <row r="1132" spans="1:11" s="167" customFormat="1" ht="19.5" customHeight="1" x14ac:dyDescent="0.2">
      <c r="A1132" s="161">
        <v>42018</v>
      </c>
      <c r="B1132" s="162" t="s">
        <v>534</v>
      </c>
      <c r="C1132" s="240" t="s">
        <v>464</v>
      </c>
      <c r="D1132" s="164"/>
      <c r="E1132" s="164"/>
      <c r="F1132" s="165">
        <v>10</v>
      </c>
      <c r="G1132" s="165"/>
      <c r="H1132" s="98" t="e">
        <f>VLOOKUP(B1132,'N1113 '!A$8:H$356,7,FALSE)</f>
        <v>#N/A</v>
      </c>
      <c r="I1132" s="98" t="e">
        <f t="shared" si="40"/>
        <v>#N/A</v>
      </c>
      <c r="J1132" s="123" t="e">
        <f t="shared" si="41"/>
        <v>#N/A</v>
      </c>
      <c r="K1132" s="165"/>
    </row>
    <row r="1133" spans="1:11" s="167" customFormat="1" ht="19.5" customHeight="1" x14ac:dyDescent="0.2">
      <c r="A1133" s="161">
        <v>42018</v>
      </c>
      <c r="B1133" s="162" t="s">
        <v>334</v>
      </c>
      <c r="C1133" s="163" t="s">
        <v>464</v>
      </c>
      <c r="D1133" s="164"/>
      <c r="E1133" s="164"/>
      <c r="F1133" s="165">
        <v>6</v>
      </c>
      <c r="G1133" s="165"/>
      <c r="H1133" s="98">
        <f>VLOOKUP(B1133,'N1113 '!A$8:H$356,7,FALSE)</f>
        <v>49.7</v>
      </c>
      <c r="I1133" s="98">
        <f t="shared" si="40"/>
        <v>298.20000000000005</v>
      </c>
      <c r="J1133" s="123">
        <f t="shared" si="41"/>
        <v>0</v>
      </c>
      <c r="K1133" s="165"/>
    </row>
    <row r="1134" spans="1:11" s="167" customFormat="1" ht="19.5" customHeight="1" x14ac:dyDescent="0.2">
      <c r="A1134" s="161">
        <v>42059</v>
      </c>
      <c r="B1134" s="162" t="s">
        <v>603</v>
      </c>
      <c r="C1134" s="163" t="s">
        <v>464</v>
      </c>
      <c r="D1134" s="164"/>
      <c r="E1134" s="164"/>
      <c r="F1134" s="165">
        <v>100</v>
      </c>
      <c r="G1134" s="165"/>
      <c r="H1134" s="98" t="e">
        <f>VLOOKUP(B1134,'N1113 '!A$8:H$356,7,FALSE)</f>
        <v>#N/A</v>
      </c>
      <c r="I1134" s="98" t="e">
        <f t="shared" si="40"/>
        <v>#N/A</v>
      </c>
      <c r="J1134" s="123" t="e">
        <f t="shared" si="41"/>
        <v>#N/A</v>
      </c>
      <c r="K1134" s="165"/>
    </row>
    <row r="1135" spans="1:11" s="167" customFormat="1" ht="19.5" customHeight="1" x14ac:dyDescent="0.2">
      <c r="A1135" s="161">
        <v>42037</v>
      </c>
      <c r="B1135" s="162" t="s">
        <v>129</v>
      </c>
      <c r="C1135" s="240" t="s">
        <v>464</v>
      </c>
      <c r="D1135" s="164"/>
      <c r="E1135" s="164"/>
      <c r="F1135" s="165">
        <v>12</v>
      </c>
      <c r="G1135" s="165"/>
      <c r="H1135" s="98" t="e">
        <f>VLOOKUP(B1135,'N1113 '!A$8:H$356,7,FALSE)</f>
        <v>#N/A</v>
      </c>
      <c r="I1135" s="98" t="e">
        <f t="shared" si="40"/>
        <v>#N/A</v>
      </c>
      <c r="J1135" s="123" t="e">
        <f t="shared" si="41"/>
        <v>#N/A</v>
      </c>
      <c r="K1135" s="165"/>
    </row>
    <row r="1136" spans="1:11" s="167" customFormat="1" ht="19.5" customHeight="1" x14ac:dyDescent="0.2">
      <c r="A1136" s="161">
        <v>42180</v>
      </c>
      <c r="B1136" s="162" t="s">
        <v>129</v>
      </c>
      <c r="C1136" s="240" t="s">
        <v>464</v>
      </c>
      <c r="D1136" s="164"/>
      <c r="E1136" s="164"/>
      <c r="F1136" s="165">
        <v>10</v>
      </c>
      <c r="G1136" s="165"/>
      <c r="H1136" s="98" t="e">
        <f>VLOOKUP(B1136,'N1113 '!A$8:H$356,7,FALSE)</f>
        <v>#N/A</v>
      </c>
      <c r="I1136" s="98" t="e">
        <f t="shared" si="40"/>
        <v>#N/A</v>
      </c>
      <c r="J1136" s="123" t="e">
        <f t="shared" si="41"/>
        <v>#N/A</v>
      </c>
      <c r="K1136" s="165"/>
    </row>
    <row r="1137" spans="1:11" s="110" customFormat="1" ht="19.5" customHeight="1" x14ac:dyDescent="0.2">
      <c r="A1137" s="161">
        <v>42188</v>
      </c>
      <c r="B1137" s="162" t="s">
        <v>129</v>
      </c>
      <c r="C1137" s="240" t="s">
        <v>464</v>
      </c>
      <c r="D1137" s="164"/>
      <c r="E1137" s="164"/>
      <c r="F1137" s="165">
        <v>6</v>
      </c>
      <c r="G1137" s="165"/>
      <c r="H1137" s="98" t="e">
        <f>VLOOKUP(B1137,'N1113 '!A$8:H$356,7,FALSE)</f>
        <v>#N/A</v>
      </c>
      <c r="I1137" s="98" t="e">
        <f t="shared" si="40"/>
        <v>#N/A</v>
      </c>
      <c r="J1137" s="123" t="e">
        <f t="shared" si="41"/>
        <v>#N/A</v>
      </c>
      <c r="K1137" s="131"/>
    </row>
    <row r="1138" spans="1:11" s="110" customFormat="1" ht="19.5" customHeight="1" x14ac:dyDescent="0.2">
      <c r="A1138" s="161">
        <v>42199</v>
      </c>
      <c r="B1138" s="162" t="s">
        <v>129</v>
      </c>
      <c r="C1138" s="240" t="s">
        <v>464</v>
      </c>
      <c r="D1138" s="164"/>
      <c r="E1138" s="164"/>
      <c r="F1138" s="165">
        <v>6</v>
      </c>
      <c r="G1138" s="165"/>
      <c r="H1138" s="98" t="e">
        <f>VLOOKUP(B1138,'N1113 '!A$8:H$356,7,FALSE)</f>
        <v>#N/A</v>
      </c>
      <c r="I1138" s="98" t="e">
        <f t="shared" si="40"/>
        <v>#N/A</v>
      </c>
      <c r="J1138" s="123" t="e">
        <f t="shared" si="41"/>
        <v>#N/A</v>
      </c>
      <c r="K1138" s="131"/>
    </row>
    <row r="1139" spans="1:11" s="110" customFormat="1" ht="19.5" customHeight="1" x14ac:dyDescent="0.2">
      <c r="A1139" s="161">
        <v>42203</v>
      </c>
      <c r="B1139" s="162" t="s">
        <v>129</v>
      </c>
      <c r="C1139" s="163" t="s">
        <v>464</v>
      </c>
      <c r="D1139" s="164"/>
      <c r="E1139" s="164"/>
      <c r="F1139" s="165">
        <v>12</v>
      </c>
      <c r="G1139" s="165"/>
      <c r="H1139" s="98" t="e">
        <f>VLOOKUP(B1139,'N1113 '!A$8:H$356,7,FALSE)</f>
        <v>#N/A</v>
      </c>
      <c r="I1139" s="98" t="e">
        <f t="shared" si="40"/>
        <v>#N/A</v>
      </c>
      <c r="J1139" s="123" t="e">
        <f t="shared" si="41"/>
        <v>#N/A</v>
      </c>
      <c r="K1139" s="131"/>
    </row>
    <row r="1140" spans="1:11" s="110" customFormat="1" ht="19.5" customHeight="1" x14ac:dyDescent="0.2">
      <c r="A1140" s="161">
        <v>42209</v>
      </c>
      <c r="B1140" s="162" t="s">
        <v>129</v>
      </c>
      <c r="C1140" s="163" t="s">
        <v>464</v>
      </c>
      <c r="D1140" s="164"/>
      <c r="E1140" s="164"/>
      <c r="F1140" s="165">
        <v>12</v>
      </c>
      <c r="G1140" s="165"/>
      <c r="H1140" s="98" t="e">
        <f>VLOOKUP(B1140,'N1113 '!A$8:H$356,7,FALSE)</f>
        <v>#N/A</v>
      </c>
      <c r="I1140" s="98" t="e">
        <f t="shared" si="40"/>
        <v>#N/A</v>
      </c>
      <c r="J1140" s="123" t="e">
        <f t="shared" si="41"/>
        <v>#N/A</v>
      </c>
      <c r="K1140" s="131"/>
    </row>
    <row r="1141" spans="1:11" s="167" customFormat="1" ht="19.5" customHeight="1" x14ac:dyDescent="0.2">
      <c r="A1141" s="161">
        <v>42018</v>
      </c>
      <c r="B1141" s="162" t="s">
        <v>132</v>
      </c>
      <c r="C1141" s="163" t="s">
        <v>464</v>
      </c>
      <c r="D1141" s="164"/>
      <c r="E1141" s="164"/>
      <c r="F1141" s="165">
        <v>200</v>
      </c>
      <c r="G1141" s="165"/>
      <c r="H1141" s="98" t="e">
        <f>VLOOKUP(B1141,'N1113 '!A$8:H$356,7,FALSE)</f>
        <v>#N/A</v>
      </c>
      <c r="I1141" s="98" t="e">
        <f t="shared" si="40"/>
        <v>#N/A</v>
      </c>
      <c r="J1141" s="123" t="e">
        <f t="shared" si="41"/>
        <v>#N/A</v>
      </c>
      <c r="K1141" s="165"/>
    </row>
    <row r="1142" spans="1:11" s="110" customFormat="1" ht="19.5" customHeight="1" x14ac:dyDescent="0.2">
      <c r="A1142" s="161">
        <v>42153</v>
      </c>
      <c r="B1142" s="162" t="s">
        <v>335</v>
      </c>
      <c r="C1142" s="163" t="s">
        <v>464</v>
      </c>
      <c r="D1142" s="164"/>
      <c r="E1142" s="164"/>
      <c r="F1142" s="165">
        <v>3</v>
      </c>
      <c r="G1142" s="165"/>
      <c r="H1142" s="98">
        <f>VLOOKUP(B1142,'N1113 '!A$8:H$356,7,FALSE)</f>
        <v>0.4</v>
      </c>
      <c r="I1142" s="98">
        <f t="shared" si="40"/>
        <v>1.2000000000000002</v>
      </c>
      <c r="J1142" s="123">
        <f t="shared" si="41"/>
        <v>0</v>
      </c>
      <c r="K1142" s="131"/>
    </row>
    <row r="1143" spans="1:11" s="167" customFormat="1" ht="19.5" customHeight="1" x14ac:dyDescent="0.2">
      <c r="A1143" s="161">
        <v>42018</v>
      </c>
      <c r="B1143" s="162" t="s">
        <v>143</v>
      </c>
      <c r="C1143" s="163" t="s">
        <v>464</v>
      </c>
      <c r="D1143" s="164"/>
      <c r="E1143" s="164"/>
      <c r="F1143" s="165">
        <v>12</v>
      </c>
      <c r="G1143" s="165"/>
      <c r="H1143" s="98">
        <f>VLOOKUP(B1143,'N1113 '!A$8:H$356,7,FALSE)</f>
        <v>26</v>
      </c>
      <c r="I1143" s="98">
        <f t="shared" si="40"/>
        <v>312</v>
      </c>
      <c r="J1143" s="123">
        <f t="shared" si="41"/>
        <v>0</v>
      </c>
      <c r="K1143" s="165"/>
    </row>
    <row r="1144" spans="1:11" s="110" customFormat="1" ht="19.5" customHeight="1" x14ac:dyDescent="0.2">
      <c r="A1144" s="161">
        <v>42231</v>
      </c>
      <c r="B1144" s="162" t="s">
        <v>143</v>
      </c>
      <c r="C1144" s="163" t="s">
        <v>464</v>
      </c>
      <c r="D1144" s="164"/>
      <c r="E1144" s="164"/>
      <c r="F1144" s="165">
        <v>12</v>
      </c>
      <c r="G1144" s="165"/>
      <c r="H1144" s="98">
        <f>VLOOKUP(B1144,'N1113 '!A$8:H$356,7,FALSE)</f>
        <v>26</v>
      </c>
      <c r="I1144" s="98">
        <f t="shared" si="40"/>
        <v>312</v>
      </c>
      <c r="J1144" s="123">
        <f t="shared" si="41"/>
        <v>0</v>
      </c>
      <c r="K1144" s="131"/>
    </row>
    <row r="1145" spans="1:11" s="167" customFormat="1" ht="19.5" customHeight="1" x14ac:dyDescent="0.2">
      <c r="A1145" s="161">
        <v>42019</v>
      </c>
      <c r="B1145" s="162" t="s">
        <v>557</v>
      </c>
      <c r="C1145" s="163" t="s">
        <v>464</v>
      </c>
      <c r="D1145" s="164"/>
      <c r="E1145" s="164"/>
      <c r="F1145" s="165">
        <v>5</v>
      </c>
      <c r="G1145" s="165"/>
      <c r="H1145" s="98" t="e">
        <f>VLOOKUP(B1145,'N1113 '!A$8:H$356,7,FALSE)</f>
        <v>#N/A</v>
      </c>
      <c r="I1145" s="98" t="e">
        <f t="shared" si="40"/>
        <v>#N/A</v>
      </c>
      <c r="J1145" s="123" t="e">
        <f t="shared" si="41"/>
        <v>#N/A</v>
      </c>
      <c r="K1145" s="165"/>
    </row>
    <row r="1146" spans="1:11" s="167" customFormat="1" ht="19.5" customHeight="1" x14ac:dyDescent="0.2">
      <c r="A1146" s="161">
        <v>42206</v>
      </c>
      <c r="B1146" s="162" t="s">
        <v>692</v>
      </c>
      <c r="C1146" s="163" t="s">
        <v>464</v>
      </c>
      <c r="D1146" s="164"/>
      <c r="E1146" s="164"/>
      <c r="F1146" s="165">
        <v>6</v>
      </c>
      <c r="G1146" s="165"/>
      <c r="H1146" s="98" t="e">
        <f>VLOOKUP(B1146,'N1113 '!A$8:H$356,7,FALSE)</f>
        <v>#N/A</v>
      </c>
      <c r="I1146" s="98" t="e">
        <f t="shared" si="40"/>
        <v>#N/A</v>
      </c>
      <c r="J1146" s="123" t="e">
        <f t="shared" si="41"/>
        <v>#N/A</v>
      </c>
      <c r="K1146" s="165"/>
    </row>
    <row r="1147" spans="1:11" s="167" customFormat="1" ht="19.5" customHeight="1" x14ac:dyDescent="0.2">
      <c r="A1147" s="161">
        <v>42546</v>
      </c>
      <c r="B1147" s="162" t="s">
        <v>671</v>
      </c>
      <c r="C1147" s="240" t="s">
        <v>464</v>
      </c>
      <c r="D1147" s="164"/>
      <c r="E1147" s="164"/>
      <c r="F1147" s="165">
        <v>1</v>
      </c>
      <c r="G1147" s="165"/>
      <c r="H1147" s="98" t="e">
        <f>VLOOKUP(B1147,'N1113 '!A$8:H$356,7,FALSE)</f>
        <v>#N/A</v>
      </c>
      <c r="I1147" s="98" t="e">
        <f t="shared" si="40"/>
        <v>#N/A</v>
      </c>
      <c r="J1147" s="123" t="e">
        <f t="shared" si="41"/>
        <v>#N/A</v>
      </c>
      <c r="K1147" s="165"/>
    </row>
    <row r="1148" spans="1:11" s="167" customFormat="1" ht="19.5" customHeight="1" x14ac:dyDescent="0.2">
      <c r="A1148" s="161">
        <v>42546</v>
      </c>
      <c r="B1148" s="162" t="s">
        <v>716</v>
      </c>
      <c r="C1148" s="240" t="s">
        <v>464</v>
      </c>
      <c r="D1148" s="164"/>
      <c r="E1148" s="164"/>
      <c r="F1148" s="165">
        <v>1</v>
      </c>
      <c r="G1148" s="165"/>
      <c r="H1148" s="98" t="e">
        <f>VLOOKUP(B1148,'N1113 '!A$8:H$356,7,FALSE)</f>
        <v>#N/A</v>
      </c>
      <c r="I1148" s="98" t="e">
        <f t="shared" si="40"/>
        <v>#N/A</v>
      </c>
      <c r="J1148" s="123" t="e">
        <f t="shared" si="41"/>
        <v>#N/A</v>
      </c>
      <c r="K1148" s="165"/>
    </row>
    <row r="1149" spans="1:11" s="167" customFormat="1" ht="19.5" customHeight="1" x14ac:dyDescent="0.2">
      <c r="A1149" s="161">
        <v>42255</v>
      </c>
      <c r="B1149" s="162" t="s">
        <v>720</v>
      </c>
      <c r="C1149" s="240" t="s">
        <v>464</v>
      </c>
      <c r="D1149" s="164"/>
      <c r="E1149" s="164"/>
      <c r="F1149" s="165">
        <v>1</v>
      </c>
      <c r="G1149" s="165"/>
      <c r="H1149" s="98" t="e">
        <f>VLOOKUP(B1149,'N1113 '!A$8:H$356,7,FALSE)</f>
        <v>#N/A</v>
      </c>
      <c r="I1149" s="98" t="e">
        <f t="shared" si="40"/>
        <v>#N/A</v>
      </c>
      <c r="J1149" s="123" t="e">
        <f t="shared" si="41"/>
        <v>#N/A</v>
      </c>
      <c r="K1149" s="165"/>
    </row>
    <row r="1150" spans="1:11" s="167" customFormat="1" ht="19.5" customHeight="1" x14ac:dyDescent="0.2">
      <c r="A1150" s="161">
        <v>42264</v>
      </c>
      <c r="B1150" s="162" t="s">
        <v>724</v>
      </c>
      <c r="C1150" s="240" t="s">
        <v>464</v>
      </c>
      <c r="D1150" s="164"/>
      <c r="E1150" s="164"/>
      <c r="F1150" s="165">
        <v>1</v>
      </c>
      <c r="G1150" s="165"/>
      <c r="H1150" s="98" t="e">
        <f>VLOOKUP(B1150,'N1113 '!A$8:H$356,7,FALSE)</f>
        <v>#N/A</v>
      </c>
      <c r="I1150" s="98" t="e">
        <f t="shared" si="40"/>
        <v>#N/A</v>
      </c>
      <c r="J1150" s="123" t="e">
        <f t="shared" si="41"/>
        <v>#N/A</v>
      </c>
      <c r="K1150" s="165"/>
    </row>
    <row r="1151" spans="1:11" s="167" customFormat="1" ht="19.5" customHeight="1" x14ac:dyDescent="0.2">
      <c r="A1151" s="161">
        <v>42112</v>
      </c>
      <c r="B1151" s="162" t="s">
        <v>638</v>
      </c>
      <c r="C1151" s="240" t="s">
        <v>464</v>
      </c>
      <c r="D1151" s="164"/>
      <c r="E1151" s="164"/>
      <c r="F1151" s="165">
        <v>10</v>
      </c>
      <c r="G1151" s="165"/>
      <c r="H1151" s="98" t="e">
        <f>VLOOKUP(B1151,'N1113 '!A$8:H$356,7,FALSE)</f>
        <v>#N/A</v>
      </c>
      <c r="I1151" s="98" t="e">
        <f t="shared" si="40"/>
        <v>#N/A</v>
      </c>
      <c r="J1151" s="123" t="e">
        <f t="shared" si="41"/>
        <v>#N/A</v>
      </c>
      <c r="K1151" s="165"/>
    </row>
    <row r="1152" spans="1:11" s="167" customFormat="1" ht="19.5" customHeight="1" x14ac:dyDescent="0.2">
      <c r="A1152" s="161">
        <v>42019</v>
      </c>
      <c r="B1152" s="162" t="s">
        <v>564</v>
      </c>
      <c r="C1152" s="240" t="s">
        <v>464</v>
      </c>
      <c r="D1152" s="164"/>
      <c r="E1152" s="164"/>
      <c r="F1152" s="165">
        <v>100</v>
      </c>
      <c r="G1152" s="165"/>
      <c r="H1152" s="98">
        <f>VLOOKUP(B1152,'N1113 '!A$8:H$356,7,FALSE)</f>
        <v>3.5</v>
      </c>
      <c r="I1152" s="98">
        <f t="shared" si="40"/>
        <v>350</v>
      </c>
      <c r="J1152" s="123">
        <f t="shared" si="41"/>
        <v>0</v>
      </c>
      <c r="K1152" s="165"/>
    </row>
    <row r="1153" spans="1:11" s="167" customFormat="1" ht="19.5" customHeight="1" x14ac:dyDescent="0.2">
      <c r="A1153" s="161">
        <v>42037</v>
      </c>
      <c r="B1153" s="162" t="s">
        <v>508</v>
      </c>
      <c r="C1153" s="240" t="s">
        <v>464</v>
      </c>
      <c r="D1153" s="164"/>
      <c r="E1153" s="164"/>
      <c r="F1153" s="165">
        <v>500</v>
      </c>
      <c r="G1153" s="165"/>
      <c r="H1153" s="98" t="e">
        <f>VLOOKUP(B1153,'N1113 '!A$8:H$356,7,FALSE)</f>
        <v>#N/A</v>
      </c>
      <c r="I1153" s="98" t="e">
        <f t="shared" si="40"/>
        <v>#N/A</v>
      </c>
      <c r="J1153" s="123" t="e">
        <f t="shared" si="41"/>
        <v>#N/A</v>
      </c>
      <c r="K1153" s="165"/>
    </row>
    <row r="1154" spans="1:11" s="167" customFormat="1" ht="19.5" customHeight="1" x14ac:dyDescent="0.2">
      <c r="A1154" s="161">
        <v>42188</v>
      </c>
      <c r="B1154" s="162" t="s">
        <v>674</v>
      </c>
      <c r="C1154" s="240" t="s">
        <v>464</v>
      </c>
      <c r="D1154" s="164"/>
      <c r="E1154" s="164"/>
      <c r="F1154" s="165">
        <v>500</v>
      </c>
      <c r="G1154" s="165"/>
      <c r="H1154" s="98">
        <f>VLOOKUP(B1154,'N1113 '!A$8:H$356,7,FALSE)</f>
        <v>3.25</v>
      </c>
      <c r="I1154" s="98">
        <f t="shared" si="40"/>
        <v>1625</v>
      </c>
      <c r="J1154" s="123">
        <f t="shared" si="41"/>
        <v>0</v>
      </c>
      <c r="K1154" s="165"/>
    </row>
    <row r="1155" spans="1:11" s="167" customFormat="1" ht="19.5" customHeight="1" x14ac:dyDescent="0.2">
      <c r="A1155" s="161">
        <v>42059</v>
      </c>
      <c r="B1155" s="213" t="s">
        <v>377</v>
      </c>
      <c r="C1155" s="240" t="s">
        <v>464</v>
      </c>
      <c r="D1155" s="164"/>
      <c r="E1155" s="164"/>
      <c r="F1155" s="165">
        <v>100</v>
      </c>
      <c r="G1155" s="165"/>
      <c r="H1155" s="98">
        <f>VLOOKUP(B1155,'N1113 '!A$8:H$356,7,FALSE)</f>
        <v>2.75</v>
      </c>
      <c r="I1155" s="98">
        <f t="shared" si="40"/>
        <v>275</v>
      </c>
      <c r="J1155" s="123">
        <f t="shared" si="41"/>
        <v>0</v>
      </c>
      <c r="K1155" s="165"/>
    </row>
    <row r="1156" spans="1:11" s="167" customFormat="1" ht="19.5" customHeight="1" x14ac:dyDescent="0.2">
      <c r="A1156" s="161">
        <v>42171</v>
      </c>
      <c r="B1156" s="162" t="s">
        <v>664</v>
      </c>
      <c r="C1156" s="163" t="s">
        <v>464</v>
      </c>
      <c r="D1156" s="164"/>
      <c r="E1156" s="164"/>
      <c r="F1156" s="165">
        <v>12</v>
      </c>
      <c r="G1156" s="165"/>
      <c r="H1156" s="98">
        <f>VLOOKUP(B1156,'N1113 '!A$8:H$356,7,FALSE)</f>
        <v>14</v>
      </c>
      <c r="I1156" s="98">
        <f t="shared" si="40"/>
        <v>168</v>
      </c>
      <c r="J1156" s="123">
        <f t="shared" si="41"/>
        <v>0</v>
      </c>
      <c r="K1156" s="165"/>
    </row>
    <row r="1157" spans="1:11" s="167" customFormat="1" ht="19.5" customHeight="1" x14ac:dyDescent="0.2">
      <c r="A1157" s="161">
        <v>42166</v>
      </c>
      <c r="B1157" s="162" t="s">
        <v>661</v>
      </c>
      <c r="C1157" s="163" t="s">
        <v>464</v>
      </c>
      <c r="D1157" s="164"/>
      <c r="E1157" s="164"/>
      <c r="F1157" s="165">
        <v>10</v>
      </c>
      <c r="G1157" s="165"/>
      <c r="H1157" s="98" t="e">
        <f>VLOOKUP(B1157,'N1113 '!A$8:H$356,7,FALSE)</f>
        <v>#N/A</v>
      </c>
      <c r="I1157" s="98" t="e">
        <f t="shared" si="40"/>
        <v>#N/A</v>
      </c>
      <c r="J1157" s="123" t="e">
        <f t="shared" si="41"/>
        <v>#N/A</v>
      </c>
      <c r="K1157" s="165"/>
    </row>
    <row r="1158" spans="1:11" s="167" customFormat="1" ht="19.5" customHeight="1" x14ac:dyDescent="0.2">
      <c r="A1158" s="161">
        <v>42018</v>
      </c>
      <c r="B1158" s="162" t="s">
        <v>520</v>
      </c>
      <c r="C1158" s="163" t="s">
        <v>464</v>
      </c>
      <c r="D1158" s="164"/>
      <c r="E1158" s="164"/>
      <c r="F1158" s="165">
        <v>50</v>
      </c>
      <c r="G1158" s="165"/>
      <c r="H1158" s="98">
        <f>VLOOKUP(B1158,'N1113 '!A$8:H$356,7,FALSE)</f>
        <v>14</v>
      </c>
      <c r="I1158" s="98">
        <f t="shared" ref="I1158:I1221" si="42">F1158*H1158</f>
        <v>700</v>
      </c>
      <c r="J1158" s="123">
        <f t="shared" ref="J1158:J1221" si="43">H1158*G1158</f>
        <v>0</v>
      </c>
      <c r="K1158" s="165"/>
    </row>
    <row r="1159" spans="1:11" s="167" customFormat="1" ht="19.5" customHeight="1" x14ac:dyDescent="0.2">
      <c r="A1159" s="161">
        <v>42019</v>
      </c>
      <c r="B1159" s="162" t="s">
        <v>520</v>
      </c>
      <c r="C1159" s="240" t="s">
        <v>464</v>
      </c>
      <c r="D1159" s="164"/>
      <c r="E1159" s="164"/>
      <c r="F1159" s="165">
        <v>24</v>
      </c>
      <c r="G1159" s="165"/>
      <c r="H1159" s="98">
        <f>VLOOKUP(B1159,'N1113 '!A$8:H$356,7,FALSE)</f>
        <v>14</v>
      </c>
      <c r="I1159" s="98">
        <f t="shared" si="42"/>
        <v>336</v>
      </c>
      <c r="J1159" s="123">
        <f t="shared" si="43"/>
        <v>0</v>
      </c>
      <c r="K1159" s="165"/>
    </row>
    <row r="1160" spans="1:11" s="167" customFormat="1" ht="19.5" customHeight="1" x14ac:dyDescent="0.2">
      <c r="A1160" s="161">
        <v>42019</v>
      </c>
      <c r="B1160" s="162" t="s">
        <v>554</v>
      </c>
      <c r="C1160" s="240" t="s">
        <v>464</v>
      </c>
      <c r="D1160" s="164"/>
      <c r="E1160" s="164"/>
      <c r="F1160" s="165">
        <v>48</v>
      </c>
      <c r="G1160" s="165"/>
      <c r="H1160" s="98">
        <f>VLOOKUP(B1160,'N1113 '!A$8:H$356,7,FALSE)</f>
        <v>9.5</v>
      </c>
      <c r="I1160" s="98">
        <f t="shared" si="42"/>
        <v>456</v>
      </c>
      <c r="J1160" s="123">
        <f t="shared" si="43"/>
        <v>0</v>
      </c>
      <c r="K1160" s="165"/>
    </row>
    <row r="1161" spans="1:11" s="167" customFormat="1" ht="19.5" customHeight="1" x14ac:dyDescent="0.2">
      <c r="A1161" s="161">
        <v>42019</v>
      </c>
      <c r="B1161" s="162" t="s">
        <v>568</v>
      </c>
      <c r="C1161" s="163" t="s">
        <v>464</v>
      </c>
      <c r="D1161" s="164"/>
      <c r="E1161" s="164"/>
      <c r="F1161" s="165">
        <v>80</v>
      </c>
      <c r="G1161" s="165"/>
      <c r="H1161" s="98" t="e">
        <f>VLOOKUP(B1161,'N1113 '!A$8:H$356,7,FALSE)</f>
        <v>#N/A</v>
      </c>
      <c r="I1161" s="98" t="e">
        <f t="shared" si="42"/>
        <v>#N/A</v>
      </c>
      <c r="J1161" s="123" t="e">
        <f t="shared" si="43"/>
        <v>#N/A</v>
      </c>
      <c r="K1161" s="165"/>
    </row>
    <row r="1162" spans="1:11" s="167" customFormat="1" ht="19.5" customHeight="1" x14ac:dyDescent="0.2">
      <c r="A1162" s="161">
        <v>42166</v>
      </c>
      <c r="B1162" s="162" t="s">
        <v>660</v>
      </c>
      <c r="C1162" s="163" t="s">
        <v>464</v>
      </c>
      <c r="D1162" s="164"/>
      <c r="E1162" s="164"/>
      <c r="F1162" s="165">
        <v>3</v>
      </c>
      <c r="G1162" s="165"/>
      <c r="H1162" s="98" t="e">
        <f>VLOOKUP(B1162,'N1113 '!A$8:H$356,7,FALSE)</f>
        <v>#N/A</v>
      </c>
      <c r="I1162" s="98" t="e">
        <f t="shared" si="42"/>
        <v>#N/A</v>
      </c>
      <c r="J1162" s="123" t="e">
        <f t="shared" si="43"/>
        <v>#N/A</v>
      </c>
      <c r="K1162" s="165"/>
    </row>
    <row r="1163" spans="1:11" s="167" customFormat="1" ht="19.5" customHeight="1" x14ac:dyDescent="0.2">
      <c r="A1163" s="161">
        <v>42018</v>
      </c>
      <c r="B1163" s="162" t="s">
        <v>342</v>
      </c>
      <c r="C1163" s="163" t="s">
        <v>464</v>
      </c>
      <c r="D1163" s="164"/>
      <c r="E1163" s="164"/>
      <c r="F1163" s="165">
        <v>12</v>
      </c>
      <c r="G1163" s="165"/>
      <c r="H1163" s="98">
        <f>VLOOKUP(B1163,'N1113 '!A$8:H$356,7,FALSE)</f>
        <v>38</v>
      </c>
      <c r="I1163" s="98">
        <f t="shared" si="42"/>
        <v>456</v>
      </c>
      <c r="J1163" s="123">
        <f t="shared" si="43"/>
        <v>0</v>
      </c>
      <c r="K1163" s="165"/>
    </row>
    <row r="1164" spans="1:11" s="113" customFormat="1" ht="19.5" customHeight="1" x14ac:dyDescent="0.2">
      <c r="A1164" s="100"/>
      <c r="B1164" s="162" t="s">
        <v>424</v>
      </c>
      <c r="C1164" s="240" t="s">
        <v>464</v>
      </c>
      <c r="D1164" s="164"/>
      <c r="E1164" s="164"/>
      <c r="F1164" s="165">
        <v>0</v>
      </c>
      <c r="G1164" s="165"/>
      <c r="H1164" s="98">
        <f>VLOOKUP(B1164,'N1113 '!A$8:H$356,7,FALSE)</f>
        <v>24</v>
      </c>
      <c r="I1164" s="98">
        <f t="shared" si="42"/>
        <v>0</v>
      </c>
      <c r="J1164" s="123">
        <f t="shared" si="43"/>
        <v>0</v>
      </c>
      <c r="K1164" s="125"/>
    </row>
    <row r="1165" spans="1:11" s="110" customFormat="1" ht="19.5" customHeight="1" x14ac:dyDescent="0.2">
      <c r="A1165" s="100"/>
      <c r="B1165" s="162" t="s">
        <v>525</v>
      </c>
      <c r="C1165" s="240" t="s">
        <v>464</v>
      </c>
      <c r="D1165" s="164"/>
      <c r="E1165" s="164"/>
      <c r="F1165" s="165">
        <v>0</v>
      </c>
      <c r="G1165" s="165"/>
      <c r="H1165" s="98" t="e">
        <f>VLOOKUP(B1165,'N1113 '!A$8:H$356,7,FALSE)</f>
        <v>#N/A</v>
      </c>
      <c r="I1165" s="98" t="e">
        <f t="shared" si="42"/>
        <v>#N/A</v>
      </c>
      <c r="J1165" s="123" t="e">
        <f t="shared" si="43"/>
        <v>#N/A</v>
      </c>
      <c r="K1165" s="131"/>
    </row>
    <row r="1166" spans="1:11" s="167" customFormat="1" ht="19.5" customHeight="1" x14ac:dyDescent="0.2">
      <c r="A1166" s="161">
        <v>42018</v>
      </c>
      <c r="B1166" s="162" t="s">
        <v>565</v>
      </c>
      <c r="C1166" s="240" t="s">
        <v>464</v>
      </c>
      <c r="D1166" s="164"/>
      <c r="E1166" s="164"/>
      <c r="F1166" s="165">
        <v>12</v>
      </c>
      <c r="G1166" s="165"/>
      <c r="H1166" s="98" t="e">
        <f>VLOOKUP(B1166,'N1113 '!A$8:H$356,7,FALSE)</f>
        <v>#N/A</v>
      </c>
      <c r="I1166" s="98" t="e">
        <f t="shared" si="42"/>
        <v>#N/A</v>
      </c>
      <c r="J1166" s="123" t="e">
        <f t="shared" si="43"/>
        <v>#N/A</v>
      </c>
      <c r="K1166" s="165"/>
    </row>
    <row r="1167" spans="1:11" s="167" customFormat="1" ht="19.5" customHeight="1" x14ac:dyDescent="0.2">
      <c r="A1167" s="161">
        <v>42082</v>
      </c>
      <c r="B1167" s="162" t="s">
        <v>625</v>
      </c>
      <c r="C1167" s="240" t="s">
        <v>464</v>
      </c>
      <c r="D1167" s="164"/>
      <c r="E1167" s="164"/>
      <c r="F1167" s="165">
        <v>12</v>
      </c>
      <c r="G1167" s="165"/>
      <c r="H1167" s="98" t="e">
        <f>VLOOKUP(B1167,'N1113 '!A$8:H$356,7,FALSE)</f>
        <v>#N/A</v>
      </c>
      <c r="I1167" s="98" t="e">
        <f t="shared" si="42"/>
        <v>#N/A</v>
      </c>
      <c r="J1167" s="123" t="e">
        <f t="shared" si="43"/>
        <v>#N/A</v>
      </c>
      <c r="K1167" s="165"/>
    </row>
    <row r="1168" spans="1:11" s="167" customFormat="1" ht="19.5" customHeight="1" x14ac:dyDescent="0.2">
      <c r="A1168" s="161">
        <v>42166</v>
      </c>
      <c r="B1168" s="162" t="s">
        <v>625</v>
      </c>
      <c r="C1168" s="163" t="s">
        <v>464</v>
      </c>
      <c r="D1168" s="164"/>
      <c r="E1168" s="164"/>
      <c r="F1168" s="165">
        <v>12</v>
      </c>
      <c r="G1168" s="165"/>
      <c r="H1168" s="98" t="e">
        <f>VLOOKUP(B1168,'N1113 '!A$8:H$356,7,FALSE)</f>
        <v>#N/A</v>
      </c>
      <c r="I1168" s="98" t="e">
        <f t="shared" si="42"/>
        <v>#N/A</v>
      </c>
      <c r="J1168" s="123" t="e">
        <f t="shared" si="43"/>
        <v>#N/A</v>
      </c>
      <c r="K1168" s="165"/>
    </row>
    <row r="1169" spans="1:11" s="110" customFormat="1" ht="19.5" customHeight="1" x14ac:dyDescent="0.2">
      <c r="A1169" s="161">
        <v>42231</v>
      </c>
      <c r="B1169" s="162" t="s">
        <v>525</v>
      </c>
      <c r="C1169" s="163" t="s">
        <v>464</v>
      </c>
      <c r="D1169" s="164"/>
      <c r="E1169" s="164"/>
      <c r="F1169" s="165">
        <v>12</v>
      </c>
      <c r="G1169" s="165"/>
      <c r="H1169" s="98" t="e">
        <f>VLOOKUP(B1169,'N1113 '!A$8:H$356,7,FALSE)</f>
        <v>#N/A</v>
      </c>
      <c r="I1169" s="98" t="e">
        <f t="shared" si="42"/>
        <v>#N/A</v>
      </c>
      <c r="J1169" s="123" t="e">
        <f t="shared" si="43"/>
        <v>#N/A</v>
      </c>
      <c r="K1169" s="131"/>
    </row>
    <row r="1170" spans="1:11" s="167" customFormat="1" ht="19.5" customHeight="1" x14ac:dyDescent="0.2">
      <c r="A1170" s="161">
        <v>42209</v>
      </c>
      <c r="B1170" s="162" t="s">
        <v>704</v>
      </c>
      <c r="C1170" s="240" t="s">
        <v>464</v>
      </c>
      <c r="D1170" s="164"/>
      <c r="E1170" s="164"/>
      <c r="F1170" s="165">
        <v>50</v>
      </c>
      <c r="G1170" s="165"/>
      <c r="H1170" s="98" t="e">
        <f>VLOOKUP(B1170,'N1113 '!A$8:H$356,7,FALSE)</f>
        <v>#N/A</v>
      </c>
      <c r="I1170" s="98" t="e">
        <f t="shared" si="42"/>
        <v>#N/A</v>
      </c>
      <c r="J1170" s="123" t="e">
        <f t="shared" si="43"/>
        <v>#N/A</v>
      </c>
      <c r="K1170" s="165"/>
    </row>
    <row r="1171" spans="1:11" s="167" customFormat="1" ht="19.5" customHeight="1" x14ac:dyDescent="0.2">
      <c r="A1171" s="161">
        <v>42180</v>
      </c>
      <c r="B1171" s="162" t="s">
        <v>672</v>
      </c>
      <c r="C1171" s="240" t="s">
        <v>464</v>
      </c>
      <c r="D1171" s="164"/>
      <c r="E1171" s="164"/>
      <c r="F1171" s="165">
        <v>12</v>
      </c>
      <c r="G1171" s="165"/>
      <c r="H1171" s="98" t="e">
        <f>VLOOKUP(B1171,'N1113 '!A$8:H$356,7,FALSE)</f>
        <v>#N/A</v>
      </c>
      <c r="I1171" s="98" t="e">
        <f t="shared" si="42"/>
        <v>#N/A</v>
      </c>
      <c r="J1171" s="123" t="e">
        <f t="shared" si="43"/>
        <v>#N/A</v>
      </c>
      <c r="K1171" s="165"/>
    </row>
    <row r="1172" spans="1:11" s="167" customFormat="1" ht="19.5" customHeight="1" x14ac:dyDescent="0.2">
      <c r="A1172" s="161">
        <v>42081</v>
      </c>
      <c r="B1172" s="162" t="s">
        <v>617</v>
      </c>
      <c r="C1172" s="240" t="s">
        <v>464</v>
      </c>
      <c r="D1172" s="164"/>
      <c r="E1172" s="164"/>
      <c r="F1172" s="165">
        <v>1</v>
      </c>
      <c r="G1172" s="165"/>
      <c r="H1172" s="98" t="e">
        <f>VLOOKUP(B1172,'N1113 '!A$8:H$356,7,FALSE)</f>
        <v>#N/A</v>
      </c>
      <c r="I1172" s="98" t="e">
        <f t="shared" si="42"/>
        <v>#N/A</v>
      </c>
      <c r="J1172" s="123" t="e">
        <f t="shared" si="43"/>
        <v>#N/A</v>
      </c>
      <c r="K1172" s="165"/>
    </row>
    <row r="1173" spans="1:11" s="167" customFormat="1" ht="19.5" customHeight="1" x14ac:dyDescent="0.2">
      <c r="A1173" s="161">
        <v>42166</v>
      </c>
      <c r="B1173" s="162" t="s">
        <v>617</v>
      </c>
      <c r="C1173" s="240" t="s">
        <v>464</v>
      </c>
      <c r="D1173" s="164"/>
      <c r="E1173" s="164"/>
      <c r="F1173" s="165">
        <v>1</v>
      </c>
      <c r="G1173" s="165"/>
      <c r="H1173" s="98" t="e">
        <f>VLOOKUP(B1173,'N1113 '!A$8:H$356,7,FALSE)</f>
        <v>#N/A</v>
      </c>
      <c r="I1173" s="98" t="e">
        <f t="shared" si="42"/>
        <v>#N/A</v>
      </c>
      <c r="J1173" s="123" t="e">
        <f t="shared" si="43"/>
        <v>#N/A</v>
      </c>
      <c r="K1173" s="165"/>
    </row>
    <row r="1174" spans="1:11" s="167" customFormat="1" ht="19.5" customHeight="1" x14ac:dyDescent="0.2">
      <c r="A1174" s="161">
        <v>42059</v>
      </c>
      <c r="B1174" s="162" t="s">
        <v>425</v>
      </c>
      <c r="C1174" s="163" t="s">
        <v>464</v>
      </c>
      <c r="D1174" s="164"/>
      <c r="E1174" s="164"/>
      <c r="F1174" s="165">
        <v>36</v>
      </c>
      <c r="G1174" s="165"/>
      <c r="H1174" s="98" t="e">
        <f>VLOOKUP(B1174,'N1113 '!A$8:H$356,7,FALSE)</f>
        <v>#N/A</v>
      </c>
      <c r="I1174" s="98" t="e">
        <f t="shared" si="42"/>
        <v>#N/A</v>
      </c>
      <c r="J1174" s="123" t="e">
        <f t="shared" si="43"/>
        <v>#N/A</v>
      </c>
      <c r="K1174" s="165"/>
    </row>
    <row r="1175" spans="1:11" s="167" customFormat="1" ht="19.5" customHeight="1" x14ac:dyDescent="0.2">
      <c r="A1175" s="161">
        <v>42138</v>
      </c>
      <c r="B1175" s="162" t="s">
        <v>346</v>
      </c>
      <c r="C1175" s="163" t="s">
        <v>464</v>
      </c>
      <c r="D1175" s="164"/>
      <c r="E1175" s="164"/>
      <c r="F1175" s="165">
        <v>6</v>
      </c>
      <c r="G1175" s="165"/>
      <c r="H1175" s="98">
        <f>VLOOKUP(B1175,'N1113 '!A$8:H$356,7,FALSE)</f>
        <v>14.5</v>
      </c>
      <c r="I1175" s="98">
        <f t="shared" si="42"/>
        <v>87</v>
      </c>
      <c r="J1175" s="123">
        <f t="shared" si="43"/>
        <v>0</v>
      </c>
      <c r="K1175" s="165"/>
    </row>
    <row r="1176" spans="1:11" s="167" customFormat="1" ht="19.5" customHeight="1" x14ac:dyDescent="0.2">
      <c r="A1176" s="161">
        <v>42059</v>
      </c>
      <c r="B1176" s="162" t="s">
        <v>604</v>
      </c>
      <c r="C1176" s="163" t="s">
        <v>464</v>
      </c>
      <c r="D1176" s="164"/>
      <c r="E1176" s="164"/>
      <c r="F1176" s="165">
        <v>2</v>
      </c>
      <c r="G1176" s="165"/>
      <c r="H1176" s="98">
        <f>VLOOKUP(B1176,'N1113 '!A$8:H$356,7,FALSE)</f>
        <v>25</v>
      </c>
      <c r="I1176" s="98">
        <f t="shared" si="42"/>
        <v>50</v>
      </c>
      <c r="J1176" s="123">
        <f t="shared" si="43"/>
        <v>0</v>
      </c>
      <c r="K1176" s="165"/>
    </row>
    <row r="1177" spans="1:11" s="167" customFormat="1" ht="19.5" customHeight="1" x14ac:dyDescent="0.2">
      <c r="A1177" s="161">
        <v>42082</v>
      </c>
      <c r="B1177" s="162" t="s">
        <v>171</v>
      </c>
      <c r="C1177" s="163" t="s">
        <v>464</v>
      </c>
      <c r="D1177" s="164"/>
      <c r="E1177" s="164"/>
      <c r="F1177" s="165">
        <v>12</v>
      </c>
      <c r="G1177" s="165"/>
      <c r="H1177" s="98" t="e">
        <f>VLOOKUP(B1177,'N1113 '!A$8:H$356,7,FALSE)</f>
        <v>#N/A</v>
      </c>
      <c r="I1177" s="98" t="e">
        <f t="shared" si="42"/>
        <v>#N/A</v>
      </c>
      <c r="J1177" s="123" t="e">
        <f t="shared" si="43"/>
        <v>#N/A</v>
      </c>
      <c r="K1177" s="165"/>
    </row>
    <row r="1178" spans="1:11" s="167" customFormat="1" ht="19.5" customHeight="1" x14ac:dyDescent="0.2">
      <c r="A1178" s="161">
        <v>42135</v>
      </c>
      <c r="B1178" s="162" t="s">
        <v>171</v>
      </c>
      <c r="C1178" s="163" t="s">
        <v>464</v>
      </c>
      <c r="D1178" s="164"/>
      <c r="E1178" s="164"/>
      <c r="F1178" s="165">
        <v>6</v>
      </c>
      <c r="G1178" s="165"/>
      <c r="H1178" s="98" t="e">
        <f>VLOOKUP(B1178,'N1113 '!A$8:H$356,7,FALSE)</f>
        <v>#N/A</v>
      </c>
      <c r="I1178" s="98" t="e">
        <f t="shared" si="42"/>
        <v>#N/A</v>
      </c>
      <c r="J1178" s="123" t="e">
        <f t="shared" si="43"/>
        <v>#N/A</v>
      </c>
      <c r="K1178" s="165"/>
    </row>
    <row r="1179" spans="1:11" s="167" customFormat="1" ht="19.5" customHeight="1" x14ac:dyDescent="0.2">
      <c r="A1179" s="161">
        <v>42060</v>
      </c>
      <c r="B1179" s="162" t="s">
        <v>682</v>
      </c>
      <c r="C1179" s="163" t="s">
        <v>464</v>
      </c>
      <c r="D1179" s="164"/>
      <c r="E1179" s="164"/>
      <c r="F1179" s="165">
        <v>3</v>
      </c>
      <c r="G1179" s="165"/>
      <c r="H1179" s="98" t="e">
        <f>VLOOKUP(B1179,'N1113 '!A$8:H$356,7,FALSE)</f>
        <v>#N/A</v>
      </c>
      <c r="I1179" s="98" t="e">
        <f t="shared" si="42"/>
        <v>#N/A</v>
      </c>
      <c r="J1179" s="123" t="e">
        <f t="shared" si="43"/>
        <v>#N/A</v>
      </c>
      <c r="K1179" s="165"/>
    </row>
    <row r="1180" spans="1:11" s="167" customFormat="1" ht="19.5" customHeight="1" x14ac:dyDescent="0.2">
      <c r="A1180" s="161">
        <v>42060</v>
      </c>
      <c r="B1180" s="162" t="s">
        <v>174</v>
      </c>
      <c r="C1180" s="240" t="s">
        <v>464</v>
      </c>
      <c r="D1180" s="164"/>
      <c r="E1180" s="164"/>
      <c r="F1180" s="165">
        <v>60</v>
      </c>
      <c r="G1180" s="165"/>
      <c r="H1180" s="98">
        <f>VLOOKUP(B1180,'N1113 '!A$8:H$356,7,FALSE)</f>
        <v>40</v>
      </c>
      <c r="I1180" s="98">
        <f t="shared" si="42"/>
        <v>2400</v>
      </c>
      <c r="J1180" s="123">
        <f t="shared" si="43"/>
        <v>0</v>
      </c>
      <c r="K1180" s="165"/>
    </row>
    <row r="1181" spans="1:11" s="110" customFormat="1" ht="19.5" customHeight="1" x14ac:dyDescent="0.2">
      <c r="A1181" s="161">
        <v>42138</v>
      </c>
      <c r="B1181" s="162" t="s">
        <v>182</v>
      </c>
      <c r="C1181" s="240" t="s">
        <v>464</v>
      </c>
      <c r="D1181" s="164"/>
      <c r="E1181" s="164"/>
      <c r="F1181" s="165">
        <v>12</v>
      </c>
      <c r="G1181" s="165"/>
      <c r="H1181" s="202">
        <f>VLOOKUP(B1181,'N1113 '!A$8:H$356,7,FALSE)</f>
        <v>17</v>
      </c>
      <c r="I1181" s="98">
        <f t="shared" si="42"/>
        <v>204</v>
      </c>
      <c r="J1181" s="123">
        <f t="shared" si="43"/>
        <v>0</v>
      </c>
      <c r="K1181" s="131"/>
    </row>
    <row r="1182" spans="1:11" s="110" customFormat="1" ht="19.5" customHeight="1" x14ac:dyDescent="0.2">
      <c r="A1182" s="161">
        <v>42082</v>
      </c>
      <c r="B1182" s="162" t="s">
        <v>184</v>
      </c>
      <c r="C1182" s="240" t="s">
        <v>464</v>
      </c>
      <c r="D1182" s="164"/>
      <c r="E1182" s="164"/>
      <c r="F1182" s="165">
        <v>10</v>
      </c>
      <c r="G1182" s="165"/>
      <c r="H1182" s="202">
        <f>VLOOKUP(B1182,'N1113 '!A$8:H$356,7,FALSE)</f>
        <v>8.5</v>
      </c>
      <c r="I1182" s="98">
        <f t="shared" si="42"/>
        <v>85</v>
      </c>
      <c r="J1182" s="123">
        <f t="shared" si="43"/>
        <v>0</v>
      </c>
      <c r="K1182" s="131"/>
    </row>
    <row r="1183" spans="1:11" s="110" customFormat="1" ht="19.5" customHeight="1" x14ac:dyDescent="0.2">
      <c r="A1183" s="161">
        <v>42138</v>
      </c>
      <c r="B1183" s="162" t="s">
        <v>184</v>
      </c>
      <c r="C1183" s="240" t="s">
        <v>464</v>
      </c>
      <c r="D1183" s="164"/>
      <c r="E1183" s="164"/>
      <c r="F1183" s="165">
        <v>12</v>
      </c>
      <c r="G1183" s="165"/>
      <c r="H1183" s="202">
        <f>VLOOKUP(B1183,'N1113 '!A$8:H$356,7,FALSE)</f>
        <v>8.5</v>
      </c>
      <c r="I1183" s="98">
        <f t="shared" si="42"/>
        <v>102</v>
      </c>
      <c r="J1183" s="123">
        <f t="shared" si="43"/>
        <v>0</v>
      </c>
      <c r="K1183" s="131"/>
    </row>
    <row r="1184" spans="1:11" s="167" customFormat="1" ht="19.5" customHeight="1" x14ac:dyDescent="0.2">
      <c r="A1184" s="161">
        <v>42037</v>
      </c>
      <c r="B1184" s="162" t="s">
        <v>189</v>
      </c>
      <c r="C1184" s="240" t="s">
        <v>464</v>
      </c>
      <c r="D1184" s="164"/>
      <c r="E1184" s="164"/>
      <c r="F1184" s="165">
        <v>24</v>
      </c>
      <c r="G1184" s="165"/>
      <c r="H1184" s="98" t="e">
        <f>VLOOKUP(B1184,'N1113 '!A$8:H$356,7,FALSE)</f>
        <v>#N/A</v>
      </c>
      <c r="I1184" s="98" t="e">
        <f t="shared" si="42"/>
        <v>#N/A</v>
      </c>
      <c r="J1184" s="123" t="e">
        <f t="shared" si="43"/>
        <v>#N/A</v>
      </c>
      <c r="K1184" s="165"/>
    </row>
    <row r="1185" spans="1:11" s="167" customFormat="1" ht="19.5" customHeight="1" x14ac:dyDescent="0.2">
      <c r="A1185" s="161">
        <v>42037</v>
      </c>
      <c r="B1185" s="162" t="s">
        <v>192</v>
      </c>
      <c r="C1185" s="240" t="s">
        <v>464</v>
      </c>
      <c r="D1185" s="164"/>
      <c r="E1185" s="164"/>
      <c r="F1185" s="165">
        <v>60</v>
      </c>
      <c r="G1185" s="165"/>
      <c r="H1185" s="98" t="e">
        <f>VLOOKUP(B1185,'N1113 '!A$8:H$356,7,FALSE)</f>
        <v>#N/A</v>
      </c>
      <c r="I1185" s="98" t="e">
        <f t="shared" si="42"/>
        <v>#N/A</v>
      </c>
      <c r="J1185" s="123" t="e">
        <f t="shared" si="43"/>
        <v>#N/A</v>
      </c>
      <c r="K1185" s="165"/>
    </row>
    <row r="1186" spans="1:11" s="167" customFormat="1" ht="19.5" customHeight="1" x14ac:dyDescent="0.2">
      <c r="A1186" s="161">
        <v>42037</v>
      </c>
      <c r="B1186" s="162" t="s">
        <v>198</v>
      </c>
      <c r="C1186" s="240" t="s">
        <v>464</v>
      </c>
      <c r="D1186" s="164"/>
      <c r="E1186" s="164"/>
      <c r="F1186" s="165">
        <v>12</v>
      </c>
      <c r="G1186" s="165"/>
      <c r="H1186" s="98" t="e">
        <f>VLOOKUP(B1186,'N1113 '!A$8:H$356,7,FALSE)</f>
        <v>#N/A</v>
      </c>
      <c r="I1186" s="98" t="e">
        <f t="shared" si="42"/>
        <v>#N/A</v>
      </c>
      <c r="J1186" s="123" t="e">
        <f t="shared" si="43"/>
        <v>#N/A</v>
      </c>
      <c r="K1186" s="165"/>
    </row>
    <row r="1187" spans="1:11" s="110" customFormat="1" ht="19.5" customHeight="1" x14ac:dyDescent="0.2">
      <c r="A1187" s="161">
        <v>42199</v>
      </c>
      <c r="B1187" s="162" t="s">
        <v>347</v>
      </c>
      <c r="C1187" s="240" t="s">
        <v>464</v>
      </c>
      <c r="D1187" s="164"/>
      <c r="E1187" s="164"/>
      <c r="F1187" s="165">
        <v>1</v>
      </c>
      <c r="G1187" s="165"/>
      <c r="H1187" s="202" t="e">
        <f>VLOOKUP(B1187,'N1113 '!A$8:H$356,7,FALSE)</f>
        <v>#N/A</v>
      </c>
      <c r="I1187" s="98" t="e">
        <f t="shared" si="42"/>
        <v>#N/A</v>
      </c>
      <c r="J1187" s="123" t="e">
        <f t="shared" si="43"/>
        <v>#N/A</v>
      </c>
      <c r="K1187" s="131"/>
    </row>
    <row r="1188" spans="1:11" s="110" customFormat="1" ht="19.5" customHeight="1" x14ac:dyDescent="0.2">
      <c r="A1188" s="161">
        <v>42082</v>
      </c>
      <c r="B1188" s="162" t="s">
        <v>231</v>
      </c>
      <c r="C1188" s="240" t="s">
        <v>464</v>
      </c>
      <c r="D1188" s="164"/>
      <c r="E1188" s="164"/>
      <c r="F1188" s="165">
        <v>10</v>
      </c>
      <c r="G1188" s="165"/>
      <c r="H1188" s="202">
        <f>VLOOKUP(B1188,'N1113 '!A$8:H$356,7,FALSE)</f>
        <v>425</v>
      </c>
      <c r="I1188" s="98">
        <f t="shared" si="42"/>
        <v>4250</v>
      </c>
      <c r="J1188" s="123">
        <f t="shared" si="43"/>
        <v>0</v>
      </c>
      <c r="K1188" s="131"/>
    </row>
    <row r="1189" spans="1:11" s="167" customFormat="1" ht="19.5" customHeight="1" x14ac:dyDescent="0.2">
      <c r="A1189" s="161">
        <v>42059</v>
      </c>
      <c r="B1189" s="162" t="s">
        <v>237</v>
      </c>
      <c r="C1189" s="240" t="s">
        <v>464</v>
      </c>
      <c r="D1189" s="164"/>
      <c r="E1189" s="164"/>
      <c r="F1189" s="165">
        <v>18</v>
      </c>
      <c r="G1189" s="165"/>
      <c r="H1189" s="98" t="e">
        <f>VLOOKUP(B1189,'N1113 '!A$8:H$356,7,FALSE)</f>
        <v>#N/A</v>
      </c>
      <c r="I1189" s="98" t="e">
        <f t="shared" si="42"/>
        <v>#N/A</v>
      </c>
      <c r="J1189" s="123" t="e">
        <f t="shared" si="43"/>
        <v>#N/A</v>
      </c>
      <c r="K1189" s="165"/>
    </row>
    <row r="1190" spans="1:11" s="167" customFormat="1" ht="19.5" customHeight="1" x14ac:dyDescent="0.2">
      <c r="A1190" s="161">
        <v>42059</v>
      </c>
      <c r="B1190" s="162" t="s">
        <v>610</v>
      </c>
      <c r="C1190" s="240" t="s">
        <v>464</v>
      </c>
      <c r="D1190" s="164"/>
      <c r="E1190" s="164"/>
      <c r="F1190" s="165">
        <v>6</v>
      </c>
      <c r="G1190" s="165"/>
      <c r="H1190" s="98" t="e">
        <f>VLOOKUP(B1190,'N1113 '!A$8:H$356,7,FALSE)</f>
        <v>#N/A</v>
      </c>
      <c r="I1190" s="98" t="e">
        <f t="shared" si="42"/>
        <v>#N/A</v>
      </c>
      <c r="J1190" s="123" t="e">
        <f t="shared" si="43"/>
        <v>#N/A</v>
      </c>
      <c r="K1190" s="165"/>
    </row>
    <row r="1191" spans="1:11" s="110" customFormat="1" ht="19.5" customHeight="1" x14ac:dyDescent="0.2">
      <c r="A1191" s="161">
        <v>42153</v>
      </c>
      <c r="B1191" s="162" t="s">
        <v>610</v>
      </c>
      <c r="C1191" s="240" t="s">
        <v>464</v>
      </c>
      <c r="D1191" s="164"/>
      <c r="E1191" s="164"/>
      <c r="F1191" s="165">
        <v>6</v>
      </c>
      <c r="G1191" s="165"/>
      <c r="H1191" s="98" t="e">
        <f>VLOOKUP(B1191,'N1113 '!A$8:H$356,7,FALSE)</f>
        <v>#N/A</v>
      </c>
      <c r="I1191" s="98" t="e">
        <f t="shared" si="42"/>
        <v>#N/A</v>
      </c>
      <c r="J1191" s="123" t="e">
        <f t="shared" si="43"/>
        <v>#N/A</v>
      </c>
      <c r="K1191" s="131"/>
    </row>
    <row r="1192" spans="1:11" s="110" customFormat="1" ht="19.5" customHeight="1" x14ac:dyDescent="0.2">
      <c r="A1192" s="161">
        <v>42231</v>
      </c>
      <c r="B1192" s="162" t="s">
        <v>610</v>
      </c>
      <c r="C1192" s="163" t="s">
        <v>464</v>
      </c>
      <c r="D1192" s="164"/>
      <c r="E1192" s="164"/>
      <c r="F1192" s="165">
        <v>12</v>
      </c>
      <c r="G1192" s="165"/>
      <c r="H1192" s="98" t="e">
        <f>VLOOKUP(B1192,'N1113 '!A$8:H$356,7,FALSE)</f>
        <v>#N/A</v>
      </c>
      <c r="I1192" s="98" t="e">
        <f t="shared" si="42"/>
        <v>#N/A</v>
      </c>
      <c r="J1192" s="123" t="e">
        <f t="shared" si="43"/>
        <v>#N/A</v>
      </c>
      <c r="K1192" s="131"/>
    </row>
    <row r="1193" spans="1:11" s="110" customFormat="1" ht="19.5" customHeight="1" x14ac:dyDescent="0.2">
      <c r="A1193" s="161">
        <v>42019</v>
      </c>
      <c r="B1193" s="162" t="s">
        <v>556</v>
      </c>
      <c r="C1193" s="163" t="s">
        <v>464</v>
      </c>
      <c r="D1193" s="164"/>
      <c r="E1193" s="164"/>
      <c r="F1193" s="165">
        <v>2</v>
      </c>
      <c r="G1193" s="165"/>
      <c r="H1193" s="98" t="e">
        <f>VLOOKUP(B1193,'N1113 '!A$8:H$356,7,FALSE)</f>
        <v>#N/A</v>
      </c>
      <c r="I1193" s="98" t="e">
        <f t="shared" si="42"/>
        <v>#N/A</v>
      </c>
      <c r="J1193" s="123" t="e">
        <f t="shared" si="43"/>
        <v>#N/A</v>
      </c>
      <c r="K1193" s="131"/>
    </row>
    <row r="1194" spans="1:11" s="110" customFormat="1" ht="19.5" customHeight="1" x14ac:dyDescent="0.2">
      <c r="A1194" s="161">
        <v>42018</v>
      </c>
      <c r="B1194" s="162" t="s">
        <v>566</v>
      </c>
      <c r="C1194" s="163" t="s">
        <v>464</v>
      </c>
      <c r="D1194" s="164"/>
      <c r="E1194" s="164"/>
      <c r="F1194" s="165">
        <v>4</v>
      </c>
      <c r="G1194" s="165"/>
      <c r="H1194" s="98" t="e">
        <f>VLOOKUP(B1194,'N1113 '!A$8:H$356,7,FALSE)</f>
        <v>#N/A</v>
      </c>
      <c r="I1194" s="98" t="e">
        <f t="shared" si="42"/>
        <v>#N/A</v>
      </c>
      <c r="J1194" s="123" t="e">
        <f t="shared" si="43"/>
        <v>#N/A</v>
      </c>
      <c r="K1194" s="131"/>
    </row>
    <row r="1195" spans="1:11" s="110" customFormat="1" ht="19.5" customHeight="1" x14ac:dyDescent="0.2">
      <c r="A1195" s="161">
        <v>42090</v>
      </c>
      <c r="B1195" s="162" t="s">
        <v>556</v>
      </c>
      <c r="C1195" s="163" t="s">
        <v>464</v>
      </c>
      <c r="D1195" s="164"/>
      <c r="E1195" s="164"/>
      <c r="F1195" s="165">
        <v>6</v>
      </c>
      <c r="G1195" s="165"/>
      <c r="H1195" s="98" t="e">
        <f>VLOOKUP(B1195,'N1113 '!A$8:H$356,7,FALSE)</f>
        <v>#N/A</v>
      </c>
      <c r="I1195" s="98" t="e">
        <f t="shared" si="42"/>
        <v>#N/A</v>
      </c>
      <c r="J1195" s="123" t="e">
        <f t="shared" si="43"/>
        <v>#N/A</v>
      </c>
      <c r="K1195" s="131"/>
    </row>
    <row r="1196" spans="1:11" s="110" customFormat="1" ht="19.5" customHeight="1" x14ac:dyDescent="0.2">
      <c r="A1196" s="161">
        <v>42135</v>
      </c>
      <c r="B1196" s="162" t="s">
        <v>556</v>
      </c>
      <c r="C1196" s="240" t="s">
        <v>464</v>
      </c>
      <c r="D1196" s="164"/>
      <c r="E1196" s="164"/>
      <c r="F1196" s="165">
        <v>12</v>
      </c>
      <c r="G1196" s="165"/>
      <c r="H1196" s="98" t="e">
        <f>VLOOKUP(B1196,'N1113 '!A$8:H$356,7,FALSE)</f>
        <v>#N/A</v>
      </c>
      <c r="I1196" s="98" t="e">
        <f t="shared" si="42"/>
        <v>#N/A</v>
      </c>
      <c r="J1196" s="123" t="e">
        <f t="shared" si="43"/>
        <v>#N/A</v>
      </c>
      <c r="K1196" s="131"/>
    </row>
    <row r="1197" spans="1:11" s="110" customFormat="1" ht="19.5" customHeight="1" x14ac:dyDescent="0.2">
      <c r="A1197" s="161">
        <v>42018</v>
      </c>
      <c r="B1197" s="162" t="s">
        <v>580</v>
      </c>
      <c r="C1197" s="240" t="s">
        <v>464</v>
      </c>
      <c r="D1197" s="164"/>
      <c r="E1197" s="164"/>
      <c r="F1197" s="165">
        <v>6</v>
      </c>
      <c r="G1197" s="165"/>
      <c r="H1197" s="98">
        <f>VLOOKUP(B1197,'N1113 '!A$8:H$356,7,FALSE)</f>
        <v>395</v>
      </c>
      <c r="I1197" s="98">
        <f t="shared" si="42"/>
        <v>2370</v>
      </c>
      <c r="J1197" s="123">
        <f t="shared" si="43"/>
        <v>0</v>
      </c>
      <c r="K1197" s="131"/>
    </row>
    <row r="1198" spans="1:11" s="167" customFormat="1" ht="19.5" customHeight="1" x14ac:dyDescent="0.2">
      <c r="A1198" s="161">
        <v>42059</v>
      </c>
      <c r="B1198" s="162" t="s">
        <v>602</v>
      </c>
      <c r="C1198" s="240" t="s">
        <v>464</v>
      </c>
      <c r="D1198" s="164"/>
      <c r="E1198" s="164"/>
      <c r="F1198" s="165">
        <v>12</v>
      </c>
      <c r="G1198" s="165"/>
      <c r="H1198" s="98" t="e">
        <f>VLOOKUP(B1198,'N1113 '!A$8:H$356,7,FALSE)</f>
        <v>#N/A</v>
      </c>
      <c r="I1198" s="98" t="e">
        <f t="shared" si="42"/>
        <v>#N/A</v>
      </c>
      <c r="J1198" s="123" t="e">
        <f t="shared" si="43"/>
        <v>#N/A</v>
      </c>
      <c r="K1198" s="165"/>
    </row>
    <row r="1199" spans="1:11" s="110" customFormat="1" ht="19.5" customHeight="1" x14ac:dyDescent="0.2">
      <c r="A1199" s="161">
        <v>42135</v>
      </c>
      <c r="B1199" s="162" t="s">
        <v>602</v>
      </c>
      <c r="C1199" s="240" t="s">
        <v>464</v>
      </c>
      <c r="D1199" s="164"/>
      <c r="E1199" s="164"/>
      <c r="F1199" s="165">
        <v>6</v>
      </c>
      <c r="G1199" s="165"/>
      <c r="H1199" s="98" t="e">
        <f>VLOOKUP(B1199,'N1113 '!A$8:H$356,7,FALSE)</f>
        <v>#N/A</v>
      </c>
      <c r="I1199" s="98" t="e">
        <f t="shared" si="42"/>
        <v>#N/A</v>
      </c>
      <c r="J1199" s="123" t="e">
        <f t="shared" si="43"/>
        <v>#N/A</v>
      </c>
      <c r="K1199" s="131"/>
    </row>
    <row r="1200" spans="1:11" s="110" customFormat="1" ht="19.5" customHeight="1" x14ac:dyDescent="0.2">
      <c r="A1200" s="161">
        <v>42153</v>
      </c>
      <c r="B1200" s="162" t="s">
        <v>602</v>
      </c>
      <c r="C1200" s="240" t="s">
        <v>464</v>
      </c>
      <c r="D1200" s="164"/>
      <c r="E1200" s="164"/>
      <c r="F1200" s="165">
        <v>12</v>
      </c>
      <c r="G1200" s="165"/>
      <c r="H1200" s="98" t="e">
        <f>VLOOKUP(B1200,'N1113 '!A$8:H$356,7,FALSE)</f>
        <v>#N/A</v>
      </c>
      <c r="I1200" s="98" t="e">
        <f t="shared" si="42"/>
        <v>#N/A</v>
      </c>
      <c r="J1200" s="123" t="e">
        <f t="shared" si="43"/>
        <v>#N/A</v>
      </c>
      <c r="K1200" s="131"/>
    </row>
    <row r="1201" spans="1:11" s="110" customFormat="1" ht="19.5" customHeight="1" x14ac:dyDescent="0.2">
      <c r="A1201" s="161">
        <v>42231</v>
      </c>
      <c r="B1201" s="162" t="s">
        <v>602</v>
      </c>
      <c r="C1201" s="240" t="s">
        <v>464</v>
      </c>
      <c r="D1201" s="164"/>
      <c r="E1201" s="164"/>
      <c r="F1201" s="165">
        <v>12</v>
      </c>
      <c r="G1201" s="165"/>
      <c r="H1201" s="98" t="e">
        <f>VLOOKUP(B1201,'N1113 '!A$8:H$356,7,FALSE)</f>
        <v>#N/A</v>
      </c>
      <c r="I1201" s="98" t="e">
        <f t="shared" si="42"/>
        <v>#N/A</v>
      </c>
      <c r="J1201" s="123" t="e">
        <f t="shared" si="43"/>
        <v>#N/A</v>
      </c>
      <c r="K1201" s="131"/>
    </row>
    <row r="1202" spans="1:11" s="110" customFormat="1" ht="19.5" customHeight="1" x14ac:dyDescent="0.2">
      <c r="A1202" s="161">
        <v>42018</v>
      </c>
      <c r="B1202" s="162" t="s">
        <v>567</v>
      </c>
      <c r="C1202" s="240" t="s">
        <v>464</v>
      </c>
      <c r="D1202" s="164"/>
      <c r="E1202" s="164"/>
      <c r="F1202" s="165">
        <v>6</v>
      </c>
      <c r="G1202" s="165"/>
      <c r="H1202" s="98" t="e">
        <f>VLOOKUP(B1202,'N1113 '!A$8:H$356,7,FALSE)</f>
        <v>#N/A</v>
      </c>
      <c r="I1202" s="98" t="e">
        <f t="shared" si="42"/>
        <v>#N/A</v>
      </c>
      <c r="J1202" s="123" t="e">
        <f t="shared" si="43"/>
        <v>#N/A</v>
      </c>
      <c r="K1202" s="131"/>
    </row>
    <row r="1203" spans="1:11" s="110" customFormat="1" ht="19.5" customHeight="1" x14ac:dyDescent="0.2">
      <c r="A1203" s="161">
        <v>42090</v>
      </c>
      <c r="B1203" s="162" t="s">
        <v>630</v>
      </c>
      <c r="C1203" s="245" t="s">
        <v>464</v>
      </c>
      <c r="D1203" s="164"/>
      <c r="E1203" s="164"/>
      <c r="F1203" s="165">
        <v>6</v>
      </c>
      <c r="G1203" s="165"/>
      <c r="H1203" s="98" t="e">
        <f>VLOOKUP(B1203,'N1113 '!A$8:H$356,7,FALSE)</f>
        <v>#N/A</v>
      </c>
      <c r="I1203" s="98" t="e">
        <f t="shared" si="42"/>
        <v>#N/A</v>
      </c>
      <c r="J1203" s="123" t="e">
        <f t="shared" si="43"/>
        <v>#N/A</v>
      </c>
      <c r="K1203" s="131"/>
    </row>
    <row r="1204" spans="1:11" s="110" customFormat="1" ht="19.5" customHeight="1" x14ac:dyDescent="0.2">
      <c r="A1204" s="161">
        <v>42166</v>
      </c>
      <c r="B1204" s="162" t="s">
        <v>567</v>
      </c>
      <c r="C1204" s="240" t="s">
        <v>464</v>
      </c>
      <c r="D1204" s="164"/>
      <c r="E1204" s="164"/>
      <c r="F1204" s="165">
        <v>12</v>
      </c>
      <c r="G1204" s="165"/>
      <c r="H1204" s="98" t="e">
        <f>VLOOKUP(B1204,'N1113 '!A$8:H$356,7,FALSE)</f>
        <v>#N/A</v>
      </c>
      <c r="I1204" s="98" t="e">
        <f t="shared" si="42"/>
        <v>#N/A</v>
      </c>
      <c r="J1204" s="123" t="e">
        <f t="shared" si="43"/>
        <v>#N/A</v>
      </c>
      <c r="K1204" s="131"/>
    </row>
    <row r="1205" spans="1:11" s="110" customFormat="1" ht="19.5" customHeight="1" x14ac:dyDescent="0.2">
      <c r="A1205" s="161">
        <v>42082</v>
      </c>
      <c r="B1205" s="162" t="s">
        <v>621</v>
      </c>
      <c r="C1205" s="240" t="s">
        <v>464</v>
      </c>
      <c r="D1205" s="164"/>
      <c r="E1205" s="164"/>
      <c r="F1205" s="165">
        <v>2</v>
      </c>
      <c r="G1205" s="165"/>
      <c r="H1205" s="202" t="e">
        <f>VLOOKUP(B1205,'N1113 '!A$8:H$356,7,FALSE)</f>
        <v>#N/A</v>
      </c>
      <c r="I1205" s="98" t="e">
        <f t="shared" si="42"/>
        <v>#N/A</v>
      </c>
      <c r="J1205" s="123" t="e">
        <f t="shared" si="43"/>
        <v>#N/A</v>
      </c>
      <c r="K1205" s="131"/>
    </row>
    <row r="1206" spans="1:11" s="110" customFormat="1" ht="19.5" customHeight="1" x14ac:dyDescent="0.2">
      <c r="A1206" s="161">
        <v>42188</v>
      </c>
      <c r="B1206" s="162" t="s">
        <v>676</v>
      </c>
      <c r="C1206" s="163" t="s">
        <v>464</v>
      </c>
      <c r="D1206" s="164"/>
      <c r="E1206" s="164"/>
      <c r="F1206" s="165">
        <v>2</v>
      </c>
      <c r="G1206" s="165"/>
      <c r="H1206" s="221" t="e">
        <f>VLOOKUP(B1206,'N1113 '!A$8:H$356,7,FALSE)</f>
        <v>#N/A</v>
      </c>
      <c r="I1206" s="98" t="e">
        <f t="shared" si="42"/>
        <v>#N/A</v>
      </c>
      <c r="J1206" s="123" t="e">
        <f t="shared" si="43"/>
        <v>#N/A</v>
      </c>
      <c r="K1206" s="131"/>
    </row>
    <row r="1207" spans="1:11" s="110" customFormat="1" ht="19.5" customHeight="1" x14ac:dyDescent="0.2">
      <c r="A1207" s="161">
        <v>42082</v>
      </c>
      <c r="B1207" s="162" t="s">
        <v>620</v>
      </c>
      <c r="C1207" s="163" t="s">
        <v>464</v>
      </c>
      <c r="D1207" s="164"/>
      <c r="E1207" s="164"/>
      <c r="F1207" s="165">
        <v>2</v>
      </c>
      <c r="G1207" s="165"/>
      <c r="H1207" s="202" t="e">
        <f>VLOOKUP(B1207,'N1113 '!A$8:H$356,7,FALSE)</f>
        <v>#N/A</v>
      </c>
      <c r="I1207" s="98" t="e">
        <f t="shared" si="42"/>
        <v>#N/A</v>
      </c>
      <c r="J1207" s="123" t="e">
        <f t="shared" si="43"/>
        <v>#N/A</v>
      </c>
      <c r="K1207" s="131"/>
    </row>
    <row r="1208" spans="1:11" s="110" customFormat="1" ht="19.5" customHeight="1" x14ac:dyDescent="0.2">
      <c r="A1208" s="161">
        <v>42188</v>
      </c>
      <c r="B1208" s="162" t="s">
        <v>677</v>
      </c>
      <c r="C1208" s="163" t="s">
        <v>464</v>
      </c>
      <c r="D1208" s="164"/>
      <c r="E1208" s="164"/>
      <c r="F1208" s="165">
        <v>2</v>
      </c>
      <c r="G1208" s="165"/>
      <c r="H1208" s="202" t="e">
        <f>VLOOKUP(B1208,'N1113 '!A$8:H$356,7,FALSE)</f>
        <v>#N/A</v>
      </c>
      <c r="I1208" s="98" t="e">
        <f t="shared" si="42"/>
        <v>#N/A</v>
      </c>
      <c r="J1208" s="123" t="e">
        <f t="shared" si="43"/>
        <v>#N/A</v>
      </c>
      <c r="K1208" s="131"/>
    </row>
    <row r="1209" spans="1:11" s="110" customFormat="1" ht="19.5" customHeight="1" x14ac:dyDescent="0.2">
      <c r="A1209" s="161">
        <v>42157</v>
      </c>
      <c r="B1209" s="162" t="s">
        <v>652</v>
      </c>
      <c r="C1209" s="240" t="s">
        <v>464</v>
      </c>
      <c r="D1209" s="164"/>
      <c r="E1209" s="164"/>
      <c r="F1209" s="165">
        <v>12</v>
      </c>
      <c r="G1209" s="165"/>
      <c r="H1209" s="98" t="e">
        <f>VLOOKUP(B1209,'N1113 '!A$8:H$356,7,FALSE)</f>
        <v>#N/A</v>
      </c>
      <c r="I1209" s="98" t="e">
        <f t="shared" si="42"/>
        <v>#N/A</v>
      </c>
      <c r="J1209" s="123" t="e">
        <f t="shared" si="43"/>
        <v>#N/A</v>
      </c>
      <c r="K1209" s="131"/>
    </row>
    <row r="1210" spans="1:11" s="110" customFormat="1" ht="19.5" customHeight="1" x14ac:dyDescent="0.2">
      <c r="A1210" s="161">
        <v>42235</v>
      </c>
      <c r="B1210" s="162" t="s">
        <v>714</v>
      </c>
      <c r="C1210" s="240" t="s">
        <v>464</v>
      </c>
      <c r="D1210" s="164"/>
      <c r="E1210" s="164"/>
      <c r="F1210" s="165">
        <v>1</v>
      </c>
      <c r="G1210" s="165"/>
      <c r="H1210" s="98" t="e">
        <f>VLOOKUP(B1210,'N1113 '!A$8:H$356,7,FALSE)</f>
        <v>#N/A</v>
      </c>
      <c r="I1210" s="98" t="e">
        <f t="shared" si="42"/>
        <v>#N/A</v>
      </c>
      <c r="J1210" s="123" t="e">
        <f t="shared" si="43"/>
        <v>#N/A</v>
      </c>
      <c r="K1210" s="131"/>
    </row>
    <row r="1211" spans="1:11" s="110" customFormat="1" ht="19.5" customHeight="1" x14ac:dyDescent="0.2">
      <c r="A1211" s="161">
        <v>42166</v>
      </c>
      <c r="B1211" s="162" t="s">
        <v>700</v>
      </c>
      <c r="C1211" s="240" t="s">
        <v>464</v>
      </c>
      <c r="D1211" s="164"/>
      <c r="E1211" s="164"/>
      <c r="F1211" s="165">
        <v>6</v>
      </c>
      <c r="G1211" s="165"/>
      <c r="H1211" s="98" t="e">
        <f>VLOOKUP(B1211,'N1113 '!A$8:H$356,7,FALSE)</f>
        <v>#N/A</v>
      </c>
      <c r="I1211" s="98" t="e">
        <f t="shared" si="42"/>
        <v>#N/A</v>
      </c>
      <c r="J1211" s="123" t="e">
        <f t="shared" si="43"/>
        <v>#N/A</v>
      </c>
      <c r="K1211" s="131"/>
    </row>
    <row r="1212" spans="1:11" s="110" customFormat="1" ht="19.5" customHeight="1" x14ac:dyDescent="0.2">
      <c r="A1212" s="161">
        <v>42018</v>
      </c>
      <c r="B1212" s="162" t="s">
        <v>437</v>
      </c>
      <c r="C1212" s="163" t="s">
        <v>464</v>
      </c>
      <c r="D1212" s="164"/>
      <c r="E1212" s="164"/>
      <c r="F1212" s="165">
        <v>6</v>
      </c>
      <c r="G1212" s="165"/>
      <c r="H1212" s="98" t="e">
        <f>VLOOKUP(B1212,'N1113 '!A$8:H$356,7,FALSE)</f>
        <v>#N/A</v>
      </c>
      <c r="I1212" s="98" t="e">
        <f t="shared" si="42"/>
        <v>#N/A</v>
      </c>
      <c r="J1212" s="123" t="e">
        <f t="shared" si="43"/>
        <v>#N/A</v>
      </c>
      <c r="K1212" s="131"/>
    </row>
    <row r="1213" spans="1:11" s="110" customFormat="1" ht="19.5" customHeight="1" x14ac:dyDescent="0.2">
      <c r="A1213" s="161">
        <v>42112</v>
      </c>
      <c r="B1213" s="162" t="s">
        <v>437</v>
      </c>
      <c r="C1213" s="163" t="s">
        <v>464</v>
      </c>
      <c r="D1213" s="164"/>
      <c r="E1213" s="164"/>
      <c r="F1213" s="165">
        <v>6</v>
      </c>
      <c r="G1213" s="165"/>
      <c r="H1213" s="98" t="e">
        <f>VLOOKUP(B1213,'N1113 '!A$8:H$356,7,FALSE)</f>
        <v>#N/A</v>
      </c>
      <c r="I1213" s="98" t="e">
        <f t="shared" si="42"/>
        <v>#N/A</v>
      </c>
      <c r="J1213" s="123" t="e">
        <f t="shared" si="43"/>
        <v>#N/A</v>
      </c>
      <c r="K1213" s="131"/>
    </row>
    <row r="1214" spans="1:11" s="110" customFormat="1" ht="19.5" customHeight="1" x14ac:dyDescent="0.2">
      <c r="A1214" s="161">
        <v>42188</v>
      </c>
      <c r="B1214" s="162" t="s">
        <v>437</v>
      </c>
      <c r="C1214" s="163" t="s">
        <v>464</v>
      </c>
      <c r="D1214" s="164"/>
      <c r="E1214" s="164"/>
      <c r="F1214" s="165">
        <v>6</v>
      </c>
      <c r="G1214" s="165"/>
      <c r="H1214" s="98" t="e">
        <f>VLOOKUP(B1214,'N1113 '!A$8:H$356,7,FALSE)</f>
        <v>#N/A</v>
      </c>
      <c r="I1214" s="98" t="e">
        <f t="shared" si="42"/>
        <v>#N/A</v>
      </c>
      <c r="J1214" s="123" t="e">
        <f t="shared" si="43"/>
        <v>#N/A</v>
      </c>
      <c r="K1214" s="131"/>
    </row>
    <row r="1215" spans="1:11" s="110" customFormat="1" ht="19.5" customHeight="1" x14ac:dyDescent="0.2">
      <c r="A1215" s="161">
        <v>42112</v>
      </c>
      <c r="B1215" s="162" t="s">
        <v>264</v>
      </c>
      <c r="C1215" s="163" t="s">
        <v>464</v>
      </c>
      <c r="D1215" s="164"/>
      <c r="E1215" s="164"/>
      <c r="F1215" s="165">
        <v>6</v>
      </c>
      <c r="G1215" s="165"/>
      <c r="H1215" s="98">
        <f>VLOOKUP(B1215,'N1113 '!A$8:H$356,7,FALSE)</f>
        <v>59</v>
      </c>
      <c r="I1215" s="98">
        <f t="shared" si="42"/>
        <v>354</v>
      </c>
      <c r="J1215" s="123">
        <f t="shared" si="43"/>
        <v>0</v>
      </c>
      <c r="K1215" s="131"/>
    </row>
    <row r="1216" spans="1:11" s="110" customFormat="1" ht="19.5" customHeight="1" x14ac:dyDescent="0.2">
      <c r="A1216" s="161">
        <v>42188</v>
      </c>
      <c r="B1216" s="162" t="s">
        <v>264</v>
      </c>
      <c r="C1216" s="163" t="s">
        <v>464</v>
      </c>
      <c r="D1216" s="164"/>
      <c r="E1216" s="164"/>
      <c r="F1216" s="165">
        <v>6</v>
      </c>
      <c r="G1216" s="165"/>
      <c r="H1216" s="98">
        <f>VLOOKUP(B1216,'N1113 '!A$8:H$356,7,FALSE)</f>
        <v>59</v>
      </c>
      <c r="I1216" s="98">
        <f t="shared" si="42"/>
        <v>354</v>
      </c>
      <c r="J1216" s="123">
        <f t="shared" si="43"/>
        <v>0</v>
      </c>
      <c r="K1216" s="131"/>
    </row>
    <row r="1217" spans="1:11" s="110" customFormat="1" ht="19.5" customHeight="1" x14ac:dyDescent="0.2">
      <c r="A1217" s="161">
        <v>42030</v>
      </c>
      <c r="B1217" s="162" t="s">
        <v>438</v>
      </c>
      <c r="C1217" s="163" t="s">
        <v>464</v>
      </c>
      <c r="D1217" s="164"/>
      <c r="E1217" s="164"/>
      <c r="F1217" s="165">
        <v>50</v>
      </c>
      <c r="G1217" s="165"/>
      <c r="H1217" s="98">
        <f>VLOOKUP(B1217,'N1113 '!A$8:H$356,7,FALSE)</f>
        <v>20</v>
      </c>
      <c r="I1217" s="98">
        <f t="shared" si="42"/>
        <v>1000</v>
      </c>
      <c r="J1217" s="123">
        <f t="shared" si="43"/>
        <v>0</v>
      </c>
      <c r="K1217" s="131"/>
    </row>
    <row r="1218" spans="1:11" s="110" customFormat="1" ht="19.5" customHeight="1" x14ac:dyDescent="0.2">
      <c r="A1218" s="161">
        <v>42188</v>
      </c>
      <c r="B1218" s="162" t="s">
        <v>438</v>
      </c>
      <c r="C1218" s="163" t="s">
        <v>464</v>
      </c>
      <c r="D1218" s="164"/>
      <c r="E1218" s="164"/>
      <c r="F1218" s="165">
        <v>50</v>
      </c>
      <c r="G1218" s="165"/>
      <c r="H1218" s="98">
        <f>VLOOKUP(B1218,'N1113 '!A$8:H$356,7,FALSE)</f>
        <v>20</v>
      </c>
      <c r="I1218" s="98">
        <f t="shared" si="42"/>
        <v>1000</v>
      </c>
      <c r="J1218" s="123">
        <f t="shared" si="43"/>
        <v>0</v>
      </c>
      <c r="K1218" s="131"/>
    </row>
    <row r="1219" spans="1:11" s="110" customFormat="1" ht="19.5" customHeight="1" x14ac:dyDescent="0.2">
      <c r="A1219" s="161">
        <v>42199</v>
      </c>
      <c r="B1219" s="162" t="s">
        <v>683</v>
      </c>
      <c r="C1219" s="240" t="s">
        <v>464</v>
      </c>
      <c r="D1219" s="164"/>
      <c r="E1219" s="164"/>
      <c r="F1219" s="165">
        <v>2</v>
      </c>
      <c r="G1219" s="165"/>
      <c r="H1219" s="98" t="e">
        <f>VLOOKUP(B1219,'N1113 '!A$8:H$356,7,FALSE)</f>
        <v>#N/A</v>
      </c>
      <c r="I1219" s="98" t="e">
        <f t="shared" si="42"/>
        <v>#N/A</v>
      </c>
      <c r="J1219" s="123" t="e">
        <f t="shared" si="43"/>
        <v>#N/A</v>
      </c>
      <c r="K1219" s="131"/>
    </row>
    <row r="1220" spans="1:11" s="110" customFormat="1" ht="19.5" customHeight="1" x14ac:dyDescent="0.2">
      <c r="A1220" s="161">
        <v>42100</v>
      </c>
      <c r="B1220" s="162" t="s">
        <v>635</v>
      </c>
      <c r="C1220" s="240" t="s">
        <v>464</v>
      </c>
      <c r="D1220" s="164"/>
      <c r="E1220" s="164"/>
      <c r="F1220" s="165">
        <v>2</v>
      </c>
      <c r="G1220" s="165"/>
      <c r="H1220" s="98" t="e">
        <f>VLOOKUP(B1220,'N1113 '!A$8:H$356,7,FALSE)</f>
        <v>#N/A</v>
      </c>
      <c r="I1220" s="98" t="e">
        <f t="shared" si="42"/>
        <v>#N/A</v>
      </c>
      <c r="J1220" s="123" t="e">
        <f t="shared" si="43"/>
        <v>#N/A</v>
      </c>
      <c r="K1220" s="131"/>
    </row>
    <row r="1221" spans="1:11" s="110" customFormat="1" ht="19.5" customHeight="1" x14ac:dyDescent="0.2">
      <c r="A1221" s="161">
        <v>42171</v>
      </c>
      <c r="B1221" s="162" t="s">
        <v>662</v>
      </c>
      <c r="C1221" s="240" t="s">
        <v>464</v>
      </c>
      <c r="D1221" s="164"/>
      <c r="E1221" s="164"/>
      <c r="F1221" s="165">
        <v>1</v>
      </c>
      <c r="G1221" s="165"/>
      <c r="H1221" s="98" t="e">
        <f>VLOOKUP(B1221,'N1113 '!A$8:H$356,7,FALSE)</f>
        <v>#N/A</v>
      </c>
      <c r="I1221" s="98" t="e">
        <f t="shared" si="42"/>
        <v>#N/A</v>
      </c>
      <c r="J1221" s="123" t="e">
        <f t="shared" si="43"/>
        <v>#N/A</v>
      </c>
      <c r="K1221" s="131"/>
    </row>
    <row r="1222" spans="1:11" s="110" customFormat="1" ht="19.5" customHeight="1" x14ac:dyDescent="0.2">
      <c r="A1222" s="161">
        <v>42018</v>
      </c>
      <c r="B1222" s="162" t="s">
        <v>269</v>
      </c>
      <c r="C1222" s="240" t="s">
        <v>464</v>
      </c>
      <c r="D1222" s="164"/>
      <c r="E1222" s="164"/>
      <c r="F1222" s="165">
        <v>500</v>
      </c>
      <c r="G1222" s="165"/>
      <c r="H1222" s="98">
        <f>VLOOKUP(B1222,'N1113 '!A$8:H$356,7,FALSE)</f>
        <v>14</v>
      </c>
      <c r="I1222" s="98">
        <f t="shared" ref="I1222:I1285" si="44">F1222*H1222</f>
        <v>7000</v>
      </c>
      <c r="J1222" s="123">
        <f t="shared" ref="J1222:J1285" si="45">H1222*G1222</f>
        <v>0</v>
      </c>
      <c r="K1222" s="131"/>
    </row>
    <row r="1223" spans="1:11" s="110" customFormat="1" ht="19.5" customHeight="1" x14ac:dyDescent="0.2">
      <c r="A1223" s="161">
        <v>42230</v>
      </c>
      <c r="B1223" s="162" t="s">
        <v>802</v>
      </c>
      <c r="C1223" s="240" t="s">
        <v>464</v>
      </c>
      <c r="D1223" s="164"/>
      <c r="E1223" s="164"/>
      <c r="F1223" s="165">
        <v>288</v>
      </c>
      <c r="G1223" s="165"/>
      <c r="H1223" s="98" t="e">
        <f>VLOOKUP(B1223,'N1113 '!A$8:H$356,7,FALSE)</f>
        <v>#N/A</v>
      </c>
      <c r="I1223" s="98" t="e">
        <f t="shared" si="44"/>
        <v>#N/A</v>
      </c>
      <c r="J1223" s="123" t="e">
        <f t="shared" si="45"/>
        <v>#N/A</v>
      </c>
      <c r="K1223" s="131"/>
    </row>
    <row r="1224" spans="1:11" s="110" customFormat="1" ht="19.5" customHeight="1" x14ac:dyDescent="0.2">
      <c r="A1224" s="161">
        <v>42090</v>
      </c>
      <c r="B1224" s="162" t="s">
        <v>631</v>
      </c>
      <c r="C1224" s="240" t="s">
        <v>464</v>
      </c>
      <c r="D1224" s="164"/>
      <c r="E1224" s="164"/>
      <c r="F1224" s="165">
        <v>12</v>
      </c>
      <c r="G1224" s="165"/>
      <c r="H1224" s="98" t="e">
        <f>VLOOKUP(B1224,'N1113 '!A$8:H$356,7,FALSE)</f>
        <v>#N/A</v>
      </c>
      <c r="I1224" s="98" t="e">
        <f t="shared" si="44"/>
        <v>#N/A</v>
      </c>
      <c r="J1224" s="123" t="e">
        <f t="shared" si="45"/>
        <v>#N/A</v>
      </c>
      <c r="K1224" s="131"/>
    </row>
    <row r="1225" spans="1:11" s="110" customFormat="1" ht="19.5" customHeight="1" x14ac:dyDescent="0.2">
      <c r="A1225" s="161">
        <v>42138</v>
      </c>
      <c r="B1225" s="162" t="s">
        <v>631</v>
      </c>
      <c r="C1225" s="240" t="s">
        <v>464</v>
      </c>
      <c r="D1225" s="164"/>
      <c r="E1225" s="164"/>
      <c r="F1225" s="165">
        <v>12</v>
      </c>
      <c r="G1225" s="165"/>
      <c r="H1225" s="98" t="e">
        <f>VLOOKUP(B1225,'N1113 '!A$8:H$356,7,FALSE)</f>
        <v>#N/A</v>
      </c>
      <c r="I1225" s="98" t="e">
        <f t="shared" si="44"/>
        <v>#N/A</v>
      </c>
      <c r="J1225" s="123" t="e">
        <f t="shared" si="45"/>
        <v>#N/A</v>
      </c>
      <c r="K1225" s="131"/>
    </row>
    <row r="1226" spans="1:11" s="110" customFormat="1" ht="19.5" customHeight="1" x14ac:dyDescent="0.2">
      <c r="A1226" s="161">
        <v>42018</v>
      </c>
      <c r="B1226" s="162" t="s">
        <v>440</v>
      </c>
      <c r="C1226" s="240" t="s">
        <v>464</v>
      </c>
      <c r="D1226" s="164"/>
      <c r="E1226" s="164"/>
      <c r="F1226" s="165">
        <v>12</v>
      </c>
      <c r="G1226" s="165"/>
      <c r="H1226" s="98">
        <f>VLOOKUP(B1226,'N1113 '!A$8:H$356,7,FALSE)</f>
        <v>45</v>
      </c>
      <c r="I1226" s="98">
        <f t="shared" si="44"/>
        <v>540</v>
      </c>
      <c r="J1226" s="123">
        <f t="shared" si="45"/>
        <v>0</v>
      </c>
      <c r="K1226" s="131"/>
    </row>
    <row r="1227" spans="1:11" s="110" customFormat="1" ht="19.5" customHeight="1" x14ac:dyDescent="0.2">
      <c r="A1227" s="161">
        <v>42018</v>
      </c>
      <c r="B1227" s="162" t="s">
        <v>441</v>
      </c>
      <c r="C1227" s="245" t="s">
        <v>464</v>
      </c>
      <c r="D1227" s="164"/>
      <c r="E1227" s="164"/>
      <c r="F1227" s="165">
        <v>12</v>
      </c>
      <c r="G1227" s="165"/>
      <c r="H1227" s="98">
        <f>VLOOKUP(B1227,'N1113 '!A$8:H$356,7,FALSE)</f>
        <v>58</v>
      </c>
      <c r="I1227" s="98">
        <f t="shared" si="44"/>
        <v>696</v>
      </c>
      <c r="J1227" s="123">
        <f t="shared" si="45"/>
        <v>0</v>
      </c>
      <c r="K1227" s="131"/>
    </row>
    <row r="1228" spans="1:11" s="110" customFormat="1" ht="19.5" customHeight="1" x14ac:dyDescent="0.2">
      <c r="A1228" s="161">
        <v>42135</v>
      </c>
      <c r="B1228" s="162" t="s">
        <v>441</v>
      </c>
      <c r="C1228" s="240" t="s">
        <v>464</v>
      </c>
      <c r="D1228" s="164"/>
      <c r="E1228" s="164"/>
      <c r="F1228" s="165">
        <v>12</v>
      </c>
      <c r="G1228" s="165"/>
      <c r="H1228" s="98">
        <f>VLOOKUP(B1228,'N1113 '!A$8:H$356,7,FALSE)</f>
        <v>58</v>
      </c>
      <c r="I1228" s="98">
        <f t="shared" si="44"/>
        <v>696</v>
      </c>
      <c r="J1228" s="123">
        <f t="shared" si="45"/>
        <v>0</v>
      </c>
      <c r="K1228" s="131"/>
    </row>
    <row r="1229" spans="1:11" s="110" customFormat="1" ht="19.5" customHeight="1" x14ac:dyDescent="0.2">
      <c r="A1229" s="161">
        <v>42166</v>
      </c>
      <c r="B1229" s="162" t="s">
        <v>701</v>
      </c>
      <c r="C1229" s="240" t="s">
        <v>464</v>
      </c>
      <c r="D1229" s="164"/>
      <c r="E1229" s="164"/>
      <c r="F1229" s="165">
        <v>3</v>
      </c>
      <c r="G1229" s="165"/>
      <c r="H1229" s="202">
        <f>VLOOKUP(B1229,'N1113 '!A$8:H$356,7,FALSE)</f>
        <v>29</v>
      </c>
      <c r="I1229" s="98">
        <f t="shared" si="44"/>
        <v>87</v>
      </c>
      <c r="J1229" s="123">
        <f t="shared" si="45"/>
        <v>0</v>
      </c>
      <c r="K1229" s="131"/>
    </row>
    <row r="1230" spans="1:11" s="110" customFormat="1" ht="19.5" customHeight="1" x14ac:dyDescent="0.2">
      <c r="A1230" s="161">
        <v>42166</v>
      </c>
      <c r="B1230" s="162" t="s">
        <v>501</v>
      </c>
      <c r="C1230" s="240" t="s">
        <v>464</v>
      </c>
      <c r="D1230" s="164"/>
      <c r="E1230" s="164"/>
      <c r="F1230" s="165">
        <v>10</v>
      </c>
      <c r="G1230" s="165"/>
      <c r="H1230" s="202">
        <f>VLOOKUP(B1230,'N1113 '!A$8:H$356,7,FALSE)</f>
        <v>20</v>
      </c>
      <c r="I1230" s="98">
        <f t="shared" si="44"/>
        <v>200</v>
      </c>
      <c r="J1230" s="123">
        <f t="shared" si="45"/>
        <v>0</v>
      </c>
      <c r="K1230" s="131"/>
    </row>
    <row r="1231" spans="1:11" s="110" customFormat="1" ht="19.5" customHeight="1" x14ac:dyDescent="0.2">
      <c r="A1231" s="161">
        <v>42157</v>
      </c>
      <c r="B1231" s="162" t="s">
        <v>655</v>
      </c>
      <c r="C1231" s="163" t="s">
        <v>464</v>
      </c>
      <c r="D1231" s="164"/>
      <c r="E1231" s="164"/>
      <c r="F1231" s="165">
        <v>2</v>
      </c>
      <c r="G1231" s="165"/>
      <c r="H1231" s="98">
        <f>VLOOKUP(B1231,'N1113 '!A$8:H$356,7,FALSE)</f>
        <v>65</v>
      </c>
      <c r="I1231" s="98">
        <f t="shared" si="44"/>
        <v>130</v>
      </c>
      <c r="J1231" s="123">
        <f t="shared" si="45"/>
        <v>0</v>
      </c>
      <c r="K1231" s="131"/>
    </row>
    <row r="1232" spans="1:11" s="110" customFormat="1" ht="19.5" customHeight="1" x14ac:dyDescent="0.2">
      <c r="A1232" s="161">
        <v>42231</v>
      </c>
      <c r="B1232" s="162" t="s">
        <v>712</v>
      </c>
      <c r="C1232" s="163" t="s">
        <v>464</v>
      </c>
      <c r="D1232" s="164"/>
      <c r="E1232" s="164"/>
      <c r="F1232" s="165">
        <v>1</v>
      </c>
      <c r="G1232" s="165"/>
      <c r="H1232" s="98" t="e">
        <f>VLOOKUP(B1232,'N1113 '!A$8:H$356,7,FALSE)</f>
        <v>#N/A</v>
      </c>
      <c r="I1232" s="98" t="e">
        <f t="shared" si="44"/>
        <v>#N/A</v>
      </c>
      <c r="J1232" s="123" t="e">
        <f t="shared" si="45"/>
        <v>#N/A</v>
      </c>
      <c r="K1232" s="131"/>
    </row>
    <row r="1233" spans="1:11" s="110" customFormat="1" ht="19.5" customHeight="1" x14ac:dyDescent="0.2">
      <c r="A1233" s="161">
        <v>42030</v>
      </c>
      <c r="B1233" s="162" t="s">
        <v>282</v>
      </c>
      <c r="C1233" s="240" t="s">
        <v>464</v>
      </c>
      <c r="D1233" s="164"/>
      <c r="E1233" s="164"/>
      <c r="F1233" s="165">
        <v>12</v>
      </c>
      <c r="G1233" s="165"/>
      <c r="H1233" s="98">
        <f>VLOOKUP(B1233,'N1113 '!A$8:H$356,7,FALSE)</f>
        <v>26</v>
      </c>
      <c r="I1233" s="98">
        <f t="shared" si="44"/>
        <v>312</v>
      </c>
      <c r="J1233" s="123">
        <f t="shared" si="45"/>
        <v>0</v>
      </c>
      <c r="K1233" s="131"/>
    </row>
    <row r="1234" spans="1:11" s="110" customFormat="1" ht="19.5" customHeight="1" x14ac:dyDescent="0.2">
      <c r="A1234" s="161">
        <v>42235</v>
      </c>
      <c r="B1234" s="162" t="s">
        <v>713</v>
      </c>
      <c r="C1234" s="240" t="s">
        <v>464</v>
      </c>
      <c r="D1234" s="164"/>
      <c r="E1234" s="164"/>
      <c r="F1234" s="165">
        <v>1</v>
      </c>
      <c r="G1234" s="165"/>
      <c r="H1234" s="98" t="e">
        <f>VLOOKUP(B1234,'N1113 '!A$8:H$356,7,FALSE)</f>
        <v>#N/A</v>
      </c>
      <c r="I1234" s="98" t="e">
        <f t="shared" si="44"/>
        <v>#N/A</v>
      </c>
      <c r="J1234" s="123" t="e">
        <f t="shared" si="45"/>
        <v>#N/A</v>
      </c>
      <c r="K1234" s="131"/>
    </row>
    <row r="1235" spans="1:11" s="110" customFormat="1" ht="19.5" customHeight="1" x14ac:dyDescent="0.2">
      <c r="A1235" s="161">
        <v>42018</v>
      </c>
      <c r="B1235" s="162" t="s">
        <v>562</v>
      </c>
      <c r="C1235" s="163" t="s">
        <v>464</v>
      </c>
      <c r="D1235" s="164"/>
      <c r="E1235" s="164"/>
      <c r="F1235" s="212">
        <v>1000</v>
      </c>
      <c r="G1235" s="165"/>
      <c r="H1235" s="98" t="e">
        <f>VLOOKUP(B1235,'N1113 '!A$8:H$356,7,FALSE)</f>
        <v>#N/A</v>
      </c>
      <c r="I1235" s="98" t="e">
        <f t="shared" si="44"/>
        <v>#N/A</v>
      </c>
      <c r="J1235" s="123" t="e">
        <f t="shared" si="45"/>
        <v>#N/A</v>
      </c>
      <c r="K1235" s="131"/>
    </row>
    <row r="1236" spans="1:11" s="110" customFormat="1" ht="19.5" customHeight="1" x14ac:dyDescent="0.2">
      <c r="A1236" s="161">
        <v>42090</v>
      </c>
      <c r="B1236" s="162" t="s">
        <v>627</v>
      </c>
      <c r="C1236" s="163" t="s">
        <v>464</v>
      </c>
      <c r="D1236" s="164"/>
      <c r="E1236" s="164"/>
      <c r="F1236" s="165">
        <v>6</v>
      </c>
      <c r="G1236" s="165"/>
      <c r="H1236" s="98" t="e">
        <f>VLOOKUP(B1236,'N1113 '!A$8:H$356,7,FALSE)</f>
        <v>#N/A</v>
      </c>
      <c r="I1236" s="98" t="e">
        <f t="shared" si="44"/>
        <v>#N/A</v>
      </c>
      <c r="J1236" s="123" t="e">
        <f t="shared" si="45"/>
        <v>#N/A</v>
      </c>
      <c r="K1236" s="131"/>
    </row>
    <row r="1237" spans="1:11" s="110" customFormat="1" ht="19.5" customHeight="1" x14ac:dyDescent="0.2">
      <c r="A1237" s="161">
        <v>42018</v>
      </c>
      <c r="B1237" s="162" t="s">
        <v>509</v>
      </c>
      <c r="C1237" s="245" t="s">
        <v>464</v>
      </c>
      <c r="D1237" s="164"/>
      <c r="E1237" s="164"/>
      <c r="F1237" s="165">
        <v>6</v>
      </c>
      <c r="G1237" s="165"/>
      <c r="H1237" s="98" t="e">
        <f>VLOOKUP(B1237,'N1113 '!A$8:H$356,7,FALSE)</f>
        <v>#N/A</v>
      </c>
      <c r="I1237" s="98" t="e">
        <f t="shared" si="44"/>
        <v>#N/A</v>
      </c>
      <c r="J1237" s="123" t="e">
        <f t="shared" si="45"/>
        <v>#N/A</v>
      </c>
      <c r="K1237" s="131"/>
    </row>
    <row r="1238" spans="1:11" s="110" customFormat="1" ht="19.5" customHeight="1" x14ac:dyDescent="0.2">
      <c r="A1238" s="161">
        <v>42018</v>
      </c>
      <c r="B1238" s="162" t="s">
        <v>644</v>
      </c>
      <c r="C1238" s="163" t="s">
        <v>464</v>
      </c>
      <c r="D1238" s="164"/>
      <c r="E1238" s="164"/>
      <c r="F1238" s="165">
        <v>6</v>
      </c>
      <c r="G1238" s="165"/>
      <c r="H1238" s="98" t="e">
        <f>VLOOKUP(B1238,'N1113 '!A$8:H$356,7,FALSE)</f>
        <v>#N/A</v>
      </c>
      <c r="I1238" s="98" t="e">
        <f t="shared" si="44"/>
        <v>#N/A</v>
      </c>
      <c r="J1238" s="123" t="e">
        <f t="shared" si="45"/>
        <v>#N/A</v>
      </c>
      <c r="K1238" s="131"/>
    </row>
    <row r="1239" spans="1:11" s="167" customFormat="1" ht="19.5" customHeight="1" x14ac:dyDescent="0.2">
      <c r="A1239" s="161">
        <v>42059</v>
      </c>
      <c r="B1239" s="162" t="s">
        <v>505</v>
      </c>
      <c r="C1239" s="163" t="s">
        <v>464</v>
      </c>
      <c r="D1239" s="164"/>
      <c r="E1239" s="164"/>
      <c r="F1239" s="165">
        <v>6</v>
      </c>
      <c r="G1239" s="165"/>
      <c r="H1239" s="98" t="e">
        <f>VLOOKUP(B1239,'N1113 '!A$8:H$356,7,FALSE)</f>
        <v>#N/A</v>
      </c>
      <c r="I1239" s="98" t="e">
        <f t="shared" si="44"/>
        <v>#N/A</v>
      </c>
      <c r="J1239" s="123" t="e">
        <f t="shared" si="45"/>
        <v>#N/A</v>
      </c>
      <c r="K1239" s="165"/>
    </row>
    <row r="1240" spans="1:11" s="110" customFormat="1" ht="19.5" customHeight="1" x14ac:dyDescent="0.2">
      <c r="A1240" s="161">
        <v>42153</v>
      </c>
      <c r="B1240" s="162" t="s">
        <v>654</v>
      </c>
      <c r="C1240" s="163" t="s">
        <v>464</v>
      </c>
      <c r="D1240" s="164"/>
      <c r="E1240" s="164"/>
      <c r="F1240" s="165">
        <v>12</v>
      </c>
      <c r="G1240" s="165"/>
      <c r="H1240" s="98" t="e">
        <f>VLOOKUP(B1240,'N1113 '!A$8:H$356,7,FALSE)</f>
        <v>#N/A</v>
      </c>
      <c r="I1240" s="98" t="e">
        <f t="shared" si="44"/>
        <v>#N/A</v>
      </c>
      <c r="J1240" s="123" t="e">
        <f t="shared" si="45"/>
        <v>#N/A</v>
      </c>
      <c r="K1240" s="131"/>
    </row>
    <row r="1241" spans="1:11" s="110" customFormat="1" ht="19.5" customHeight="1" x14ac:dyDescent="0.2">
      <c r="A1241" s="161">
        <v>42255</v>
      </c>
      <c r="B1241" s="168" t="s">
        <v>719</v>
      </c>
      <c r="C1241" s="245" t="s">
        <v>464</v>
      </c>
      <c r="D1241" s="164"/>
      <c r="E1241" s="164"/>
      <c r="F1241" s="165">
        <v>1</v>
      </c>
      <c r="G1241" s="165"/>
      <c r="H1241" s="98" t="e">
        <f>VLOOKUP(B1241,'N1113 '!A$8:H$356,7,FALSE)</f>
        <v>#N/A</v>
      </c>
      <c r="I1241" s="98" t="e">
        <f t="shared" si="44"/>
        <v>#N/A</v>
      </c>
      <c r="J1241" s="123" t="e">
        <f t="shared" si="45"/>
        <v>#N/A</v>
      </c>
      <c r="K1241" s="131"/>
    </row>
    <row r="1242" spans="1:11" s="110" customFormat="1" ht="19.5" customHeight="1" x14ac:dyDescent="0.2">
      <c r="A1242" s="161">
        <v>42153</v>
      </c>
      <c r="B1242" s="162" t="s">
        <v>442</v>
      </c>
      <c r="C1242" s="245" t="s">
        <v>464</v>
      </c>
      <c r="D1242" s="164"/>
      <c r="E1242" s="164"/>
      <c r="F1242" s="165">
        <v>6</v>
      </c>
      <c r="G1242" s="165"/>
      <c r="H1242" s="98">
        <f>VLOOKUP(B1242,'N1113 '!A$8:H$356,7,FALSE)</f>
        <v>26</v>
      </c>
      <c r="I1242" s="98">
        <f t="shared" si="44"/>
        <v>156</v>
      </c>
      <c r="J1242" s="123">
        <f t="shared" si="45"/>
        <v>0</v>
      </c>
      <c r="K1242" s="131"/>
    </row>
    <row r="1243" spans="1:11" s="167" customFormat="1" ht="19.5" customHeight="1" x14ac:dyDescent="0.2">
      <c r="A1243" s="161">
        <v>42180</v>
      </c>
      <c r="B1243" s="162" t="s">
        <v>668</v>
      </c>
      <c r="C1243" s="240" t="s">
        <v>464</v>
      </c>
      <c r="D1243" s="164"/>
      <c r="E1243" s="164"/>
      <c r="F1243" s="165">
        <v>12</v>
      </c>
      <c r="G1243" s="165"/>
      <c r="H1243" s="98" t="e">
        <f>VLOOKUP(B1243,'N1113 '!A$8:H$356,7,FALSE)</f>
        <v>#N/A</v>
      </c>
      <c r="I1243" s="98" t="e">
        <f t="shared" si="44"/>
        <v>#N/A</v>
      </c>
      <c r="J1243" s="123" t="e">
        <f t="shared" si="45"/>
        <v>#N/A</v>
      </c>
      <c r="K1243" s="165"/>
    </row>
    <row r="1244" spans="1:11" s="167" customFormat="1" ht="19.5" customHeight="1" x14ac:dyDescent="0.2">
      <c r="A1244" s="161">
        <v>42062</v>
      </c>
      <c r="B1244" s="162" t="s">
        <v>609</v>
      </c>
      <c r="C1244" s="163" t="s">
        <v>464</v>
      </c>
      <c r="D1244" s="164"/>
      <c r="E1244" s="164"/>
      <c r="F1244" s="165">
        <v>6</v>
      </c>
      <c r="G1244" s="165"/>
      <c r="H1244" s="98" t="e">
        <f>VLOOKUP(B1244,'N1113 '!A$8:H$356,7,FALSE)</f>
        <v>#N/A</v>
      </c>
      <c r="I1244" s="98" t="e">
        <f t="shared" si="44"/>
        <v>#N/A</v>
      </c>
      <c r="J1244" s="123" t="e">
        <f t="shared" si="45"/>
        <v>#N/A</v>
      </c>
      <c r="K1244" s="165"/>
    </row>
    <row r="1245" spans="1:11" s="167" customFormat="1" ht="19.5" customHeight="1" x14ac:dyDescent="0.2">
      <c r="A1245" s="161">
        <v>42082</v>
      </c>
      <c r="B1245" s="162" t="s">
        <v>626</v>
      </c>
      <c r="C1245" s="163" t="s">
        <v>464</v>
      </c>
      <c r="D1245" s="164"/>
      <c r="E1245" s="164"/>
      <c r="F1245" s="165">
        <v>6</v>
      </c>
      <c r="G1245" s="165"/>
      <c r="H1245" s="98" t="e">
        <f>VLOOKUP(B1245,'N1113 '!A$8:H$356,7,FALSE)</f>
        <v>#N/A</v>
      </c>
      <c r="I1245" s="98" t="e">
        <f t="shared" si="44"/>
        <v>#N/A</v>
      </c>
      <c r="J1245" s="123" t="e">
        <f t="shared" si="45"/>
        <v>#N/A</v>
      </c>
      <c r="K1245" s="165"/>
    </row>
    <row r="1246" spans="1:11" s="167" customFormat="1" ht="19.5" customHeight="1" x14ac:dyDescent="0.2">
      <c r="A1246" s="161">
        <v>42112</v>
      </c>
      <c r="B1246" s="162" t="s">
        <v>609</v>
      </c>
      <c r="C1246" s="163" t="s">
        <v>464</v>
      </c>
      <c r="D1246" s="164"/>
      <c r="E1246" s="164"/>
      <c r="F1246" s="165">
        <v>6</v>
      </c>
      <c r="G1246" s="165"/>
      <c r="H1246" s="98" t="e">
        <f>VLOOKUP(B1246,'N1113 '!A$8:H$356,7,FALSE)</f>
        <v>#N/A</v>
      </c>
      <c r="I1246" s="98" t="e">
        <f t="shared" si="44"/>
        <v>#N/A</v>
      </c>
      <c r="J1246" s="123" t="e">
        <f t="shared" si="45"/>
        <v>#N/A</v>
      </c>
      <c r="K1246" s="165"/>
    </row>
    <row r="1247" spans="1:11" s="110" customFormat="1" ht="19.5" customHeight="1" x14ac:dyDescent="0.2">
      <c r="A1247" s="161">
        <v>42114</v>
      </c>
      <c r="B1247" s="162" t="s">
        <v>444</v>
      </c>
      <c r="C1247" s="163" t="s">
        <v>464</v>
      </c>
      <c r="D1247" s="164"/>
      <c r="E1247" s="164"/>
      <c r="F1247" s="165">
        <v>5</v>
      </c>
      <c r="G1247" s="165"/>
      <c r="H1247" s="202">
        <f>VLOOKUP(B1247,'N1113 '!A$8:H$356,7,FALSE)</f>
        <v>3800</v>
      </c>
      <c r="I1247" s="98">
        <f t="shared" si="44"/>
        <v>19000</v>
      </c>
      <c r="J1247" s="123">
        <f t="shared" si="45"/>
        <v>0</v>
      </c>
      <c r="K1247" s="131"/>
    </row>
    <row r="1248" spans="1:11" s="110" customFormat="1" ht="19.5" customHeight="1" x14ac:dyDescent="0.2">
      <c r="A1248" s="161">
        <v>42090</v>
      </c>
      <c r="B1248" s="184" t="s">
        <v>628</v>
      </c>
      <c r="C1248" s="240" t="s">
        <v>464</v>
      </c>
      <c r="D1248" s="164"/>
      <c r="E1248" s="164"/>
      <c r="F1248" s="165">
        <v>2</v>
      </c>
      <c r="G1248" s="165"/>
      <c r="H1248" s="98" t="e">
        <f>VLOOKUP(B1248,'N1113 '!A$8:H$356,7,FALSE)</f>
        <v>#N/A</v>
      </c>
      <c r="I1248" s="98" t="e">
        <f t="shared" si="44"/>
        <v>#N/A</v>
      </c>
      <c r="J1248" s="123" t="e">
        <f t="shared" si="45"/>
        <v>#N/A</v>
      </c>
      <c r="K1248" s="131"/>
    </row>
    <row r="1249" spans="1:11" s="110" customFormat="1" ht="19.5" customHeight="1" x14ac:dyDescent="0.2">
      <c r="A1249" s="161">
        <v>42135</v>
      </c>
      <c r="B1249" s="184" t="s">
        <v>643</v>
      </c>
      <c r="C1249" s="240" t="s">
        <v>464</v>
      </c>
      <c r="D1249" s="164"/>
      <c r="E1249" s="164"/>
      <c r="F1249" s="165">
        <v>2</v>
      </c>
      <c r="G1249" s="165"/>
      <c r="H1249" s="98" t="e">
        <f>VLOOKUP(B1249,'N1113 '!A$8:H$356,7,FALSE)</f>
        <v>#N/A</v>
      </c>
      <c r="I1249" s="98" t="e">
        <f t="shared" si="44"/>
        <v>#N/A</v>
      </c>
      <c r="J1249" s="123" t="e">
        <f t="shared" si="45"/>
        <v>#N/A</v>
      </c>
      <c r="K1249" s="131"/>
    </row>
    <row r="1250" spans="1:11" s="110" customFormat="1" ht="19.5" customHeight="1" x14ac:dyDescent="0.2">
      <c r="A1250" s="161">
        <v>42259</v>
      </c>
      <c r="B1250" s="162" t="s">
        <v>806</v>
      </c>
      <c r="C1250" s="240" t="s">
        <v>464</v>
      </c>
      <c r="D1250" s="164"/>
      <c r="E1250" s="164"/>
      <c r="F1250" s="165">
        <v>1</v>
      </c>
      <c r="G1250" s="165"/>
      <c r="H1250" s="202" t="e">
        <f>VLOOKUP(B1250,'N1113 '!A$8:H$356,7,FALSE)</f>
        <v>#N/A</v>
      </c>
      <c r="I1250" s="98" t="e">
        <f t="shared" si="44"/>
        <v>#N/A</v>
      </c>
      <c r="J1250" s="123" t="e">
        <f t="shared" si="45"/>
        <v>#N/A</v>
      </c>
      <c r="K1250" s="131"/>
    </row>
    <row r="1251" spans="1:11" s="110" customFormat="1" ht="19.5" customHeight="1" x14ac:dyDescent="0.2">
      <c r="A1251" s="161">
        <v>42026</v>
      </c>
      <c r="B1251" s="162" t="s">
        <v>109</v>
      </c>
      <c r="C1251" s="240" t="s">
        <v>464</v>
      </c>
      <c r="D1251" s="164"/>
      <c r="E1251" s="164"/>
      <c r="F1251" s="165">
        <v>2</v>
      </c>
      <c r="G1251" s="165"/>
      <c r="H1251" s="98" t="e">
        <f>VLOOKUP(B1251,'N1113 '!A$8:H$356,7,FALSE)</f>
        <v>#N/A</v>
      </c>
      <c r="I1251" s="98" t="e">
        <f t="shared" si="44"/>
        <v>#N/A</v>
      </c>
      <c r="J1251" s="123" t="e">
        <f t="shared" si="45"/>
        <v>#N/A</v>
      </c>
      <c r="K1251" s="131"/>
    </row>
    <row r="1252" spans="1:11" s="110" customFormat="1" ht="19.5" customHeight="1" x14ac:dyDescent="0.2">
      <c r="A1252" s="161">
        <v>42207</v>
      </c>
      <c r="B1252" s="162" t="s">
        <v>696</v>
      </c>
      <c r="C1252" s="240" t="s">
        <v>464</v>
      </c>
      <c r="D1252" s="164"/>
      <c r="E1252" s="164"/>
      <c r="F1252" s="165">
        <v>4</v>
      </c>
      <c r="G1252" s="165"/>
      <c r="H1252" s="98" t="e">
        <f>VLOOKUP(B1252,'N1113 '!A$8:H$356,7,FALSE)</f>
        <v>#N/A</v>
      </c>
      <c r="I1252" s="98" t="e">
        <f t="shared" si="44"/>
        <v>#N/A</v>
      </c>
      <c r="J1252" s="123" t="e">
        <f t="shared" si="45"/>
        <v>#N/A</v>
      </c>
      <c r="K1252" s="131"/>
    </row>
    <row r="1253" spans="1:11" s="110" customFormat="1" ht="19.5" customHeight="1" x14ac:dyDescent="0.2">
      <c r="A1253" s="161">
        <v>42090</v>
      </c>
      <c r="B1253" s="184" t="s">
        <v>632</v>
      </c>
      <c r="C1253" s="240" t="s">
        <v>464</v>
      </c>
      <c r="D1253" s="164"/>
      <c r="E1253" s="164"/>
      <c r="F1253" s="165">
        <v>4</v>
      </c>
      <c r="G1253" s="165"/>
      <c r="H1253" s="98" t="e">
        <f>VLOOKUP(B1253,'N1113 '!A$8:H$356,7,FALSE)</f>
        <v>#N/A</v>
      </c>
      <c r="I1253" s="98" t="e">
        <f t="shared" si="44"/>
        <v>#N/A</v>
      </c>
      <c r="J1253" s="123" t="e">
        <f t="shared" si="45"/>
        <v>#N/A</v>
      </c>
      <c r="K1253" s="131"/>
    </row>
    <row r="1254" spans="1:11" s="110" customFormat="1" ht="19.5" customHeight="1" x14ac:dyDescent="0.2">
      <c r="A1254" s="161">
        <v>42203</v>
      </c>
      <c r="B1254" s="184" t="s">
        <v>702</v>
      </c>
      <c r="C1254" s="240" t="s">
        <v>464</v>
      </c>
      <c r="D1254" s="164"/>
      <c r="E1254" s="164"/>
      <c r="F1254" s="165">
        <v>1</v>
      </c>
      <c r="G1254" s="165"/>
      <c r="H1254" s="202" t="e">
        <f>VLOOKUP(B1254,'N1113 '!A$8:H$356,7,FALSE)</f>
        <v>#N/A</v>
      </c>
      <c r="I1254" s="98" t="e">
        <f t="shared" si="44"/>
        <v>#N/A</v>
      </c>
      <c r="J1254" s="123" t="e">
        <f t="shared" si="45"/>
        <v>#N/A</v>
      </c>
      <c r="K1254" s="131"/>
    </row>
    <row r="1255" spans="1:11" s="110" customFormat="1" ht="19.5" customHeight="1" x14ac:dyDescent="0.2">
      <c r="A1255" s="161">
        <v>42206</v>
      </c>
      <c r="B1255" s="184" t="s">
        <v>702</v>
      </c>
      <c r="C1255" s="240" t="s">
        <v>464</v>
      </c>
      <c r="D1255" s="164"/>
      <c r="E1255" s="164"/>
      <c r="F1255" s="165">
        <v>1</v>
      </c>
      <c r="G1255" s="165"/>
      <c r="H1255" s="202" t="e">
        <f>VLOOKUP(B1255,'N1113 '!A$8:H$356,7,FALSE)</f>
        <v>#N/A</v>
      </c>
      <c r="I1255" s="98" t="e">
        <f t="shared" si="44"/>
        <v>#N/A</v>
      </c>
      <c r="J1255" s="123" t="e">
        <f t="shared" si="45"/>
        <v>#N/A</v>
      </c>
      <c r="K1255" s="131"/>
    </row>
    <row r="1256" spans="1:11" s="110" customFormat="1" ht="19.5" customHeight="1" x14ac:dyDescent="0.2">
      <c r="A1256" s="161">
        <v>42090</v>
      </c>
      <c r="B1256" s="184" t="s">
        <v>633</v>
      </c>
      <c r="C1256" s="240" t="s">
        <v>464</v>
      </c>
      <c r="D1256" s="164"/>
      <c r="E1256" s="164"/>
      <c r="F1256" s="165">
        <v>1</v>
      </c>
      <c r="G1256" s="165"/>
      <c r="H1256" s="202" t="e">
        <f>VLOOKUP(B1256,'N1113 '!A$8:H$356,7,FALSE)</f>
        <v>#N/A</v>
      </c>
      <c r="I1256" s="98" t="e">
        <f t="shared" si="44"/>
        <v>#N/A</v>
      </c>
      <c r="J1256" s="123" t="e">
        <f t="shared" si="45"/>
        <v>#N/A</v>
      </c>
      <c r="K1256" s="131"/>
    </row>
    <row r="1257" spans="1:11" s="110" customFormat="1" ht="19.5" customHeight="1" x14ac:dyDescent="0.2">
      <c r="A1257" s="161">
        <v>42031</v>
      </c>
      <c r="B1257" s="162" t="s">
        <v>294</v>
      </c>
      <c r="C1257" s="245" t="s">
        <v>464</v>
      </c>
      <c r="D1257" s="164"/>
      <c r="E1257" s="164"/>
      <c r="F1257" s="165">
        <v>2</v>
      </c>
      <c r="G1257" s="165"/>
      <c r="H1257" s="202">
        <f>VLOOKUP(B1257,'N1113 '!A$8:H$356,7,FALSE)</f>
        <v>2450</v>
      </c>
      <c r="I1257" s="98">
        <f t="shared" si="44"/>
        <v>4900</v>
      </c>
      <c r="J1257" s="123">
        <f t="shared" si="45"/>
        <v>0</v>
      </c>
      <c r="K1257" s="131"/>
    </row>
    <row r="1258" spans="1:11" s="110" customFormat="1" ht="19.5" customHeight="1" x14ac:dyDescent="0.2">
      <c r="A1258" s="161">
        <v>42051</v>
      </c>
      <c r="B1258" s="162" t="s">
        <v>595</v>
      </c>
      <c r="C1258" s="245" t="s">
        <v>464</v>
      </c>
      <c r="D1258" s="164"/>
      <c r="E1258" s="164"/>
      <c r="F1258" s="165">
        <v>5</v>
      </c>
      <c r="G1258" s="165"/>
      <c r="H1258" s="202" t="e">
        <f>VLOOKUP(B1258,'N1113 '!A$8:H$356,7,FALSE)</f>
        <v>#N/A</v>
      </c>
      <c r="I1258" s="98" t="e">
        <f t="shared" si="44"/>
        <v>#N/A</v>
      </c>
      <c r="J1258" s="123" t="e">
        <f t="shared" si="45"/>
        <v>#N/A</v>
      </c>
      <c r="K1258" s="131"/>
    </row>
    <row r="1259" spans="1:11" s="167" customFormat="1" ht="19.5" customHeight="1" x14ac:dyDescent="0.2">
      <c r="A1259" s="161">
        <v>42059</v>
      </c>
      <c r="B1259" s="162" t="s">
        <v>605</v>
      </c>
      <c r="C1259" s="240" t="s">
        <v>464</v>
      </c>
      <c r="D1259" s="164"/>
      <c r="E1259" s="164"/>
      <c r="F1259" s="165">
        <v>4</v>
      </c>
      <c r="G1259" s="165"/>
      <c r="H1259" s="202" t="e">
        <f>VLOOKUP(B1259,'N1113 '!A$8:H$356,7,FALSE)</f>
        <v>#N/A</v>
      </c>
      <c r="I1259" s="98" t="e">
        <f t="shared" si="44"/>
        <v>#N/A</v>
      </c>
      <c r="J1259" s="123" t="e">
        <f t="shared" si="45"/>
        <v>#N/A</v>
      </c>
      <c r="K1259" s="165"/>
    </row>
    <row r="1260" spans="1:11" s="167" customFormat="1" ht="19.5" customHeight="1" x14ac:dyDescent="0.2">
      <c r="A1260" s="161">
        <v>42132</v>
      </c>
      <c r="B1260" s="162" t="s">
        <v>605</v>
      </c>
      <c r="C1260" s="240" t="s">
        <v>464</v>
      </c>
      <c r="D1260" s="164"/>
      <c r="E1260" s="164"/>
      <c r="F1260" s="165">
        <v>5</v>
      </c>
      <c r="G1260" s="165"/>
      <c r="H1260" s="202" t="e">
        <f>VLOOKUP(B1260,'N1113 '!A$8:H$356,7,FALSE)</f>
        <v>#N/A</v>
      </c>
      <c r="I1260" s="98" t="e">
        <f t="shared" si="44"/>
        <v>#N/A</v>
      </c>
      <c r="J1260" s="123" t="e">
        <f t="shared" si="45"/>
        <v>#N/A</v>
      </c>
      <c r="K1260" s="165"/>
    </row>
    <row r="1261" spans="1:11" s="110" customFormat="1" ht="19.5" customHeight="1" x14ac:dyDescent="0.2">
      <c r="A1261" s="161">
        <v>42215</v>
      </c>
      <c r="B1261" s="162" t="s">
        <v>522</v>
      </c>
      <c r="C1261" s="240" t="s">
        <v>464</v>
      </c>
      <c r="D1261" s="164"/>
      <c r="E1261" s="164"/>
      <c r="F1261" s="165">
        <v>1</v>
      </c>
      <c r="G1261" s="165"/>
      <c r="H1261" s="202" t="e">
        <f>VLOOKUP(B1261,'N1113 '!A$8:H$356,7,FALSE)</f>
        <v>#N/A</v>
      </c>
      <c r="I1261" s="98" t="e">
        <f t="shared" si="44"/>
        <v>#N/A</v>
      </c>
      <c r="J1261" s="123" t="e">
        <f t="shared" si="45"/>
        <v>#N/A</v>
      </c>
      <c r="K1261" s="131"/>
    </row>
    <row r="1262" spans="1:11" s="110" customFormat="1" ht="19.5" customHeight="1" x14ac:dyDescent="0.2">
      <c r="A1262" s="161">
        <v>42231</v>
      </c>
      <c r="B1262" s="162" t="s">
        <v>522</v>
      </c>
      <c r="C1262" s="240" t="s">
        <v>464</v>
      </c>
      <c r="D1262" s="164"/>
      <c r="E1262" s="164"/>
      <c r="F1262" s="165">
        <v>3</v>
      </c>
      <c r="G1262" s="165"/>
      <c r="H1262" s="98" t="e">
        <f>VLOOKUP(B1262,'N1113 '!A$8:H$356,7,FALSE)</f>
        <v>#N/A</v>
      </c>
      <c r="I1262" s="98" t="e">
        <f t="shared" si="44"/>
        <v>#N/A</v>
      </c>
      <c r="J1262" s="123" t="e">
        <f t="shared" si="45"/>
        <v>#N/A</v>
      </c>
      <c r="K1262" s="131"/>
    </row>
    <row r="1263" spans="1:11" s="110" customFormat="1" ht="19.5" customHeight="1" x14ac:dyDescent="0.2">
      <c r="A1263" s="161">
        <v>42031</v>
      </c>
      <c r="B1263" s="162" t="s">
        <v>581</v>
      </c>
      <c r="C1263" s="240" t="s">
        <v>464</v>
      </c>
      <c r="D1263" s="164"/>
      <c r="E1263" s="164"/>
      <c r="F1263" s="165">
        <v>1</v>
      </c>
      <c r="G1263" s="165"/>
      <c r="H1263" s="202" t="e">
        <f>VLOOKUP(B1263,'N1113 '!A$8:H$356,7,FALSE)</f>
        <v>#N/A</v>
      </c>
      <c r="I1263" s="98" t="e">
        <f t="shared" si="44"/>
        <v>#N/A</v>
      </c>
      <c r="J1263" s="123" t="e">
        <f t="shared" si="45"/>
        <v>#N/A</v>
      </c>
      <c r="K1263" s="131"/>
    </row>
    <row r="1264" spans="1:11" s="110" customFormat="1" ht="19.5" customHeight="1" x14ac:dyDescent="0.2">
      <c r="A1264" s="161">
        <v>42262</v>
      </c>
      <c r="B1264" s="162" t="s">
        <v>581</v>
      </c>
      <c r="C1264" s="240" t="s">
        <v>464</v>
      </c>
      <c r="D1264" s="164"/>
      <c r="E1264" s="164"/>
      <c r="F1264" s="165">
        <v>1</v>
      </c>
      <c r="G1264" s="165"/>
      <c r="H1264" s="202" t="e">
        <f>VLOOKUP(B1264,'N1113 '!A$8:H$356,7,FALSE)</f>
        <v>#N/A</v>
      </c>
      <c r="I1264" s="98" t="e">
        <f t="shared" si="44"/>
        <v>#N/A</v>
      </c>
      <c r="J1264" s="123" t="e">
        <f t="shared" si="45"/>
        <v>#N/A</v>
      </c>
      <c r="K1264" s="131"/>
    </row>
    <row r="1265" spans="1:11" s="110" customFormat="1" ht="19.5" customHeight="1" x14ac:dyDescent="0.2">
      <c r="A1265" s="161">
        <v>42209</v>
      </c>
      <c r="B1265" s="162" t="s">
        <v>705</v>
      </c>
      <c r="C1265" s="240" t="s">
        <v>464</v>
      </c>
      <c r="D1265" s="164"/>
      <c r="E1265" s="164"/>
      <c r="F1265" s="165">
        <v>2</v>
      </c>
      <c r="G1265" s="165"/>
      <c r="H1265" s="202" t="e">
        <f>VLOOKUP(B1265,'N1113 '!A$8:H$356,7,FALSE)</f>
        <v>#N/A</v>
      </c>
      <c r="I1265" s="98" t="e">
        <f t="shared" si="44"/>
        <v>#N/A</v>
      </c>
      <c r="J1265" s="123" t="e">
        <f t="shared" si="45"/>
        <v>#N/A</v>
      </c>
      <c r="K1265" s="131"/>
    </row>
    <row r="1266" spans="1:11" s="113" customFormat="1" ht="19.5" customHeight="1" x14ac:dyDescent="0.2">
      <c r="A1266" s="161">
        <v>42019</v>
      </c>
      <c r="B1266" s="109"/>
      <c r="C1266" s="240" t="s">
        <v>464</v>
      </c>
      <c r="D1266" s="164"/>
      <c r="E1266" s="164"/>
      <c r="F1266" s="165">
        <v>2</v>
      </c>
      <c r="G1266" s="165"/>
      <c r="H1266" s="98">
        <v>225</v>
      </c>
      <c r="I1266" s="98">
        <f t="shared" si="44"/>
        <v>450</v>
      </c>
      <c r="J1266" s="123">
        <f t="shared" si="45"/>
        <v>0</v>
      </c>
      <c r="K1266" s="125"/>
    </row>
    <row r="1267" spans="1:11" s="110" customFormat="1" ht="19.5" customHeight="1" x14ac:dyDescent="0.2">
      <c r="A1267" s="99">
        <v>42031</v>
      </c>
      <c r="B1267" s="192" t="s">
        <v>415</v>
      </c>
      <c r="C1267" s="220" t="s">
        <v>504</v>
      </c>
      <c r="D1267" s="130"/>
      <c r="E1267" s="130"/>
      <c r="F1267" s="131"/>
      <c r="G1267" s="131">
        <v>3</v>
      </c>
      <c r="H1267" s="98">
        <f>VLOOKUP(B1267,'N1113 '!A$8:H$356,7,FALSE)</f>
        <v>137</v>
      </c>
      <c r="I1267" s="98">
        <f t="shared" si="44"/>
        <v>0</v>
      </c>
      <c r="J1267" s="123">
        <f t="shared" si="45"/>
        <v>411</v>
      </c>
      <c r="K1267" s="131"/>
    </row>
    <row r="1268" spans="1:11" s="110" customFormat="1" ht="19.5" customHeight="1" x14ac:dyDescent="0.2">
      <c r="A1268" s="99">
        <v>42083</v>
      </c>
      <c r="B1268" s="192" t="s">
        <v>415</v>
      </c>
      <c r="C1268" s="204" t="s">
        <v>504</v>
      </c>
      <c r="D1268" s="130"/>
      <c r="E1268" s="130"/>
      <c r="F1268" s="131"/>
      <c r="G1268" s="131">
        <v>1</v>
      </c>
      <c r="H1268" s="98">
        <f>VLOOKUP(B1268,'N1113 '!A$8:H$356,7,FALSE)</f>
        <v>137</v>
      </c>
      <c r="I1268" s="98">
        <f t="shared" si="44"/>
        <v>0</v>
      </c>
      <c r="J1268" s="123">
        <f t="shared" si="45"/>
        <v>137</v>
      </c>
      <c r="K1268" s="131"/>
    </row>
    <row r="1269" spans="1:11" s="110" customFormat="1" ht="19.5" customHeight="1" x14ac:dyDescent="0.2">
      <c r="A1269" s="99">
        <v>42163</v>
      </c>
      <c r="B1269" s="192" t="s">
        <v>415</v>
      </c>
      <c r="C1269" s="210" t="s">
        <v>504</v>
      </c>
      <c r="D1269" s="130"/>
      <c r="E1269" s="130"/>
      <c r="F1269" s="131"/>
      <c r="G1269" s="131">
        <v>2</v>
      </c>
      <c r="H1269" s="98">
        <f>VLOOKUP(B1269,'N1113 '!A$8:H$356,7,FALSE)</f>
        <v>137</v>
      </c>
      <c r="I1269" s="98">
        <f t="shared" si="44"/>
        <v>0</v>
      </c>
      <c r="J1269" s="123">
        <f t="shared" si="45"/>
        <v>274</v>
      </c>
      <c r="K1269" s="131"/>
    </row>
    <row r="1270" spans="1:11" s="110" customFormat="1" ht="19.5" customHeight="1" x14ac:dyDescent="0.2">
      <c r="A1270" s="99">
        <v>42163</v>
      </c>
      <c r="B1270" s="192" t="s">
        <v>416</v>
      </c>
      <c r="C1270" s="204" t="s">
        <v>504</v>
      </c>
      <c r="D1270" s="130"/>
      <c r="E1270" s="130"/>
      <c r="F1270" s="131"/>
      <c r="G1270" s="131">
        <v>2</v>
      </c>
      <c r="H1270" s="98">
        <f>VLOOKUP(B1270,'N1113 '!A$8:H$356,7,FALSE)</f>
        <v>122</v>
      </c>
      <c r="I1270" s="98">
        <f t="shared" si="44"/>
        <v>0</v>
      </c>
      <c r="J1270" s="123">
        <f t="shared" si="45"/>
        <v>244</v>
      </c>
      <c r="K1270" s="131"/>
    </row>
    <row r="1271" spans="1:11" s="110" customFormat="1" ht="19.5" customHeight="1" x14ac:dyDescent="0.2">
      <c r="A1271" s="99">
        <v>42060</v>
      </c>
      <c r="B1271" s="168" t="s">
        <v>587</v>
      </c>
      <c r="C1271" s="210" t="s">
        <v>504</v>
      </c>
      <c r="D1271" s="130"/>
      <c r="E1271" s="130"/>
      <c r="F1271" s="131"/>
      <c r="G1271" s="131">
        <v>1</v>
      </c>
      <c r="H1271" s="98">
        <f>VLOOKUP(B1271,'N1113 '!A$8:H$356,7,FALSE)</f>
        <v>11.6</v>
      </c>
      <c r="I1271" s="98">
        <f t="shared" si="44"/>
        <v>0</v>
      </c>
      <c r="J1271" s="123">
        <f t="shared" si="45"/>
        <v>11.6</v>
      </c>
      <c r="K1271" s="131"/>
    </row>
    <row r="1272" spans="1:11" s="110" customFormat="1" ht="19.5" customHeight="1" x14ac:dyDescent="0.2">
      <c r="A1272" s="99">
        <v>42060</v>
      </c>
      <c r="B1272" s="168" t="s">
        <v>565</v>
      </c>
      <c r="C1272" s="128" t="s">
        <v>504</v>
      </c>
      <c r="D1272" s="130"/>
      <c r="E1272" s="130"/>
      <c r="F1272" s="131"/>
      <c r="G1272" s="131">
        <v>1</v>
      </c>
      <c r="H1272" s="98" t="e">
        <f>VLOOKUP(B1272,'N1113 '!A$8:H$356,7,FALSE)</f>
        <v>#N/A</v>
      </c>
      <c r="I1272" s="98" t="e">
        <f t="shared" si="44"/>
        <v>#N/A</v>
      </c>
      <c r="J1272" s="123" t="e">
        <f t="shared" si="45"/>
        <v>#N/A</v>
      </c>
      <c r="K1272" s="131"/>
    </row>
    <row r="1273" spans="1:11" s="110" customFormat="1" ht="19.5" customHeight="1" x14ac:dyDescent="0.2">
      <c r="A1273" s="99">
        <v>42024</v>
      </c>
      <c r="B1273" s="192" t="s">
        <v>433</v>
      </c>
      <c r="C1273" s="195" t="s">
        <v>504</v>
      </c>
      <c r="D1273" s="130"/>
      <c r="E1273" s="130"/>
      <c r="F1273" s="131"/>
      <c r="G1273" s="131">
        <v>1</v>
      </c>
      <c r="H1273" s="202" t="e">
        <f>VLOOKUP(B1273,'N1113 '!A$8:H$356,7,FALSE)</f>
        <v>#N/A</v>
      </c>
      <c r="I1273" s="98" t="e">
        <f t="shared" si="44"/>
        <v>#N/A</v>
      </c>
      <c r="J1273" s="123" t="e">
        <f t="shared" si="45"/>
        <v>#N/A</v>
      </c>
      <c r="K1273" s="131"/>
    </row>
    <row r="1274" spans="1:11" s="110" customFormat="1" ht="19.5" customHeight="1" x14ac:dyDescent="0.2">
      <c r="A1274" s="99">
        <v>42079</v>
      </c>
      <c r="B1274" s="192" t="s">
        <v>621</v>
      </c>
      <c r="C1274" s="220" t="s">
        <v>504</v>
      </c>
      <c r="D1274" s="130"/>
      <c r="E1274" s="130"/>
      <c r="F1274" s="131"/>
      <c r="G1274" s="131">
        <v>1</v>
      </c>
      <c r="H1274" s="202" t="e">
        <f>VLOOKUP(B1274,'N1113 '!A$8:H$356,7,FALSE)</f>
        <v>#N/A</v>
      </c>
      <c r="I1274" s="98" t="e">
        <f t="shared" si="44"/>
        <v>#N/A</v>
      </c>
      <c r="J1274" s="123" t="e">
        <f t="shared" si="45"/>
        <v>#N/A</v>
      </c>
      <c r="K1274" s="131"/>
    </row>
    <row r="1275" spans="1:11" s="110" customFormat="1" ht="19.5" customHeight="1" x14ac:dyDescent="0.2">
      <c r="A1275" s="99">
        <v>42060</v>
      </c>
      <c r="B1275" s="168" t="s">
        <v>269</v>
      </c>
      <c r="C1275" s="126" t="s">
        <v>504</v>
      </c>
      <c r="D1275" s="130"/>
      <c r="E1275" s="130"/>
      <c r="F1275" s="131"/>
      <c r="G1275" s="131">
        <v>1</v>
      </c>
      <c r="H1275" s="98">
        <f>VLOOKUP(B1275,'N1113 '!A$8:H$356,7,FALSE)</f>
        <v>14</v>
      </c>
      <c r="I1275" s="98">
        <f t="shared" si="44"/>
        <v>0</v>
      </c>
      <c r="J1275" s="123">
        <f t="shared" si="45"/>
        <v>14</v>
      </c>
      <c r="K1275" s="131"/>
    </row>
    <row r="1276" spans="1:11" s="110" customFormat="1" ht="19.5" customHeight="1" x14ac:dyDescent="0.2">
      <c r="A1276" s="99">
        <v>42024</v>
      </c>
      <c r="B1276" s="168" t="s">
        <v>527</v>
      </c>
      <c r="C1276" s="195" t="s">
        <v>504</v>
      </c>
      <c r="D1276" s="130"/>
      <c r="E1276" s="130"/>
      <c r="F1276" s="131"/>
      <c r="G1276" s="131">
        <v>1</v>
      </c>
      <c r="H1276" s="98" t="e">
        <f>VLOOKUP(B1276,'N1113 '!A$8:H$356,7,FALSE)</f>
        <v>#N/A</v>
      </c>
      <c r="I1276" s="98" t="e">
        <f t="shared" si="44"/>
        <v>#N/A</v>
      </c>
      <c r="J1276" s="123" t="e">
        <f t="shared" si="45"/>
        <v>#N/A</v>
      </c>
      <c r="K1276" s="131"/>
    </row>
    <row r="1277" spans="1:11" s="110" customFormat="1" ht="19.5" customHeight="1" x14ac:dyDescent="0.2">
      <c r="A1277" s="99">
        <v>42079</v>
      </c>
      <c r="B1277" s="192" t="s">
        <v>272</v>
      </c>
      <c r="C1277" s="195" t="s">
        <v>504</v>
      </c>
      <c r="D1277" s="130"/>
      <c r="E1277" s="130"/>
      <c r="F1277" s="131"/>
      <c r="G1277" s="131">
        <v>1</v>
      </c>
      <c r="H1277" s="202" t="e">
        <f>VLOOKUP(B1277,'N1113 '!A$8:H$356,7,FALSE)</f>
        <v>#N/A</v>
      </c>
      <c r="I1277" s="98" t="e">
        <f t="shared" si="44"/>
        <v>#N/A</v>
      </c>
      <c r="J1277" s="123" t="e">
        <f t="shared" si="45"/>
        <v>#N/A</v>
      </c>
      <c r="K1277" s="131"/>
    </row>
    <row r="1278" spans="1:11" s="110" customFormat="1" ht="19.5" customHeight="1" x14ac:dyDescent="0.2">
      <c r="A1278" s="99">
        <v>42118</v>
      </c>
      <c r="B1278" s="192" t="s">
        <v>61</v>
      </c>
      <c r="C1278" s="246" t="s">
        <v>471</v>
      </c>
      <c r="D1278" s="130"/>
      <c r="E1278" s="130"/>
      <c r="F1278" s="131"/>
      <c r="G1278" s="131">
        <v>4</v>
      </c>
      <c r="H1278" s="98" t="e">
        <f>VLOOKUP(B1278,'N1113 '!A$8:H$356,7,FALSE)</f>
        <v>#N/A</v>
      </c>
      <c r="I1278" s="98" t="e">
        <f t="shared" si="44"/>
        <v>#N/A</v>
      </c>
      <c r="J1278" s="123" t="e">
        <f t="shared" si="45"/>
        <v>#N/A</v>
      </c>
      <c r="K1278" s="131"/>
    </row>
    <row r="1279" spans="1:11" s="110" customFormat="1" ht="19.5" customHeight="1" x14ac:dyDescent="0.2">
      <c r="A1279" s="99">
        <v>42213</v>
      </c>
      <c r="B1279" s="192" t="s">
        <v>61</v>
      </c>
      <c r="C1279" s="218" t="s">
        <v>471</v>
      </c>
      <c r="D1279" s="130"/>
      <c r="E1279" s="130"/>
      <c r="F1279" s="131"/>
      <c r="G1279" s="131">
        <v>4</v>
      </c>
      <c r="H1279" s="98" t="e">
        <f>VLOOKUP(B1279,'N1113 '!A$8:H$356,7,FALSE)</f>
        <v>#N/A</v>
      </c>
      <c r="I1279" s="98" t="e">
        <f t="shared" si="44"/>
        <v>#N/A</v>
      </c>
      <c r="J1279" s="123" t="e">
        <f t="shared" si="45"/>
        <v>#N/A</v>
      </c>
      <c r="K1279" s="131"/>
    </row>
    <row r="1280" spans="1:11" s="110" customFormat="1" ht="19.5" customHeight="1" x14ac:dyDescent="0.2">
      <c r="A1280" s="99">
        <v>42024</v>
      </c>
      <c r="B1280" s="98" t="s">
        <v>403</v>
      </c>
      <c r="C1280" s="195" t="s">
        <v>471</v>
      </c>
      <c r="D1280" s="130"/>
      <c r="E1280" s="130"/>
      <c r="F1280" s="131"/>
      <c r="G1280" s="131">
        <v>5</v>
      </c>
      <c r="H1280" s="98" t="e">
        <f>VLOOKUP(B1280,'N1113 '!A$8:H$356,7,FALSE)</f>
        <v>#N/A</v>
      </c>
      <c r="I1280" s="98" t="e">
        <f t="shared" si="44"/>
        <v>#N/A</v>
      </c>
      <c r="J1280" s="123" t="e">
        <f t="shared" si="45"/>
        <v>#N/A</v>
      </c>
      <c r="K1280" s="131"/>
    </row>
    <row r="1281" spans="1:11" s="110" customFormat="1" ht="19.5" customHeight="1" x14ac:dyDescent="0.2">
      <c r="A1281" s="99">
        <v>42213</v>
      </c>
      <c r="B1281" s="168" t="s">
        <v>689</v>
      </c>
      <c r="C1281" s="126" t="s">
        <v>471</v>
      </c>
      <c r="D1281" s="130"/>
      <c r="E1281" s="130"/>
      <c r="F1281" s="131"/>
      <c r="G1281" s="131">
        <v>6</v>
      </c>
      <c r="H1281" s="98" t="e">
        <f>VLOOKUP(B1281,'N1113 '!A$8:H$356,7,FALSE)</f>
        <v>#N/A</v>
      </c>
      <c r="I1281" s="98" t="e">
        <f t="shared" si="44"/>
        <v>#N/A</v>
      </c>
      <c r="J1281" s="123" t="e">
        <f t="shared" si="45"/>
        <v>#N/A</v>
      </c>
      <c r="K1281" s="131"/>
    </row>
    <row r="1282" spans="1:11" s="110" customFormat="1" ht="19.5" customHeight="1" x14ac:dyDescent="0.2">
      <c r="A1282" s="99">
        <v>42035</v>
      </c>
      <c r="B1282" s="192" t="s">
        <v>416</v>
      </c>
      <c r="C1282" s="204" t="s">
        <v>471</v>
      </c>
      <c r="D1282" s="130"/>
      <c r="E1282" s="130"/>
      <c r="F1282" s="131"/>
      <c r="G1282" s="131">
        <v>1</v>
      </c>
      <c r="H1282" s="98">
        <f>VLOOKUP(B1282,'N1113 '!A$8:H$356,7,FALSE)</f>
        <v>122</v>
      </c>
      <c r="I1282" s="98">
        <f t="shared" si="44"/>
        <v>0</v>
      </c>
      <c r="J1282" s="123">
        <f t="shared" si="45"/>
        <v>122</v>
      </c>
      <c r="K1282" s="131"/>
    </row>
    <row r="1283" spans="1:11" s="110" customFormat="1" ht="19.5" customHeight="1" x14ac:dyDescent="0.2">
      <c r="A1283" s="99">
        <v>42118</v>
      </c>
      <c r="B1283" s="168" t="s">
        <v>536</v>
      </c>
      <c r="C1283" s="215" t="s">
        <v>471</v>
      </c>
      <c r="D1283" s="130"/>
      <c r="E1283" s="130"/>
      <c r="F1283" s="131"/>
      <c r="G1283" s="131">
        <v>2</v>
      </c>
      <c r="H1283" s="98" t="e">
        <f>VLOOKUP(B1283,'N1113 '!A$8:H$356,7,FALSE)</f>
        <v>#N/A</v>
      </c>
      <c r="I1283" s="98" t="e">
        <f t="shared" si="44"/>
        <v>#N/A</v>
      </c>
      <c r="J1283" s="123" t="e">
        <f t="shared" si="45"/>
        <v>#N/A</v>
      </c>
      <c r="K1283" s="131"/>
    </row>
    <row r="1284" spans="1:11" s="110" customFormat="1" ht="19.5" customHeight="1" x14ac:dyDescent="0.2">
      <c r="A1284" s="99">
        <v>42088</v>
      </c>
      <c r="B1284" s="168" t="s">
        <v>623</v>
      </c>
      <c r="C1284" s="126" t="s">
        <v>471</v>
      </c>
      <c r="D1284" s="130"/>
      <c r="E1284" s="130"/>
      <c r="F1284" s="131"/>
      <c r="G1284" s="131">
        <v>3</v>
      </c>
      <c r="H1284" s="98">
        <f>VLOOKUP(B1284,'N1113 '!A$8:H$356,7,FALSE)</f>
        <v>38</v>
      </c>
      <c r="I1284" s="98">
        <f t="shared" si="44"/>
        <v>0</v>
      </c>
      <c r="J1284" s="123">
        <f t="shared" si="45"/>
        <v>114</v>
      </c>
      <c r="K1284" s="131"/>
    </row>
    <row r="1285" spans="1:11" s="110" customFormat="1" ht="19.5" customHeight="1" x14ac:dyDescent="0.2">
      <c r="A1285" s="99">
        <v>42188</v>
      </c>
      <c r="B1285" s="168" t="s">
        <v>669</v>
      </c>
      <c r="C1285" s="160" t="s">
        <v>471</v>
      </c>
      <c r="D1285" s="130"/>
      <c r="E1285" s="130"/>
      <c r="F1285" s="131"/>
      <c r="G1285" s="131">
        <v>5</v>
      </c>
      <c r="H1285" s="98">
        <f>VLOOKUP(B1285,'N1113 '!A$8:H$356,7,FALSE)</f>
        <v>16.5</v>
      </c>
      <c r="I1285" s="98">
        <f t="shared" si="44"/>
        <v>0</v>
      </c>
      <c r="J1285" s="123">
        <f t="shared" si="45"/>
        <v>82.5</v>
      </c>
      <c r="K1285" s="131"/>
    </row>
    <row r="1286" spans="1:11" s="112" customFormat="1" ht="19.5" customHeight="1" x14ac:dyDescent="0.2">
      <c r="A1286" s="99">
        <v>42173</v>
      </c>
      <c r="B1286" s="168" t="s">
        <v>666</v>
      </c>
      <c r="C1286" s="160" t="s">
        <v>471</v>
      </c>
      <c r="D1286" s="214"/>
      <c r="E1286" s="214"/>
      <c r="F1286" s="122"/>
      <c r="G1286" s="122">
        <v>1</v>
      </c>
      <c r="H1286" s="98" t="e">
        <f>VLOOKUP(B1286,'N1113 '!A$8:H$356,7,FALSE)</f>
        <v>#N/A</v>
      </c>
      <c r="I1286" s="98" t="e">
        <f t="shared" ref="I1286:I1349" si="46">F1286*H1286</f>
        <v>#N/A</v>
      </c>
      <c r="J1286" s="98" t="e">
        <f t="shared" ref="J1286:J1349" si="47">H1286*G1286</f>
        <v>#N/A</v>
      </c>
      <c r="K1286" s="122"/>
    </row>
    <row r="1287" spans="1:11" s="110" customFormat="1" ht="19.5" customHeight="1" x14ac:dyDescent="0.2">
      <c r="A1287" s="99">
        <v>42009</v>
      </c>
      <c r="B1287" s="168" t="s">
        <v>549</v>
      </c>
      <c r="C1287" s="195" t="s">
        <v>471</v>
      </c>
      <c r="D1287" s="130"/>
      <c r="E1287" s="130"/>
      <c r="F1287" s="131"/>
      <c r="G1287" s="131">
        <v>1</v>
      </c>
      <c r="H1287" s="98" t="e">
        <f>VLOOKUP(B1287,'N1113 '!A$8:H$356,7,FALSE)</f>
        <v>#N/A</v>
      </c>
      <c r="I1287" s="98" t="e">
        <f t="shared" si="46"/>
        <v>#N/A</v>
      </c>
      <c r="J1287" s="123" t="e">
        <f t="shared" si="47"/>
        <v>#N/A</v>
      </c>
      <c r="K1287" s="131"/>
    </row>
    <row r="1288" spans="1:11" s="110" customFormat="1" ht="19.5" customHeight="1" x14ac:dyDescent="0.2">
      <c r="A1288" s="99">
        <v>42009</v>
      </c>
      <c r="B1288" s="192" t="s">
        <v>508</v>
      </c>
      <c r="C1288" s="246" t="s">
        <v>471</v>
      </c>
      <c r="D1288" s="130"/>
      <c r="E1288" s="130"/>
      <c r="F1288" s="131"/>
      <c r="G1288" s="131">
        <v>5</v>
      </c>
      <c r="H1288" s="98" t="e">
        <f>VLOOKUP(B1288,'N1113 '!A$8:H$356,7,FALSE)</f>
        <v>#N/A</v>
      </c>
      <c r="I1288" s="98" t="e">
        <f t="shared" si="46"/>
        <v>#N/A</v>
      </c>
      <c r="J1288" s="123" t="e">
        <f t="shared" si="47"/>
        <v>#N/A</v>
      </c>
      <c r="K1288" s="131"/>
    </row>
    <row r="1289" spans="1:11" s="110" customFormat="1" ht="19.5" customHeight="1" x14ac:dyDescent="0.2">
      <c r="A1289" s="99">
        <v>42009</v>
      </c>
      <c r="B1289" s="192" t="s">
        <v>377</v>
      </c>
      <c r="C1289" s="215" t="s">
        <v>471</v>
      </c>
      <c r="D1289" s="130"/>
      <c r="E1289" s="130"/>
      <c r="F1289" s="131"/>
      <c r="G1289" s="131">
        <v>5</v>
      </c>
      <c r="H1289" s="98">
        <f>VLOOKUP(B1289,'N1113 '!A$8:H$356,7,FALSE)</f>
        <v>2.75</v>
      </c>
      <c r="I1289" s="98">
        <f t="shared" si="46"/>
        <v>0</v>
      </c>
      <c r="J1289" s="123">
        <f t="shared" si="47"/>
        <v>13.75</v>
      </c>
      <c r="K1289" s="131"/>
    </row>
    <row r="1290" spans="1:11" s="110" customFormat="1" ht="19.5" customHeight="1" x14ac:dyDescent="0.2">
      <c r="A1290" s="99">
        <v>42118</v>
      </c>
      <c r="B1290" s="168" t="s">
        <v>565</v>
      </c>
      <c r="C1290" s="215" t="s">
        <v>471</v>
      </c>
      <c r="D1290" s="130"/>
      <c r="E1290" s="130"/>
      <c r="F1290" s="131"/>
      <c r="G1290" s="131">
        <v>2</v>
      </c>
      <c r="H1290" s="98" t="e">
        <f>VLOOKUP(B1290,'N1113 '!A$8:H$356,7,FALSE)</f>
        <v>#N/A</v>
      </c>
      <c r="I1290" s="98" t="e">
        <f t="shared" si="46"/>
        <v>#N/A</v>
      </c>
      <c r="J1290" s="123" t="e">
        <f t="shared" si="47"/>
        <v>#N/A</v>
      </c>
      <c r="K1290" s="131"/>
    </row>
    <row r="1291" spans="1:11" s="110" customFormat="1" ht="19.5" customHeight="1" x14ac:dyDescent="0.2">
      <c r="A1291" s="99">
        <v>42035</v>
      </c>
      <c r="B1291" s="192" t="s">
        <v>171</v>
      </c>
      <c r="C1291" s="215" t="s">
        <v>471</v>
      </c>
      <c r="D1291" s="130"/>
      <c r="E1291" s="130"/>
      <c r="F1291" s="131"/>
      <c r="G1291" s="131">
        <v>1</v>
      </c>
      <c r="H1291" s="98" t="e">
        <f>VLOOKUP(B1291,'N1113 '!A$8:H$356,7,FALSE)</f>
        <v>#N/A</v>
      </c>
      <c r="I1291" s="98" t="e">
        <f t="shared" si="46"/>
        <v>#N/A</v>
      </c>
      <c r="J1291" s="123" t="e">
        <f t="shared" si="47"/>
        <v>#N/A</v>
      </c>
      <c r="K1291" s="131"/>
    </row>
    <row r="1292" spans="1:11" s="110" customFormat="1" ht="19.5" customHeight="1" x14ac:dyDescent="0.2">
      <c r="A1292" s="99">
        <v>42079</v>
      </c>
      <c r="B1292" s="192" t="s">
        <v>171</v>
      </c>
      <c r="C1292" s="248" t="s">
        <v>471</v>
      </c>
      <c r="D1292" s="130"/>
      <c r="E1292" s="130"/>
      <c r="F1292" s="131"/>
      <c r="G1292" s="131">
        <v>2</v>
      </c>
      <c r="H1292" s="98" t="e">
        <f>VLOOKUP(B1292,'N1113 '!A$8:H$356,7,FALSE)</f>
        <v>#N/A</v>
      </c>
      <c r="I1292" s="98" t="e">
        <f t="shared" si="46"/>
        <v>#N/A</v>
      </c>
      <c r="J1292" s="123" t="e">
        <f t="shared" si="47"/>
        <v>#N/A</v>
      </c>
      <c r="K1292" s="131"/>
    </row>
    <row r="1293" spans="1:11" s="110" customFormat="1" ht="19.5" customHeight="1" x14ac:dyDescent="0.2">
      <c r="A1293" s="99">
        <v>42118</v>
      </c>
      <c r="B1293" s="192" t="s">
        <v>171</v>
      </c>
      <c r="C1293" s="248" t="s">
        <v>471</v>
      </c>
      <c r="D1293" s="130"/>
      <c r="E1293" s="130"/>
      <c r="F1293" s="131"/>
      <c r="G1293" s="131">
        <v>1</v>
      </c>
      <c r="H1293" s="98" t="e">
        <f>VLOOKUP(B1293,'N1113 '!A$8:H$356,7,FALSE)</f>
        <v>#N/A</v>
      </c>
      <c r="I1293" s="98" t="e">
        <f t="shared" si="46"/>
        <v>#N/A</v>
      </c>
      <c r="J1293" s="123" t="e">
        <f t="shared" si="47"/>
        <v>#N/A</v>
      </c>
      <c r="K1293" s="131"/>
    </row>
    <row r="1294" spans="1:11" s="110" customFormat="1" ht="19.5" customHeight="1" x14ac:dyDescent="0.2">
      <c r="A1294" s="99">
        <v>42173</v>
      </c>
      <c r="B1294" s="192" t="s">
        <v>171</v>
      </c>
      <c r="C1294" s="248" t="s">
        <v>471</v>
      </c>
      <c r="D1294" s="130"/>
      <c r="E1294" s="130"/>
      <c r="F1294" s="131"/>
      <c r="G1294" s="131">
        <v>1</v>
      </c>
      <c r="H1294" s="202" t="e">
        <f>VLOOKUP(B1294,'N1113 '!A$8:H$356,7,FALSE)</f>
        <v>#N/A</v>
      </c>
      <c r="I1294" s="98" t="e">
        <f t="shared" si="46"/>
        <v>#N/A</v>
      </c>
      <c r="J1294" s="123" t="e">
        <f t="shared" si="47"/>
        <v>#N/A</v>
      </c>
      <c r="K1294" s="131"/>
    </row>
    <row r="1295" spans="1:11" s="110" customFormat="1" ht="19.5" customHeight="1" x14ac:dyDescent="0.2">
      <c r="A1295" s="99">
        <v>42009</v>
      </c>
      <c r="B1295" s="192" t="s">
        <v>184</v>
      </c>
      <c r="C1295" s="215" t="s">
        <v>471</v>
      </c>
      <c r="D1295" s="130"/>
      <c r="E1295" s="130"/>
      <c r="F1295" s="131"/>
      <c r="G1295" s="131">
        <v>2</v>
      </c>
      <c r="H1295" s="98">
        <f>VLOOKUP(B1295,'N1113 '!A$8:H$356,7,FALSE)</f>
        <v>8.5</v>
      </c>
      <c r="I1295" s="98">
        <f t="shared" si="46"/>
        <v>0</v>
      </c>
      <c r="J1295" s="123">
        <f t="shared" si="47"/>
        <v>17</v>
      </c>
      <c r="K1295" s="131"/>
    </row>
    <row r="1296" spans="1:11" s="110" customFormat="1" ht="19.5" customHeight="1" x14ac:dyDescent="0.2">
      <c r="A1296" s="99">
        <v>42088</v>
      </c>
      <c r="B1296" s="192" t="s">
        <v>184</v>
      </c>
      <c r="C1296" s="248" t="s">
        <v>471</v>
      </c>
      <c r="D1296" s="130"/>
      <c r="E1296" s="130"/>
      <c r="F1296" s="131"/>
      <c r="G1296" s="131">
        <v>2</v>
      </c>
      <c r="H1296" s="98">
        <f>VLOOKUP(B1296,'N1113 '!A$8:H$356,7,FALSE)</f>
        <v>8.5</v>
      </c>
      <c r="I1296" s="98">
        <f t="shared" si="46"/>
        <v>0</v>
      </c>
      <c r="J1296" s="123">
        <f t="shared" si="47"/>
        <v>17</v>
      </c>
      <c r="K1296" s="131"/>
    </row>
    <row r="1297" spans="1:11" s="110" customFormat="1" ht="19.5" customHeight="1" x14ac:dyDescent="0.2">
      <c r="A1297" s="99">
        <v>42213</v>
      </c>
      <c r="B1297" s="192" t="s">
        <v>184</v>
      </c>
      <c r="C1297" s="201" t="s">
        <v>471</v>
      </c>
      <c r="D1297" s="130"/>
      <c r="E1297" s="130"/>
      <c r="F1297" s="131"/>
      <c r="G1297" s="131">
        <v>2</v>
      </c>
      <c r="H1297" s="98">
        <f>VLOOKUP(B1297,'N1113 '!A$8:H$356,7,FALSE)</f>
        <v>8.5</v>
      </c>
      <c r="I1297" s="98">
        <f t="shared" si="46"/>
        <v>0</v>
      </c>
      <c r="J1297" s="123">
        <f t="shared" si="47"/>
        <v>17</v>
      </c>
      <c r="K1297" s="131"/>
    </row>
    <row r="1298" spans="1:11" s="110" customFormat="1" ht="19.5" customHeight="1" x14ac:dyDescent="0.2">
      <c r="A1298" s="99">
        <v>42009</v>
      </c>
      <c r="B1298" s="192" t="s">
        <v>189</v>
      </c>
      <c r="C1298" s="248" t="s">
        <v>471</v>
      </c>
      <c r="D1298" s="130"/>
      <c r="E1298" s="130"/>
      <c r="F1298" s="131"/>
      <c r="G1298" s="131">
        <v>1</v>
      </c>
      <c r="H1298" s="98" t="e">
        <f>VLOOKUP(B1298,'N1113 '!A$8:H$356,7,FALSE)</f>
        <v>#N/A</v>
      </c>
      <c r="I1298" s="98" t="e">
        <f t="shared" si="46"/>
        <v>#N/A</v>
      </c>
      <c r="J1298" s="123" t="e">
        <f t="shared" si="47"/>
        <v>#N/A</v>
      </c>
      <c r="K1298" s="131"/>
    </row>
    <row r="1299" spans="1:11" s="110" customFormat="1" ht="19.5" customHeight="1" x14ac:dyDescent="0.2">
      <c r="A1299" s="99">
        <v>42009</v>
      </c>
      <c r="B1299" s="192" t="s">
        <v>192</v>
      </c>
      <c r="C1299" s="248" t="s">
        <v>471</v>
      </c>
      <c r="D1299" s="130"/>
      <c r="E1299" s="130"/>
      <c r="F1299" s="131"/>
      <c r="G1299" s="131">
        <v>1</v>
      </c>
      <c r="H1299" s="98" t="e">
        <f>VLOOKUP(B1299,'N1113 '!A$8:H$356,7,FALSE)</f>
        <v>#N/A</v>
      </c>
      <c r="I1299" s="98" t="e">
        <f t="shared" si="46"/>
        <v>#N/A</v>
      </c>
      <c r="J1299" s="123" t="e">
        <f t="shared" si="47"/>
        <v>#N/A</v>
      </c>
      <c r="K1299" s="131"/>
    </row>
    <row r="1300" spans="1:11" s="110" customFormat="1" ht="19.5" customHeight="1" x14ac:dyDescent="0.2">
      <c r="A1300" s="99">
        <v>42213</v>
      </c>
      <c r="B1300" s="192" t="s">
        <v>235</v>
      </c>
      <c r="C1300" s="218" t="s">
        <v>471</v>
      </c>
      <c r="D1300" s="130"/>
      <c r="E1300" s="130"/>
      <c r="F1300" s="131"/>
      <c r="G1300" s="131">
        <v>2</v>
      </c>
      <c r="H1300" s="98">
        <f>VLOOKUP(B1300,'N1113 '!A$8:H$356,7,FALSE)</f>
        <v>616.66999999999996</v>
      </c>
      <c r="I1300" s="98">
        <f t="shared" si="46"/>
        <v>0</v>
      </c>
      <c r="J1300" s="123">
        <f t="shared" si="47"/>
        <v>1233.3399999999999</v>
      </c>
      <c r="K1300" s="131"/>
    </row>
    <row r="1301" spans="1:11" s="110" customFormat="1" ht="19.5" customHeight="1" x14ac:dyDescent="0.2">
      <c r="A1301" s="99">
        <v>42146</v>
      </c>
      <c r="B1301" s="168" t="s">
        <v>602</v>
      </c>
      <c r="C1301" s="129" t="s">
        <v>471</v>
      </c>
      <c r="D1301" s="130"/>
      <c r="E1301" s="130"/>
      <c r="F1301" s="131"/>
      <c r="G1301" s="131">
        <v>3</v>
      </c>
      <c r="H1301" s="98" t="e">
        <f>VLOOKUP(B1301,'N1113 '!A$8:H$356,7,FALSE)</f>
        <v>#N/A</v>
      </c>
      <c r="I1301" s="98" t="e">
        <f t="shared" si="46"/>
        <v>#N/A</v>
      </c>
      <c r="J1301" s="123" t="e">
        <f t="shared" si="47"/>
        <v>#N/A</v>
      </c>
      <c r="K1301" s="131"/>
    </row>
    <row r="1302" spans="1:11" s="112" customFormat="1" ht="19.5" customHeight="1" x14ac:dyDescent="0.2">
      <c r="A1302" s="99">
        <v>42173</v>
      </c>
      <c r="B1302" s="168" t="s">
        <v>665</v>
      </c>
      <c r="C1302" s="160" t="s">
        <v>471</v>
      </c>
      <c r="D1302" s="214"/>
      <c r="E1302" s="214"/>
      <c r="F1302" s="122"/>
      <c r="G1302" s="122">
        <v>1</v>
      </c>
      <c r="H1302" s="98" t="e">
        <f>VLOOKUP(B1302,'N1113 '!A$8:H$356,7,FALSE)</f>
        <v>#N/A</v>
      </c>
      <c r="I1302" s="98" t="e">
        <f t="shared" si="46"/>
        <v>#N/A</v>
      </c>
      <c r="J1302" s="98" t="e">
        <f t="shared" si="47"/>
        <v>#N/A</v>
      </c>
      <c r="K1302" s="122"/>
    </row>
    <row r="1303" spans="1:11" s="112" customFormat="1" ht="19.5" customHeight="1" x14ac:dyDescent="0.2">
      <c r="A1303" s="99">
        <v>42252</v>
      </c>
      <c r="B1303" s="168" t="s">
        <v>437</v>
      </c>
      <c r="C1303" s="220" t="s">
        <v>471</v>
      </c>
      <c r="D1303" s="214"/>
      <c r="E1303" s="214"/>
      <c r="F1303" s="122"/>
      <c r="G1303" s="122">
        <v>1</v>
      </c>
      <c r="H1303" s="98" t="e">
        <f>VLOOKUP(B1303,'N1113 '!A$8:H$356,7,FALSE)</f>
        <v>#N/A</v>
      </c>
      <c r="I1303" s="98" t="e">
        <f t="shared" si="46"/>
        <v>#N/A</v>
      </c>
      <c r="J1303" s="98" t="e">
        <f t="shared" si="47"/>
        <v>#N/A</v>
      </c>
      <c r="K1303" s="122"/>
    </row>
    <row r="1304" spans="1:11" s="110" customFormat="1" ht="19.5" customHeight="1" x14ac:dyDescent="0.2">
      <c r="A1304" s="99">
        <v>42213</v>
      </c>
      <c r="B1304" s="192" t="s">
        <v>438</v>
      </c>
      <c r="C1304" s="218" t="s">
        <v>471</v>
      </c>
      <c r="D1304" s="130"/>
      <c r="E1304" s="130"/>
      <c r="F1304" s="131"/>
      <c r="G1304" s="131">
        <v>2</v>
      </c>
      <c r="H1304" s="98">
        <f>VLOOKUP(B1304,'N1113 '!A$8:H$356,7,FALSE)</f>
        <v>20</v>
      </c>
      <c r="I1304" s="98">
        <f t="shared" si="46"/>
        <v>0</v>
      </c>
      <c r="J1304" s="123">
        <f t="shared" si="47"/>
        <v>40</v>
      </c>
      <c r="K1304" s="131"/>
    </row>
    <row r="1305" spans="1:11" s="110" customFormat="1" ht="19.5" customHeight="1" x14ac:dyDescent="0.2">
      <c r="A1305" s="99">
        <v>42161</v>
      </c>
      <c r="B1305" s="192" t="s">
        <v>440</v>
      </c>
      <c r="C1305" s="197" t="s">
        <v>471</v>
      </c>
      <c r="D1305" s="130"/>
      <c r="E1305" s="130"/>
      <c r="F1305" s="131"/>
      <c r="G1305" s="131">
        <v>1</v>
      </c>
      <c r="H1305" s="98">
        <f>VLOOKUP(B1305,'N1113 '!A$8:H$356,7,FALSE)</f>
        <v>45</v>
      </c>
      <c r="I1305" s="98">
        <f t="shared" si="46"/>
        <v>0</v>
      </c>
      <c r="J1305" s="123">
        <f t="shared" si="47"/>
        <v>45</v>
      </c>
      <c r="K1305" s="131"/>
    </row>
    <row r="1306" spans="1:11" s="110" customFormat="1" ht="19.5" customHeight="1" x14ac:dyDescent="0.2">
      <c r="A1306" s="99">
        <v>42118</v>
      </c>
      <c r="B1306" s="193" t="s">
        <v>509</v>
      </c>
      <c r="C1306" s="128" t="s">
        <v>471</v>
      </c>
      <c r="D1306" s="130"/>
      <c r="E1306" s="130"/>
      <c r="F1306" s="131"/>
      <c r="G1306" s="131">
        <v>1</v>
      </c>
      <c r="H1306" s="98" t="e">
        <f>VLOOKUP(B1306,'N1113 '!A$8:H$356,7,FALSE)</f>
        <v>#N/A</v>
      </c>
      <c r="I1306" s="98" t="e">
        <f t="shared" si="46"/>
        <v>#N/A</v>
      </c>
      <c r="J1306" s="123" t="e">
        <f t="shared" si="47"/>
        <v>#N/A</v>
      </c>
      <c r="K1306" s="131"/>
    </row>
    <row r="1307" spans="1:11" s="110" customFormat="1" ht="19.5" customHeight="1" x14ac:dyDescent="0.2">
      <c r="A1307" s="99">
        <v>42088</v>
      </c>
      <c r="B1307" s="168" t="s">
        <v>505</v>
      </c>
      <c r="C1307" s="246" t="s">
        <v>471</v>
      </c>
      <c r="D1307" s="130"/>
      <c r="E1307" s="130"/>
      <c r="F1307" s="131"/>
      <c r="G1307" s="131">
        <v>5</v>
      </c>
      <c r="H1307" s="98" t="e">
        <f>VLOOKUP(B1307,'N1113 '!A$8:H$356,7,FALSE)</f>
        <v>#N/A</v>
      </c>
      <c r="I1307" s="98" t="e">
        <f t="shared" si="46"/>
        <v>#N/A</v>
      </c>
      <c r="J1307" s="123" t="e">
        <f t="shared" si="47"/>
        <v>#N/A</v>
      </c>
      <c r="K1307" s="131"/>
    </row>
    <row r="1308" spans="1:11" s="110" customFormat="1" ht="19.5" customHeight="1" x14ac:dyDescent="0.2">
      <c r="A1308" s="99">
        <v>42027</v>
      </c>
      <c r="B1308" s="191" t="s">
        <v>109</v>
      </c>
      <c r="C1308" s="215" t="s">
        <v>471</v>
      </c>
      <c r="D1308" s="130"/>
      <c r="E1308" s="130"/>
      <c r="F1308" s="131"/>
      <c r="G1308" s="131">
        <v>1</v>
      </c>
      <c r="H1308" s="98" t="e">
        <f>VLOOKUP(B1308,'N1113 '!A$8:H$356,7,FALSE)</f>
        <v>#N/A</v>
      </c>
      <c r="I1308" s="98" t="e">
        <f t="shared" si="46"/>
        <v>#N/A</v>
      </c>
      <c r="J1308" s="123" t="e">
        <f t="shared" si="47"/>
        <v>#N/A</v>
      </c>
      <c r="K1308" s="131"/>
    </row>
    <row r="1309" spans="1:11" s="110" customFormat="1" ht="19.5" customHeight="1" x14ac:dyDescent="0.2">
      <c r="A1309" s="99">
        <v>42206</v>
      </c>
      <c r="B1309" s="183" t="s">
        <v>702</v>
      </c>
      <c r="C1309" s="160" t="s">
        <v>471</v>
      </c>
      <c r="D1309" s="130"/>
      <c r="E1309" s="130"/>
      <c r="F1309" s="131"/>
      <c r="G1309" s="131">
        <v>1</v>
      </c>
      <c r="H1309" s="98" t="e">
        <f>VLOOKUP(B1309,'N1113 '!A$8:H$356,7,FALSE)</f>
        <v>#N/A</v>
      </c>
      <c r="I1309" s="98" t="e">
        <f t="shared" si="46"/>
        <v>#N/A</v>
      </c>
      <c r="J1309" s="123" t="e">
        <f t="shared" si="47"/>
        <v>#N/A</v>
      </c>
      <c r="K1309" s="131"/>
    </row>
    <row r="1310" spans="1:11" s="110" customFormat="1" ht="19.5" customHeight="1" x14ac:dyDescent="0.2">
      <c r="A1310" s="99">
        <v>42254</v>
      </c>
      <c r="B1310" s="168" t="s">
        <v>571</v>
      </c>
      <c r="C1310" s="218" t="s">
        <v>471</v>
      </c>
      <c r="D1310" s="130"/>
      <c r="E1310" s="130"/>
      <c r="F1310" s="131"/>
      <c r="G1310" s="131">
        <v>2</v>
      </c>
      <c r="H1310" s="202">
        <f>VLOOKUP(B1310,'N1113 '!A$8:H$356,7,FALSE)</f>
        <v>45</v>
      </c>
      <c r="I1310" s="98">
        <f t="shared" si="46"/>
        <v>0</v>
      </c>
      <c r="J1310" s="123">
        <f t="shared" si="47"/>
        <v>90</v>
      </c>
      <c r="K1310" s="131"/>
    </row>
    <row r="1311" spans="1:11" s="110" customFormat="1" ht="19.5" customHeight="1" x14ac:dyDescent="0.2">
      <c r="A1311" s="99">
        <v>42215</v>
      </c>
      <c r="B1311" s="192" t="s">
        <v>8</v>
      </c>
      <c r="C1311" s="218" t="s">
        <v>471</v>
      </c>
      <c r="D1311" s="130"/>
      <c r="E1311" s="130"/>
      <c r="F1311" s="131"/>
      <c r="G1311" s="131">
        <v>2</v>
      </c>
      <c r="H1311" s="202">
        <f>VLOOKUP(B1311,'N1113 '!A$8:H$356,7,FALSE)</f>
        <v>34.5</v>
      </c>
      <c r="I1311" s="98">
        <f t="shared" si="46"/>
        <v>0</v>
      </c>
      <c r="J1311" s="123">
        <f t="shared" si="47"/>
        <v>69</v>
      </c>
      <c r="K1311" s="131"/>
    </row>
    <row r="1312" spans="1:11" s="110" customFormat="1" ht="19.5" customHeight="1" x14ac:dyDescent="0.2">
      <c r="A1312" s="99">
        <v>42244</v>
      </c>
      <c r="B1312" s="192" t="s">
        <v>8</v>
      </c>
      <c r="C1312" s="218" t="s">
        <v>471</v>
      </c>
      <c r="D1312" s="130"/>
      <c r="E1312" s="130"/>
      <c r="F1312" s="131"/>
      <c r="G1312" s="131">
        <v>1</v>
      </c>
      <c r="H1312" s="202">
        <f>VLOOKUP(B1312,'N1113 '!A$8:H$356,7,FALSE)</f>
        <v>34.5</v>
      </c>
      <c r="I1312" s="98">
        <f t="shared" si="46"/>
        <v>0</v>
      </c>
      <c r="J1312" s="123">
        <f t="shared" si="47"/>
        <v>34.5</v>
      </c>
      <c r="K1312" s="131"/>
    </row>
    <row r="1313" spans="1:11" s="110" customFormat="1" ht="19.5" customHeight="1" x14ac:dyDescent="0.2">
      <c r="A1313" s="99">
        <v>42254</v>
      </c>
      <c r="B1313" s="192" t="s">
        <v>8</v>
      </c>
      <c r="C1313" s="218" t="s">
        <v>471</v>
      </c>
      <c r="D1313" s="130"/>
      <c r="E1313" s="130"/>
      <c r="F1313" s="131"/>
      <c r="G1313" s="131">
        <v>2</v>
      </c>
      <c r="H1313" s="202">
        <f>VLOOKUP(B1313,'N1113 '!A$8:H$356,7,FALSE)</f>
        <v>34.5</v>
      </c>
      <c r="I1313" s="98">
        <f t="shared" si="46"/>
        <v>0</v>
      </c>
      <c r="J1313" s="123">
        <f t="shared" si="47"/>
        <v>69</v>
      </c>
      <c r="K1313" s="131"/>
    </row>
    <row r="1314" spans="1:11" s="110" customFormat="1" ht="19.5" customHeight="1" x14ac:dyDescent="0.2">
      <c r="A1314" s="99">
        <v>42153</v>
      </c>
      <c r="B1314" s="168" t="s">
        <v>14</v>
      </c>
      <c r="C1314" s="248" t="s">
        <v>471</v>
      </c>
      <c r="D1314" s="130"/>
      <c r="E1314" s="130"/>
      <c r="F1314" s="131"/>
      <c r="G1314" s="131">
        <v>1</v>
      </c>
      <c r="H1314" s="202" t="e">
        <f>VLOOKUP(B1314,'N1113 '!A$8:H$356,7,FALSE)</f>
        <v>#N/A</v>
      </c>
      <c r="I1314" s="98" t="e">
        <f t="shared" si="46"/>
        <v>#N/A</v>
      </c>
      <c r="J1314" s="123" t="e">
        <f t="shared" si="47"/>
        <v>#N/A</v>
      </c>
      <c r="K1314" s="131"/>
    </row>
    <row r="1315" spans="1:11" s="110" customFormat="1" ht="19.5" customHeight="1" x14ac:dyDescent="0.2">
      <c r="A1315" s="99">
        <v>42210</v>
      </c>
      <c r="B1315" s="192" t="s">
        <v>572</v>
      </c>
      <c r="C1315" s="200" t="s">
        <v>471</v>
      </c>
      <c r="D1315" s="130"/>
      <c r="E1315" s="130"/>
      <c r="F1315" s="131"/>
      <c r="G1315" s="131">
        <v>5</v>
      </c>
      <c r="H1315" s="98" t="e">
        <f>VLOOKUP(B1315,'N1113 '!A$8:H$356,7,FALSE)</f>
        <v>#N/A</v>
      </c>
      <c r="I1315" s="98" t="e">
        <f t="shared" si="46"/>
        <v>#N/A</v>
      </c>
      <c r="J1315" s="123" t="e">
        <f t="shared" si="47"/>
        <v>#N/A</v>
      </c>
      <c r="K1315" s="131"/>
    </row>
    <row r="1316" spans="1:11" s="110" customFormat="1" ht="19.5" customHeight="1" x14ac:dyDescent="0.2">
      <c r="A1316" s="99">
        <v>42009</v>
      </c>
      <c r="B1316" s="192" t="s">
        <v>30</v>
      </c>
      <c r="C1316" s="248" t="s">
        <v>471</v>
      </c>
      <c r="D1316" s="130"/>
      <c r="E1316" s="130"/>
      <c r="F1316" s="131"/>
      <c r="G1316" s="131">
        <v>100</v>
      </c>
      <c r="H1316" s="98">
        <f>VLOOKUP(B1316,'N1113 '!A$8:H$356,7,FALSE)</f>
        <v>13</v>
      </c>
      <c r="I1316" s="98">
        <f t="shared" si="46"/>
        <v>0</v>
      </c>
      <c r="J1316" s="123">
        <f t="shared" si="47"/>
        <v>1300</v>
      </c>
      <c r="K1316" s="131"/>
    </row>
    <row r="1317" spans="1:11" s="110" customFormat="1" ht="19.5" customHeight="1" x14ac:dyDescent="0.2">
      <c r="A1317" s="99">
        <v>42210</v>
      </c>
      <c r="B1317" s="192" t="s">
        <v>30</v>
      </c>
      <c r="C1317" s="195" t="s">
        <v>471</v>
      </c>
      <c r="D1317" s="130"/>
      <c r="E1317" s="130"/>
      <c r="F1317" s="131"/>
      <c r="G1317" s="131">
        <v>20</v>
      </c>
      <c r="H1317" s="98">
        <f>VLOOKUP(B1317,'N1113 '!A$8:H$356,7,FALSE)</f>
        <v>13</v>
      </c>
      <c r="I1317" s="98">
        <f t="shared" si="46"/>
        <v>0</v>
      </c>
      <c r="J1317" s="123">
        <f t="shared" si="47"/>
        <v>260</v>
      </c>
      <c r="K1317" s="131"/>
    </row>
    <row r="1318" spans="1:11" s="110" customFormat="1" ht="19.5" customHeight="1" x14ac:dyDescent="0.2">
      <c r="A1318" s="99">
        <v>42009</v>
      </c>
      <c r="B1318" s="168" t="s">
        <v>32</v>
      </c>
      <c r="C1318" s="215" t="s">
        <v>471</v>
      </c>
      <c r="D1318" s="130"/>
      <c r="E1318" s="130"/>
      <c r="F1318" s="131"/>
      <c r="G1318" s="131">
        <v>100</v>
      </c>
      <c r="H1318" s="98">
        <f>VLOOKUP(B1318,'N1113 '!A$8:H$356,7,FALSE)</f>
        <v>12</v>
      </c>
      <c r="I1318" s="98">
        <f t="shared" si="46"/>
        <v>0</v>
      </c>
      <c r="J1318" s="123">
        <f t="shared" si="47"/>
        <v>1200</v>
      </c>
      <c r="K1318" s="131"/>
    </row>
    <row r="1319" spans="1:11" s="110" customFormat="1" ht="19.5" customHeight="1" x14ac:dyDescent="0.2">
      <c r="A1319" s="99">
        <v>42210</v>
      </c>
      <c r="B1319" s="168" t="s">
        <v>32</v>
      </c>
      <c r="C1319" s="195" t="s">
        <v>471</v>
      </c>
      <c r="D1319" s="130"/>
      <c r="E1319" s="130"/>
      <c r="F1319" s="131"/>
      <c r="G1319" s="131">
        <v>20</v>
      </c>
      <c r="H1319" s="98">
        <f>VLOOKUP(B1319,'N1113 '!A$8:H$356,7,FALSE)</f>
        <v>12</v>
      </c>
      <c r="I1319" s="98">
        <f t="shared" si="46"/>
        <v>0</v>
      </c>
      <c r="J1319" s="123">
        <f t="shared" si="47"/>
        <v>240</v>
      </c>
      <c r="K1319" s="131"/>
    </row>
    <row r="1320" spans="1:11" s="110" customFormat="1" ht="19.5" customHeight="1" x14ac:dyDescent="0.2">
      <c r="A1320" s="99">
        <v>42009</v>
      </c>
      <c r="B1320" s="192" t="s">
        <v>394</v>
      </c>
      <c r="C1320" s="215" t="s">
        <v>471</v>
      </c>
      <c r="D1320" s="130"/>
      <c r="E1320" s="130"/>
      <c r="F1320" s="131"/>
      <c r="G1320" s="131">
        <v>100</v>
      </c>
      <c r="H1320" s="98" t="e">
        <f>VLOOKUP(B1320,'N1113 '!A$8:H$356,7,FALSE)</f>
        <v>#N/A</v>
      </c>
      <c r="I1320" s="98" t="e">
        <f t="shared" si="46"/>
        <v>#N/A</v>
      </c>
      <c r="J1320" s="123" t="e">
        <f t="shared" si="47"/>
        <v>#N/A</v>
      </c>
      <c r="K1320" s="131"/>
    </row>
    <row r="1321" spans="1:11" s="110" customFormat="1" ht="19.5" customHeight="1" x14ac:dyDescent="0.2">
      <c r="A1321" s="99">
        <v>42210</v>
      </c>
      <c r="B1321" s="192" t="s">
        <v>394</v>
      </c>
      <c r="C1321" s="195" t="s">
        <v>471</v>
      </c>
      <c r="D1321" s="130"/>
      <c r="E1321" s="130"/>
      <c r="F1321" s="131"/>
      <c r="G1321" s="131">
        <v>20</v>
      </c>
      <c r="H1321" s="98" t="e">
        <f>VLOOKUP(B1321,'N1113 '!A$8:H$356,7,FALSE)</f>
        <v>#N/A</v>
      </c>
      <c r="I1321" s="98" t="e">
        <f t="shared" si="46"/>
        <v>#N/A</v>
      </c>
      <c r="J1321" s="123" t="e">
        <f t="shared" si="47"/>
        <v>#N/A</v>
      </c>
      <c r="K1321" s="131"/>
    </row>
    <row r="1322" spans="1:11" s="110" customFormat="1" ht="19.5" customHeight="1" x14ac:dyDescent="0.2">
      <c r="A1322" s="99">
        <v>42011</v>
      </c>
      <c r="B1322" s="193" t="s">
        <v>311</v>
      </c>
      <c r="C1322" s="215" t="s">
        <v>471</v>
      </c>
      <c r="D1322" s="130"/>
      <c r="E1322" s="130"/>
      <c r="F1322" s="131"/>
      <c r="G1322" s="131">
        <v>100</v>
      </c>
      <c r="H1322" s="98">
        <f>VLOOKUP(B1322,'N1113 '!A$8:H$356,7,FALSE)</f>
        <v>12</v>
      </c>
      <c r="I1322" s="98">
        <f t="shared" si="46"/>
        <v>0</v>
      </c>
      <c r="J1322" s="123">
        <f t="shared" si="47"/>
        <v>1200</v>
      </c>
      <c r="K1322" s="131"/>
    </row>
    <row r="1323" spans="1:11" s="110" customFormat="1" ht="19.5" customHeight="1" x14ac:dyDescent="0.2">
      <c r="A1323" s="99">
        <v>42074</v>
      </c>
      <c r="B1323" s="168" t="s">
        <v>597</v>
      </c>
      <c r="C1323" s="215" t="s">
        <v>471</v>
      </c>
      <c r="D1323" s="130"/>
      <c r="E1323" s="130"/>
      <c r="F1323" s="131"/>
      <c r="G1323" s="131">
        <v>100</v>
      </c>
      <c r="H1323" s="98" t="e">
        <f>VLOOKUP(B1323,'N1113 '!A$8:H$356,7,FALSE)</f>
        <v>#N/A</v>
      </c>
      <c r="I1323" s="98" t="e">
        <f t="shared" si="46"/>
        <v>#N/A</v>
      </c>
      <c r="J1323" s="123" t="e">
        <f t="shared" si="47"/>
        <v>#N/A</v>
      </c>
      <c r="K1323" s="131"/>
    </row>
    <row r="1324" spans="1:11" s="110" customFormat="1" ht="19.5" customHeight="1" x14ac:dyDescent="0.2">
      <c r="A1324" s="99">
        <v>42210</v>
      </c>
      <c r="B1324" s="168" t="s">
        <v>597</v>
      </c>
      <c r="C1324" s="195" t="s">
        <v>471</v>
      </c>
      <c r="D1324" s="130"/>
      <c r="E1324" s="130"/>
      <c r="F1324" s="131"/>
      <c r="G1324" s="131">
        <v>20</v>
      </c>
      <c r="H1324" s="98" t="e">
        <f>VLOOKUP(B1324,'N1113 '!A$8:H$356,7,FALSE)</f>
        <v>#N/A</v>
      </c>
      <c r="I1324" s="98" t="e">
        <f t="shared" si="46"/>
        <v>#N/A</v>
      </c>
      <c r="J1324" s="123" t="e">
        <f t="shared" si="47"/>
        <v>#N/A</v>
      </c>
      <c r="K1324" s="131"/>
    </row>
    <row r="1325" spans="1:11" s="110" customFormat="1" ht="19.5" customHeight="1" x14ac:dyDescent="0.2">
      <c r="A1325" s="99">
        <v>42153</v>
      </c>
      <c r="B1325" s="168" t="s">
        <v>35</v>
      </c>
      <c r="C1325" s="215" t="s">
        <v>471</v>
      </c>
      <c r="D1325" s="130"/>
      <c r="E1325" s="130"/>
      <c r="F1325" s="131"/>
      <c r="G1325" s="131">
        <v>1</v>
      </c>
      <c r="H1325" s="202">
        <f>VLOOKUP(B1325,'N1113 '!A$8:H$356,7,FALSE)</f>
        <v>170</v>
      </c>
      <c r="I1325" s="98">
        <f t="shared" si="46"/>
        <v>0</v>
      </c>
      <c r="J1325" s="123">
        <f t="shared" si="47"/>
        <v>170</v>
      </c>
      <c r="K1325" s="131"/>
    </row>
    <row r="1326" spans="1:11" s="110" customFormat="1" ht="19.5" customHeight="1" x14ac:dyDescent="0.2">
      <c r="A1326" s="99">
        <v>42210</v>
      </c>
      <c r="B1326" s="192" t="s">
        <v>708</v>
      </c>
      <c r="C1326" s="196" t="s">
        <v>471</v>
      </c>
      <c r="D1326" s="130"/>
      <c r="E1326" s="130"/>
      <c r="F1326" s="131"/>
      <c r="G1326" s="131">
        <v>1</v>
      </c>
      <c r="H1326" s="98" t="e">
        <f>VLOOKUP(B1326,'N1113 '!A$8:H$356,7,FALSE)</f>
        <v>#N/A</v>
      </c>
      <c r="I1326" s="98" t="e">
        <f t="shared" si="46"/>
        <v>#N/A</v>
      </c>
      <c r="J1326" s="123" t="e">
        <f t="shared" si="47"/>
        <v>#N/A</v>
      </c>
      <c r="K1326" s="131"/>
    </row>
    <row r="1327" spans="1:11" s="110" customFormat="1" ht="19.5" customHeight="1" x14ac:dyDescent="0.2">
      <c r="A1327" s="99">
        <v>42052</v>
      </c>
      <c r="B1327" s="168" t="s">
        <v>426</v>
      </c>
      <c r="C1327" s="132" t="s">
        <v>596</v>
      </c>
      <c r="D1327" s="130"/>
      <c r="E1327" s="130"/>
      <c r="F1327" s="131"/>
      <c r="G1327" s="131">
        <v>1</v>
      </c>
      <c r="H1327" s="98" t="e">
        <f>VLOOKUP(B1327,'N1113 '!A$8:H$356,7,FALSE)</f>
        <v>#N/A</v>
      </c>
      <c r="I1327" s="98" t="e">
        <f t="shared" si="46"/>
        <v>#N/A</v>
      </c>
      <c r="J1327" s="123" t="e">
        <f t="shared" si="47"/>
        <v>#N/A</v>
      </c>
      <c r="K1327" s="131"/>
    </row>
    <row r="1328" spans="1:11" s="110" customFormat="1" ht="19.5" customHeight="1" x14ac:dyDescent="0.2">
      <c r="A1328" s="99">
        <v>42079</v>
      </c>
      <c r="B1328" s="192" t="s">
        <v>272</v>
      </c>
      <c r="C1328" s="195" t="s">
        <v>482</v>
      </c>
      <c r="D1328" s="130"/>
      <c r="E1328" s="130"/>
      <c r="F1328" s="131"/>
      <c r="G1328" s="131">
        <v>1</v>
      </c>
      <c r="H1328" s="202" t="e">
        <f>VLOOKUP(B1328,'N1113 '!A$8:H$356,7,FALSE)</f>
        <v>#N/A</v>
      </c>
      <c r="I1328" s="98" t="e">
        <f t="shared" si="46"/>
        <v>#N/A</v>
      </c>
      <c r="J1328" s="123" t="e">
        <f t="shared" si="47"/>
        <v>#N/A</v>
      </c>
      <c r="K1328" s="131"/>
    </row>
    <row r="1329" spans="1:11" s="110" customFormat="1" ht="19.5" customHeight="1" x14ac:dyDescent="0.2">
      <c r="A1329" s="99">
        <v>42454</v>
      </c>
      <c r="B1329" s="183" t="s">
        <v>445</v>
      </c>
      <c r="C1329" s="128" t="s">
        <v>482</v>
      </c>
      <c r="D1329" s="130"/>
      <c r="E1329" s="130"/>
      <c r="F1329" s="131"/>
      <c r="G1329" s="131">
        <v>1</v>
      </c>
      <c r="H1329" s="98" t="e">
        <f>VLOOKUP(B1329,'N1113 '!A$8:H$356,7,FALSE)</f>
        <v>#N/A</v>
      </c>
      <c r="I1329" s="98" t="e">
        <f t="shared" si="46"/>
        <v>#N/A</v>
      </c>
      <c r="J1329" s="123" t="e">
        <f t="shared" si="47"/>
        <v>#N/A</v>
      </c>
      <c r="K1329" s="131"/>
    </row>
    <row r="1330" spans="1:11" s="110" customFormat="1" ht="19.5" customHeight="1" x14ac:dyDescent="0.2">
      <c r="A1330" s="161">
        <v>42264</v>
      </c>
      <c r="B1330" s="162" t="s">
        <v>722</v>
      </c>
      <c r="C1330" s="240" t="s">
        <v>723</v>
      </c>
      <c r="D1330" s="164"/>
      <c r="E1330" s="164"/>
      <c r="F1330" s="165">
        <v>1</v>
      </c>
      <c r="G1330" s="165"/>
      <c r="H1330" s="202" t="e">
        <f>VLOOKUP(B1330,'N1113 '!A$8:H$356,7,FALSE)</f>
        <v>#N/A</v>
      </c>
      <c r="I1330" s="98" t="e">
        <f t="shared" si="46"/>
        <v>#N/A</v>
      </c>
      <c r="J1330" s="123" t="e">
        <f t="shared" si="47"/>
        <v>#N/A</v>
      </c>
      <c r="K1330" s="131"/>
    </row>
    <row r="1331" spans="1:11" s="110" customFormat="1" ht="19.5" customHeight="1" x14ac:dyDescent="0.2">
      <c r="A1331" s="99">
        <v>42236</v>
      </c>
      <c r="B1331" s="168" t="s">
        <v>716</v>
      </c>
      <c r="C1331" s="128" t="s">
        <v>717</v>
      </c>
      <c r="D1331" s="130"/>
      <c r="E1331" s="130"/>
      <c r="F1331" s="131"/>
      <c r="G1331" s="131">
        <v>1</v>
      </c>
      <c r="H1331" s="98" t="e">
        <f>VLOOKUP(B1331,'N1113 '!A$8:H$356,7,FALSE)</f>
        <v>#N/A</v>
      </c>
      <c r="I1331" s="98" t="e">
        <f t="shared" si="46"/>
        <v>#N/A</v>
      </c>
      <c r="J1331" s="123" t="e">
        <f t="shared" si="47"/>
        <v>#N/A</v>
      </c>
      <c r="K1331" s="131"/>
    </row>
    <row r="1332" spans="1:11" s="110" customFormat="1" ht="19.5" customHeight="1" x14ac:dyDescent="0.2">
      <c r="A1332" s="99">
        <v>42184</v>
      </c>
      <c r="B1332" s="191" t="s">
        <v>404</v>
      </c>
      <c r="C1332" s="217" t="s">
        <v>582</v>
      </c>
      <c r="D1332" s="130"/>
      <c r="E1332" s="130"/>
      <c r="F1332" s="131"/>
      <c r="G1332" s="131">
        <v>2</v>
      </c>
      <c r="H1332" s="202">
        <f>VLOOKUP(B1332,'N1113 '!A$8:H$356,7,FALSE)</f>
        <v>3.6</v>
      </c>
      <c r="I1332" s="98">
        <f t="shared" si="46"/>
        <v>0</v>
      </c>
      <c r="J1332" s="123">
        <f t="shared" si="47"/>
        <v>7.2</v>
      </c>
      <c r="K1332" s="131"/>
    </row>
    <row r="1333" spans="1:11" s="110" customFormat="1" ht="19.5" customHeight="1" x14ac:dyDescent="0.2">
      <c r="A1333" s="99">
        <v>42010</v>
      </c>
      <c r="B1333" s="192" t="s">
        <v>406</v>
      </c>
      <c r="C1333" s="216" t="s">
        <v>582</v>
      </c>
      <c r="D1333" s="130"/>
      <c r="E1333" s="130"/>
      <c r="F1333" s="131"/>
      <c r="G1333" s="131">
        <v>1</v>
      </c>
      <c r="H1333" s="98" t="e">
        <f>VLOOKUP(B1333,'N1113 '!A$8:H$356,7,FALSE)</f>
        <v>#N/A</v>
      </c>
      <c r="I1333" s="98" t="e">
        <f t="shared" si="46"/>
        <v>#N/A</v>
      </c>
      <c r="J1333" s="123" t="e">
        <f t="shared" si="47"/>
        <v>#N/A</v>
      </c>
      <c r="K1333" s="131"/>
    </row>
    <row r="1334" spans="1:11" s="110" customFormat="1" ht="19.5" customHeight="1" x14ac:dyDescent="0.2">
      <c r="A1334" s="99">
        <v>42105</v>
      </c>
      <c r="B1334" s="192" t="s">
        <v>624</v>
      </c>
      <c r="C1334" s="216" t="s">
        <v>582</v>
      </c>
      <c r="D1334" s="130"/>
      <c r="E1334" s="130"/>
      <c r="F1334" s="131"/>
      <c r="G1334" s="131">
        <v>1</v>
      </c>
      <c r="H1334" s="98" t="e">
        <f>VLOOKUP(B1334,'N1113 '!A$8:H$356,7,FALSE)</f>
        <v>#N/A</v>
      </c>
      <c r="I1334" s="98" t="e">
        <f t="shared" si="46"/>
        <v>#N/A</v>
      </c>
      <c r="J1334" s="123" t="e">
        <f t="shared" si="47"/>
        <v>#N/A</v>
      </c>
      <c r="K1334" s="131"/>
    </row>
    <row r="1335" spans="1:11" s="110" customFormat="1" ht="19.5" customHeight="1" x14ac:dyDescent="0.2">
      <c r="A1335" s="99">
        <v>42215</v>
      </c>
      <c r="B1335" s="168" t="s">
        <v>663</v>
      </c>
      <c r="C1335" s="201" t="s">
        <v>582</v>
      </c>
      <c r="D1335" s="130"/>
      <c r="E1335" s="130"/>
      <c r="F1335" s="131"/>
      <c r="G1335" s="131">
        <v>1</v>
      </c>
      <c r="H1335" s="202" t="e">
        <f>VLOOKUP(B1335,'N1113 '!A$8:H$356,7,FALSE)</f>
        <v>#N/A</v>
      </c>
      <c r="I1335" s="98" t="e">
        <f t="shared" si="46"/>
        <v>#N/A</v>
      </c>
      <c r="J1335" s="123" t="e">
        <f t="shared" si="47"/>
        <v>#N/A</v>
      </c>
      <c r="K1335" s="131"/>
    </row>
    <row r="1336" spans="1:11" s="110" customFormat="1" ht="19.5" customHeight="1" x14ac:dyDescent="0.2">
      <c r="A1336" s="99">
        <v>42206</v>
      </c>
      <c r="B1336" s="192" t="s">
        <v>693</v>
      </c>
      <c r="C1336" s="201" t="s">
        <v>582</v>
      </c>
      <c r="D1336" s="130"/>
      <c r="E1336" s="130"/>
      <c r="F1336" s="131"/>
      <c r="G1336" s="131">
        <v>2</v>
      </c>
      <c r="H1336" s="98" t="e">
        <f>VLOOKUP(B1336,'N1113 '!A$8:H$356,7,FALSE)</f>
        <v>#N/A</v>
      </c>
      <c r="I1336" s="98" t="e">
        <f t="shared" si="46"/>
        <v>#N/A</v>
      </c>
      <c r="J1336" s="123" t="e">
        <f t="shared" si="47"/>
        <v>#N/A</v>
      </c>
      <c r="K1336" s="131"/>
    </row>
    <row r="1337" spans="1:11" s="110" customFormat="1" ht="19.5" customHeight="1" x14ac:dyDescent="0.2">
      <c r="A1337" s="99">
        <v>42206</v>
      </c>
      <c r="B1337" s="192" t="s">
        <v>694</v>
      </c>
      <c r="C1337" s="218" t="s">
        <v>582</v>
      </c>
      <c r="D1337" s="130"/>
      <c r="E1337" s="130"/>
      <c r="F1337" s="131"/>
      <c r="G1337" s="131">
        <v>6</v>
      </c>
      <c r="H1337" s="98" t="e">
        <f>VLOOKUP(B1337,'N1113 '!A$8:H$356,7,FALSE)</f>
        <v>#N/A</v>
      </c>
      <c r="I1337" s="98" t="e">
        <f t="shared" si="46"/>
        <v>#N/A</v>
      </c>
      <c r="J1337" s="123" t="e">
        <f t="shared" si="47"/>
        <v>#N/A</v>
      </c>
      <c r="K1337" s="131"/>
    </row>
    <row r="1338" spans="1:11" s="110" customFormat="1" ht="19.5" customHeight="1" x14ac:dyDescent="0.2">
      <c r="A1338" s="99">
        <v>42206</v>
      </c>
      <c r="B1338" s="192" t="s">
        <v>695</v>
      </c>
      <c r="C1338" s="218" t="s">
        <v>582</v>
      </c>
      <c r="D1338" s="130"/>
      <c r="E1338" s="130"/>
      <c r="F1338" s="131"/>
      <c r="G1338" s="131">
        <v>6</v>
      </c>
      <c r="H1338" s="98" t="e">
        <f>VLOOKUP(B1338,'N1113 '!A$8:H$356,7,FALSE)</f>
        <v>#N/A</v>
      </c>
      <c r="I1338" s="98" t="e">
        <f t="shared" si="46"/>
        <v>#N/A</v>
      </c>
      <c r="J1338" s="123" t="e">
        <f t="shared" si="47"/>
        <v>#N/A</v>
      </c>
      <c r="K1338" s="131"/>
    </row>
    <row r="1339" spans="1:11" s="110" customFormat="1" ht="19.5" customHeight="1" x14ac:dyDescent="0.2">
      <c r="A1339" s="99">
        <v>42209</v>
      </c>
      <c r="B1339" s="162" t="s">
        <v>703</v>
      </c>
      <c r="C1339" s="218" t="s">
        <v>582</v>
      </c>
      <c r="D1339" s="130"/>
      <c r="E1339" s="130"/>
      <c r="F1339" s="131"/>
      <c r="G1339" s="131">
        <v>1</v>
      </c>
      <c r="H1339" s="98" t="e">
        <f>VLOOKUP(B1339,'N1113 '!A$8:H$356,7,FALSE)</f>
        <v>#N/A</v>
      </c>
      <c r="I1339" s="98" t="e">
        <f t="shared" si="46"/>
        <v>#N/A</v>
      </c>
      <c r="J1339" s="123" t="e">
        <f t="shared" si="47"/>
        <v>#N/A</v>
      </c>
      <c r="K1339" s="131"/>
    </row>
    <row r="1340" spans="1:11" s="110" customFormat="1" ht="19.5" customHeight="1" x14ac:dyDescent="0.2">
      <c r="A1340" s="99">
        <v>42067</v>
      </c>
      <c r="B1340" s="192" t="s">
        <v>416</v>
      </c>
      <c r="C1340" s="204" t="s">
        <v>582</v>
      </c>
      <c r="D1340" s="130"/>
      <c r="E1340" s="130"/>
      <c r="F1340" s="131"/>
      <c r="G1340" s="131">
        <v>1</v>
      </c>
      <c r="H1340" s="98">
        <f>VLOOKUP(B1340,'N1113 '!A$8:H$356,7,FALSE)</f>
        <v>122</v>
      </c>
      <c r="I1340" s="98">
        <f t="shared" si="46"/>
        <v>0</v>
      </c>
      <c r="J1340" s="123">
        <f t="shared" si="47"/>
        <v>122</v>
      </c>
      <c r="K1340" s="131"/>
    </row>
    <row r="1341" spans="1:11" s="110" customFormat="1" ht="19.5" customHeight="1" x14ac:dyDescent="0.2">
      <c r="A1341" s="99">
        <v>42208</v>
      </c>
      <c r="B1341" s="168" t="s">
        <v>550</v>
      </c>
      <c r="C1341" s="195" t="s">
        <v>582</v>
      </c>
      <c r="D1341" s="130"/>
      <c r="E1341" s="130"/>
      <c r="F1341" s="131"/>
      <c r="G1341" s="131">
        <v>1</v>
      </c>
      <c r="H1341" s="98" t="e">
        <f>VLOOKUP(B1341,'N1113 '!A$8:H$356,7,FALSE)</f>
        <v>#N/A</v>
      </c>
      <c r="I1341" s="98" t="e">
        <f t="shared" si="46"/>
        <v>#N/A</v>
      </c>
      <c r="J1341" s="123" t="e">
        <f t="shared" si="47"/>
        <v>#N/A</v>
      </c>
      <c r="K1341" s="131"/>
    </row>
    <row r="1342" spans="1:11" s="110" customFormat="1" ht="19.5" customHeight="1" x14ac:dyDescent="0.2">
      <c r="A1342" s="99">
        <v>42205</v>
      </c>
      <c r="B1342" s="168" t="s">
        <v>129</v>
      </c>
      <c r="C1342" s="215" t="s">
        <v>582</v>
      </c>
      <c r="D1342" s="130"/>
      <c r="E1342" s="130"/>
      <c r="F1342" s="131"/>
      <c r="G1342" s="131">
        <v>6</v>
      </c>
      <c r="H1342" s="98" t="e">
        <f>VLOOKUP(B1342,'N1113 '!A$8:H$356,7,FALSE)</f>
        <v>#N/A</v>
      </c>
      <c r="I1342" s="98" t="e">
        <f t="shared" si="46"/>
        <v>#N/A</v>
      </c>
      <c r="J1342" s="123" t="e">
        <f t="shared" si="47"/>
        <v>#N/A</v>
      </c>
      <c r="K1342" s="131"/>
    </row>
    <row r="1343" spans="1:11" s="110" customFormat="1" ht="19.5" customHeight="1" x14ac:dyDescent="0.2">
      <c r="A1343" s="99">
        <v>42205</v>
      </c>
      <c r="B1343" s="162" t="s">
        <v>422</v>
      </c>
      <c r="C1343" s="128" t="s">
        <v>582</v>
      </c>
      <c r="D1343" s="130"/>
      <c r="E1343" s="130"/>
      <c r="F1343" s="131"/>
      <c r="G1343" s="131">
        <v>1</v>
      </c>
      <c r="H1343" s="98" t="e">
        <f>VLOOKUP(B1343,'N1113 '!A$8:H$356,7,FALSE)</f>
        <v>#N/A</v>
      </c>
      <c r="I1343" s="98" t="e">
        <f t="shared" si="46"/>
        <v>#N/A</v>
      </c>
      <c r="J1343" s="123" t="e">
        <f t="shared" si="47"/>
        <v>#N/A</v>
      </c>
      <c r="K1343" s="131"/>
    </row>
    <row r="1344" spans="1:11" s="110" customFormat="1" ht="19.5" customHeight="1" x14ac:dyDescent="0.2">
      <c r="A1344" s="99">
        <v>42264</v>
      </c>
      <c r="B1344" s="168" t="s">
        <v>724</v>
      </c>
      <c r="C1344" s="128" t="s">
        <v>582</v>
      </c>
      <c r="D1344" s="130"/>
      <c r="E1344" s="130"/>
      <c r="F1344" s="131"/>
      <c r="G1344" s="131">
        <v>1</v>
      </c>
      <c r="H1344" s="98" t="e">
        <f>VLOOKUP(B1344,'N1113 '!A$8:H$356,7,FALSE)</f>
        <v>#N/A</v>
      </c>
      <c r="I1344" s="98" t="e">
        <f t="shared" si="46"/>
        <v>#N/A</v>
      </c>
      <c r="J1344" s="123" t="e">
        <f t="shared" si="47"/>
        <v>#N/A</v>
      </c>
      <c r="K1344" s="131"/>
    </row>
    <row r="1345" spans="1:11" s="110" customFormat="1" ht="19.5" customHeight="1" x14ac:dyDescent="0.2">
      <c r="A1345" s="99">
        <v>42205</v>
      </c>
      <c r="B1345" s="168" t="s">
        <v>638</v>
      </c>
      <c r="C1345" s="215" t="s">
        <v>582</v>
      </c>
      <c r="D1345" s="130"/>
      <c r="E1345" s="130"/>
      <c r="F1345" s="131"/>
      <c r="G1345" s="131">
        <v>6</v>
      </c>
      <c r="H1345" s="98" t="e">
        <f>VLOOKUP(B1345,'N1113 '!A$8:H$356,7,FALSE)</f>
        <v>#N/A</v>
      </c>
      <c r="I1345" s="98" t="e">
        <f t="shared" si="46"/>
        <v>#N/A</v>
      </c>
      <c r="J1345" s="123" t="e">
        <f t="shared" si="47"/>
        <v>#N/A</v>
      </c>
      <c r="K1345" s="131"/>
    </row>
    <row r="1346" spans="1:11" s="110" customFormat="1" ht="19.5" customHeight="1" x14ac:dyDescent="0.2">
      <c r="A1346" s="99">
        <v>42200</v>
      </c>
      <c r="B1346" s="192" t="s">
        <v>674</v>
      </c>
      <c r="C1346" s="195" t="s">
        <v>582</v>
      </c>
      <c r="D1346" s="130"/>
      <c r="E1346" s="130"/>
      <c r="F1346" s="131"/>
      <c r="G1346" s="131">
        <v>6</v>
      </c>
      <c r="H1346" s="98">
        <f>VLOOKUP(B1346,'N1113 '!A$8:H$356,7,FALSE)</f>
        <v>3.25</v>
      </c>
      <c r="I1346" s="98">
        <f t="shared" si="46"/>
        <v>0</v>
      </c>
      <c r="J1346" s="123">
        <f t="shared" si="47"/>
        <v>19.5</v>
      </c>
      <c r="K1346" s="131"/>
    </row>
    <row r="1347" spans="1:11" s="110" customFormat="1" ht="19.5" customHeight="1" x14ac:dyDescent="0.2">
      <c r="A1347" s="99">
        <v>42205</v>
      </c>
      <c r="B1347" s="192" t="s">
        <v>674</v>
      </c>
      <c r="C1347" s="196" t="s">
        <v>582</v>
      </c>
      <c r="D1347" s="130"/>
      <c r="E1347" s="130"/>
      <c r="F1347" s="131"/>
      <c r="G1347" s="131">
        <v>12</v>
      </c>
      <c r="H1347" s="98">
        <f>VLOOKUP(B1347,'N1113 '!A$8:H$356,7,FALSE)</f>
        <v>3.25</v>
      </c>
      <c r="I1347" s="98">
        <f t="shared" si="46"/>
        <v>0</v>
      </c>
      <c r="J1347" s="123">
        <f t="shared" si="47"/>
        <v>39</v>
      </c>
      <c r="K1347" s="131"/>
    </row>
    <row r="1348" spans="1:11" s="110" customFormat="1" ht="19.5" customHeight="1" x14ac:dyDescent="0.2">
      <c r="A1348" s="99">
        <v>42231</v>
      </c>
      <c r="B1348" s="192" t="s">
        <v>674</v>
      </c>
      <c r="C1348" s="194" t="s">
        <v>582</v>
      </c>
      <c r="D1348" s="130"/>
      <c r="E1348" s="130"/>
      <c r="F1348" s="131"/>
      <c r="G1348" s="131">
        <v>6</v>
      </c>
      <c r="H1348" s="98">
        <f>VLOOKUP(B1348,'N1113 '!A$8:H$356,7,FALSE)</f>
        <v>3.25</v>
      </c>
      <c r="I1348" s="98">
        <f t="shared" si="46"/>
        <v>0</v>
      </c>
      <c r="J1348" s="123">
        <f t="shared" si="47"/>
        <v>19.5</v>
      </c>
      <c r="K1348" s="131"/>
    </row>
    <row r="1349" spans="1:11" s="110" customFormat="1" ht="19.5" customHeight="1" x14ac:dyDescent="0.2">
      <c r="A1349" s="99">
        <v>42236</v>
      </c>
      <c r="B1349" s="192" t="s">
        <v>674</v>
      </c>
      <c r="C1349" s="194" t="s">
        <v>582</v>
      </c>
      <c r="D1349" s="130"/>
      <c r="E1349" s="130"/>
      <c r="F1349" s="131"/>
      <c r="G1349" s="131">
        <v>5</v>
      </c>
      <c r="H1349" s="98">
        <f>VLOOKUP(B1349,'N1113 '!A$8:H$356,7,FALSE)</f>
        <v>3.25</v>
      </c>
      <c r="I1349" s="98">
        <f t="shared" si="46"/>
        <v>0</v>
      </c>
      <c r="J1349" s="123">
        <f t="shared" si="47"/>
        <v>16.25</v>
      </c>
      <c r="K1349" s="131"/>
    </row>
    <row r="1350" spans="1:11" s="110" customFormat="1" ht="19.5" customHeight="1" x14ac:dyDescent="0.2">
      <c r="A1350" s="99">
        <v>42238</v>
      </c>
      <c r="B1350" s="192" t="s">
        <v>674</v>
      </c>
      <c r="C1350" s="194" t="s">
        <v>582</v>
      </c>
      <c r="D1350" s="130"/>
      <c r="E1350" s="130"/>
      <c r="F1350" s="131"/>
      <c r="G1350" s="131">
        <v>12</v>
      </c>
      <c r="H1350" s="98">
        <f>VLOOKUP(B1350,'N1113 '!A$8:H$356,7,FALSE)</f>
        <v>3.25</v>
      </c>
      <c r="I1350" s="98">
        <f t="shared" ref="I1350:I1413" si="48">F1350*H1350</f>
        <v>0</v>
      </c>
      <c r="J1350" s="123">
        <f t="shared" ref="J1350:J1413" si="49">H1350*G1350</f>
        <v>39</v>
      </c>
      <c r="K1350" s="131"/>
    </row>
    <row r="1351" spans="1:11" s="110" customFormat="1" ht="19.5" customHeight="1" x14ac:dyDescent="0.2">
      <c r="A1351" s="99">
        <v>42046</v>
      </c>
      <c r="B1351" s="192" t="s">
        <v>377</v>
      </c>
      <c r="C1351" s="128" t="s">
        <v>582</v>
      </c>
      <c r="D1351" s="130"/>
      <c r="E1351" s="130"/>
      <c r="F1351" s="131"/>
      <c r="G1351" s="131">
        <v>3</v>
      </c>
      <c r="H1351" s="98">
        <f>VLOOKUP(B1351,'N1113 '!A$8:H$356,7,FALSE)</f>
        <v>2.75</v>
      </c>
      <c r="I1351" s="98">
        <f t="shared" si="48"/>
        <v>0</v>
      </c>
      <c r="J1351" s="123">
        <f t="shared" si="49"/>
        <v>8.25</v>
      </c>
      <c r="K1351" s="131"/>
    </row>
    <row r="1352" spans="1:11" s="110" customFormat="1" ht="19.5" customHeight="1" x14ac:dyDescent="0.2">
      <c r="A1352" s="99">
        <v>42231</v>
      </c>
      <c r="B1352" s="192" t="s">
        <v>377</v>
      </c>
      <c r="C1352" s="128" t="s">
        <v>582</v>
      </c>
      <c r="D1352" s="130"/>
      <c r="E1352" s="130"/>
      <c r="F1352" s="131"/>
      <c r="G1352" s="131">
        <v>4</v>
      </c>
      <c r="H1352" s="98">
        <f>VLOOKUP(B1352,'N1113 '!A$8:H$356,7,FALSE)</f>
        <v>2.75</v>
      </c>
      <c r="I1352" s="98">
        <f t="shared" si="48"/>
        <v>0</v>
      </c>
      <c r="J1352" s="123">
        <f t="shared" si="49"/>
        <v>11</v>
      </c>
      <c r="K1352" s="131"/>
    </row>
    <row r="1353" spans="1:11" s="110" customFormat="1" ht="19.5" customHeight="1" x14ac:dyDescent="0.2">
      <c r="A1353" s="99">
        <v>42166</v>
      </c>
      <c r="B1353" s="168" t="s">
        <v>661</v>
      </c>
      <c r="C1353" s="210" t="s">
        <v>582</v>
      </c>
      <c r="D1353" s="130"/>
      <c r="E1353" s="130"/>
      <c r="F1353" s="131"/>
      <c r="G1353" s="131">
        <v>10</v>
      </c>
      <c r="H1353" s="98" t="e">
        <f>VLOOKUP(B1353,'N1113 '!A$8:H$356,7,FALSE)</f>
        <v>#N/A</v>
      </c>
      <c r="I1353" s="98" t="e">
        <f t="shared" si="48"/>
        <v>#N/A</v>
      </c>
      <c r="J1353" s="123" t="e">
        <f t="shared" si="49"/>
        <v>#N/A</v>
      </c>
      <c r="K1353" s="131"/>
    </row>
    <row r="1354" spans="1:11" s="110" customFormat="1" ht="19.5" customHeight="1" x14ac:dyDescent="0.2">
      <c r="A1354" s="99">
        <v>42143</v>
      </c>
      <c r="B1354" s="168" t="s">
        <v>516</v>
      </c>
      <c r="C1354" s="126" t="s">
        <v>582</v>
      </c>
      <c r="D1354" s="130"/>
      <c r="E1354" s="130"/>
      <c r="F1354" s="131"/>
      <c r="G1354" s="131">
        <v>1</v>
      </c>
      <c r="H1354" s="98" t="e">
        <f>VLOOKUP(B1354,'N1113 '!A$8:H$356,7,FALSE)</f>
        <v>#N/A</v>
      </c>
      <c r="I1354" s="98" t="e">
        <f t="shared" si="48"/>
        <v>#N/A</v>
      </c>
      <c r="J1354" s="123" t="e">
        <f t="shared" si="49"/>
        <v>#N/A</v>
      </c>
      <c r="K1354" s="131"/>
    </row>
    <row r="1355" spans="1:11" s="110" customFormat="1" ht="19.5" customHeight="1" x14ac:dyDescent="0.2">
      <c r="A1355" s="99">
        <v>42153</v>
      </c>
      <c r="B1355" s="168" t="s">
        <v>602</v>
      </c>
      <c r="C1355" s="244" t="s">
        <v>582</v>
      </c>
      <c r="D1355" s="130"/>
      <c r="E1355" s="130"/>
      <c r="F1355" s="131"/>
      <c r="G1355" s="131">
        <v>1</v>
      </c>
      <c r="H1355" s="98" t="e">
        <f>VLOOKUP(B1355,'N1113 '!A$8:H$356,7,FALSE)</f>
        <v>#N/A</v>
      </c>
      <c r="I1355" s="98" t="e">
        <f t="shared" si="48"/>
        <v>#N/A</v>
      </c>
      <c r="J1355" s="123" t="e">
        <f t="shared" si="49"/>
        <v>#N/A</v>
      </c>
      <c r="K1355" s="131"/>
    </row>
    <row r="1356" spans="1:11" s="110" customFormat="1" ht="19.5" customHeight="1" x14ac:dyDescent="0.2">
      <c r="A1356" s="99">
        <v>42184</v>
      </c>
      <c r="B1356" s="168" t="s">
        <v>631</v>
      </c>
      <c r="C1356" s="196" t="s">
        <v>582</v>
      </c>
      <c r="D1356" s="130"/>
      <c r="E1356" s="130"/>
      <c r="F1356" s="131"/>
      <c r="G1356" s="131">
        <v>1</v>
      </c>
      <c r="H1356" s="98" t="e">
        <f>VLOOKUP(B1356,'N1113 '!A$8:H$356,7,FALSE)</f>
        <v>#N/A</v>
      </c>
      <c r="I1356" s="98" t="e">
        <f t="shared" si="48"/>
        <v>#N/A</v>
      </c>
      <c r="J1356" s="123" t="e">
        <f t="shared" si="49"/>
        <v>#N/A</v>
      </c>
      <c r="K1356" s="131"/>
    </row>
    <row r="1357" spans="1:11" s="110" customFormat="1" ht="19.5" customHeight="1" x14ac:dyDescent="0.2">
      <c r="A1357" s="99">
        <v>42034</v>
      </c>
      <c r="B1357" s="168" t="s">
        <v>527</v>
      </c>
      <c r="C1357" s="196" t="s">
        <v>582</v>
      </c>
      <c r="D1357" s="130"/>
      <c r="E1357" s="130"/>
      <c r="F1357" s="131"/>
      <c r="G1357" s="131">
        <v>1</v>
      </c>
      <c r="H1357" s="98" t="e">
        <f>VLOOKUP(B1357,'N1113 '!A$8:H$356,7,FALSE)</f>
        <v>#N/A</v>
      </c>
      <c r="I1357" s="98" t="e">
        <f t="shared" si="48"/>
        <v>#N/A</v>
      </c>
      <c r="J1357" s="123" t="e">
        <f t="shared" si="49"/>
        <v>#N/A</v>
      </c>
      <c r="K1357" s="131"/>
    </row>
    <row r="1358" spans="1:11" s="110" customFormat="1" ht="19.5" customHeight="1" x14ac:dyDescent="0.2">
      <c r="A1358" s="99">
        <v>42034</v>
      </c>
      <c r="B1358" s="192" t="s">
        <v>440</v>
      </c>
      <c r="C1358" s="216" t="s">
        <v>582</v>
      </c>
      <c r="D1358" s="130"/>
      <c r="E1358" s="130"/>
      <c r="F1358" s="131"/>
      <c r="G1358" s="131">
        <v>1</v>
      </c>
      <c r="H1358" s="98">
        <f>VLOOKUP(B1358,'N1113 '!A$8:H$356,7,FALSE)</f>
        <v>45</v>
      </c>
      <c r="I1358" s="98">
        <f t="shared" si="48"/>
        <v>0</v>
      </c>
      <c r="J1358" s="123">
        <f t="shared" si="49"/>
        <v>45</v>
      </c>
      <c r="K1358" s="131"/>
    </row>
    <row r="1359" spans="1:11" s="110" customFormat="1" ht="19.5" customHeight="1" x14ac:dyDescent="0.2">
      <c r="A1359" s="99">
        <v>42184</v>
      </c>
      <c r="B1359" s="192" t="s">
        <v>440</v>
      </c>
      <c r="C1359" s="195" t="s">
        <v>582</v>
      </c>
      <c r="D1359" s="130"/>
      <c r="E1359" s="130"/>
      <c r="F1359" s="131"/>
      <c r="G1359" s="131">
        <v>1</v>
      </c>
      <c r="H1359" s="98">
        <f>VLOOKUP(B1359,'N1113 '!A$8:H$356,7,FALSE)</f>
        <v>45</v>
      </c>
      <c r="I1359" s="98">
        <f t="shared" si="48"/>
        <v>0</v>
      </c>
      <c r="J1359" s="123">
        <f t="shared" si="49"/>
        <v>45</v>
      </c>
      <c r="K1359" s="131"/>
    </row>
    <row r="1360" spans="1:11" s="110" customFormat="1" ht="19.5" customHeight="1" x14ac:dyDescent="0.2">
      <c r="A1360" s="99">
        <v>42027</v>
      </c>
      <c r="B1360" s="192" t="s">
        <v>441</v>
      </c>
      <c r="C1360" s="199" t="s">
        <v>582</v>
      </c>
      <c r="D1360" s="130"/>
      <c r="E1360" s="130"/>
      <c r="F1360" s="131"/>
      <c r="G1360" s="131">
        <v>1</v>
      </c>
      <c r="H1360" s="98">
        <f>VLOOKUP(B1360,'N1113 '!A$8:H$356,7,FALSE)</f>
        <v>58</v>
      </c>
      <c r="I1360" s="98">
        <f t="shared" si="48"/>
        <v>0</v>
      </c>
      <c r="J1360" s="123">
        <f t="shared" si="49"/>
        <v>58</v>
      </c>
      <c r="K1360" s="131"/>
    </row>
    <row r="1361" spans="1:11" s="110" customFormat="1" ht="19.5" customHeight="1" x14ac:dyDescent="0.2">
      <c r="A1361" s="99">
        <v>42205</v>
      </c>
      <c r="B1361" s="168" t="s">
        <v>505</v>
      </c>
      <c r="C1361" s="215" t="s">
        <v>582</v>
      </c>
      <c r="D1361" s="130"/>
      <c r="E1361" s="130"/>
      <c r="F1361" s="131"/>
      <c r="G1361" s="131">
        <v>1</v>
      </c>
      <c r="H1361" s="98" t="e">
        <f>VLOOKUP(B1361,'N1113 '!A$8:H$356,7,FALSE)</f>
        <v>#N/A</v>
      </c>
      <c r="I1361" s="98" t="e">
        <f t="shared" si="48"/>
        <v>#N/A</v>
      </c>
      <c r="J1361" s="123" t="e">
        <f t="shared" si="49"/>
        <v>#N/A</v>
      </c>
      <c r="K1361" s="131"/>
    </row>
    <row r="1362" spans="1:11" s="110" customFormat="1" ht="19.5" customHeight="1" x14ac:dyDescent="0.2">
      <c r="A1362" s="99">
        <v>42207</v>
      </c>
      <c r="B1362" s="191" t="s">
        <v>696</v>
      </c>
      <c r="C1362" s="160" t="s">
        <v>582</v>
      </c>
      <c r="D1362" s="130"/>
      <c r="E1362" s="130"/>
      <c r="F1362" s="131"/>
      <c r="G1362" s="131">
        <v>1</v>
      </c>
      <c r="H1362" s="98" t="e">
        <f>VLOOKUP(B1362,'N1113 '!A$8:H$356,7,FALSE)</f>
        <v>#N/A</v>
      </c>
      <c r="I1362" s="98" t="e">
        <f t="shared" si="48"/>
        <v>#N/A</v>
      </c>
      <c r="J1362" s="123" t="e">
        <f t="shared" si="49"/>
        <v>#N/A</v>
      </c>
      <c r="K1362" s="131"/>
    </row>
    <row r="1363" spans="1:11" s="110" customFormat="1" ht="19.5" customHeight="1" x14ac:dyDescent="0.2">
      <c r="A1363" s="99">
        <v>42215</v>
      </c>
      <c r="B1363" s="168" t="s">
        <v>522</v>
      </c>
      <c r="C1363" s="218" t="s">
        <v>582</v>
      </c>
      <c r="D1363" s="130"/>
      <c r="E1363" s="130"/>
      <c r="F1363" s="131"/>
      <c r="G1363" s="131">
        <v>1</v>
      </c>
      <c r="H1363" s="202" t="e">
        <f>VLOOKUP(B1363,'N1113 '!A$8:H$356,7,FALSE)</f>
        <v>#N/A</v>
      </c>
      <c r="I1363" s="98" t="e">
        <f t="shared" si="48"/>
        <v>#N/A</v>
      </c>
      <c r="J1363" s="123" t="e">
        <f t="shared" si="49"/>
        <v>#N/A</v>
      </c>
      <c r="K1363" s="131"/>
    </row>
    <row r="1364" spans="1:11" s="110" customFormat="1" ht="19.5" customHeight="1" x14ac:dyDescent="0.2">
      <c r="A1364" s="161">
        <v>42206</v>
      </c>
      <c r="B1364" s="162" t="s">
        <v>693</v>
      </c>
      <c r="C1364" s="163" t="s">
        <v>548</v>
      </c>
      <c r="D1364" s="164"/>
      <c r="E1364" s="164"/>
      <c r="F1364" s="165">
        <v>12</v>
      </c>
      <c r="G1364" s="165"/>
      <c r="H1364" s="202" t="e">
        <f>VLOOKUP(B1364,'N1113 '!A$8:H$356,7,FALSE)</f>
        <v>#N/A</v>
      </c>
      <c r="I1364" s="98" t="e">
        <f t="shared" si="48"/>
        <v>#N/A</v>
      </c>
      <c r="J1364" s="123" t="e">
        <f t="shared" si="49"/>
        <v>#N/A</v>
      </c>
      <c r="K1364" s="131"/>
    </row>
    <row r="1365" spans="1:11" s="110" customFormat="1" ht="19.5" customHeight="1" x14ac:dyDescent="0.2">
      <c r="A1365" s="161">
        <v>42206</v>
      </c>
      <c r="B1365" s="162" t="s">
        <v>694</v>
      </c>
      <c r="C1365" s="163" t="s">
        <v>548</v>
      </c>
      <c r="D1365" s="164"/>
      <c r="E1365" s="164"/>
      <c r="F1365" s="165">
        <v>12</v>
      </c>
      <c r="G1365" s="165"/>
      <c r="H1365" s="202" t="e">
        <f>VLOOKUP(B1365,'N1113 '!A$8:H$356,7,FALSE)</f>
        <v>#N/A</v>
      </c>
      <c r="I1365" s="98" t="e">
        <f t="shared" si="48"/>
        <v>#N/A</v>
      </c>
      <c r="J1365" s="123" t="e">
        <f t="shared" si="49"/>
        <v>#N/A</v>
      </c>
      <c r="K1365" s="131"/>
    </row>
    <row r="1366" spans="1:11" s="110" customFormat="1" ht="19.5" customHeight="1" x14ac:dyDescent="0.2">
      <c r="A1366" s="161">
        <v>42206</v>
      </c>
      <c r="B1366" s="162" t="s">
        <v>695</v>
      </c>
      <c r="C1366" s="240" t="s">
        <v>548</v>
      </c>
      <c r="D1366" s="164"/>
      <c r="E1366" s="164"/>
      <c r="F1366" s="165">
        <v>18</v>
      </c>
      <c r="G1366" s="165"/>
      <c r="H1366" s="202" t="e">
        <f>VLOOKUP(B1366,'N1113 '!A$8:H$356,7,FALSE)</f>
        <v>#N/A</v>
      </c>
      <c r="I1366" s="98" t="e">
        <f t="shared" si="48"/>
        <v>#N/A</v>
      </c>
      <c r="J1366" s="123" t="e">
        <f t="shared" si="49"/>
        <v>#N/A</v>
      </c>
      <c r="K1366" s="131"/>
    </row>
    <row r="1367" spans="1:11" s="167" customFormat="1" ht="19.5" customHeight="1" x14ac:dyDescent="0.2">
      <c r="A1367" s="161">
        <v>42019</v>
      </c>
      <c r="B1367" s="162" t="s">
        <v>651</v>
      </c>
      <c r="C1367" s="163" t="s">
        <v>548</v>
      </c>
      <c r="D1367" s="164"/>
      <c r="E1367" s="164"/>
      <c r="F1367" s="165">
        <v>1</v>
      </c>
      <c r="G1367" s="165"/>
      <c r="H1367" s="98" t="e">
        <f>VLOOKUP(B1367,'N1113 '!A$8:H$356,7,FALSE)</f>
        <v>#N/A</v>
      </c>
      <c r="I1367" s="98" t="e">
        <f t="shared" si="48"/>
        <v>#N/A</v>
      </c>
      <c r="J1367" s="123" t="e">
        <f t="shared" si="49"/>
        <v>#N/A</v>
      </c>
      <c r="K1367" s="165"/>
    </row>
    <row r="1368" spans="1:11" s="110" customFormat="1" ht="19.5" customHeight="1" x14ac:dyDescent="0.2">
      <c r="A1368" s="161">
        <v>42173</v>
      </c>
      <c r="B1368" s="162" t="s">
        <v>666</v>
      </c>
      <c r="C1368" s="163" t="s">
        <v>548</v>
      </c>
      <c r="D1368" s="164"/>
      <c r="E1368" s="164"/>
      <c r="F1368" s="165">
        <v>1</v>
      </c>
      <c r="G1368" s="165"/>
      <c r="H1368" s="98" t="e">
        <f>VLOOKUP(B1368,'N1113 '!A$8:H$356,7,FALSE)</f>
        <v>#N/A</v>
      </c>
      <c r="I1368" s="98" t="e">
        <f t="shared" si="48"/>
        <v>#N/A</v>
      </c>
      <c r="J1368" s="123" t="e">
        <f t="shared" si="49"/>
        <v>#N/A</v>
      </c>
      <c r="K1368" s="131"/>
    </row>
    <row r="1369" spans="1:11" s="167" customFormat="1" ht="19.5" customHeight="1" x14ac:dyDescent="0.2">
      <c r="A1369" s="161">
        <v>42019</v>
      </c>
      <c r="B1369" s="162" t="s">
        <v>550</v>
      </c>
      <c r="C1369" s="163" t="s">
        <v>548</v>
      </c>
      <c r="D1369" s="164"/>
      <c r="E1369" s="164"/>
      <c r="F1369" s="165">
        <v>2</v>
      </c>
      <c r="G1369" s="165"/>
      <c r="H1369" s="98" t="e">
        <f>VLOOKUP(B1369,'N1113 '!A$8:H$356,7,FALSE)</f>
        <v>#N/A</v>
      </c>
      <c r="I1369" s="98" t="e">
        <f t="shared" si="48"/>
        <v>#N/A</v>
      </c>
      <c r="J1369" s="123" t="e">
        <f t="shared" si="49"/>
        <v>#N/A</v>
      </c>
      <c r="K1369" s="165"/>
    </row>
    <row r="1370" spans="1:11" s="167" customFormat="1" ht="19.5" customHeight="1" x14ac:dyDescent="0.2">
      <c r="A1370" s="161">
        <v>42019</v>
      </c>
      <c r="B1370" s="162" t="s">
        <v>549</v>
      </c>
      <c r="C1370" s="240" t="s">
        <v>548</v>
      </c>
      <c r="D1370" s="164"/>
      <c r="E1370" s="164"/>
      <c r="F1370" s="165">
        <v>1</v>
      </c>
      <c r="G1370" s="165"/>
      <c r="H1370" s="98" t="e">
        <f>VLOOKUP(B1370,'N1113 '!A$8:H$356,7,FALSE)</f>
        <v>#N/A</v>
      </c>
      <c r="I1370" s="98" t="e">
        <f t="shared" si="48"/>
        <v>#N/A</v>
      </c>
      <c r="J1370" s="123" t="e">
        <f t="shared" si="49"/>
        <v>#N/A</v>
      </c>
      <c r="K1370" s="165"/>
    </row>
    <row r="1371" spans="1:11" s="167" customFormat="1" ht="19.5" customHeight="1" x14ac:dyDescent="0.2">
      <c r="A1371" s="161">
        <v>42019</v>
      </c>
      <c r="B1371" s="162" t="s">
        <v>552</v>
      </c>
      <c r="C1371" s="240" t="s">
        <v>548</v>
      </c>
      <c r="D1371" s="164"/>
      <c r="E1371" s="164"/>
      <c r="F1371" s="165">
        <v>10</v>
      </c>
      <c r="G1371" s="165"/>
      <c r="H1371" s="98" t="e">
        <f>VLOOKUP(B1371,'N1113 '!A$8:H$356,7,FALSE)</f>
        <v>#N/A</v>
      </c>
      <c r="I1371" s="98" t="e">
        <f t="shared" si="48"/>
        <v>#N/A</v>
      </c>
      <c r="J1371" s="123" t="e">
        <f t="shared" si="49"/>
        <v>#N/A</v>
      </c>
      <c r="K1371" s="165"/>
    </row>
    <row r="1372" spans="1:11" s="167" customFormat="1" ht="19.5" customHeight="1" x14ac:dyDescent="0.2">
      <c r="A1372" s="161">
        <v>42019</v>
      </c>
      <c r="B1372" s="162" t="s">
        <v>422</v>
      </c>
      <c r="C1372" s="240" t="s">
        <v>548</v>
      </c>
      <c r="D1372" s="164"/>
      <c r="E1372" s="164"/>
      <c r="F1372" s="165">
        <v>3</v>
      </c>
      <c r="G1372" s="165"/>
      <c r="H1372" s="98" t="e">
        <f>VLOOKUP(B1372,'N1113 '!A$8:H$356,7,FALSE)</f>
        <v>#N/A</v>
      </c>
      <c r="I1372" s="98" t="e">
        <f t="shared" si="48"/>
        <v>#N/A</v>
      </c>
      <c r="J1372" s="123" t="e">
        <f t="shared" si="49"/>
        <v>#N/A</v>
      </c>
      <c r="K1372" s="165"/>
    </row>
    <row r="1373" spans="1:11" s="167" customFormat="1" ht="19.5" customHeight="1" x14ac:dyDescent="0.2">
      <c r="A1373" s="161">
        <v>42019</v>
      </c>
      <c r="B1373" s="162" t="s">
        <v>151</v>
      </c>
      <c r="C1373" s="163" t="s">
        <v>548</v>
      </c>
      <c r="D1373" s="164"/>
      <c r="E1373" s="164"/>
      <c r="F1373" s="165">
        <v>10</v>
      </c>
      <c r="G1373" s="165"/>
      <c r="H1373" s="98" t="e">
        <f>VLOOKUP(B1373,'N1113 '!A$8:H$356,7,FALSE)</f>
        <v>#N/A</v>
      </c>
      <c r="I1373" s="98" t="e">
        <f t="shared" si="48"/>
        <v>#N/A</v>
      </c>
      <c r="J1373" s="123" t="e">
        <f t="shared" si="49"/>
        <v>#N/A</v>
      </c>
      <c r="K1373" s="165"/>
    </row>
    <row r="1374" spans="1:11" s="167" customFormat="1" ht="19.5" customHeight="1" x14ac:dyDescent="0.2">
      <c r="A1374" s="161">
        <v>42019</v>
      </c>
      <c r="B1374" s="162" t="s">
        <v>483</v>
      </c>
      <c r="C1374" s="163" t="s">
        <v>548</v>
      </c>
      <c r="D1374" s="164"/>
      <c r="E1374" s="164"/>
      <c r="F1374" s="165">
        <v>10</v>
      </c>
      <c r="G1374" s="165"/>
      <c r="H1374" s="98">
        <f>VLOOKUP(B1374,'N1113 '!A$8:H$356,7,FALSE)</f>
        <v>6</v>
      </c>
      <c r="I1374" s="98">
        <f t="shared" si="48"/>
        <v>60</v>
      </c>
      <c r="J1374" s="123">
        <f t="shared" si="49"/>
        <v>0</v>
      </c>
      <c r="K1374" s="165"/>
    </row>
    <row r="1375" spans="1:11" s="167" customFormat="1" ht="19.5" customHeight="1" x14ac:dyDescent="0.2">
      <c r="A1375" s="161">
        <v>42138</v>
      </c>
      <c r="B1375" s="162" t="s">
        <v>691</v>
      </c>
      <c r="C1375" s="163" t="s">
        <v>548</v>
      </c>
      <c r="D1375" s="164"/>
      <c r="E1375" s="164"/>
      <c r="F1375" s="165">
        <v>3</v>
      </c>
      <c r="G1375" s="165"/>
      <c r="H1375" s="98" t="e">
        <f>VLOOKUP(B1375,'N1113 '!A$8:H$356,7,FALSE)</f>
        <v>#N/A</v>
      </c>
      <c r="I1375" s="98" t="e">
        <f t="shared" si="48"/>
        <v>#N/A</v>
      </c>
      <c r="J1375" s="123" t="e">
        <f t="shared" si="49"/>
        <v>#N/A</v>
      </c>
      <c r="K1375" s="165"/>
    </row>
    <row r="1376" spans="1:11" s="110" customFormat="1" ht="19.5" customHeight="1" x14ac:dyDescent="0.2">
      <c r="A1376" s="161">
        <v>42173</v>
      </c>
      <c r="B1376" s="162" t="s">
        <v>665</v>
      </c>
      <c r="C1376" s="240" t="s">
        <v>548</v>
      </c>
      <c r="D1376" s="164"/>
      <c r="E1376" s="164"/>
      <c r="F1376" s="165">
        <v>1</v>
      </c>
      <c r="G1376" s="165"/>
      <c r="H1376" s="98" t="e">
        <f>VLOOKUP(B1376,'N1113 '!A$8:H$356,7,FALSE)</f>
        <v>#N/A</v>
      </c>
      <c r="I1376" s="98" t="e">
        <f t="shared" si="48"/>
        <v>#N/A</v>
      </c>
      <c r="J1376" s="123" t="e">
        <f t="shared" si="49"/>
        <v>#N/A</v>
      </c>
      <c r="K1376" s="131"/>
    </row>
    <row r="1377" spans="1:11" s="110" customFormat="1" ht="19.5" customHeight="1" x14ac:dyDescent="0.2">
      <c r="A1377" s="161">
        <v>42080</v>
      </c>
      <c r="B1377" s="162" t="s">
        <v>616</v>
      </c>
      <c r="C1377" s="240" t="s">
        <v>548</v>
      </c>
      <c r="D1377" s="164"/>
      <c r="E1377" s="164"/>
      <c r="F1377" s="165">
        <v>5</v>
      </c>
      <c r="G1377" s="165"/>
      <c r="H1377" s="202">
        <f>VLOOKUP(B1377,'N1113 '!A$8:H$356,7,FALSE)</f>
        <v>10</v>
      </c>
      <c r="I1377" s="98">
        <f t="shared" si="48"/>
        <v>50</v>
      </c>
      <c r="J1377" s="123">
        <f t="shared" si="49"/>
        <v>0</v>
      </c>
      <c r="K1377" s="131"/>
    </row>
    <row r="1378" spans="1:11" s="110" customFormat="1" ht="19.5" customHeight="1" x14ac:dyDescent="0.2">
      <c r="A1378" s="161">
        <v>42112</v>
      </c>
      <c r="B1378" s="162" t="s">
        <v>690</v>
      </c>
      <c r="C1378" s="240" t="s">
        <v>589</v>
      </c>
      <c r="D1378" s="164"/>
      <c r="E1378" s="164"/>
      <c r="F1378" s="165">
        <v>220</v>
      </c>
      <c r="G1378" s="165"/>
      <c r="H1378" s="202" t="e">
        <f>VLOOKUP(B1378,'N1113 '!A$8:H$356,7,FALSE)</f>
        <v>#N/A</v>
      </c>
      <c r="I1378" s="98" t="e">
        <f t="shared" si="48"/>
        <v>#N/A</v>
      </c>
      <c r="J1378" s="123" t="e">
        <f t="shared" si="49"/>
        <v>#N/A</v>
      </c>
      <c r="K1378" s="131"/>
    </row>
    <row r="1379" spans="1:11" s="167" customFormat="1" ht="19.5" customHeight="1" x14ac:dyDescent="0.2">
      <c r="A1379" s="161">
        <v>42042</v>
      </c>
      <c r="B1379" s="162" t="s">
        <v>588</v>
      </c>
      <c r="C1379" s="245" t="s">
        <v>589</v>
      </c>
      <c r="D1379" s="164"/>
      <c r="E1379" s="164"/>
      <c r="F1379" s="165">
        <v>1</v>
      </c>
      <c r="G1379" s="165"/>
      <c r="H1379" s="98" t="e">
        <f>VLOOKUP(B1379,'N1113 '!A$8:H$356,7,FALSE)</f>
        <v>#N/A</v>
      </c>
      <c r="I1379" s="98" t="e">
        <f t="shared" si="48"/>
        <v>#N/A</v>
      </c>
      <c r="J1379" s="123" t="e">
        <f t="shared" si="49"/>
        <v>#N/A</v>
      </c>
      <c r="K1379" s="165"/>
    </row>
    <row r="1380" spans="1:11" s="167" customFormat="1" ht="19.5" customHeight="1" x14ac:dyDescent="0.2">
      <c r="A1380" s="161">
        <v>42203</v>
      </c>
      <c r="B1380" s="162" t="s">
        <v>687</v>
      </c>
      <c r="C1380" s="163" t="s">
        <v>589</v>
      </c>
      <c r="D1380" s="164"/>
      <c r="E1380" s="164"/>
      <c r="F1380" s="165">
        <v>1</v>
      </c>
      <c r="G1380" s="165"/>
      <c r="H1380" s="98" t="e">
        <f>VLOOKUP(B1380,'N1113 '!A$8:H$356,7,FALSE)</f>
        <v>#N/A</v>
      </c>
      <c r="I1380" s="98" t="e">
        <f t="shared" si="48"/>
        <v>#N/A</v>
      </c>
      <c r="J1380" s="123" t="e">
        <f t="shared" si="49"/>
        <v>#N/A</v>
      </c>
      <c r="K1380" s="165"/>
    </row>
    <row r="1381" spans="1:11" s="167" customFormat="1" ht="19.5" customHeight="1" x14ac:dyDescent="0.2">
      <c r="A1381" s="161">
        <v>42203</v>
      </c>
      <c r="B1381" s="162" t="s">
        <v>688</v>
      </c>
      <c r="C1381" s="163" t="s">
        <v>589</v>
      </c>
      <c r="D1381" s="164"/>
      <c r="E1381" s="164"/>
      <c r="F1381" s="165">
        <v>5</v>
      </c>
      <c r="G1381" s="165"/>
      <c r="H1381" s="98" t="e">
        <f>VLOOKUP(B1381,'N1113 '!A$8:H$356,7,FALSE)</f>
        <v>#N/A</v>
      </c>
      <c r="I1381" s="98" t="e">
        <f t="shared" si="48"/>
        <v>#N/A</v>
      </c>
      <c r="J1381" s="123" t="e">
        <f t="shared" si="49"/>
        <v>#N/A</v>
      </c>
      <c r="K1381" s="165"/>
    </row>
    <row r="1382" spans="1:11" s="167" customFormat="1" ht="19.5" customHeight="1" x14ac:dyDescent="0.2">
      <c r="A1382" s="161">
        <v>42255</v>
      </c>
      <c r="B1382" s="162" t="s">
        <v>803</v>
      </c>
      <c r="C1382" s="163" t="s">
        <v>589</v>
      </c>
      <c r="D1382" s="164"/>
      <c r="E1382" s="164"/>
      <c r="F1382" s="165">
        <v>2</v>
      </c>
      <c r="G1382" s="165"/>
      <c r="H1382" s="98" t="e">
        <f>VLOOKUP(B1382,'N1113 '!A$8:H$356,7,FALSE)</f>
        <v>#N/A</v>
      </c>
      <c r="I1382" s="98" t="e">
        <f t="shared" si="48"/>
        <v>#N/A</v>
      </c>
      <c r="J1382" s="123" t="e">
        <f t="shared" si="49"/>
        <v>#N/A</v>
      </c>
      <c r="K1382" s="165"/>
    </row>
    <row r="1383" spans="1:11" s="167" customFormat="1" ht="19.5" customHeight="1" x14ac:dyDescent="0.2">
      <c r="A1383" s="161">
        <v>42255</v>
      </c>
      <c r="B1383" s="162" t="s">
        <v>804</v>
      </c>
      <c r="C1383" s="163" t="s">
        <v>589</v>
      </c>
      <c r="D1383" s="164"/>
      <c r="E1383" s="164"/>
      <c r="F1383" s="165">
        <v>1</v>
      </c>
      <c r="G1383" s="165"/>
      <c r="H1383" s="98" t="e">
        <f>VLOOKUP(B1383,'N1113 '!A$8:H$356,7,FALSE)</f>
        <v>#N/A</v>
      </c>
      <c r="I1383" s="98" t="e">
        <f t="shared" si="48"/>
        <v>#N/A</v>
      </c>
      <c r="J1383" s="123" t="e">
        <f t="shared" si="49"/>
        <v>#N/A</v>
      </c>
      <c r="K1383" s="165"/>
    </row>
    <row r="1384" spans="1:11" s="110" customFormat="1" ht="19.5" customHeight="1" x14ac:dyDescent="0.2">
      <c r="A1384" s="161">
        <v>42221</v>
      </c>
      <c r="B1384" s="162" t="s">
        <v>709</v>
      </c>
      <c r="C1384" s="240" t="s">
        <v>585</v>
      </c>
      <c r="D1384" s="164"/>
      <c r="E1384" s="164"/>
      <c r="F1384" s="165">
        <v>300</v>
      </c>
      <c r="G1384" s="165"/>
      <c r="H1384" s="202" t="e">
        <f>VLOOKUP(B1384,'N1113 '!A$8:H$356,7,FALSE)</f>
        <v>#N/A</v>
      </c>
      <c r="I1384" s="98" t="e">
        <f t="shared" si="48"/>
        <v>#N/A</v>
      </c>
      <c r="J1384" s="123" t="e">
        <f t="shared" si="49"/>
        <v>#N/A</v>
      </c>
      <c r="K1384" s="131"/>
    </row>
    <row r="1385" spans="1:11" s="110" customFormat="1" ht="19.5" customHeight="1" x14ac:dyDescent="0.2">
      <c r="A1385" s="161">
        <v>42032</v>
      </c>
      <c r="B1385" s="162" t="s">
        <v>392</v>
      </c>
      <c r="C1385" s="163" t="s">
        <v>585</v>
      </c>
      <c r="D1385" s="164"/>
      <c r="E1385" s="164"/>
      <c r="F1385" s="165">
        <v>200</v>
      </c>
      <c r="G1385" s="165"/>
      <c r="H1385" s="202">
        <f>VLOOKUP(B1385,'N1113 '!A$8:H$356,7,FALSE)</f>
        <v>35</v>
      </c>
      <c r="I1385" s="98">
        <f t="shared" si="48"/>
        <v>7000</v>
      </c>
      <c r="J1385" s="123">
        <f t="shared" si="49"/>
        <v>0</v>
      </c>
      <c r="K1385" s="131"/>
    </row>
    <row r="1386" spans="1:11" s="110" customFormat="1" ht="19.5" customHeight="1" x14ac:dyDescent="0.2">
      <c r="A1386" s="161">
        <v>42038</v>
      </c>
      <c r="B1386" s="162" t="s">
        <v>394</v>
      </c>
      <c r="C1386" s="163" t="s">
        <v>585</v>
      </c>
      <c r="D1386" s="164"/>
      <c r="E1386" s="164"/>
      <c r="F1386" s="165">
        <v>300</v>
      </c>
      <c r="G1386" s="165"/>
      <c r="H1386" s="202" t="e">
        <f>VLOOKUP(B1386,'N1113 '!A$8:H$356,7,FALSE)</f>
        <v>#N/A</v>
      </c>
      <c r="I1386" s="98" t="e">
        <f t="shared" si="48"/>
        <v>#N/A</v>
      </c>
      <c r="J1386" s="123" t="e">
        <f t="shared" si="49"/>
        <v>#N/A</v>
      </c>
      <c r="K1386" s="131"/>
    </row>
    <row r="1387" spans="1:11" s="110" customFormat="1" ht="19.5" customHeight="1" x14ac:dyDescent="0.2">
      <c r="A1387" s="161">
        <v>42058</v>
      </c>
      <c r="B1387" s="162" t="s">
        <v>394</v>
      </c>
      <c r="C1387" s="240" t="s">
        <v>585</v>
      </c>
      <c r="D1387" s="164"/>
      <c r="E1387" s="164"/>
      <c r="F1387" s="212">
        <v>1673</v>
      </c>
      <c r="G1387" s="165"/>
      <c r="H1387" s="202" t="e">
        <f>VLOOKUP(B1387,'N1113 '!A$8:H$356,7,FALSE)</f>
        <v>#N/A</v>
      </c>
      <c r="I1387" s="98" t="e">
        <f t="shared" si="48"/>
        <v>#N/A</v>
      </c>
      <c r="J1387" s="123" t="e">
        <f t="shared" si="49"/>
        <v>#N/A</v>
      </c>
      <c r="K1387" s="131"/>
    </row>
    <row r="1388" spans="1:11" s="110" customFormat="1" ht="19.5" customHeight="1" x14ac:dyDescent="0.2">
      <c r="A1388" s="161">
        <v>42130</v>
      </c>
      <c r="B1388" s="162" t="s">
        <v>642</v>
      </c>
      <c r="C1388" s="163" t="s">
        <v>585</v>
      </c>
      <c r="D1388" s="164"/>
      <c r="E1388" s="164"/>
      <c r="F1388" s="212">
        <v>2200</v>
      </c>
      <c r="G1388" s="165"/>
      <c r="H1388" s="202" t="e">
        <f>VLOOKUP(B1388,'N1113 '!A$8:H$356,7,FALSE)</f>
        <v>#N/A</v>
      </c>
      <c r="I1388" s="98" t="e">
        <f t="shared" si="48"/>
        <v>#N/A</v>
      </c>
      <c r="J1388" s="123" t="e">
        <f t="shared" si="49"/>
        <v>#N/A</v>
      </c>
      <c r="K1388" s="131"/>
    </row>
    <row r="1389" spans="1:11" s="110" customFormat="1" ht="19.5" customHeight="1" x14ac:dyDescent="0.2">
      <c r="A1389" s="161">
        <v>42065</v>
      </c>
      <c r="B1389" s="162" t="s">
        <v>597</v>
      </c>
      <c r="C1389" s="163" t="s">
        <v>585</v>
      </c>
      <c r="D1389" s="164"/>
      <c r="E1389" s="164"/>
      <c r="F1389" s="165">
        <v>140</v>
      </c>
      <c r="G1389" s="165"/>
      <c r="H1389" s="202" t="e">
        <f>VLOOKUP(B1389,'N1113 '!A$8:H$356,7,FALSE)</f>
        <v>#N/A</v>
      </c>
      <c r="I1389" s="98" t="e">
        <f t="shared" si="48"/>
        <v>#N/A</v>
      </c>
      <c r="J1389" s="123" t="e">
        <f t="shared" si="49"/>
        <v>#N/A</v>
      </c>
      <c r="K1389" s="131"/>
    </row>
    <row r="1390" spans="1:11" s="110" customFormat="1" ht="19.5" customHeight="1" x14ac:dyDescent="0.2">
      <c r="A1390" s="161">
        <v>42067</v>
      </c>
      <c r="B1390" s="162" t="s">
        <v>597</v>
      </c>
      <c r="C1390" s="240" t="s">
        <v>585</v>
      </c>
      <c r="D1390" s="164"/>
      <c r="E1390" s="164"/>
      <c r="F1390" s="165">
        <v>600</v>
      </c>
      <c r="G1390" s="165"/>
      <c r="H1390" s="202" t="e">
        <f>VLOOKUP(B1390,'N1113 '!A$8:H$356,7,FALSE)</f>
        <v>#N/A</v>
      </c>
      <c r="I1390" s="98" t="e">
        <f t="shared" si="48"/>
        <v>#N/A</v>
      </c>
      <c r="J1390" s="123" t="e">
        <f t="shared" si="49"/>
        <v>#N/A</v>
      </c>
      <c r="K1390" s="131"/>
    </row>
    <row r="1391" spans="1:11" s="110" customFormat="1" ht="19.5" customHeight="1" x14ac:dyDescent="0.2">
      <c r="A1391" s="161">
        <v>42130</v>
      </c>
      <c r="B1391" s="162" t="s">
        <v>597</v>
      </c>
      <c r="C1391" s="240" t="s">
        <v>585</v>
      </c>
      <c r="D1391" s="164"/>
      <c r="E1391" s="164"/>
      <c r="F1391" s="212">
        <v>1400</v>
      </c>
      <c r="G1391" s="165"/>
      <c r="H1391" s="202" t="e">
        <f>VLOOKUP(B1391,'N1113 '!A$8:H$356,7,FALSE)</f>
        <v>#N/A</v>
      </c>
      <c r="I1391" s="98" t="e">
        <f t="shared" si="48"/>
        <v>#N/A</v>
      </c>
      <c r="J1391" s="123" t="e">
        <f t="shared" si="49"/>
        <v>#N/A</v>
      </c>
      <c r="K1391" s="131"/>
    </row>
    <row r="1392" spans="1:11" s="110" customFormat="1" ht="19.5" customHeight="1" x14ac:dyDescent="0.2">
      <c r="A1392" s="161">
        <v>42116</v>
      </c>
      <c r="B1392" s="162" t="s">
        <v>641</v>
      </c>
      <c r="C1392" s="240" t="s">
        <v>585</v>
      </c>
      <c r="D1392" s="164"/>
      <c r="E1392" s="164"/>
      <c r="F1392" s="165">
        <v>5</v>
      </c>
      <c r="G1392" s="165"/>
      <c r="H1392" s="202">
        <f>VLOOKUP(B1392,'N1113 '!A$8:H$356,7,FALSE)</f>
        <v>340</v>
      </c>
      <c r="I1392" s="98">
        <f t="shared" si="48"/>
        <v>1700</v>
      </c>
      <c r="J1392" s="123">
        <f t="shared" si="49"/>
        <v>0</v>
      </c>
      <c r="K1392" s="131"/>
    </row>
    <row r="1393" spans="1:11" s="110" customFormat="1" ht="19.5" customHeight="1" x14ac:dyDescent="0.2">
      <c r="A1393" s="161">
        <v>42201</v>
      </c>
      <c r="B1393" s="162" t="s">
        <v>708</v>
      </c>
      <c r="C1393" s="245" t="s">
        <v>585</v>
      </c>
      <c r="D1393" s="164"/>
      <c r="E1393" s="164"/>
      <c r="F1393" s="165">
        <v>500</v>
      </c>
      <c r="G1393" s="165"/>
      <c r="H1393" s="202" t="e">
        <f>VLOOKUP(B1393,'N1113 '!A$8:H$356,7,FALSE)</f>
        <v>#N/A</v>
      </c>
      <c r="I1393" s="98" t="e">
        <f t="shared" si="48"/>
        <v>#N/A</v>
      </c>
      <c r="J1393" s="123" t="e">
        <f t="shared" si="49"/>
        <v>#N/A</v>
      </c>
      <c r="K1393" s="131"/>
    </row>
    <row r="1394" spans="1:11" s="110" customFormat="1" ht="19.5" customHeight="1" x14ac:dyDescent="0.2">
      <c r="A1394" s="99">
        <v>42042</v>
      </c>
      <c r="B1394" s="192" t="s">
        <v>415</v>
      </c>
      <c r="C1394" s="210" t="s">
        <v>484</v>
      </c>
      <c r="D1394" s="130"/>
      <c r="E1394" s="130"/>
      <c r="F1394" s="131"/>
      <c r="G1394" s="131">
        <v>1</v>
      </c>
      <c r="H1394" s="98">
        <f>VLOOKUP(B1394,'N1113 '!A$8:H$356,7,FALSE)</f>
        <v>137</v>
      </c>
      <c r="I1394" s="98">
        <f t="shared" si="48"/>
        <v>0</v>
      </c>
      <c r="J1394" s="123">
        <f t="shared" si="49"/>
        <v>137</v>
      </c>
      <c r="K1394" s="131"/>
    </row>
    <row r="1395" spans="1:11" s="110" customFormat="1" ht="19.5" customHeight="1" x14ac:dyDescent="0.2">
      <c r="A1395" s="99">
        <v>42042</v>
      </c>
      <c r="B1395" s="192" t="s">
        <v>416</v>
      </c>
      <c r="C1395" s="210" t="s">
        <v>484</v>
      </c>
      <c r="D1395" s="130"/>
      <c r="E1395" s="130"/>
      <c r="F1395" s="131"/>
      <c r="G1395" s="131">
        <v>1</v>
      </c>
      <c r="H1395" s="98">
        <f>VLOOKUP(B1395,'N1113 '!A$8:H$356,7,FALSE)</f>
        <v>122</v>
      </c>
      <c r="I1395" s="98">
        <f t="shared" si="48"/>
        <v>0</v>
      </c>
      <c r="J1395" s="123">
        <f t="shared" si="49"/>
        <v>122</v>
      </c>
      <c r="K1395" s="131"/>
    </row>
    <row r="1396" spans="1:11" s="110" customFormat="1" ht="19.5" customHeight="1" x14ac:dyDescent="0.2">
      <c r="A1396" s="99">
        <v>42217</v>
      </c>
      <c r="B1396" s="168" t="s">
        <v>602</v>
      </c>
      <c r="C1396" s="129" t="s">
        <v>484</v>
      </c>
      <c r="D1396" s="130"/>
      <c r="E1396" s="130"/>
      <c r="F1396" s="131"/>
      <c r="G1396" s="131">
        <v>1</v>
      </c>
      <c r="H1396" s="98" t="e">
        <f>VLOOKUP(B1396,'N1113 '!A$8:H$356,7,FALSE)</f>
        <v>#N/A</v>
      </c>
      <c r="I1396" s="98" t="e">
        <f t="shared" si="48"/>
        <v>#N/A</v>
      </c>
      <c r="J1396" s="123" t="e">
        <f t="shared" si="49"/>
        <v>#N/A</v>
      </c>
      <c r="K1396" s="131"/>
    </row>
    <row r="1397" spans="1:11" s="110" customFormat="1" ht="19.5" customHeight="1" x14ac:dyDescent="0.2">
      <c r="A1397" s="99">
        <v>42042</v>
      </c>
      <c r="B1397" s="192" t="s">
        <v>255</v>
      </c>
      <c r="C1397" s="210" t="s">
        <v>484</v>
      </c>
      <c r="D1397" s="130"/>
      <c r="E1397" s="130"/>
      <c r="F1397" s="131"/>
      <c r="G1397" s="131">
        <v>1</v>
      </c>
      <c r="H1397" s="202" t="e">
        <f>VLOOKUP(B1397,'N1113 '!A$8:H$356,7,FALSE)</f>
        <v>#N/A</v>
      </c>
      <c r="I1397" s="98" t="e">
        <f t="shared" si="48"/>
        <v>#N/A</v>
      </c>
      <c r="J1397" s="203" t="e">
        <f t="shared" si="49"/>
        <v>#N/A</v>
      </c>
      <c r="K1397" s="131"/>
    </row>
    <row r="1398" spans="1:11" s="167" customFormat="1" ht="19.5" customHeight="1" x14ac:dyDescent="0.2">
      <c r="A1398" s="161">
        <v>42026</v>
      </c>
      <c r="B1398" s="162" t="s">
        <v>560</v>
      </c>
      <c r="C1398" s="240" t="s">
        <v>558</v>
      </c>
      <c r="D1398" s="164"/>
      <c r="E1398" s="164"/>
      <c r="F1398" s="165">
        <v>24</v>
      </c>
      <c r="G1398" s="165"/>
      <c r="H1398" s="98" t="e">
        <f>VLOOKUP(B1398,'N1113 '!A$8:H$356,7,FALSE)</f>
        <v>#N/A</v>
      </c>
      <c r="I1398" s="98" t="e">
        <f t="shared" si="48"/>
        <v>#N/A</v>
      </c>
      <c r="J1398" s="123" t="e">
        <f t="shared" si="49"/>
        <v>#N/A</v>
      </c>
      <c r="K1398" s="165"/>
    </row>
    <row r="1399" spans="1:11" s="167" customFormat="1" ht="19.5" customHeight="1" x14ac:dyDescent="0.2">
      <c r="A1399" s="161">
        <v>42040</v>
      </c>
      <c r="B1399" s="162" t="s">
        <v>568</v>
      </c>
      <c r="C1399" s="240" t="s">
        <v>558</v>
      </c>
      <c r="D1399" s="164"/>
      <c r="E1399" s="164"/>
      <c r="F1399" s="165">
        <v>20</v>
      </c>
      <c r="G1399" s="165"/>
      <c r="H1399" s="98" t="e">
        <f>VLOOKUP(B1399,'N1113 '!A$8:H$356,7,FALSE)</f>
        <v>#N/A</v>
      </c>
      <c r="I1399" s="98" t="e">
        <f t="shared" si="48"/>
        <v>#N/A</v>
      </c>
      <c r="J1399" s="123" t="e">
        <f t="shared" si="49"/>
        <v>#N/A</v>
      </c>
      <c r="K1399" s="165"/>
    </row>
    <row r="1400" spans="1:11" s="167" customFormat="1" ht="19.5" customHeight="1" x14ac:dyDescent="0.2">
      <c r="A1400" s="161">
        <v>42019</v>
      </c>
      <c r="B1400" s="162" t="s">
        <v>560</v>
      </c>
      <c r="C1400" s="240" t="s">
        <v>558</v>
      </c>
      <c r="D1400" s="164"/>
      <c r="E1400" s="164"/>
      <c r="F1400" s="165">
        <v>24</v>
      </c>
      <c r="G1400" s="165"/>
      <c r="H1400" s="98" t="e">
        <f>VLOOKUP(B1400,'N1113 '!A$8:H$356,7,FALSE)</f>
        <v>#N/A</v>
      </c>
      <c r="I1400" s="98" t="e">
        <f t="shared" si="48"/>
        <v>#N/A</v>
      </c>
      <c r="J1400" s="123" t="e">
        <f t="shared" si="49"/>
        <v>#N/A</v>
      </c>
      <c r="K1400" s="165"/>
    </row>
    <row r="1401" spans="1:11" s="167" customFormat="1" ht="19.5" customHeight="1" x14ac:dyDescent="0.2">
      <c r="A1401" s="161">
        <v>42019</v>
      </c>
      <c r="B1401" s="162" t="s">
        <v>559</v>
      </c>
      <c r="C1401" s="245" t="s">
        <v>558</v>
      </c>
      <c r="D1401" s="164"/>
      <c r="E1401" s="164"/>
      <c r="F1401" s="165">
        <v>1</v>
      </c>
      <c r="G1401" s="165"/>
      <c r="H1401" s="98" t="e">
        <f>VLOOKUP(B1401,'N1113 '!A$8:H$356,7,FALSE)</f>
        <v>#N/A</v>
      </c>
      <c r="I1401" s="98" t="e">
        <f t="shared" si="48"/>
        <v>#N/A</v>
      </c>
      <c r="J1401" s="123" t="e">
        <f t="shared" si="49"/>
        <v>#N/A</v>
      </c>
      <c r="K1401" s="165"/>
    </row>
    <row r="1402" spans="1:11" s="167" customFormat="1" ht="19.5" customHeight="1" x14ac:dyDescent="0.2">
      <c r="A1402" s="161">
        <v>42040</v>
      </c>
      <c r="B1402" s="162" t="s">
        <v>559</v>
      </c>
      <c r="C1402" s="240" t="s">
        <v>558</v>
      </c>
      <c r="D1402" s="164"/>
      <c r="E1402" s="164"/>
      <c r="F1402" s="165">
        <v>1</v>
      </c>
      <c r="G1402" s="165"/>
      <c r="H1402" s="98" t="e">
        <f>VLOOKUP(B1402,'N1113 '!A$8:H$356,7,FALSE)</f>
        <v>#N/A</v>
      </c>
      <c r="I1402" s="98" t="e">
        <f t="shared" si="48"/>
        <v>#N/A</v>
      </c>
      <c r="J1402" s="123" t="e">
        <f t="shared" si="49"/>
        <v>#N/A</v>
      </c>
      <c r="K1402" s="165"/>
    </row>
    <row r="1403" spans="1:11" s="167" customFormat="1" ht="19.5" customHeight="1" x14ac:dyDescent="0.2">
      <c r="A1403" s="161">
        <v>42193</v>
      </c>
      <c r="B1403" s="162" t="s">
        <v>681</v>
      </c>
      <c r="C1403" s="240" t="s">
        <v>558</v>
      </c>
      <c r="D1403" s="164"/>
      <c r="E1403" s="164"/>
      <c r="F1403" s="165">
        <v>3</v>
      </c>
      <c r="G1403" s="165"/>
      <c r="H1403" s="98" t="e">
        <f>VLOOKUP(B1403,'N1113 '!A$8:H$356,7,FALSE)</f>
        <v>#N/A</v>
      </c>
      <c r="I1403" s="98" t="e">
        <f t="shared" si="48"/>
        <v>#N/A</v>
      </c>
      <c r="J1403" s="123" t="e">
        <f t="shared" si="49"/>
        <v>#N/A</v>
      </c>
      <c r="K1403" s="165"/>
    </row>
    <row r="1404" spans="1:11" s="110" customFormat="1" ht="19.5" customHeight="1" x14ac:dyDescent="0.2">
      <c r="A1404" s="161">
        <v>42026</v>
      </c>
      <c r="B1404" s="162" t="s">
        <v>561</v>
      </c>
      <c r="C1404" s="163" t="s">
        <v>558</v>
      </c>
      <c r="D1404" s="164"/>
      <c r="E1404" s="164"/>
      <c r="F1404" s="165">
        <v>1</v>
      </c>
      <c r="G1404" s="165"/>
      <c r="H1404" s="98">
        <f>VLOOKUP(B1404,'N1113 '!A$8:H$356,7,FALSE)</f>
        <v>38</v>
      </c>
      <c r="I1404" s="98">
        <f t="shared" si="48"/>
        <v>38</v>
      </c>
      <c r="J1404" s="123">
        <f t="shared" si="49"/>
        <v>0</v>
      </c>
      <c r="K1404" s="131"/>
    </row>
    <row r="1405" spans="1:11" s="110" customFormat="1" ht="19.5" customHeight="1" x14ac:dyDescent="0.2">
      <c r="A1405" s="99">
        <v>42050</v>
      </c>
      <c r="B1405" s="192" t="s">
        <v>415</v>
      </c>
      <c r="C1405" s="132" t="s">
        <v>598</v>
      </c>
      <c r="D1405" s="130"/>
      <c r="E1405" s="130"/>
      <c r="F1405" s="131"/>
      <c r="G1405" s="131">
        <v>1</v>
      </c>
      <c r="H1405" s="98">
        <f>VLOOKUP(B1405,'N1113 '!A$8:H$356,7,FALSE)</f>
        <v>137</v>
      </c>
      <c r="I1405" s="98">
        <f t="shared" si="48"/>
        <v>0</v>
      </c>
      <c r="J1405" s="123">
        <f t="shared" si="49"/>
        <v>137</v>
      </c>
      <c r="K1405" s="131"/>
    </row>
    <row r="1406" spans="1:11" s="110" customFormat="1" ht="19.5" customHeight="1" x14ac:dyDescent="0.2">
      <c r="A1406" s="99">
        <v>42208</v>
      </c>
      <c r="B1406" s="192" t="s">
        <v>693</v>
      </c>
      <c r="C1406" s="218" t="s">
        <v>601</v>
      </c>
      <c r="D1406" s="130"/>
      <c r="E1406" s="130"/>
      <c r="F1406" s="131"/>
      <c r="G1406" s="131">
        <v>10</v>
      </c>
      <c r="H1406" s="98" t="e">
        <f>VLOOKUP(B1406,'N1113 '!A$8:H$356,7,FALSE)</f>
        <v>#N/A</v>
      </c>
      <c r="I1406" s="98" t="e">
        <f t="shared" si="48"/>
        <v>#N/A</v>
      </c>
      <c r="J1406" s="123" t="e">
        <f t="shared" si="49"/>
        <v>#N/A</v>
      </c>
      <c r="K1406" s="131"/>
    </row>
    <row r="1407" spans="1:11" s="110" customFormat="1" ht="19.5" customHeight="1" x14ac:dyDescent="0.2">
      <c r="A1407" s="99">
        <v>42116</v>
      </c>
      <c r="B1407" s="192" t="s">
        <v>416</v>
      </c>
      <c r="C1407" s="201" t="s">
        <v>601</v>
      </c>
      <c r="D1407" s="130"/>
      <c r="E1407" s="130"/>
      <c r="F1407" s="131"/>
      <c r="G1407" s="131">
        <v>1</v>
      </c>
      <c r="H1407" s="98">
        <f>VLOOKUP(B1407,'N1113 '!A$8:H$356,7,FALSE)</f>
        <v>122</v>
      </c>
      <c r="I1407" s="98">
        <f t="shared" si="48"/>
        <v>0</v>
      </c>
      <c r="J1407" s="123">
        <f t="shared" si="49"/>
        <v>122</v>
      </c>
      <c r="K1407" s="131"/>
    </row>
    <row r="1408" spans="1:11" s="110" customFormat="1" ht="19.5" customHeight="1" x14ac:dyDescent="0.2">
      <c r="A1408" s="99">
        <v>42060</v>
      </c>
      <c r="B1408" s="192" t="s">
        <v>508</v>
      </c>
      <c r="C1408" s="206" t="s">
        <v>601</v>
      </c>
      <c r="D1408" s="130"/>
      <c r="E1408" s="130"/>
      <c r="F1408" s="131"/>
      <c r="G1408" s="131">
        <v>15</v>
      </c>
      <c r="H1408" s="98" t="e">
        <f>VLOOKUP(B1408,'N1113 '!A$8:H$356,7,FALSE)</f>
        <v>#N/A</v>
      </c>
      <c r="I1408" s="98" t="e">
        <f t="shared" si="48"/>
        <v>#N/A</v>
      </c>
      <c r="J1408" s="123" t="e">
        <f t="shared" si="49"/>
        <v>#N/A</v>
      </c>
      <c r="K1408" s="131"/>
    </row>
    <row r="1409" spans="1:11" s="110" customFormat="1" ht="19.5" customHeight="1" x14ac:dyDescent="0.2">
      <c r="A1409" s="99">
        <v>42208</v>
      </c>
      <c r="B1409" s="192" t="s">
        <v>377</v>
      </c>
      <c r="C1409" s="218" t="s">
        <v>601</v>
      </c>
      <c r="D1409" s="130"/>
      <c r="E1409" s="130"/>
      <c r="F1409" s="131"/>
      <c r="G1409" s="131">
        <v>10</v>
      </c>
      <c r="H1409" s="98">
        <f>VLOOKUP(B1409,'N1113 '!A$8:H$356,7,FALSE)</f>
        <v>2.75</v>
      </c>
      <c r="I1409" s="98">
        <f t="shared" si="48"/>
        <v>0</v>
      </c>
      <c r="J1409" s="123">
        <f t="shared" si="49"/>
        <v>27.5</v>
      </c>
      <c r="K1409" s="131"/>
    </row>
    <row r="1410" spans="1:11" s="110" customFormat="1" ht="19.5" customHeight="1" x14ac:dyDescent="0.2">
      <c r="A1410" s="99">
        <v>42116</v>
      </c>
      <c r="B1410" s="168" t="s">
        <v>602</v>
      </c>
      <c r="C1410" s="218" t="s">
        <v>601</v>
      </c>
      <c r="D1410" s="130"/>
      <c r="E1410" s="130"/>
      <c r="F1410" s="131"/>
      <c r="G1410" s="131">
        <v>1</v>
      </c>
      <c r="H1410" s="98" t="e">
        <f>VLOOKUP(B1410,'N1113 '!A$8:H$356,7,FALSE)</f>
        <v>#N/A</v>
      </c>
      <c r="I1410" s="98" t="e">
        <f t="shared" si="48"/>
        <v>#N/A</v>
      </c>
      <c r="J1410" s="123" t="e">
        <f t="shared" si="49"/>
        <v>#N/A</v>
      </c>
      <c r="K1410" s="131"/>
    </row>
    <row r="1411" spans="1:11" s="110" customFormat="1" ht="19.5" customHeight="1" x14ac:dyDescent="0.2">
      <c r="A1411" s="99">
        <v>42174</v>
      </c>
      <c r="B1411" s="168" t="s">
        <v>602</v>
      </c>
      <c r="C1411" s="218" t="s">
        <v>601</v>
      </c>
      <c r="D1411" s="130"/>
      <c r="E1411" s="130"/>
      <c r="F1411" s="131"/>
      <c r="G1411" s="131">
        <v>1</v>
      </c>
      <c r="H1411" s="98" t="e">
        <f>VLOOKUP(B1411,'N1113 '!A$8:H$356,7,FALSE)</f>
        <v>#N/A</v>
      </c>
      <c r="I1411" s="98" t="e">
        <f t="shared" si="48"/>
        <v>#N/A</v>
      </c>
      <c r="J1411" s="123" t="e">
        <f t="shared" si="49"/>
        <v>#N/A</v>
      </c>
      <c r="K1411" s="131"/>
    </row>
    <row r="1412" spans="1:11" s="110" customFormat="1" ht="19.5" customHeight="1" x14ac:dyDescent="0.2">
      <c r="A1412" s="99">
        <v>42207</v>
      </c>
      <c r="B1412" s="168" t="s">
        <v>602</v>
      </c>
      <c r="C1412" s="129" t="s">
        <v>601</v>
      </c>
      <c r="D1412" s="130"/>
      <c r="E1412" s="130"/>
      <c r="F1412" s="131"/>
      <c r="G1412" s="131">
        <v>1</v>
      </c>
      <c r="H1412" s="98" t="e">
        <f>VLOOKUP(B1412,'N1113 '!A$8:H$356,7,FALSE)</f>
        <v>#N/A</v>
      </c>
      <c r="I1412" s="98" t="e">
        <f t="shared" si="48"/>
        <v>#N/A</v>
      </c>
      <c r="J1412" s="123" t="e">
        <f t="shared" si="49"/>
        <v>#N/A</v>
      </c>
      <c r="K1412" s="131"/>
    </row>
    <row r="1413" spans="1:11" s="110" customFormat="1" ht="19.5" customHeight="1" x14ac:dyDescent="0.2">
      <c r="A1413" s="99">
        <v>42217</v>
      </c>
      <c r="B1413" s="168" t="s">
        <v>602</v>
      </c>
      <c r="C1413" s="129" t="s">
        <v>601</v>
      </c>
      <c r="D1413" s="130"/>
      <c r="E1413" s="130"/>
      <c r="F1413" s="131"/>
      <c r="G1413" s="131">
        <v>1</v>
      </c>
      <c r="H1413" s="98" t="e">
        <f>VLOOKUP(B1413,'N1113 '!A$8:H$356,7,FALSE)</f>
        <v>#N/A</v>
      </c>
      <c r="I1413" s="98" t="e">
        <f t="shared" si="48"/>
        <v>#N/A</v>
      </c>
      <c r="J1413" s="123" t="e">
        <f t="shared" si="49"/>
        <v>#N/A</v>
      </c>
      <c r="K1413" s="131"/>
    </row>
    <row r="1414" spans="1:11" s="110" customFormat="1" ht="19.5" customHeight="1" x14ac:dyDescent="0.2">
      <c r="A1414" s="99">
        <v>42116</v>
      </c>
      <c r="B1414" s="192" t="s">
        <v>567</v>
      </c>
      <c r="C1414" s="218" t="s">
        <v>601</v>
      </c>
      <c r="D1414" s="130"/>
      <c r="E1414" s="130"/>
      <c r="F1414" s="131"/>
      <c r="G1414" s="131">
        <v>1</v>
      </c>
      <c r="H1414" s="98" t="e">
        <f>VLOOKUP(B1414,'N1113 '!A$8:H$356,7,FALSE)</f>
        <v>#N/A</v>
      </c>
      <c r="I1414" s="98" t="e">
        <f t="shared" ref="I1414:I1461" si="50">F1414*H1414</f>
        <v>#N/A</v>
      </c>
      <c r="J1414" s="123" t="e">
        <f t="shared" ref="J1414:J1461" si="51">H1414*G1414</f>
        <v>#N/A</v>
      </c>
      <c r="K1414" s="131"/>
    </row>
    <row r="1415" spans="1:11" s="110" customFormat="1" ht="19.5" customHeight="1" x14ac:dyDescent="0.2">
      <c r="A1415" s="99">
        <v>42116</v>
      </c>
      <c r="B1415" s="192" t="s">
        <v>441</v>
      </c>
      <c r="C1415" s="201" t="s">
        <v>601</v>
      </c>
      <c r="D1415" s="130"/>
      <c r="E1415" s="130"/>
      <c r="F1415" s="131"/>
      <c r="G1415" s="131">
        <v>1</v>
      </c>
      <c r="H1415" s="98">
        <f>VLOOKUP(B1415,'N1113 '!A$8:H$356,7,FALSE)</f>
        <v>58</v>
      </c>
      <c r="I1415" s="98">
        <f t="shared" si="50"/>
        <v>0</v>
      </c>
      <c r="J1415" s="123">
        <f t="shared" si="51"/>
        <v>58</v>
      </c>
      <c r="K1415" s="131"/>
    </row>
    <row r="1416" spans="1:11" s="110" customFormat="1" ht="19.5" customHeight="1" x14ac:dyDescent="0.2">
      <c r="A1416" s="99">
        <v>42164</v>
      </c>
      <c r="B1416" s="98" t="s">
        <v>403</v>
      </c>
      <c r="C1416" s="196" t="s">
        <v>614</v>
      </c>
      <c r="D1416" s="130"/>
      <c r="E1416" s="130"/>
      <c r="F1416" s="131"/>
      <c r="G1416" s="131">
        <v>2</v>
      </c>
      <c r="H1416" s="98" t="e">
        <f>VLOOKUP(B1416,'N1113 '!A$8:H$356,7,FALSE)</f>
        <v>#N/A</v>
      </c>
      <c r="I1416" s="98" t="e">
        <f t="shared" si="50"/>
        <v>#N/A</v>
      </c>
      <c r="J1416" s="123" t="e">
        <f t="shared" si="51"/>
        <v>#N/A</v>
      </c>
      <c r="K1416" s="131"/>
    </row>
    <row r="1417" spans="1:11" s="112" customFormat="1" ht="19.5" customHeight="1" x14ac:dyDescent="0.2">
      <c r="A1417" s="99">
        <v>42090</v>
      </c>
      <c r="B1417" s="168" t="s">
        <v>437</v>
      </c>
      <c r="C1417" s="196" t="s">
        <v>614</v>
      </c>
      <c r="D1417" s="214"/>
      <c r="E1417" s="214"/>
      <c r="F1417" s="122"/>
      <c r="G1417" s="122">
        <v>2</v>
      </c>
      <c r="H1417" s="98" t="e">
        <f>VLOOKUP(B1417,'N1113 '!A$8:H$356,7,FALSE)</f>
        <v>#N/A</v>
      </c>
      <c r="I1417" s="98" t="e">
        <f t="shared" si="50"/>
        <v>#N/A</v>
      </c>
      <c r="J1417" s="98" t="e">
        <f t="shared" si="51"/>
        <v>#N/A</v>
      </c>
      <c r="K1417" s="122"/>
    </row>
    <row r="1418" spans="1:11" s="110" customFormat="1" ht="19.5" customHeight="1" x14ac:dyDescent="0.2">
      <c r="A1418" s="99">
        <v>42079</v>
      </c>
      <c r="B1418" s="168" t="s">
        <v>264</v>
      </c>
      <c r="C1418" s="195" t="s">
        <v>614</v>
      </c>
      <c r="D1418" s="130"/>
      <c r="E1418" s="130"/>
      <c r="F1418" s="131"/>
      <c r="G1418" s="131">
        <v>1</v>
      </c>
      <c r="H1418" s="98">
        <f>VLOOKUP(B1418,'N1113 '!A$8:H$356,7,FALSE)</f>
        <v>59</v>
      </c>
      <c r="I1418" s="98">
        <f t="shared" si="50"/>
        <v>0</v>
      </c>
      <c r="J1418" s="123">
        <f t="shared" si="51"/>
        <v>59</v>
      </c>
      <c r="K1418" s="131"/>
    </row>
    <row r="1419" spans="1:11" s="110" customFormat="1" ht="19.5" customHeight="1" x14ac:dyDescent="0.2">
      <c r="A1419" s="99">
        <v>42149</v>
      </c>
      <c r="B1419" s="168" t="s">
        <v>264</v>
      </c>
      <c r="C1419" s="195" t="s">
        <v>614</v>
      </c>
      <c r="D1419" s="130"/>
      <c r="E1419" s="130"/>
      <c r="F1419" s="131"/>
      <c r="G1419" s="131">
        <v>1</v>
      </c>
      <c r="H1419" s="98">
        <f>VLOOKUP(B1419,'N1113 '!A$8:H$356,7,FALSE)</f>
        <v>59</v>
      </c>
      <c r="I1419" s="98">
        <f t="shared" si="50"/>
        <v>0</v>
      </c>
      <c r="J1419" s="123">
        <f t="shared" si="51"/>
        <v>59</v>
      </c>
      <c r="K1419" s="131"/>
    </row>
    <row r="1420" spans="1:11" s="167" customFormat="1" ht="19.5" customHeight="1" x14ac:dyDescent="0.2">
      <c r="A1420" s="161">
        <v>42111</v>
      </c>
      <c r="B1420" s="162" t="s">
        <v>636</v>
      </c>
      <c r="C1420" s="240" t="s">
        <v>637</v>
      </c>
      <c r="D1420" s="164"/>
      <c r="E1420" s="164"/>
      <c r="F1420" s="165">
        <v>1</v>
      </c>
      <c r="G1420" s="165"/>
      <c r="H1420" s="98" t="e">
        <f>VLOOKUP(B1420,'N1113 '!A$8:H$356,7,FALSE)</f>
        <v>#N/A</v>
      </c>
      <c r="I1420" s="98" t="e">
        <f t="shared" si="50"/>
        <v>#N/A</v>
      </c>
      <c r="J1420" s="123" t="e">
        <f t="shared" si="51"/>
        <v>#N/A</v>
      </c>
      <c r="K1420" s="165"/>
    </row>
    <row r="1421" spans="1:11" s="167" customFormat="1" ht="19.5" customHeight="1" x14ac:dyDescent="0.2">
      <c r="A1421" s="161">
        <v>42079</v>
      </c>
      <c r="B1421" s="162" t="s">
        <v>619</v>
      </c>
      <c r="C1421" s="240" t="s">
        <v>618</v>
      </c>
      <c r="D1421" s="164"/>
      <c r="E1421" s="164"/>
      <c r="F1421" s="165">
        <v>3</v>
      </c>
      <c r="G1421" s="165"/>
      <c r="H1421" s="98">
        <f>VLOOKUP(B1421,'N1113 '!A$8:H$356,7,FALSE)</f>
        <v>680</v>
      </c>
      <c r="I1421" s="98">
        <f t="shared" si="50"/>
        <v>2040</v>
      </c>
      <c r="J1421" s="123">
        <f t="shared" si="51"/>
        <v>0</v>
      </c>
      <c r="K1421" s="165"/>
    </row>
    <row r="1422" spans="1:11" s="167" customFormat="1" ht="19.5" customHeight="1" x14ac:dyDescent="0.2">
      <c r="A1422" s="161">
        <v>42132</v>
      </c>
      <c r="B1422" s="162" t="s">
        <v>619</v>
      </c>
      <c r="C1422" s="240" t="s">
        <v>618</v>
      </c>
      <c r="D1422" s="164"/>
      <c r="E1422" s="164"/>
      <c r="F1422" s="165">
        <v>3</v>
      </c>
      <c r="G1422" s="165"/>
      <c r="H1422" s="98">
        <f>VLOOKUP(B1422,'N1113 '!A$8:H$356,7,FALSE)</f>
        <v>680</v>
      </c>
      <c r="I1422" s="98">
        <f t="shared" si="50"/>
        <v>2040</v>
      </c>
      <c r="J1422" s="123">
        <f t="shared" si="51"/>
        <v>0</v>
      </c>
      <c r="K1422" s="165"/>
    </row>
    <row r="1423" spans="1:11" s="110" customFormat="1" ht="19.5" customHeight="1" x14ac:dyDescent="0.2">
      <c r="A1423" s="99">
        <v>42161</v>
      </c>
      <c r="B1423" s="192" t="s">
        <v>508</v>
      </c>
      <c r="C1423" s="160" t="s">
        <v>658</v>
      </c>
      <c r="D1423" s="130"/>
      <c r="E1423" s="130"/>
      <c r="F1423" s="131"/>
      <c r="G1423" s="131">
        <v>4</v>
      </c>
      <c r="H1423" s="98" t="e">
        <f>VLOOKUP(B1423,'N1113 '!A$8:H$356,7,FALSE)</f>
        <v>#N/A</v>
      </c>
      <c r="I1423" s="98" t="e">
        <f t="shared" si="50"/>
        <v>#N/A</v>
      </c>
      <c r="J1423" s="123" t="e">
        <f t="shared" si="51"/>
        <v>#N/A</v>
      </c>
      <c r="K1423" s="131"/>
    </row>
    <row r="1424" spans="1:11" s="110" customFormat="1" ht="19.5" customHeight="1" x14ac:dyDescent="0.2">
      <c r="A1424" s="99">
        <v>42161</v>
      </c>
      <c r="B1424" s="192" t="s">
        <v>377</v>
      </c>
      <c r="C1424" s="160" t="s">
        <v>658</v>
      </c>
      <c r="D1424" s="130"/>
      <c r="E1424" s="130"/>
      <c r="F1424" s="131"/>
      <c r="G1424" s="131">
        <v>4</v>
      </c>
      <c r="H1424" s="98">
        <f>VLOOKUP(B1424,'N1113 '!A$8:H$356,7,FALSE)</f>
        <v>2.75</v>
      </c>
      <c r="I1424" s="98">
        <f t="shared" si="50"/>
        <v>0</v>
      </c>
      <c r="J1424" s="123">
        <f t="shared" si="51"/>
        <v>11</v>
      </c>
      <c r="K1424" s="131"/>
    </row>
    <row r="1425" spans="1:11" s="110" customFormat="1" ht="19.5" customHeight="1" x14ac:dyDescent="0.2">
      <c r="A1425" s="99">
        <v>42161</v>
      </c>
      <c r="B1425" s="168" t="s">
        <v>540</v>
      </c>
      <c r="C1425" s="160" t="s">
        <v>658</v>
      </c>
      <c r="D1425" s="130"/>
      <c r="E1425" s="130"/>
      <c r="F1425" s="131"/>
      <c r="G1425" s="131">
        <v>1</v>
      </c>
      <c r="H1425" s="98" t="e">
        <f>VLOOKUP(B1425,'N1113 '!A$8:H$356,7,FALSE)</f>
        <v>#N/A</v>
      </c>
      <c r="I1425" s="98" t="e">
        <f t="shared" si="50"/>
        <v>#N/A</v>
      </c>
      <c r="J1425" s="123" t="e">
        <f t="shared" si="51"/>
        <v>#N/A</v>
      </c>
      <c r="K1425" s="131"/>
    </row>
    <row r="1426" spans="1:11" s="110" customFormat="1" ht="19.5" customHeight="1" x14ac:dyDescent="0.2">
      <c r="A1426" s="99">
        <v>42161</v>
      </c>
      <c r="B1426" s="192" t="s">
        <v>192</v>
      </c>
      <c r="C1426" s="160" t="s">
        <v>658</v>
      </c>
      <c r="D1426" s="130"/>
      <c r="E1426" s="130"/>
      <c r="F1426" s="131"/>
      <c r="G1426" s="131">
        <v>1</v>
      </c>
      <c r="H1426" s="98" t="e">
        <f>VLOOKUP(B1426,'N1113 '!A$8:H$356,7,FALSE)</f>
        <v>#N/A</v>
      </c>
      <c r="I1426" s="98" t="e">
        <f t="shared" si="50"/>
        <v>#N/A</v>
      </c>
      <c r="J1426" s="123" t="e">
        <f t="shared" si="51"/>
        <v>#N/A</v>
      </c>
      <c r="K1426" s="131"/>
    </row>
    <row r="1427" spans="1:11" s="110" customFormat="1" ht="19.5" customHeight="1" x14ac:dyDescent="0.2">
      <c r="A1427" s="161">
        <v>42203</v>
      </c>
      <c r="B1427" s="162" t="s">
        <v>686</v>
      </c>
      <c r="C1427" s="163" t="s">
        <v>685</v>
      </c>
      <c r="D1427" s="164"/>
      <c r="E1427" s="164"/>
      <c r="F1427" s="165">
        <v>5</v>
      </c>
      <c r="G1427" s="165"/>
      <c r="H1427" s="98" t="e">
        <f>VLOOKUP(B1427,'N1113 '!A$8:H$356,7,FALSE)</f>
        <v>#N/A</v>
      </c>
      <c r="I1427" s="98" t="e">
        <f t="shared" si="50"/>
        <v>#N/A</v>
      </c>
      <c r="J1427" s="123" t="e">
        <f t="shared" si="51"/>
        <v>#N/A</v>
      </c>
      <c r="K1427" s="131"/>
    </row>
    <row r="1428" spans="1:11" s="110" customFormat="1" ht="19.5" customHeight="1" x14ac:dyDescent="0.2">
      <c r="A1428" s="161">
        <v>42026</v>
      </c>
      <c r="B1428" s="162" t="s">
        <v>107</v>
      </c>
      <c r="C1428" s="163" t="s">
        <v>553</v>
      </c>
      <c r="D1428" s="164"/>
      <c r="E1428" s="164"/>
      <c r="F1428" s="165">
        <v>2</v>
      </c>
      <c r="G1428" s="165"/>
      <c r="H1428" s="98" t="e">
        <f>VLOOKUP(B1428,'N1113 '!A$8:H$356,7,FALSE)</f>
        <v>#N/A</v>
      </c>
      <c r="I1428" s="98" t="e">
        <f t="shared" si="50"/>
        <v>#N/A</v>
      </c>
      <c r="J1428" s="123" t="e">
        <f t="shared" si="51"/>
        <v>#N/A</v>
      </c>
      <c r="K1428" s="131"/>
    </row>
    <row r="1429" spans="1:11" s="113" customFormat="1" ht="19.5" customHeight="1" x14ac:dyDescent="0.2">
      <c r="A1429" s="161">
        <v>42019</v>
      </c>
      <c r="B1429" s="108"/>
      <c r="C1429" s="163" t="s">
        <v>553</v>
      </c>
      <c r="D1429" s="164"/>
      <c r="E1429" s="164"/>
      <c r="F1429" s="165">
        <v>2</v>
      </c>
      <c r="G1429" s="165"/>
      <c r="H1429" s="98">
        <v>325</v>
      </c>
      <c r="I1429" s="98">
        <f t="shared" si="50"/>
        <v>650</v>
      </c>
      <c r="J1429" s="123">
        <f t="shared" si="51"/>
        <v>0</v>
      </c>
      <c r="K1429" s="125"/>
    </row>
    <row r="1430" spans="1:11" s="110" customFormat="1" ht="19.5" customHeight="1" x14ac:dyDescent="0.2">
      <c r="A1430" s="99">
        <v>42007</v>
      </c>
      <c r="B1430" s="192" t="s">
        <v>405</v>
      </c>
      <c r="C1430" s="160" t="s">
        <v>478</v>
      </c>
      <c r="D1430" s="130"/>
      <c r="E1430" s="130"/>
      <c r="F1430" s="131"/>
      <c r="G1430" s="131">
        <v>2</v>
      </c>
      <c r="H1430" s="98" t="e">
        <f>VLOOKUP(B1430,'N1113 '!A$8:H$356,7,FALSE)</f>
        <v>#N/A</v>
      </c>
      <c r="I1430" s="98" t="e">
        <f t="shared" si="50"/>
        <v>#N/A</v>
      </c>
      <c r="J1430" s="123" t="e">
        <f t="shared" si="51"/>
        <v>#N/A</v>
      </c>
      <c r="K1430" s="131"/>
    </row>
    <row r="1431" spans="1:11" s="110" customFormat="1" ht="19.5" customHeight="1" x14ac:dyDescent="0.2">
      <c r="A1431" s="99">
        <v>42236</v>
      </c>
      <c r="B1431" s="168" t="s">
        <v>689</v>
      </c>
      <c r="C1431" s="132" t="s">
        <v>478</v>
      </c>
      <c r="D1431" s="130"/>
      <c r="E1431" s="130"/>
      <c r="F1431" s="131"/>
      <c r="G1431" s="131">
        <v>3</v>
      </c>
      <c r="H1431" s="98" t="e">
        <f>VLOOKUP(B1431,'N1113 '!A$8:H$356,7,FALSE)</f>
        <v>#N/A</v>
      </c>
      <c r="I1431" s="98" t="e">
        <f t="shared" si="50"/>
        <v>#N/A</v>
      </c>
      <c r="J1431" s="123" t="e">
        <f t="shared" si="51"/>
        <v>#N/A</v>
      </c>
      <c r="K1431" s="131"/>
    </row>
    <row r="1432" spans="1:11" s="110" customFormat="1" ht="19.5" customHeight="1" x14ac:dyDescent="0.2">
      <c r="A1432" s="99">
        <v>42068</v>
      </c>
      <c r="B1432" s="192" t="s">
        <v>415</v>
      </c>
      <c r="C1432" s="132" t="s">
        <v>478</v>
      </c>
      <c r="D1432" s="130"/>
      <c r="E1432" s="130"/>
      <c r="F1432" s="131"/>
      <c r="G1432" s="131">
        <v>1</v>
      </c>
      <c r="H1432" s="98">
        <f>VLOOKUP(B1432,'N1113 '!A$8:H$356,7,FALSE)</f>
        <v>137</v>
      </c>
      <c r="I1432" s="98">
        <f t="shared" si="50"/>
        <v>0</v>
      </c>
      <c r="J1432" s="123">
        <f t="shared" si="51"/>
        <v>137</v>
      </c>
      <c r="K1432" s="131"/>
    </row>
    <row r="1433" spans="1:11" s="110" customFormat="1" ht="19.5" customHeight="1" x14ac:dyDescent="0.2">
      <c r="A1433" s="99">
        <v>42068</v>
      </c>
      <c r="B1433" s="192" t="s">
        <v>416</v>
      </c>
      <c r="C1433" s="132" t="s">
        <v>478</v>
      </c>
      <c r="D1433" s="130"/>
      <c r="E1433" s="130"/>
      <c r="F1433" s="131"/>
      <c r="G1433" s="131">
        <v>1</v>
      </c>
      <c r="H1433" s="98">
        <f>VLOOKUP(B1433,'N1113 '!A$8:H$356,7,FALSE)</f>
        <v>122</v>
      </c>
      <c r="I1433" s="98">
        <f t="shared" si="50"/>
        <v>0</v>
      </c>
      <c r="J1433" s="123">
        <f t="shared" si="51"/>
        <v>122</v>
      </c>
      <c r="K1433" s="131"/>
    </row>
    <row r="1434" spans="1:11" s="110" customFormat="1" ht="19.5" customHeight="1" x14ac:dyDescent="0.2">
      <c r="A1434" s="99">
        <v>42255</v>
      </c>
      <c r="B1434" s="168" t="s">
        <v>720</v>
      </c>
      <c r="C1434" s="194" t="s">
        <v>478</v>
      </c>
      <c r="D1434" s="130"/>
      <c r="E1434" s="130"/>
      <c r="F1434" s="131"/>
      <c r="G1434" s="131">
        <v>1</v>
      </c>
      <c r="H1434" s="98" t="e">
        <f>VLOOKUP(B1434,'N1113 '!A$8:H$356,7,FALSE)</f>
        <v>#N/A</v>
      </c>
      <c r="I1434" s="98" t="e">
        <f t="shared" si="50"/>
        <v>#N/A</v>
      </c>
      <c r="J1434" s="123" t="e">
        <f t="shared" si="51"/>
        <v>#N/A</v>
      </c>
      <c r="K1434" s="131"/>
    </row>
    <row r="1435" spans="1:11" s="110" customFormat="1" ht="19.5" customHeight="1" x14ac:dyDescent="0.2">
      <c r="A1435" s="99">
        <v>42236</v>
      </c>
      <c r="B1435" s="192" t="s">
        <v>674</v>
      </c>
      <c r="C1435" s="204" t="s">
        <v>478</v>
      </c>
      <c r="D1435" s="130"/>
      <c r="E1435" s="130"/>
      <c r="F1435" s="131"/>
      <c r="G1435" s="131">
        <v>5</v>
      </c>
      <c r="H1435" s="98">
        <f>VLOOKUP(B1435,'N1113 '!A$8:H$356,7,FALSE)</f>
        <v>3.25</v>
      </c>
      <c r="I1435" s="98">
        <f t="shared" si="50"/>
        <v>0</v>
      </c>
      <c r="J1435" s="123">
        <f t="shared" si="51"/>
        <v>16.25</v>
      </c>
      <c r="K1435" s="131"/>
    </row>
    <row r="1436" spans="1:11" s="110" customFormat="1" ht="19.5" customHeight="1" x14ac:dyDescent="0.2">
      <c r="A1436" s="99">
        <v>42236</v>
      </c>
      <c r="B1436" s="192" t="s">
        <v>377</v>
      </c>
      <c r="C1436" s="210" t="s">
        <v>478</v>
      </c>
      <c r="D1436" s="130"/>
      <c r="E1436" s="130"/>
      <c r="F1436" s="131"/>
      <c r="G1436" s="131">
        <v>5</v>
      </c>
      <c r="H1436" s="98">
        <f>VLOOKUP(B1436,'N1113 '!A$8:H$356,7,FALSE)</f>
        <v>2.75</v>
      </c>
      <c r="I1436" s="98">
        <f t="shared" si="50"/>
        <v>0</v>
      </c>
      <c r="J1436" s="123">
        <f t="shared" si="51"/>
        <v>13.75</v>
      </c>
      <c r="K1436" s="131"/>
    </row>
    <row r="1437" spans="1:11" s="110" customFormat="1" ht="19.5" customHeight="1" x14ac:dyDescent="0.2">
      <c r="A1437" s="99">
        <v>42007</v>
      </c>
      <c r="B1437" s="192" t="s">
        <v>529</v>
      </c>
      <c r="C1437" s="160" t="s">
        <v>478</v>
      </c>
      <c r="D1437" s="130"/>
      <c r="E1437" s="130"/>
      <c r="F1437" s="131"/>
      <c r="G1437" s="131">
        <v>1</v>
      </c>
      <c r="H1437" s="98">
        <f>VLOOKUP(B1437,'N1113 '!A$8:H$356,7,FALSE)</f>
        <v>145</v>
      </c>
      <c r="I1437" s="98">
        <f t="shared" si="50"/>
        <v>0</v>
      </c>
      <c r="J1437" s="123">
        <f t="shared" si="51"/>
        <v>145</v>
      </c>
      <c r="K1437" s="131"/>
    </row>
    <row r="1438" spans="1:11" s="110" customFormat="1" ht="19.5" customHeight="1" x14ac:dyDescent="0.2">
      <c r="A1438" s="99">
        <v>42252</v>
      </c>
      <c r="B1438" s="192" t="s">
        <v>186</v>
      </c>
      <c r="C1438" s="160" t="s">
        <v>478</v>
      </c>
      <c r="D1438" s="130"/>
      <c r="E1438" s="130"/>
      <c r="F1438" s="131"/>
      <c r="G1438" s="131">
        <v>2</v>
      </c>
      <c r="H1438" s="98">
        <f>VLOOKUP(B1438,'N1113 '!A$8:H$356,7,FALSE)</f>
        <v>4.5</v>
      </c>
      <c r="I1438" s="98">
        <f t="shared" si="50"/>
        <v>0</v>
      </c>
      <c r="J1438" s="123">
        <f t="shared" si="51"/>
        <v>9</v>
      </c>
      <c r="K1438" s="131"/>
    </row>
    <row r="1439" spans="1:11" s="110" customFormat="1" ht="19.5" customHeight="1" x14ac:dyDescent="0.2">
      <c r="A1439" s="99">
        <v>42068</v>
      </c>
      <c r="B1439" s="191" t="s">
        <v>544</v>
      </c>
      <c r="C1439" s="196" t="s">
        <v>478</v>
      </c>
      <c r="D1439" s="130"/>
      <c r="E1439" s="130"/>
      <c r="F1439" s="131"/>
      <c r="G1439" s="131">
        <v>1</v>
      </c>
      <c r="H1439" s="98" t="e">
        <f>VLOOKUP(B1439,'N1113 '!A$8:H$356,7,FALSE)</f>
        <v>#N/A</v>
      </c>
      <c r="I1439" s="98" t="e">
        <f t="shared" si="50"/>
        <v>#N/A</v>
      </c>
      <c r="J1439" s="123" t="e">
        <f t="shared" si="51"/>
        <v>#N/A</v>
      </c>
      <c r="K1439" s="131"/>
    </row>
    <row r="1440" spans="1:11" s="110" customFormat="1" ht="19.5" customHeight="1" x14ac:dyDescent="0.2">
      <c r="A1440" s="99">
        <v>42068</v>
      </c>
      <c r="B1440" s="168" t="s">
        <v>566</v>
      </c>
      <c r="C1440" s="196" t="s">
        <v>478</v>
      </c>
      <c r="D1440" s="130"/>
      <c r="E1440" s="130"/>
      <c r="F1440" s="131"/>
      <c r="G1440" s="131">
        <v>1</v>
      </c>
      <c r="H1440" s="98" t="e">
        <f>VLOOKUP(B1440,'N1113 '!A$8:H$356,7,FALSE)</f>
        <v>#N/A</v>
      </c>
      <c r="I1440" s="98" t="e">
        <f t="shared" si="50"/>
        <v>#N/A</v>
      </c>
      <c r="J1440" s="123" t="e">
        <f t="shared" si="51"/>
        <v>#N/A</v>
      </c>
      <c r="K1440" s="131"/>
    </row>
    <row r="1441" spans="1:11" s="110" customFormat="1" ht="19.5" customHeight="1" x14ac:dyDescent="0.2">
      <c r="A1441" s="99">
        <v>42252</v>
      </c>
      <c r="B1441" s="168" t="s">
        <v>356</v>
      </c>
      <c r="C1441" s="160" t="s">
        <v>478</v>
      </c>
      <c r="D1441" s="130"/>
      <c r="E1441" s="130"/>
      <c r="F1441" s="131"/>
      <c r="G1441" s="131">
        <v>1</v>
      </c>
      <c r="H1441" s="98">
        <f>VLOOKUP(B1441,'N1113 '!A$8:H$356,7,FALSE)</f>
        <v>5</v>
      </c>
      <c r="I1441" s="98">
        <f t="shared" si="50"/>
        <v>0</v>
      </c>
      <c r="J1441" s="123">
        <f t="shared" si="51"/>
        <v>5</v>
      </c>
      <c r="K1441" s="131"/>
    </row>
    <row r="1442" spans="1:11" s="110" customFormat="1" ht="19.5" customHeight="1" x14ac:dyDescent="0.2">
      <c r="A1442" s="99">
        <v>42252</v>
      </c>
      <c r="B1442" s="168" t="s">
        <v>269</v>
      </c>
      <c r="C1442" s="160" t="s">
        <v>478</v>
      </c>
      <c r="D1442" s="130"/>
      <c r="E1442" s="130"/>
      <c r="F1442" s="131"/>
      <c r="G1442" s="131">
        <v>1</v>
      </c>
      <c r="H1442" s="98">
        <f>VLOOKUP(B1442,'N1113 '!A$8:H$356,7,FALSE)</f>
        <v>14</v>
      </c>
      <c r="I1442" s="98">
        <f t="shared" si="50"/>
        <v>0</v>
      </c>
      <c r="J1442" s="123">
        <f t="shared" si="51"/>
        <v>14</v>
      </c>
      <c r="K1442" s="131"/>
    </row>
    <row r="1443" spans="1:11" s="110" customFormat="1" ht="19.5" customHeight="1" x14ac:dyDescent="0.2">
      <c r="A1443" s="99">
        <v>42255</v>
      </c>
      <c r="B1443" s="168" t="s">
        <v>719</v>
      </c>
      <c r="C1443" s="248" t="s">
        <v>478</v>
      </c>
      <c r="D1443" s="130"/>
      <c r="E1443" s="130"/>
      <c r="F1443" s="131"/>
      <c r="G1443" s="131">
        <v>1</v>
      </c>
      <c r="H1443" s="98" t="e">
        <f>VLOOKUP(B1443,'N1113 '!A$8:H$356,7,FALSE)</f>
        <v>#N/A</v>
      </c>
      <c r="I1443" s="98" t="e">
        <f t="shared" si="50"/>
        <v>#N/A</v>
      </c>
      <c r="J1443" s="123" t="e">
        <f t="shared" si="51"/>
        <v>#N/A</v>
      </c>
      <c r="K1443" s="131"/>
    </row>
    <row r="1444" spans="1:11" s="110" customFormat="1" ht="19.5" customHeight="1" x14ac:dyDescent="0.2">
      <c r="A1444" s="99">
        <v>42068</v>
      </c>
      <c r="B1444" s="168" t="s">
        <v>609</v>
      </c>
      <c r="C1444" s="196" t="s">
        <v>478</v>
      </c>
      <c r="D1444" s="130"/>
      <c r="E1444" s="130"/>
      <c r="F1444" s="131"/>
      <c r="G1444" s="131">
        <v>2</v>
      </c>
      <c r="H1444" s="202" t="e">
        <f>VLOOKUP(B1444,'N1113 '!A$8:H$356,7,FALSE)</f>
        <v>#N/A</v>
      </c>
      <c r="I1444" s="98" t="e">
        <f t="shared" si="50"/>
        <v>#N/A</v>
      </c>
      <c r="J1444" s="123" t="e">
        <f t="shared" si="51"/>
        <v>#N/A</v>
      </c>
      <c r="K1444" s="131"/>
    </row>
    <row r="1445" spans="1:11" s="110" customFormat="1" ht="19.5" customHeight="1" x14ac:dyDescent="0.2">
      <c r="A1445" s="99">
        <v>42252</v>
      </c>
      <c r="B1445" s="168" t="s">
        <v>609</v>
      </c>
      <c r="C1445" s="200" t="s">
        <v>478</v>
      </c>
      <c r="D1445" s="130"/>
      <c r="E1445" s="130"/>
      <c r="F1445" s="131"/>
      <c r="G1445" s="131">
        <v>2</v>
      </c>
      <c r="H1445" s="98" t="e">
        <f>VLOOKUP(B1445,'N1113 '!A$8:H$356,7,FALSE)</f>
        <v>#N/A</v>
      </c>
      <c r="I1445" s="98" t="e">
        <f t="shared" si="50"/>
        <v>#N/A</v>
      </c>
      <c r="J1445" s="123" t="e">
        <f t="shared" si="51"/>
        <v>#N/A</v>
      </c>
      <c r="K1445" s="131"/>
    </row>
    <row r="1446" spans="1:11" s="112" customFormat="1" ht="19.5" customHeight="1" x14ac:dyDescent="0.2">
      <c r="A1446" s="99">
        <v>42236</v>
      </c>
      <c r="B1446" s="168" t="s">
        <v>715</v>
      </c>
      <c r="C1446" s="160" t="s">
        <v>667</v>
      </c>
      <c r="D1446" s="214"/>
      <c r="E1446" s="214"/>
      <c r="F1446" s="122"/>
      <c r="G1446" s="122">
        <v>1</v>
      </c>
      <c r="H1446" s="98" t="e">
        <f>VLOOKUP(B1446,'N1113 '!A$8:H$356,7,FALSE)</f>
        <v>#N/A</v>
      </c>
      <c r="I1446" s="98" t="e">
        <f t="shared" si="50"/>
        <v>#N/A</v>
      </c>
      <c r="J1446" s="98" t="e">
        <f t="shared" si="51"/>
        <v>#N/A</v>
      </c>
      <c r="K1446" s="122"/>
    </row>
    <row r="1447" spans="1:11" s="110" customFormat="1" ht="19.5" customHeight="1" x14ac:dyDescent="0.2">
      <c r="A1447" s="99">
        <v>42188</v>
      </c>
      <c r="B1447" s="192" t="s">
        <v>674</v>
      </c>
      <c r="C1447" s="160" t="s">
        <v>667</v>
      </c>
      <c r="D1447" s="130"/>
      <c r="E1447" s="130"/>
      <c r="F1447" s="131"/>
      <c r="G1447" s="131">
        <v>5</v>
      </c>
      <c r="H1447" s="98">
        <f>VLOOKUP(B1447,'N1113 '!A$8:H$356,7,FALSE)</f>
        <v>3.25</v>
      </c>
      <c r="I1447" s="98">
        <f t="shared" si="50"/>
        <v>0</v>
      </c>
      <c r="J1447" s="123">
        <f t="shared" si="51"/>
        <v>16.25</v>
      </c>
      <c r="K1447" s="131"/>
    </row>
    <row r="1448" spans="1:11" s="112" customFormat="1" ht="19.5" customHeight="1" x14ac:dyDescent="0.2">
      <c r="A1448" s="99">
        <v>42236</v>
      </c>
      <c r="B1448" s="168" t="s">
        <v>714</v>
      </c>
      <c r="C1448" s="160" t="s">
        <v>667</v>
      </c>
      <c r="D1448" s="214"/>
      <c r="E1448" s="214"/>
      <c r="F1448" s="122"/>
      <c r="G1448" s="122">
        <v>1</v>
      </c>
      <c r="H1448" s="98" t="e">
        <f>VLOOKUP(B1448,'N1113 '!A$8:H$356,7,FALSE)</f>
        <v>#N/A</v>
      </c>
      <c r="I1448" s="98" t="e">
        <f t="shared" si="50"/>
        <v>#N/A</v>
      </c>
      <c r="J1448" s="98" t="e">
        <f t="shared" si="51"/>
        <v>#N/A</v>
      </c>
      <c r="K1448" s="122"/>
    </row>
    <row r="1449" spans="1:11" s="110" customFormat="1" ht="19.5" customHeight="1" x14ac:dyDescent="0.2">
      <c r="A1449" s="99">
        <v>42236</v>
      </c>
      <c r="B1449" s="168" t="s">
        <v>713</v>
      </c>
      <c r="C1449" s="194" t="s">
        <v>667</v>
      </c>
      <c r="D1449" s="130"/>
      <c r="E1449" s="130"/>
      <c r="F1449" s="131"/>
      <c r="G1449" s="131">
        <v>1</v>
      </c>
      <c r="H1449" s="98" t="e">
        <f>VLOOKUP(B1449,'N1113 '!A$8:H$356,7,FALSE)</f>
        <v>#N/A</v>
      </c>
      <c r="I1449" s="98" t="e">
        <f t="shared" si="50"/>
        <v>#N/A</v>
      </c>
      <c r="J1449" s="123" t="e">
        <f t="shared" si="51"/>
        <v>#N/A</v>
      </c>
      <c r="K1449" s="131"/>
    </row>
    <row r="1450" spans="1:11" s="110" customFormat="1" ht="19.5" customHeight="1" x14ac:dyDescent="0.2">
      <c r="A1450" s="99">
        <v>42173</v>
      </c>
      <c r="B1450" s="183" t="s">
        <v>643</v>
      </c>
      <c r="C1450" s="201" t="s">
        <v>667</v>
      </c>
      <c r="D1450" s="130"/>
      <c r="E1450" s="130"/>
      <c r="F1450" s="131"/>
      <c r="G1450" s="131">
        <v>1</v>
      </c>
      <c r="H1450" s="202" t="e">
        <f>VLOOKUP(B1450,'N1113 '!A$8:H$356,7,FALSE)</f>
        <v>#N/A</v>
      </c>
      <c r="I1450" s="98" t="e">
        <f t="shared" si="50"/>
        <v>#N/A</v>
      </c>
      <c r="J1450" s="123" t="e">
        <f t="shared" si="51"/>
        <v>#N/A</v>
      </c>
      <c r="K1450" s="131"/>
    </row>
    <row r="1451" spans="1:11" s="110" customFormat="1" ht="19.5" customHeight="1" x14ac:dyDescent="0.2">
      <c r="A1451" s="99">
        <v>42173</v>
      </c>
      <c r="B1451" s="168" t="s">
        <v>605</v>
      </c>
      <c r="C1451" s="201" t="s">
        <v>667</v>
      </c>
      <c r="D1451" s="130"/>
      <c r="E1451" s="130"/>
      <c r="F1451" s="131"/>
      <c r="G1451" s="131">
        <v>1</v>
      </c>
      <c r="H1451" s="202" t="e">
        <f>VLOOKUP(B1451,'N1113 '!A$8:H$356,7,FALSE)</f>
        <v>#N/A</v>
      </c>
      <c r="I1451" s="98" t="e">
        <f t="shared" si="50"/>
        <v>#N/A</v>
      </c>
      <c r="J1451" s="123" t="e">
        <f t="shared" si="51"/>
        <v>#N/A</v>
      </c>
      <c r="K1451" s="131"/>
    </row>
    <row r="1452" spans="1:11" s="167" customFormat="1" ht="19.5" customHeight="1" x14ac:dyDescent="0.2">
      <c r="A1452" s="161">
        <v>42020</v>
      </c>
      <c r="B1452" s="162" t="s">
        <v>415</v>
      </c>
      <c r="C1452" s="163" t="s">
        <v>569</v>
      </c>
      <c r="D1452" s="164"/>
      <c r="E1452" s="164"/>
      <c r="F1452" s="165">
        <v>100</v>
      </c>
      <c r="G1452" s="165"/>
      <c r="H1452" s="98">
        <f>VLOOKUP(B1452,'N1113 '!A$8:H$356,7,FALSE)</f>
        <v>137</v>
      </c>
      <c r="I1452" s="98">
        <f t="shared" si="50"/>
        <v>13700</v>
      </c>
      <c r="J1452" s="123">
        <f t="shared" si="51"/>
        <v>0</v>
      </c>
      <c r="K1452" s="165"/>
    </row>
    <row r="1453" spans="1:11" s="167" customFormat="1" ht="19.5" customHeight="1" x14ac:dyDescent="0.2">
      <c r="A1453" s="161">
        <v>42166</v>
      </c>
      <c r="B1453" s="162" t="s">
        <v>415</v>
      </c>
      <c r="C1453" s="240" t="s">
        <v>569</v>
      </c>
      <c r="D1453" s="164"/>
      <c r="E1453" s="164"/>
      <c r="F1453" s="165">
        <v>50</v>
      </c>
      <c r="G1453" s="165"/>
      <c r="H1453" s="98">
        <f>VLOOKUP(B1453,'N1113 '!A$8:H$356,7,FALSE)</f>
        <v>137</v>
      </c>
      <c r="I1453" s="98">
        <f t="shared" si="50"/>
        <v>6850</v>
      </c>
      <c r="J1453" s="123">
        <f t="shared" si="51"/>
        <v>0</v>
      </c>
      <c r="K1453" s="165"/>
    </row>
    <row r="1454" spans="1:11" s="167" customFormat="1" ht="19.5" customHeight="1" x14ac:dyDescent="0.2">
      <c r="A1454" s="161">
        <v>42020</v>
      </c>
      <c r="B1454" s="162" t="s">
        <v>416</v>
      </c>
      <c r="C1454" s="240" t="s">
        <v>569</v>
      </c>
      <c r="D1454" s="164"/>
      <c r="E1454" s="164"/>
      <c r="F1454" s="165">
        <v>50</v>
      </c>
      <c r="G1454" s="165"/>
      <c r="H1454" s="98">
        <f>VLOOKUP(B1454,'N1113 '!A$8:H$356,7,FALSE)</f>
        <v>122</v>
      </c>
      <c r="I1454" s="98">
        <f t="shared" si="50"/>
        <v>6100</v>
      </c>
      <c r="J1454" s="123">
        <f t="shared" si="51"/>
        <v>0</v>
      </c>
      <c r="K1454" s="165"/>
    </row>
    <row r="1455" spans="1:11" s="167" customFormat="1" ht="16.5" x14ac:dyDescent="0.2">
      <c r="A1455" s="161">
        <v>42166</v>
      </c>
      <c r="B1455" s="162" t="s">
        <v>416</v>
      </c>
      <c r="C1455" s="240" t="s">
        <v>569</v>
      </c>
      <c r="D1455" s="164"/>
      <c r="E1455" s="164"/>
      <c r="F1455" s="165">
        <v>50</v>
      </c>
      <c r="G1455" s="165"/>
      <c r="H1455" s="98">
        <f>VLOOKUP(B1455,'N1113 '!A$8:H$356,7,FALSE)</f>
        <v>122</v>
      </c>
      <c r="I1455" s="98">
        <f t="shared" si="50"/>
        <v>6100</v>
      </c>
      <c r="J1455" s="123">
        <f t="shared" si="51"/>
        <v>0</v>
      </c>
      <c r="K1455" s="165"/>
    </row>
    <row r="1456" spans="1:11" s="167" customFormat="1" ht="19.5" customHeight="1" x14ac:dyDescent="0.2">
      <c r="A1456" s="161">
        <v>42020</v>
      </c>
      <c r="B1456" s="162" t="s">
        <v>576</v>
      </c>
      <c r="C1456" s="240" t="s">
        <v>569</v>
      </c>
      <c r="D1456" s="164"/>
      <c r="E1456" s="164"/>
      <c r="F1456" s="165">
        <v>18</v>
      </c>
      <c r="G1456" s="165"/>
      <c r="H1456" s="98">
        <f>VLOOKUP(B1456,'N1113 '!A$8:H$356,7,FALSE)</f>
        <v>460</v>
      </c>
      <c r="I1456" s="98">
        <f t="shared" si="50"/>
        <v>8280</v>
      </c>
      <c r="J1456" s="123">
        <f t="shared" si="51"/>
        <v>0</v>
      </c>
      <c r="K1456" s="165"/>
    </row>
    <row r="1457" spans="1:11" s="167" customFormat="1" ht="19.5" customHeight="1" x14ac:dyDescent="0.2">
      <c r="A1457" s="161">
        <v>42079</v>
      </c>
      <c r="B1457" s="162" t="s">
        <v>576</v>
      </c>
      <c r="C1457" s="163" t="s">
        <v>569</v>
      </c>
      <c r="D1457" s="164"/>
      <c r="E1457" s="164"/>
      <c r="F1457" s="165">
        <v>10</v>
      </c>
      <c r="G1457" s="165"/>
      <c r="H1457" s="98">
        <f>VLOOKUP(B1457,'N1113 '!A$8:H$356,7,FALSE)</f>
        <v>460</v>
      </c>
      <c r="I1457" s="98">
        <f t="shared" si="50"/>
        <v>4600</v>
      </c>
      <c r="J1457" s="123">
        <f t="shared" si="51"/>
        <v>0</v>
      </c>
      <c r="K1457" s="165"/>
    </row>
    <row r="1458" spans="1:11" s="167" customFormat="1" ht="19.5" customHeight="1" x14ac:dyDescent="0.2">
      <c r="A1458" s="161">
        <v>42132</v>
      </c>
      <c r="B1458" s="162" t="s">
        <v>576</v>
      </c>
      <c r="C1458" s="163" t="s">
        <v>569</v>
      </c>
      <c r="D1458" s="164"/>
      <c r="E1458" s="164"/>
      <c r="F1458" s="165">
        <v>20</v>
      </c>
      <c r="G1458" s="165"/>
      <c r="H1458" s="98">
        <f>VLOOKUP(B1458,'N1113 '!A$8:H$356,7,FALSE)</f>
        <v>460</v>
      </c>
      <c r="I1458" s="98">
        <f t="shared" si="50"/>
        <v>9200</v>
      </c>
      <c r="J1458" s="123">
        <f t="shared" si="51"/>
        <v>0</v>
      </c>
      <c r="K1458" s="165"/>
    </row>
    <row r="1459" spans="1:11" s="167" customFormat="1" ht="19.5" customHeight="1" x14ac:dyDescent="0.2">
      <c r="A1459" s="161">
        <v>42209</v>
      </c>
      <c r="B1459" s="162" t="s">
        <v>576</v>
      </c>
      <c r="C1459" s="240" t="s">
        <v>569</v>
      </c>
      <c r="D1459" s="164"/>
      <c r="E1459" s="164"/>
      <c r="F1459" s="165">
        <v>20</v>
      </c>
      <c r="G1459" s="165"/>
      <c r="H1459" s="98">
        <f>VLOOKUP(B1459,'N1113 '!A$8:H$356,7,FALSE)</f>
        <v>460</v>
      </c>
      <c r="I1459" s="98">
        <f t="shared" si="50"/>
        <v>9200</v>
      </c>
      <c r="J1459" s="123">
        <f t="shared" si="51"/>
        <v>0</v>
      </c>
      <c r="K1459" s="165"/>
    </row>
    <row r="1460" spans="1:11" s="167" customFormat="1" ht="19.5" customHeight="1" x14ac:dyDescent="0.2">
      <c r="A1460" s="161">
        <v>42209</v>
      </c>
      <c r="B1460" s="162" t="s">
        <v>619</v>
      </c>
      <c r="C1460" s="163" t="s">
        <v>569</v>
      </c>
      <c r="D1460" s="164"/>
      <c r="E1460" s="164"/>
      <c r="F1460" s="165">
        <v>3</v>
      </c>
      <c r="G1460" s="165"/>
      <c r="H1460" s="98">
        <f>VLOOKUP(B1460,'N1113 '!A$8:H$356,7,FALSE)</f>
        <v>680</v>
      </c>
      <c r="I1460" s="98">
        <f t="shared" si="50"/>
        <v>2040</v>
      </c>
      <c r="J1460" s="123">
        <f t="shared" si="51"/>
        <v>0</v>
      </c>
      <c r="K1460" s="165"/>
    </row>
    <row r="1461" spans="1:11" s="167" customFormat="1" ht="19.5" customHeight="1" x14ac:dyDescent="0.2">
      <c r="A1461" s="161">
        <v>42166</v>
      </c>
      <c r="B1461" s="162" t="s">
        <v>427</v>
      </c>
      <c r="C1461" s="163" t="s">
        <v>569</v>
      </c>
      <c r="D1461" s="164"/>
      <c r="E1461" s="164"/>
      <c r="F1461" s="165">
        <v>6</v>
      </c>
      <c r="G1461" s="165"/>
      <c r="H1461" s="98">
        <f>VLOOKUP(B1461,'N1113 '!A$8:H$356,7,FALSE)</f>
        <v>85</v>
      </c>
      <c r="I1461" s="98">
        <f t="shared" si="50"/>
        <v>510</v>
      </c>
      <c r="J1461" s="123">
        <f t="shared" si="51"/>
        <v>0</v>
      </c>
      <c r="K1461" s="165"/>
    </row>
    <row r="1462" spans="1:11" s="121" customFormat="1" ht="20.85" customHeight="1" x14ac:dyDescent="0.2">
      <c r="A1462" s="185"/>
      <c r="B1462" s="184" t="s">
        <v>648</v>
      </c>
      <c r="C1462" s="186"/>
      <c r="D1462" s="186"/>
      <c r="E1462" s="186"/>
      <c r="F1462" s="186"/>
      <c r="G1462" s="186"/>
      <c r="H1462" s="187"/>
      <c r="I1462" s="188"/>
      <c r="J1462" s="189"/>
    </row>
    <row r="1463" spans="1:11" s="122" customFormat="1" ht="15.75" customHeight="1" x14ac:dyDescent="0.2">
      <c r="A1463" s="99"/>
      <c r="B1463" s="97"/>
      <c r="C1463" s="128"/>
      <c r="H1463" s="98"/>
      <c r="I1463" s="98"/>
      <c r="J1463" s="123"/>
    </row>
    <row r="1464" spans="1:11" s="122" customFormat="1" ht="15.75" customHeight="1" x14ac:dyDescent="0.2">
      <c r="A1464" s="99"/>
      <c r="B1464" s="97"/>
      <c r="C1464" s="128"/>
      <c r="H1464" s="98"/>
      <c r="I1464" s="98"/>
      <c r="J1464" s="123"/>
    </row>
    <row r="1465" spans="1:11" s="167" customFormat="1" ht="19.5" customHeight="1" x14ac:dyDescent="0.2">
      <c r="A1465" s="161"/>
      <c r="B1465" s="162"/>
      <c r="C1465" s="240"/>
      <c r="D1465" s="164"/>
      <c r="E1465" s="164"/>
      <c r="F1465" s="165"/>
      <c r="G1465" s="165"/>
      <c r="H1465" s="98"/>
      <c r="I1465" s="98"/>
      <c r="J1465" s="123"/>
      <c r="K1465" s="165"/>
    </row>
    <row r="1466" spans="1:11" s="167" customFormat="1" ht="19.5" customHeight="1" x14ac:dyDescent="0.2">
      <c r="A1466" s="161"/>
      <c r="B1466" s="162"/>
      <c r="C1466" s="240"/>
      <c r="D1466" s="164"/>
      <c r="E1466" s="164"/>
      <c r="F1466" s="165"/>
      <c r="G1466" s="165"/>
      <c r="H1466" s="98"/>
      <c r="I1466" s="98"/>
      <c r="J1466" s="123"/>
      <c r="K1466" s="165"/>
    </row>
    <row r="1467" spans="1:11" s="110" customFormat="1" ht="19.5" customHeight="1" x14ac:dyDescent="0.2">
      <c r="A1467" s="100"/>
      <c r="B1467" s="98"/>
      <c r="C1467" s="198"/>
      <c r="D1467" s="130"/>
      <c r="E1467" s="130"/>
      <c r="F1467" s="131"/>
      <c r="G1467" s="131"/>
      <c r="H1467" s="98"/>
      <c r="I1467" s="98"/>
      <c r="J1467" s="123"/>
      <c r="K1467" s="131"/>
    </row>
    <row r="1468" spans="1:11" s="110" customFormat="1" ht="19.5" customHeight="1" x14ac:dyDescent="0.2">
      <c r="A1468" s="100"/>
      <c r="B1468" s="162" t="s">
        <v>404</v>
      </c>
      <c r="C1468" s="198"/>
      <c r="D1468" s="130"/>
      <c r="E1468" s="130"/>
      <c r="F1468" s="131"/>
      <c r="G1468" s="131"/>
      <c r="H1468" s="98"/>
      <c r="I1468" s="98"/>
      <c r="J1468" s="123"/>
      <c r="K1468" s="131"/>
    </row>
    <row r="1469" spans="1:11" s="110" customFormat="1" ht="19.5" customHeight="1" x14ac:dyDescent="0.2">
      <c r="A1469" s="99"/>
      <c r="B1469" s="191"/>
      <c r="C1469" s="194"/>
      <c r="D1469" s="130"/>
      <c r="E1469" s="130"/>
      <c r="F1469" s="131"/>
      <c r="G1469" s="131"/>
      <c r="H1469" s="98"/>
      <c r="I1469" s="98"/>
      <c r="J1469" s="123"/>
      <c r="K1469" s="131"/>
    </row>
    <row r="1470" spans="1:11" s="110" customFormat="1" ht="19.5" customHeight="1" x14ac:dyDescent="0.2">
      <c r="A1470" s="100"/>
      <c r="B1470" s="162" t="s">
        <v>405</v>
      </c>
      <c r="C1470" s="197"/>
      <c r="D1470" s="130"/>
      <c r="E1470" s="130"/>
      <c r="F1470" s="131"/>
      <c r="G1470" s="131"/>
      <c r="H1470" s="98"/>
      <c r="I1470" s="98"/>
      <c r="J1470" s="123"/>
      <c r="K1470" s="131"/>
    </row>
    <row r="1471" spans="1:11" s="110" customFormat="1" ht="19.5" customHeight="1" x14ac:dyDescent="0.2">
      <c r="A1471" s="99"/>
      <c r="B1471" s="192"/>
      <c r="C1471" s="128"/>
      <c r="D1471" s="130"/>
      <c r="E1471" s="130"/>
      <c r="F1471" s="131"/>
      <c r="G1471" s="131"/>
      <c r="H1471" s="98"/>
      <c r="I1471" s="98"/>
      <c r="J1471" s="123"/>
      <c r="K1471" s="131"/>
    </row>
    <row r="1472" spans="1:11" s="110" customFormat="1" ht="19.5" customHeight="1" x14ac:dyDescent="0.2">
      <c r="A1472" s="100"/>
      <c r="B1472" s="162"/>
      <c r="C1472" s="197"/>
      <c r="D1472" s="130"/>
      <c r="E1472" s="130"/>
      <c r="F1472" s="131"/>
      <c r="G1472" s="131"/>
      <c r="H1472" s="98"/>
      <c r="I1472" s="98"/>
      <c r="J1472" s="123"/>
      <c r="K1472" s="131"/>
    </row>
    <row r="1473" spans="1:11" s="110" customFormat="1" ht="19.5" customHeight="1" x14ac:dyDescent="0.2">
      <c r="A1473" s="99"/>
      <c r="B1473" s="168"/>
      <c r="C1473" s="194"/>
      <c r="D1473" s="130"/>
      <c r="E1473" s="130"/>
      <c r="F1473" s="131"/>
      <c r="G1473" s="131"/>
      <c r="H1473" s="98"/>
      <c r="I1473" s="98"/>
      <c r="J1473" s="123"/>
      <c r="K1473" s="131"/>
    </row>
    <row r="1474" spans="1:11" s="110" customFormat="1" ht="19.5" customHeight="1" x14ac:dyDescent="0.2">
      <c r="A1474" s="99"/>
      <c r="B1474" s="168"/>
      <c r="C1474" s="201"/>
      <c r="D1474" s="130"/>
      <c r="E1474" s="130"/>
      <c r="F1474" s="131"/>
      <c r="G1474" s="131"/>
      <c r="H1474" s="98"/>
      <c r="I1474" s="98"/>
      <c r="J1474" s="123"/>
      <c r="K1474" s="131"/>
    </row>
    <row r="1475" spans="1:11" s="110" customFormat="1" ht="19.5" customHeight="1" x14ac:dyDescent="0.2">
      <c r="A1475" s="100"/>
      <c r="B1475" s="162" t="s">
        <v>406</v>
      </c>
      <c r="C1475" s="198"/>
      <c r="D1475" s="130"/>
      <c r="E1475" s="130"/>
      <c r="F1475" s="131"/>
      <c r="G1475" s="131"/>
      <c r="H1475" s="98"/>
      <c r="I1475" s="98"/>
      <c r="J1475" s="123"/>
      <c r="K1475" s="131"/>
    </row>
    <row r="1476" spans="1:11" s="110" customFormat="1" ht="19.5" customHeight="1" x14ac:dyDescent="0.2">
      <c r="A1476" s="100"/>
      <c r="B1476" s="162"/>
      <c r="C1476" s="198"/>
      <c r="D1476" s="130"/>
      <c r="E1476" s="130"/>
      <c r="F1476" s="131"/>
      <c r="G1476" s="131"/>
      <c r="H1476" s="98"/>
      <c r="I1476" s="98"/>
      <c r="J1476" s="123"/>
      <c r="K1476" s="131"/>
    </row>
    <row r="1477" spans="1:11" s="110" customFormat="1" ht="19.5" customHeight="1" x14ac:dyDescent="0.2">
      <c r="A1477" s="100"/>
      <c r="B1477" s="162" t="s">
        <v>407</v>
      </c>
      <c r="C1477" s="197"/>
      <c r="D1477" s="130"/>
      <c r="E1477" s="130"/>
      <c r="F1477" s="131"/>
      <c r="G1477" s="131"/>
      <c r="H1477" s="98"/>
      <c r="I1477" s="98"/>
      <c r="J1477" s="123"/>
      <c r="K1477" s="131"/>
    </row>
    <row r="1478" spans="1:11" s="110" customFormat="1" ht="19.5" customHeight="1" x14ac:dyDescent="0.2">
      <c r="A1478" s="99"/>
      <c r="B1478" s="192"/>
      <c r="C1478" s="218"/>
      <c r="D1478" s="130"/>
      <c r="E1478" s="130"/>
      <c r="F1478" s="131"/>
      <c r="G1478" s="131"/>
      <c r="H1478" s="98"/>
      <c r="I1478" s="98"/>
      <c r="J1478" s="123"/>
      <c r="K1478" s="131"/>
    </row>
    <row r="1479" spans="1:11" s="110" customFormat="1" ht="19.5" customHeight="1" x14ac:dyDescent="0.2">
      <c r="A1479" s="100"/>
      <c r="B1479" s="162" t="s">
        <v>408</v>
      </c>
      <c r="C1479" s="197"/>
      <c r="D1479" s="130"/>
      <c r="E1479" s="130"/>
      <c r="F1479" s="131"/>
      <c r="G1479" s="131"/>
      <c r="H1479" s="98"/>
      <c r="I1479" s="98"/>
      <c r="J1479" s="123"/>
      <c r="K1479" s="131"/>
    </row>
    <row r="1480" spans="1:11" s="110" customFormat="1" ht="19.5" customHeight="1" x14ac:dyDescent="0.2">
      <c r="A1480" s="100"/>
      <c r="B1480" s="162" t="s">
        <v>409</v>
      </c>
      <c r="C1480" s="197"/>
      <c r="D1480" s="130"/>
      <c r="E1480" s="130"/>
      <c r="F1480" s="131"/>
      <c r="G1480" s="131"/>
      <c r="H1480" s="98"/>
      <c r="I1480" s="98"/>
      <c r="J1480" s="123"/>
      <c r="K1480" s="131"/>
    </row>
    <row r="1481" spans="1:11" s="110" customFormat="1" ht="19.5" customHeight="1" x14ac:dyDescent="0.2">
      <c r="A1481" s="99"/>
      <c r="B1481" s="168"/>
      <c r="C1481" s="218"/>
      <c r="D1481" s="130"/>
      <c r="E1481" s="130"/>
      <c r="F1481" s="131"/>
      <c r="G1481" s="131"/>
      <c r="H1481" s="98"/>
      <c r="I1481" s="98"/>
      <c r="J1481" s="123"/>
      <c r="K1481" s="131"/>
    </row>
    <row r="1482" spans="1:11" s="110" customFormat="1" ht="19.5" customHeight="1" x14ac:dyDescent="0.2">
      <c r="A1482" s="100"/>
      <c r="B1482" s="162" t="s">
        <v>502</v>
      </c>
      <c r="C1482" s="198"/>
      <c r="D1482" s="130"/>
      <c r="E1482" s="130"/>
      <c r="F1482" s="131"/>
      <c r="G1482" s="131"/>
      <c r="H1482" s="98"/>
      <c r="I1482" s="98"/>
      <c r="J1482" s="123"/>
      <c r="K1482" s="131"/>
    </row>
    <row r="1483" spans="1:11" s="110" customFormat="1" ht="19.5" customHeight="1" x14ac:dyDescent="0.2">
      <c r="A1483" s="100"/>
      <c r="B1483" s="162"/>
      <c r="C1483" s="198"/>
      <c r="D1483" s="130"/>
      <c r="E1483" s="130"/>
      <c r="F1483" s="131"/>
      <c r="G1483" s="131"/>
      <c r="H1483" s="98"/>
      <c r="I1483" s="98"/>
      <c r="J1483" s="123"/>
      <c r="K1483" s="131"/>
    </row>
    <row r="1484" spans="1:11" s="110" customFormat="1" ht="19.5" customHeight="1" x14ac:dyDescent="0.2">
      <c r="A1484" s="100"/>
      <c r="B1484" s="162" t="s">
        <v>410</v>
      </c>
      <c r="C1484" s="197"/>
      <c r="D1484" s="130"/>
      <c r="E1484" s="130"/>
      <c r="F1484" s="131"/>
      <c r="G1484" s="131"/>
      <c r="H1484" s="98"/>
      <c r="I1484" s="98"/>
      <c r="J1484" s="123"/>
      <c r="K1484" s="131"/>
    </row>
    <row r="1485" spans="1:11" s="110" customFormat="1" ht="19.5" customHeight="1" x14ac:dyDescent="0.2">
      <c r="A1485" s="100"/>
      <c r="B1485" s="162"/>
      <c r="C1485" s="198"/>
      <c r="D1485" s="130"/>
      <c r="E1485" s="130"/>
      <c r="F1485" s="131"/>
      <c r="G1485" s="131"/>
      <c r="H1485" s="98"/>
      <c r="I1485" s="98"/>
      <c r="J1485" s="123"/>
      <c r="K1485" s="131"/>
    </row>
    <row r="1486" spans="1:11" s="110" customFormat="1" ht="19.5" customHeight="1" x14ac:dyDescent="0.2">
      <c r="A1486" s="100"/>
      <c r="B1486" s="162" t="s">
        <v>411</v>
      </c>
      <c r="C1486" s="198"/>
      <c r="D1486" s="130"/>
      <c r="E1486" s="130"/>
      <c r="F1486" s="131"/>
      <c r="G1486" s="131"/>
      <c r="H1486" s="98"/>
      <c r="I1486" s="98"/>
      <c r="J1486" s="123"/>
      <c r="K1486" s="131"/>
    </row>
    <row r="1487" spans="1:11" s="110" customFormat="1" ht="19.5" customHeight="1" x14ac:dyDescent="0.2">
      <c r="A1487" s="99"/>
      <c r="B1487" s="168"/>
      <c r="C1487" s="196"/>
      <c r="D1487" s="130"/>
      <c r="E1487" s="130"/>
      <c r="F1487" s="131"/>
      <c r="G1487" s="131"/>
      <c r="H1487" s="98"/>
      <c r="I1487" s="98"/>
      <c r="J1487" s="123"/>
      <c r="K1487" s="131"/>
    </row>
    <row r="1488" spans="1:11" s="110" customFormat="1" ht="19.5" customHeight="1" x14ac:dyDescent="0.2">
      <c r="A1488" s="100"/>
      <c r="B1488" s="162" t="s">
        <v>412</v>
      </c>
      <c r="C1488" s="198"/>
      <c r="D1488" s="130"/>
      <c r="E1488" s="130"/>
      <c r="F1488" s="131"/>
      <c r="G1488" s="131"/>
      <c r="H1488" s="98"/>
      <c r="I1488" s="98"/>
      <c r="J1488" s="123"/>
      <c r="K1488" s="131"/>
    </row>
    <row r="1489" spans="1:11" s="110" customFormat="1" ht="19.5" customHeight="1" x14ac:dyDescent="0.2">
      <c r="A1489" s="100"/>
      <c r="B1489" s="162" t="s">
        <v>413</v>
      </c>
      <c r="C1489" s="197"/>
      <c r="D1489" s="130"/>
      <c r="E1489" s="130"/>
      <c r="F1489" s="131"/>
      <c r="G1489" s="131"/>
      <c r="H1489" s="98"/>
      <c r="I1489" s="98"/>
      <c r="J1489" s="123"/>
      <c r="K1489" s="131"/>
    </row>
    <row r="1490" spans="1:11" s="110" customFormat="1" ht="19.5" customHeight="1" x14ac:dyDescent="0.2">
      <c r="A1490" s="100"/>
      <c r="B1490" s="162"/>
      <c r="C1490" s="197"/>
      <c r="D1490" s="130"/>
      <c r="E1490" s="130"/>
      <c r="F1490" s="131"/>
      <c r="G1490" s="131"/>
      <c r="H1490" s="98"/>
      <c r="I1490" s="98"/>
      <c r="J1490" s="123"/>
      <c r="K1490" s="131"/>
    </row>
    <row r="1491" spans="1:11" s="110" customFormat="1" ht="19.5" customHeight="1" x14ac:dyDescent="0.2">
      <c r="A1491" s="99"/>
      <c r="B1491" s="168"/>
      <c r="C1491" s="128"/>
      <c r="D1491" s="130"/>
      <c r="E1491" s="130"/>
      <c r="F1491" s="131"/>
      <c r="G1491" s="131"/>
      <c r="H1491" s="98"/>
      <c r="I1491" s="98"/>
      <c r="J1491" s="123"/>
      <c r="K1491" s="131"/>
    </row>
    <row r="1492" spans="1:11" s="110" customFormat="1" ht="19.5" customHeight="1" x14ac:dyDescent="0.2">
      <c r="A1492" s="100"/>
      <c r="B1492" s="162" t="s">
        <v>479</v>
      </c>
      <c r="C1492" s="197"/>
      <c r="D1492" s="130"/>
      <c r="E1492" s="130"/>
      <c r="F1492" s="131"/>
      <c r="G1492" s="131"/>
      <c r="H1492" s="98"/>
      <c r="I1492" s="98"/>
      <c r="J1492" s="123"/>
      <c r="K1492" s="131"/>
    </row>
    <row r="1493" spans="1:11" s="110" customFormat="1" ht="19.5" customHeight="1" x14ac:dyDescent="0.2">
      <c r="A1493" s="100"/>
      <c r="B1493" s="162" t="s">
        <v>533</v>
      </c>
      <c r="C1493" s="197"/>
      <c r="D1493" s="130"/>
      <c r="E1493" s="130"/>
      <c r="F1493" s="131"/>
      <c r="G1493" s="131"/>
      <c r="H1493" s="98"/>
      <c r="I1493" s="98"/>
      <c r="J1493" s="123"/>
      <c r="K1493" s="131"/>
    </row>
    <row r="1494" spans="1:11" s="110" customFormat="1" ht="19.5" customHeight="1" x14ac:dyDescent="0.2">
      <c r="A1494" s="100"/>
      <c r="B1494" s="98"/>
      <c r="C1494" s="197"/>
      <c r="D1494" s="130"/>
      <c r="E1494" s="130"/>
      <c r="F1494" s="131"/>
      <c r="G1494" s="131"/>
      <c r="H1494" s="98"/>
      <c r="I1494" s="98"/>
      <c r="J1494" s="123"/>
      <c r="K1494" s="131"/>
    </row>
    <row r="1495" spans="1:11" s="110" customFormat="1" ht="19.5" customHeight="1" x14ac:dyDescent="0.2">
      <c r="A1495" s="100"/>
      <c r="B1495" s="98"/>
      <c r="C1495" s="197"/>
      <c r="D1495" s="130"/>
      <c r="E1495" s="130"/>
      <c r="F1495" s="131"/>
      <c r="G1495" s="131"/>
      <c r="H1495" s="98"/>
      <c r="I1495" s="98"/>
      <c r="J1495" s="123"/>
      <c r="K1495" s="131"/>
    </row>
    <row r="1496" spans="1:11" s="110" customFormat="1" ht="19.5" customHeight="1" x14ac:dyDescent="0.2">
      <c r="A1496" s="100"/>
      <c r="B1496" s="98"/>
      <c r="C1496" s="197"/>
      <c r="D1496" s="130"/>
      <c r="E1496" s="130"/>
      <c r="F1496" s="131"/>
      <c r="G1496" s="131"/>
      <c r="H1496" s="98"/>
      <c r="I1496" s="98"/>
      <c r="J1496" s="123"/>
      <c r="K1496" s="131"/>
    </row>
    <row r="1497" spans="1:11" s="110" customFormat="1" ht="19.5" customHeight="1" x14ac:dyDescent="0.2">
      <c r="A1497" s="99"/>
      <c r="B1497" s="192"/>
      <c r="C1497" s="218"/>
      <c r="D1497" s="130"/>
      <c r="E1497" s="130"/>
      <c r="F1497" s="131"/>
      <c r="G1497" s="131"/>
      <c r="H1497" s="98"/>
      <c r="I1497" s="98"/>
      <c r="J1497" s="123"/>
      <c r="K1497" s="131"/>
    </row>
    <row r="1498" spans="1:11" s="110" customFormat="1" ht="19.5" customHeight="1" x14ac:dyDescent="0.2">
      <c r="A1498" s="100"/>
      <c r="B1498" s="168"/>
      <c r="C1498" s="204"/>
      <c r="D1498" s="130"/>
      <c r="E1498" s="130"/>
      <c r="F1498" s="131"/>
      <c r="G1498" s="131"/>
      <c r="H1498" s="109"/>
      <c r="I1498" s="109"/>
      <c r="J1498" s="123"/>
      <c r="K1498" s="131"/>
    </row>
    <row r="1499" spans="1:11" s="110" customFormat="1" ht="19.5" customHeight="1" x14ac:dyDescent="0.2">
      <c r="A1499" s="100"/>
      <c r="B1499" s="168"/>
      <c r="C1499" s="132"/>
      <c r="D1499" s="130"/>
      <c r="E1499" s="130"/>
      <c r="F1499" s="131"/>
      <c r="G1499" s="131"/>
      <c r="H1499" s="109"/>
      <c r="I1499" s="109"/>
      <c r="J1499" s="123"/>
      <c r="K1499" s="131"/>
    </row>
    <row r="1500" spans="1:11" s="110" customFormat="1" ht="19.5" customHeight="1" x14ac:dyDescent="0.2">
      <c r="A1500" s="99"/>
      <c r="B1500" s="192"/>
      <c r="C1500" s="194"/>
      <c r="D1500" s="130"/>
      <c r="E1500" s="130"/>
      <c r="F1500" s="131"/>
      <c r="G1500" s="131"/>
      <c r="H1500" s="98"/>
      <c r="I1500" s="98"/>
      <c r="J1500" s="123"/>
      <c r="K1500" s="131"/>
    </row>
    <row r="1501" spans="1:11" s="110" customFormat="1" ht="19.5" customHeight="1" x14ac:dyDescent="0.2">
      <c r="A1501" s="100"/>
      <c r="B1501" s="109"/>
      <c r="C1501" s="204"/>
      <c r="D1501" s="130"/>
      <c r="E1501" s="130"/>
      <c r="F1501" s="131"/>
      <c r="G1501" s="131"/>
      <c r="H1501" s="109"/>
      <c r="I1501" s="109"/>
      <c r="J1501" s="123"/>
      <c r="K1501" s="131"/>
    </row>
    <row r="1502" spans="1:11" s="110" customFormat="1" ht="19.5" customHeight="1" x14ac:dyDescent="0.2">
      <c r="A1502" s="99"/>
      <c r="B1502" s="192"/>
      <c r="C1502" s="196"/>
      <c r="D1502" s="130"/>
      <c r="E1502" s="130"/>
      <c r="F1502" s="131"/>
      <c r="G1502" s="131"/>
      <c r="H1502" s="98"/>
      <c r="I1502" s="98"/>
      <c r="J1502" s="123"/>
      <c r="K1502" s="131"/>
    </row>
    <row r="1503" spans="1:11" s="110" customFormat="1" ht="19.5" customHeight="1" x14ac:dyDescent="0.2">
      <c r="A1503" s="99"/>
      <c r="B1503" s="162" t="s">
        <v>512</v>
      </c>
      <c r="C1503" s="196"/>
      <c r="D1503" s="130"/>
      <c r="E1503" s="130"/>
      <c r="F1503" s="131"/>
      <c r="G1503" s="131"/>
      <c r="H1503" s="98"/>
      <c r="I1503" s="98"/>
      <c r="J1503" s="123"/>
      <c r="K1503" s="131"/>
    </row>
    <row r="1504" spans="1:11" s="110" customFormat="1" ht="19.5" customHeight="1" x14ac:dyDescent="0.2">
      <c r="A1504" s="99"/>
      <c r="B1504" s="162"/>
      <c r="C1504" s="196"/>
      <c r="D1504" s="130"/>
      <c r="E1504" s="130"/>
      <c r="F1504" s="131"/>
      <c r="G1504" s="131"/>
      <c r="H1504" s="98"/>
      <c r="I1504" s="98"/>
      <c r="J1504" s="123"/>
      <c r="K1504" s="131"/>
    </row>
    <row r="1505" spans="1:11" s="110" customFormat="1" ht="19.5" customHeight="1" x14ac:dyDescent="0.2">
      <c r="A1505" s="99"/>
      <c r="B1505" s="162" t="s">
        <v>511</v>
      </c>
      <c r="C1505" s="196"/>
      <c r="D1505" s="130"/>
      <c r="E1505" s="130"/>
      <c r="F1505" s="131"/>
      <c r="G1505" s="131"/>
      <c r="H1505" s="98"/>
      <c r="I1505" s="98"/>
      <c r="J1505" s="123"/>
      <c r="K1505" s="131"/>
    </row>
    <row r="1506" spans="1:11" s="110" customFormat="1" ht="19.5" customHeight="1" x14ac:dyDescent="0.2">
      <c r="A1506" s="99"/>
      <c r="B1506" s="192"/>
      <c r="C1506" s="195"/>
      <c r="D1506" s="130"/>
      <c r="E1506" s="130"/>
      <c r="F1506" s="131"/>
      <c r="G1506" s="131"/>
      <c r="H1506" s="98"/>
      <c r="I1506" s="98"/>
      <c r="J1506" s="123"/>
      <c r="K1506" s="131"/>
    </row>
    <row r="1507" spans="1:11" s="110" customFormat="1" ht="19.5" customHeight="1" x14ac:dyDescent="0.2">
      <c r="A1507" s="100"/>
      <c r="B1507" s="168"/>
      <c r="C1507" s="204"/>
      <c r="D1507" s="130"/>
      <c r="E1507" s="130"/>
      <c r="F1507" s="131"/>
      <c r="G1507" s="131"/>
      <c r="H1507" s="109"/>
      <c r="I1507" s="109"/>
      <c r="J1507" s="123"/>
      <c r="K1507" s="131"/>
    </row>
    <row r="1508" spans="1:11" s="110" customFormat="1" ht="19.5" customHeight="1" x14ac:dyDescent="0.2">
      <c r="A1508" s="99"/>
      <c r="B1508" s="192"/>
      <c r="C1508" s="201"/>
      <c r="D1508" s="130"/>
      <c r="E1508" s="130"/>
      <c r="F1508" s="131"/>
      <c r="G1508" s="131"/>
      <c r="H1508" s="98"/>
      <c r="I1508" s="98"/>
      <c r="J1508" s="123"/>
      <c r="K1508" s="131"/>
    </row>
    <row r="1509" spans="1:11" s="110" customFormat="1" ht="19.5" customHeight="1" x14ac:dyDescent="0.2">
      <c r="A1509" s="99"/>
      <c r="B1509" s="162"/>
      <c r="C1509" s="201"/>
      <c r="D1509" s="130"/>
      <c r="E1509" s="130"/>
      <c r="F1509" s="131"/>
      <c r="G1509" s="131"/>
      <c r="H1509" s="98"/>
      <c r="I1509" s="98"/>
      <c r="J1509" s="123"/>
      <c r="K1509" s="131"/>
    </row>
    <row r="1510" spans="1:11" s="167" customFormat="1" ht="19.5" customHeight="1" x14ac:dyDescent="0.2">
      <c r="A1510" s="161"/>
      <c r="B1510" s="162" t="s">
        <v>513</v>
      </c>
      <c r="C1510" s="163"/>
      <c r="D1510" s="164"/>
      <c r="E1510" s="164"/>
      <c r="F1510" s="165"/>
      <c r="G1510" s="165"/>
      <c r="H1510" s="98"/>
      <c r="I1510" s="98"/>
      <c r="J1510" s="123"/>
      <c r="K1510" s="165"/>
    </row>
    <row r="1511" spans="1:11" s="110" customFormat="1" ht="19.5" customHeight="1" x14ac:dyDescent="0.2">
      <c r="A1511" s="99"/>
      <c r="B1511" s="192"/>
      <c r="C1511" s="129"/>
      <c r="D1511" s="130"/>
      <c r="E1511" s="130"/>
      <c r="F1511" s="131"/>
      <c r="G1511" s="131" t="s">
        <v>384</v>
      </c>
      <c r="H1511" s="98"/>
      <c r="I1511" s="98"/>
      <c r="J1511" s="123"/>
      <c r="K1511" s="131"/>
    </row>
    <row r="1512" spans="1:11" s="167" customFormat="1" ht="19.5" customHeight="1" x14ac:dyDescent="0.2">
      <c r="A1512" s="161"/>
      <c r="B1512" s="162" t="s">
        <v>536</v>
      </c>
      <c r="C1512" s="240"/>
      <c r="D1512" s="164"/>
      <c r="E1512" s="164"/>
      <c r="F1512" s="165"/>
      <c r="G1512" s="165"/>
      <c r="H1512" s="98"/>
      <c r="I1512" s="98"/>
      <c r="J1512" s="123"/>
      <c r="K1512" s="165"/>
    </row>
    <row r="1513" spans="1:11" s="110" customFormat="1" ht="19.5" customHeight="1" x14ac:dyDescent="0.2">
      <c r="A1513" s="99"/>
      <c r="B1513" s="168"/>
      <c r="C1513" s="129"/>
      <c r="D1513" s="130"/>
      <c r="E1513" s="130"/>
      <c r="F1513" s="131"/>
      <c r="G1513" s="131"/>
      <c r="H1513" s="98"/>
      <c r="I1513" s="98"/>
      <c r="J1513" s="123"/>
      <c r="K1513" s="131"/>
    </row>
    <row r="1514" spans="1:11" s="110" customFormat="1" ht="19.5" customHeight="1" x14ac:dyDescent="0.2">
      <c r="A1514" s="161"/>
      <c r="B1514" s="162"/>
      <c r="C1514" s="240"/>
      <c r="D1514" s="164"/>
      <c r="E1514" s="164"/>
      <c r="F1514" s="165"/>
      <c r="G1514" s="165"/>
      <c r="H1514" s="98"/>
      <c r="I1514" s="98"/>
      <c r="J1514" s="123"/>
      <c r="K1514" s="131"/>
    </row>
    <row r="1515" spans="1:11" s="167" customFormat="1" ht="19.5" customHeight="1" x14ac:dyDescent="0.2">
      <c r="A1515" s="161"/>
      <c r="B1515" s="162" t="s">
        <v>73</v>
      </c>
      <c r="C1515" s="240"/>
      <c r="D1515" s="164"/>
      <c r="E1515" s="164"/>
      <c r="F1515" s="165"/>
      <c r="G1515" s="165"/>
      <c r="H1515" s="98"/>
      <c r="I1515" s="98"/>
      <c r="J1515" s="123"/>
      <c r="K1515" s="165"/>
    </row>
    <row r="1516" spans="1:11" s="167" customFormat="1" ht="19.5" customHeight="1" x14ac:dyDescent="0.2">
      <c r="A1516" s="161"/>
      <c r="B1516" s="162"/>
      <c r="C1516" s="240"/>
      <c r="D1516" s="164"/>
      <c r="E1516" s="164"/>
      <c r="F1516" s="165"/>
      <c r="G1516" s="165"/>
      <c r="H1516" s="98"/>
      <c r="I1516" s="98"/>
      <c r="J1516" s="123"/>
      <c r="K1516" s="165"/>
    </row>
    <row r="1517" spans="1:11" s="167" customFormat="1" ht="19.5" customHeight="1" x14ac:dyDescent="0.2">
      <c r="A1517" s="161"/>
      <c r="B1517" s="162" t="s">
        <v>418</v>
      </c>
      <c r="C1517" s="240"/>
      <c r="D1517" s="164"/>
      <c r="E1517" s="164"/>
      <c r="F1517" s="165"/>
      <c r="G1517" s="165"/>
      <c r="H1517" s="98"/>
      <c r="I1517" s="98"/>
      <c r="J1517" s="123"/>
      <c r="K1517" s="165"/>
    </row>
    <row r="1518" spans="1:11" s="167" customFormat="1" ht="19.5" customHeight="1" x14ac:dyDescent="0.2">
      <c r="A1518" s="161"/>
      <c r="B1518" s="162"/>
      <c r="C1518" s="240"/>
      <c r="D1518" s="164"/>
      <c r="E1518" s="164"/>
      <c r="F1518" s="165"/>
      <c r="G1518" s="165"/>
      <c r="H1518" s="98"/>
      <c r="I1518" s="98"/>
      <c r="J1518" s="123"/>
      <c r="K1518" s="165"/>
    </row>
    <row r="1519" spans="1:11" s="167" customFormat="1" ht="19.5" customHeight="1" x14ac:dyDescent="0.2">
      <c r="A1519" s="161"/>
      <c r="B1519" s="162" t="s">
        <v>419</v>
      </c>
      <c r="C1519" s="240"/>
      <c r="D1519" s="164"/>
      <c r="E1519" s="164"/>
      <c r="F1519" s="165"/>
      <c r="G1519" s="165"/>
      <c r="H1519" s="98"/>
      <c r="I1519" s="98"/>
      <c r="J1519" s="123"/>
      <c r="K1519" s="165"/>
    </row>
    <row r="1520" spans="1:11" s="167" customFormat="1" ht="16.5" x14ac:dyDescent="0.2">
      <c r="A1520" s="161"/>
      <c r="B1520" s="162"/>
      <c r="C1520" s="163"/>
      <c r="D1520" s="164"/>
      <c r="E1520" s="164"/>
      <c r="F1520" s="165"/>
      <c r="G1520" s="165"/>
      <c r="H1520" s="98"/>
      <c r="I1520" s="98"/>
      <c r="J1520" s="123"/>
      <c r="K1520" s="165"/>
    </row>
    <row r="1521" spans="1:11" s="167" customFormat="1" ht="16.5" x14ac:dyDescent="0.2">
      <c r="A1521" s="161"/>
      <c r="B1521" s="162"/>
      <c r="C1521" s="163"/>
      <c r="D1521" s="164"/>
      <c r="E1521" s="164"/>
      <c r="F1521" s="165"/>
      <c r="G1521" s="165"/>
      <c r="H1521" s="98"/>
      <c r="I1521" s="98"/>
      <c r="J1521" s="123"/>
      <c r="K1521" s="165"/>
    </row>
    <row r="1522" spans="1:11" s="167" customFormat="1" ht="19.5" customHeight="1" x14ac:dyDescent="0.2">
      <c r="A1522" s="161"/>
      <c r="B1522" s="162" t="s">
        <v>85</v>
      </c>
      <c r="C1522" s="163"/>
      <c r="D1522" s="164"/>
      <c r="E1522" s="164"/>
      <c r="F1522" s="165"/>
      <c r="G1522" s="165"/>
      <c r="H1522" s="98"/>
      <c r="I1522" s="98"/>
      <c r="J1522" s="123"/>
      <c r="K1522" s="165"/>
    </row>
    <row r="1523" spans="1:11" s="167" customFormat="1" ht="19.5" customHeight="1" x14ac:dyDescent="0.2">
      <c r="A1523" s="161"/>
      <c r="B1523" s="162"/>
      <c r="C1523" s="163"/>
      <c r="D1523" s="164"/>
      <c r="E1523" s="164"/>
      <c r="F1523" s="165"/>
      <c r="G1523" s="165"/>
      <c r="H1523" s="98"/>
      <c r="I1523" s="98"/>
      <c r="J1523" s="123"/>
      <c r="K1523" s="165"/>
    </row>
    <row r="1524" spans="1:11" s="167" customFormat="1" ht="19.5" customHeight="1" x14ac:dyDescent="0.2">
      <c r="A1524" s="161"/>
      <c r="B1524" s="162"/>
      <c r="C1524" s="163"/>
      <c r="D1524" s="164"/>
      <c r="E1524" s="164"/>
      <c r="F1524" s="165"/>
      <c r="G1524" s="165"/>
      <c r="H1524" s="98"/>
      <c r="I1524" s="98"/>
      <c r="J1524" s="123"/>
      <c r="K1524" s="165"/>
    </row>
    <row r="1525" spans="1:11" s="167" customFormat="1" ht="19.5" customHeight="1" x14ac:dyDescent="0.2">
      <c r="A1525" s="161"/>
      <c r="B1525" s="162" t="s">
        <v>530</v>
      </c>
      <c r="C1525" s="163"/>
      <c r="D1525" s="164"/>
      <c r="E1525" s="164"/>
      <c r="F1525" s="165"/>
      <c r="G1525" s="165"/>
      <c r="H1525" s="98"/>
      <c r="I1525" s="98"/>
      <c r="J1525" s="123"/>
      <c r="K1525" s="165"/>
    </row>
    <row r="1526" spans="1:11" s="167" customFormat="1" ht="19.5" customHeight="1" x14ac:dyDescent="0.2">
      <c r="A1526" s="161"/>
      <c r="B1526" s="162"/>
      <c r="C1526" s="240"/>
      <c r="D1526" s="164"/>
      <c r="E1526" s="164"/>
      <c r="F1526" s="165"/>
      <c r="G1526" s="165"/>
      <c r="H1526" s="98"/>
      <c r="I1526" s="98"/>
      <c r="J1526" s="123"/>
      <c r="K1526" s="165"/>
    </row>
    <row r="1527" spans="1:11" s="167" customFormat="1" ht="19.5" customHeight="1" x14ac:dyDescent="0.2">
      <c r="A1527" s="161"/>
      <c r="B1527" s="162" t="s">
        <v>532</v>
      </c>
      <c r="C1527" s="240"/>
      <c r="D1527" s="164"/>
      <c r="E1527" s="164"/>
      <c r="F1527" s="165"/>
      <c r="G1527" s="165"/>
      <c r="H1527" s="98"/>
      <c r="I1527" s="98"/>
      <c r="J1527" s="123"/>
      <c r="K1527" s="165"/>
    </row>
    <row r="1528" spans="1:11" s="110" customFormat="1" ht="19.5" customHeight="1" x14ac:dyDescent="0.2">
      <c r="A1528" s="99"/>
      <c r="B1528" s="168"/>
      <c r="C1528" s="129"/>
      <c r="D1528" s="130"/>
      <c r="E1528" s="130"/>
      <c r="F1528" s="131"/>
      <c r="G1528" s="131"/>
      <c r="H1528" s="98"/>
      <c r="I1528" s="98"/>
      <c r="J1528" s="123"/>
      <c r="K1528" s="131"/>
    </row>
    <row r="1529" spans="1:11" s="167" customFormat="1" ht="19.5" customHeight="1" x14ac:dyDescent="0.2">
      <c r="A1529" s="161"/>
      <c r="B1529" s="162" t="s">
        <v>90</v>
      </c>
      <c r="C1529" s="245"/>
      <c r="D1529" s="164"/>
      <c r="E1529" s="164"/>
      <c r="F1529" s="165"/>
      <c r="G1529" s="165"/>
      <c r="H1529" s="98"/>
      <c r="I1529" s="98"/>
      <c r="J1529" s="123"/>
      <c r="K1529" s="165"/>
    </row>
    <row r="1530" spans="1:11" s="110" customFormat="1" ht="19.5" customHeight="1" x14ac:dyDescent="0.2">
      <c r="A1530" s="99"/>
      <c r="B1530" s="168"/>
      <c r="C1530" s="204"/>
      <c r="D1530" s="130"/>
      <c r="E1530" s="130"/>
      <c r="F1530" s="131"/>
      <c r="G1530" s="131"/>
      <c r="H1530" s="98"/>
      <c r="I1530" s="98"/>
      <c r="J1530" s="123"/>
      <c r="K1530" s="131"/>
    </row>
    <row r="1531" spans="1:11" s="167" customFormat="1" ht="19.5" customHeight="1" x14ac:dyDescent="0.2">
      <c r="A1531" s="161"/>
      <c r="B1531" s="162" t="s">
        <v>96</v>
      </c>
      <c r="C1531" s="163"/>
      <c r="D1531" s="164"/>
      <c r="E1531" s="164"/>
      <c r="F1531" s="165"/>
      <c r="G1531" s="165"/>
      <c r="H1531" s="98"/>
      <c r="I1531" s="98"/>
      <c r="J1531" s="123"/>
      <c r="K1531" s="165"/>
    </row>
    <row r="1532" spans="1:11" s="167" customFormat="1" ht="19.5" customHeight="1" x14ac:dyDescent="0.2">
      <c r="A1532" s="161"/>
      <c r="B1532" s="162"/>
      <c r="C1532" s="163"/>
      <c r="D1532" s="164"/>
      <c r="E1532" s="164"/>
      <c r="F1532" s="165"/>
      <c r="G1532" s="165"/>
      <c r="H1532" s="98"/>
      <c r="I1532" s="98"/>
      <c r="J1532" s="123"/>
      <c r="K1532" s="165"/>
    </row>
    <row r="1533" spans="1:11" s="167" customFormat="1" ht="19.5" customHeight="1" x14ac:dyDescent="0.2">
      <c r="A1533" s="161"/>
      <c r="B1533" s="162" t="s">
        <v>97</v>
      </c>
      <c r="C1533" s="240"/>
      <c r="D1533" s="164"/>
      <c r="E1533" s="164"/>
      <c r="F1533" s="165"/>
      <c r="G1533" s="165"/>
      <c r="H1533" s="98"/>
      <c r="I1533" s="98"/>
      <c r="J1533" s="123"/>
      <c r="K1533" s="165"/>
    </row>
    <row r="1534" spans="1:11" s="167" customFormat="1" ht="19.5" customHeight="1" x14ac:dyDescent="0.2">
      <c r="A1534" s="161"/>
      <c r="B1534" s="162"/>
      <c r="C1534" s="163"/>
      <c r="D1534" s="164"/>
      <c r="E1534" s="164"/>
      <c r="F1534" s="165"/>
      <c r="G1534" s="165"/>
      <c r="H1534" s="98"/>
      <c r="I1534" s="98"/>
      <c r="J1534" s="123"/>
      <c r="K1534" s="165"/>
    </row>
    <row r="1535" spans="1:11" s="167" customFormat="1" ht="19.5" customHeight="1" x14ac:dyDescent="0.2">
      <c r="A1535" s="161"/>
      <c r="B1535" s="162"/>
      <c r="C1535" s="163"/>
      <c r="D1535" s="164"/>
      <c r="E1535" s="164"/>
      <c r="F1535" s="165"/>
      <c r="G1535" s="165"/>
      <c r="H1535" s="98"/>
      <c r="I1535" s="98"/>
      <c r="J1535" s="123"/>
      <c r="K1535" s="165"/>
    </row>
    <row r="1536" spans="1:11" s="167" customFormat="1" ht="19.5" customHeight="1" x14ac:dyDescent="0.2">
      <c r="A1536" s="161"/>
      <c r="B1536" s="162"/>
      <c r="C1536" s="240"/>
      <c r="D1536" s="164"/>
      <c r="E1536" s="164"/>
      <c r="F1536" s="165"/>
      <c r="G1536" s="165"/>
      <c r="H1536" s="98"/>
      <c r="I1536" s="98"/>
      <c r="J1536" s="123"/>
      <c r="K1536" s="165"/>
    </row>
    <row r="1537" spans="1:11" s="167" customFormat="1" ht="19.5" customHeight="1" x14ac:dyDescent="0.2">
      <c r="A1537" s="161"/>
      <c r="B1537" s="162" t="s">
        <v>577</v>
      </c>
      <c r="C1537" s="245"/>
      <c r="D1537" s="164"/>
      <c r="E1537" s="164"/>
      <c r="F1537" s="165"/>
      <c r="G1537" s="165"/>
      <c r="H1537" s="98"/>
      <c r="I1537" s="98"/>
      <c r="J1537" s="123"/>
      <c r="K1537" s="165"/>
    </row>
    <row r="1538" spans="1:11" s="110" customFormat="1" ht="19.5" customHeight="1" x14ac:dyDescent="0.2">
      <c r="A1538" s="99"/>
      <c r="B1538" s="192"/>
      <c r="C1538" s="201"/>
      <c r="D1538" s="130"/>
      <c r="E1538" s="130"/>
      <c r="F1538" s="131"/>
      <c r="G1538" s="131"/>
      <c r="H1538" s="98"/>
      <c r="I1538" s="98"/>
      <c r="J1538" s="123"/>
      <c r="K1538" s="131"/>
    </row>
    <row r="1539" spans="1:11" s="167" customFormat="1" ht="19.5" customHeight="1" x14ac:dyDescent="0.2">
      <c r="A1539" s="161"/>
      <c r="B1539" s="162" t="s">
        <v>579</v>
      </c>
      <c r="C1539" s="163"/>
      <c r="D1539" s="164"/>
      <c r="E1539" s="164"/>
      <c r="F1539" s="165"/>
      <c r="G1539" s="165"/>
      <c r="H1539" s="98"/>
      <c r="I1539" s="98"/>
      <c r="J1539" s="123"/>
      <c r="K1539" s="165"/>
    </row>
    <row r="1540" spans="1:11" s="167" customFormat="1" ht="19.5" customHeight="1" x14ac:dyDescent="0.2">
      <c r="A1540" s="161"/>
      <c r="B1540" s="162"/>
      <c r="C1540" s="163"/>
      <c r="D1540" s="164"/>
      <c r="E1540" s="164"/>
      <c r="F1540" s="165"/>
      <c r="G1540" s="165"/>
      <c r="H1540" s="98"/>
      <c r="I1540" s="98"/>
      <c r="J1540" s="123"/>
      <c r="K1540" s="165"/>
    </row>
    <row r="1541" spans="1:11" s="167" customFormat="1" ht="19.5" customHeight="1" x14ac:dyDescent="0.2">
      <c r="A1541" s="161"/>
      <c r="B1541" s="162" t="s">
        <v>333</v>
      </c>
      <c r="C1541" s="240"/>
      <c r="D1541" s="164"/>
      <c r="E1541" s="164"/>
      <c r="F1541" s="165"/>
      <c r="G1541" s="165"/>
      <c r="H1541" s="98"/>
      <c r="I1541" s="98"/>
      <c r="J1541" s="123"/>
      <c r="K1541" s="165"/>
    </row>
    <row r="1542" spans="1:11" s="110" customFormat="1" ht="19.5" customHeight="1" x14ac:dyDescent="0.2">
      <c r="A1542" s="99"/>
      <c r="B1542" s="168"/>
      <c r="C1542" s="129"/>
      <c r="D1542" s="130"/>
      <c r="E1542" s="130"/>
      <c r="F1542" s="131"/>
      <c r="G1542" s="131"/>
      <c r="H1542" s="98"/>
      <c r="I1542" s="98"/>
      <c r="J1542" s="123"/>
      <c r="K1542" s="131"/>
    </row>
    <row r="1543" spans="1:11" s="167" customFormat="1" ht="19.5" customHeight="1" x14ac:dyDescent="0.2">
      <c r="A1543" s="161"/>
      <c r="B1543" s="162" t="s">
        <v>121</v>
      </c>
      <c r="C1543" s="240"/>
      <c r="D1543" s="164"/>
      <c r="E1543" s="164"/>
      <c r="F1543" s="165"/>
      <c r="G1543" s="165"/>
      <c r="H1543" s="98"/>
      <c r="I1543" s="98"/>
      <c r="J1543" s="123"/>
      <c r="K1543" s="165"/>
    </row>
    <row r="1544" spans="1:11" s="167" customFormat="1" ht="19.5" customHeight="1" x14ac:dyDescent="0.2">
      <c r="A1544" s="161"/>
      <c r="B1544" s="162"/>
      <c r="C1544" s="240"/>
      <c r="D1544" s="164"/>
      <c r="E1544" s="164"/>
      <c r="F1544" s="165"/>
      <c r="G1544" s="165"/>
      <c r="H1544" s="98"/>
      <c r="I1544" s="98"/>
      <c r="J1544" s="123"/>
      <c r="K1544" s="165"/>
    </row>
    <row r="1545" spans="1:11" s="167" customFormat="1" ht="19.5" customHeight="1" x14ac:dyDescent="0.2">
      <c r="A1545" s="161"/>
      <c r="B1545" s="162"/>
      <c r="C1545" s="240"/>
      <c r="D1545" s="164"/>
      <c r="E1545" s="164"/>
      <c r="F1545" s="165"/>
      <c r="G1545" s="165"/>
      <c r="H1545" s="98"/>
      <c r="I1545" s="98"/>
      <c r="J1545" s="123"/>
      <c r="K1545" s="165"/>
    </row>
    <row r="1546" spans="1:11" s="167" customFormat="1" ht="19.5" customHeight="1" x14ac:dyDescent="0.2">
      <c r="A1546" s="161"/>
      <c r="B1546" s="162" t="s">
        <v>521</v>
      </c>
      <c r="C1546" s="163"/>
      <c r="D1546" s="164"/>
      <c r="E1546" s="164"/>
      <c r="F1546" s="165"/>
      <c r="G1546" s="165"/>
      <c r="H1546" s="98"/>
      <c r="I1546" s="98"/>
      <c r="J1546" s="123"/>
      <c r="K1546" s="165"/>
    </row>
    <row r="1547" spans="1:11" s="167" customFormat="1" ht="19.5" customHeight="1" x14ac:dyDescent="0.2">
      <c r="A1547" s="161"/>
      <c r="B1547" s="162"/>
      <c r="C1547" s="163"/>
      <c r="D1547" s="164"/>
      <c r="E1547" s="164"/>
      <c r="F1547" s="165"/>
      <c r="G1547" s="165"/>
      <c r="H1547" s="98"/>
      <c r="I1547" s="98"/>
      <c r="J1547" s="123"/>
      <c r="K1547" s="165"/>
    </row>
    <row r="1548" spans="1:11" s="167" customFormat="1" ht="19.5" customHeight="1" x14ac:dyDescent="0.2">
      <c r="A1548" s="161"/>
      <c r="B1548" s="162"/>
      <c r="C1548" s="163"/>
      <c r="D1548" s="164"/>
      <c r="E1548" s="164"/>
      <c r="F1548" s="165"/>
      <c r="G1548" s="165"/>
      <c r="H1548" s="98"/>
      <c r="I1548" s="98"/>
      <c r="J1548" s="123"/>
      <c r="K1548" s="165"/>
    </row>
    <row r="1549" spans="1:11" s="167" customFormat="1" ht="19.5" customHeight="1" x14ac:dyDescent="0.2">
      <c r="A1549" s="161"/>
      <c r="B1549" s="162"/>
      <c r="C1549" s="163"/>
      <c r="D1549" s="164"/>
      <c r="E1549" s="164"/>
      <c r="F1549" s="165"/>
      <c r="G1549" s="165"/>
      <c r="H1549" s="98"/>
      <c r="I1549" s="98"/>
      <c r="J1549" s="123"/>
      <c r="K1549" s="165"/>
    </row>
    <row r="1550" spans="1:11" s="167" customFormat="1" ht="19.5" customHeight="1" x14ac:dyDescent="0.2">
      <c r="A1550" s="161"/>
      <c r="B1550" s="162"/>
      <c r="C1550" s="240"/>
      <c r="D1550" s="164"/>
      <c r="E1550" s="164"/>
      <c r="F1550" s="165"/>
      <c r="G1550" s="165"/>
      <c r="H1550" s="98"/>
      <c r="I1550" s="98"/>
      <c r="J1550" s="123"/>
      <c r="K1550" s="165"/>
    </row>
    <row r="1551" spans="1:11" s="110" customFormat="1" ht="19.5" customHeight="1" x14ac:dyDescent="0.2">
      <c r="A1551" s="99"/>
      <c r="B1551" s="191"/>
      <c r="C1551" s="194"/>
      <c r="D1551" s="130"/>
      <c r="E1551" s="130"/>
      <c r="F1551" s="131"/>
      <c r="G1551" s="131"/>
      <c r="H1551" s="98"/>
      <c r="I1551" s="98"/>
      <c r="J1551" s="123"/>
      <c r="K1551" s="131"/>
    </row>
    <row r="1552" spans="1:11" s="167" customFormat="1" ht="19.5" customHeight="1" x14ac:dyDescent="0.2">
      <c r="A1552" s="161"/>
      <c r="B1552" s="162"/>
      <c r="C1552" s="163"/>
      <c r="D1552" s="164"/>
      <c r="E1552" s="164"/>
      <c r="F1552" s="165"/>
      <c r="G1552" s="165"/>
      <c r="H1552" s="98"/>
      <c r="I1552" s="98"/>
      <c r="J1552" s="123"/>
      <c r="K1552" s="165"/>
    </row>
    <row r="1553" spans="1:11" s="167" customFormat="1" ht="19.5" customHeight="1" x14ac:dyDescent="0.2">
      <c r="A1553" s="161"/>
      <c r="B1553" s="162"/>
      <c r="C1553" s="240"/>
      <c r="D1553" s="164"/>
      <c r="E1553" s="164"/>
      <c r="F1553" s="165"/>
      <c r="G1553" s="165"/>
      <c r="H1553" s="98"/>
      <c r="I1553" s="98"/>
      <c r="J1553" s="123"/>
      <c r="K1553" s="165"/>
    </row>
    <row r="1554" spans="1:11" s="167" customFormat="1" ht="19.5" customHeight="1" x14ac:dyDescent="0.2">
      <c r="A1554" s="161"/>
      <c r="B1554" s="162" t="s">
        <v>518</v>
      </c>
      <c r="C1554" s="240"/>
      <c r="D1554" s="164"/>
      <c r="E1554" s="164"/>
      <c r="F1554" s="165"/>
      <c r="G1554" s="165"/>
      <c r="H1554" s="98"/>
      <c r="I1554" s="98"/>
      <c r="J1554" s="123"/>
      <c r="K1554" s="165"/>
    </row>
    <row r="1555" spans="1:11" s="167" customFormat="1" ht="19.5" customHeight="1" x14ac:dyDescent="0.2">
      <c r="A1555" s="161"/>
      <c r="B1555" s="162"/>
      <c r="C1555" s="163"/>
      <c r="D1555" s="164"/>
      <c r="E1555" s="164"/>
      <c r="F1555" s="165"/>
      <c r="G1555" s="165"/>
      <c r="H1555" s="162"/>
      <c r="I1555" s="162"/>
      <c r="J1555" s="166"/>
      <c r="K1555" s="165"/>
    </row>
    <row r="1556" spans="1:11" s="167" customFormat="1" ht="19.5" customHeight="1" x14ac:dyDescent="0.2">
      <c r="A1556" s="161"/>
      <c r="B1556" s="162"/>
      <c r="C1556" s="163"/>
      <c r="D1556" s="164"/>
      <c r="E1556" s="164"/>
      <c r="F1556" s="165"/>
      <c r="G1556" s="165"/>
      <c r="H1556" s="162"/>
      <c r="I1556" s="162"/>
      <c r="J1556" s="166"/>
      <c r="K1556" s="165"/>
    </row>
    <row r="1557" spans="1:11" s="167" customFormat="1" ht="19.5" customHeight="1" x14ac:dyDescent="0.2">
      <c r="A1557" s="161"/>
      <c r="B1557" s="162" t="s">
        <v>420</v>
      </c>
      <c r="C1557" s="163"/>
      <c r="D1557" s="164"/>
      <c r="E1557" s="164"/>
      <c r="F1557" s="165"/>
      <c r="G1557" s="165"/>
      <c r="H1557" s="162"/>
      <c r="I1557" s="162"/>
      <c r="J1557" s="166"/>
      <c r="K1557" s="165"/>
    </row>
    <row r="1558" spans="1:11" s="110" customFormat="1" ht="19.5" customHeight="1" x14ac:dyDescent="0.2">
      <c r="A1558" s="99"/>
      <c r="B1558" s="168"/>
      <c r="C1558" s="160"/>
      <c r="D1558" s="130"/>
      <c r="E1558" s="130"/>
      <c r="F1558" s="131"/>
      <c r="G1558" s="131"/>
      <c r="H1558" s="98"/>
      <c r="I1558" s="98"/>
      <c r="J1558" s="123"/>
      <c r="K1558" s="131"/>
    </row>
    <row r="1559" spans="1:11" s="167" customFormat="1" ht="19.5" customHeight="1" x14ac:dyDescent="0.2">
      <c r="A1559" s="161"/>
      <c r="B1559" s="162"/>
      <c r="C1559" s="240"/>
      <c r="D1559" s="164"/>
      <c r="E1559" s="164"/>
      <c r="F1559" s="165"/>
      <c r="G1559" s="165"/>
      <c r="H1559" s="162"/>
      <c r="I1559" s="162"/>
      <c r="J1559" s="166"/>
      <c r="K1559" s="165"/>
    </row>
    <row r="1560" spans="1:11" s="167" customFormat="1" ht="19.5" customHeight="1" x14ac:dyDescent="0.2">
      <c r="A1560" s="161"/>
      <c r="B1560" s="162"/>
      <c r="C1560" s="163"/>
      <c r="D1560" s="164"/>
      <c r="E1560" s="164"/>
      <c r="F1560" s="165"/>
      <c r="G1560" s="165"/>
      <c r="H1560" s="162"/>
      <c r="I1560" s="162"/>
      <c r="J1560" s="166"/>
      <c r="K1560" s="165"/>
    </row>
    <row r="1561" spans="1:11" s="167" customFormat="1" ht="19.5" customHeight="1" x14ac:dyDescent="0.2">
      <c r="A1561" s="161"/>
      <c r="B1561" s="162"/>
      <c r="C1561" s="163"/>
      <c r="D1561" s="164"/>
      <c r="E1561" s="164"/>
      <c r="F1561" s="165"/>
      <c r="G1561" s="165"/>
      <c r="H1561" s="98"/>
      <c r="I1561" s="98"/>
      <c r="J1561" s="123"/>
      <c r="K1561" s="165"/>
    </row>
    <row r="1562" spans="1:11" s="167" customFormat="1" ht="19.5" customHeight="1" x14ac:dyDescent="0.2">
      <c r="A1562" s="161"/>
      <c r="B1562" s="162" t="s">
        <v>531</v>
      </c>
      <c r="C1562" s="240"/>
      <c r="D1562" s="164"/>
      <c r="E1562" s="164"/>
      <c r="F1562" s="165"/>
      <c r="G1562" s="165"/>
      <c r="H1562" s="162"/>
      <c r="I1562" s="162"/>
      <c r="J1562" s="166"/>
      <c r="K1562" s="165"/>
    </row>
    <row r="1563" spans="1:11" s="110" customFormat="1" ht="19.5" customHeight="1" x14ac:dyDescent="0.2">
      <c r="A1563" s="99"/>
      <c r="B1563" s="162"/>
      <c r="C1563" s="194"/>
      <c r="D1563" s="130"/>
      <c r="E1563" s="130"/>
      <c r="F1563" s="131"/>
      <c r="G1563" s="131"/>
      <c r="H1563" s="98"/>
      <c r="I1563" s="98"/>
      <c r="J1563" s="123"/>
      <c r="K1563" s="131"/>
    </row>
    <row r="1564" spans="1:11" s="167" customFormat="1" ht="19.5" customHeight="1" x14ac:dyDescent="0.2">
      <c r="A1564" s="161"/>
      <c r="B1564" s="162" t="s">
        <v>335</v>
      </c>
      <c r="C1564" s="163"/>
      <c r="D1564" s="164"/>
      <c r="E1564" s="164"/>
      <c r="F1564" s="165"/>
      <c r="G1564" s="165"/>
      <c r="H1564" s="162"/>
      <c r="I1564" s="162"/>
      <c r="J1564" s="166"/>
      <c r="K1564" s="165"/>
    </row>
    <row r="1565" spans="1:11" s="167" customFormat="1" ht="19.5" customHeight="1" x14ac:dyDescent="0.2">
      <c r="A1565" s="161"/>
      <c r="B1565" s="162"/>
      <c r="C1565" s="163"/>
      <c r="D1565" s="164"/>
      <c r="E1565" s="164"/>
      <c r="F1565" s="165"/>
      <c r="G1565" s="165"/>
      <c r="H1565" s="162"/>
      <c r="I1565" s="162"/>
      <c r="J1565" s="166"/>
      <c r="K1565" s="165"/>
    </row>
    <row r="1566" spans="1:11" s="167" customFormat="1" ht="19.5" customHeight="1" x14ac:dyDescent="0.2">
      <c r="A1566" s="161"/>
      <c r="B1566" s="162" t="s">
        <v>336</v>
      </c>
      <c r="C1566" s="163"/>
      <c r="D1566" s="164"/>
      <c r="E1566" s="164"/>
      <c r="F1566" s="165"/>
      <c r="G1566" s="165"/>
      <c r="H1566" s="162"/>
      <c r="I1566" s="162"/>
      <c r="J1566" s="166"/>
      <c r="K1566" s="165"/>
    </row>
    <row r="1567" spans="1:11" s="167" customFormat="1" ht="19.5" customHeight="1" x14ac:dyDescent="0.2">
      <c r="A1567" s="161"/>
      <c r="B1567" s="162"/>
      <c r="C1567" s="163"/>
      <c r="D1567" s="164"/>
      <c r="E1567" s="164"/>
      <c r="F1567" s="165"/>
      <c r="G1567" s="165"/>
      <c r="H1567" s="162"/>
      <c r="I1567" s="162"/>
      <c r="J1567" s="166"/>
      <c r="K1567" s="165"/>
    </row>
    <row r="1568" spans="1:11" s="167" customFormat="1" ht="19.5" customHeight="1" x14ac:dyDescent="0.2">
      <c r="A1568" s="161"/>
      <c r="B1568" s="162" t="s">
        <v>500</v>
      </c>
      <c r="C1568" s="240"/>
      <c r="D1568" s="164"/>
      <c r="E1568" s="164"/>
      <c r="F1568" s="165"/>
      <c r="G1568" s="165"/>
      <c r="H1568" s="162"/>
      <c r="I1568" s="162"/>
      <c r="J1568" s="166"/>
      <c r="K1568" s="165"/>
    </row>
    <row r="1569" spans="1:11" s="167" customFormat="1" ht="19.5" customHeight="1" x14ac:dyDescent="0.2">
      <c r="A1569" s="161"/>
      <c r="B1569" s="162"/>
      <c r="C1569" s="240"/>
      <c r="D1569" s="164"/>
      <c r="E1569" s="164"/>
      <c r="F1569" s="165"/>
      <c r="G1569" s="165"/>
      <c r="H1569" s="162"/>
      <c r="I1569" s="162"/>
      <c r="J1569" s="166"/>
      <c r="K1569" s="165"/>
    </row>
    <row r="1570" spans="1:11" s="110" customFormat="1" ht="19.5" customHeight="1" x14ac:dyDescent="0.2">
      <c r="A1570" s="99"/>
      <c r="B1570" s="192"/>
      <c r="C1570" s="242"/>
      <c r="D1570" s="130"/>
      <c r="E1570" s="130"/>
      <c r="F1570" s="131"/>
      <c r="G1570" s="131"/>
      <c r="H1570" s="98"/>
      <c r="I1570" s="98"/>
      <c r="J1570" s="123"/>
      <c r="K1570" s="131"/>
    </row>
    <row r="1571" spans="1:11" s="167" customFormat="1" ht="19.5" customHeight="1" x14ac:dyDescent="0.2">
      <c r="A1571" s="161"/>
      <c r="B1571" s="168"/>
      <c r="C1571" s="240"/>
      <c r="D1571" s="164"/>
      <c r="E1571" s="164"/>
      <c r="F1571" s="165"/>
      <c r="G1571" s="165"/>
      <c r="H1571" s="98"/>
      <c r="I1571" s="98"/>
      <c r="J1571" s="123"/>
      <c r="K1571" s="165"/>
    </row>
    <row r="1572" spans="1:11" s="167" customFormat="1" ht="19.5" customHeight="1" x14ac:dyDescent="0.2">
      <c r="A1572" s="161"/>
      <c r="B1572" s="162"/>
      <c r="C1572" s="240"/>
      <c r="D1572" s="164"/>
      <c r="E1572" s="164"/>
      <c r="F1572" s="165"/>
      <c r="G1572" s="165"/>
      <c r="H1572" s="98"/>
      <c r="I1572" s="98"/>
      <c r="J1572" s="123"/>
      <c r="K1572" s="165"/>
    </row>
    <row r="1573" spans="1:11" s="167" customFormat="1" ht="19.5" customHeight="1" x14ac:dyDescent="0.2">
      <c r="A1573" s="161"/>
      <c r="B1573" s="162"/>
      <c r="C1573" s="240"/>
      <c r="D1573" s="164"/>
      <c r="E1573" s="164"/>
      <c r="F1573" s="165"/>
      <c r="G1573" s="165"/>
      <c r="H1573" s="98"/>
      <c r="I1573" s="98"/>
      <c r="J1573" s="123"/>
      <c r="K1573" s="165"/>
    </row>
    <row r="1574" spans="1:11" s="167" customFormat="1" ht="19.5" customHeight="1" x14ac:dyDescent="0.2">
      <c r="A1574" s="161" t="s">
        <v>801</v>
      </c>
      <c r="B1574" s="162"/>
      <c r="C1574" s="240"/>
      <c r="D1574" s="164"/>
      <c r="E1574" s="164"/>
      <c r="F1574" s="165"/>
      <c r="G1574" s="165"/>
      <c r="H1574" s="98"/>
      <c r="I1574" s="98"/>
      <c r="J1574" s="123"/>
      <c r="K1574" s="165"/>
    </row>
    <row r="1575" spans="1:11" s="167" customFormat="1" ht="19.5" customHeight="1" x14ac:dyDescent="0.2">
      <c r="A1575" s="161"/>
      <c r="B1575" s="162"/>
      <c r="C1575" s="245"/>
      <c r="D1575" s="164"/>
      <c r="E1575" s="164"/>
      <c r="F1575" s="165"/>
      <c r="G1575" s="165"/>
      <c r="H1575" s="98"/>
      <c r="I1575" s="98"/>
      <c r="J1575" s="123"/>
      <c r="K1575" s="165"/>
    </row>
    <row r="1576" spans="1:11" s="167" customFormat="1" ht="19.5" customHeight="1" x14ac:dyDescent="0.2">
      <c r="A1576" s="161"/>
      <c r="B1576" s="162" t="s">
        <v>423</v>
      </c>
      <c r="C1576" s="245"/>
      <c r="D1576" s="164"/>
      <c r="E1576" s="164"/>
      <c r="F1576" s="165"/>
      <c r="G1576" s="165"/>
      <c r="H1576" s="98"/>
      <c r="I1576" s="98"/>
      <c r="J1576" s="123"/>
      <c r="K1576" s="165"/>
    </row>
    <row r="1577" spans="1:11" s="167" customFormat="1" ht="19.5" customHeight="1" x14ac:dyDescent="0.2">
      <c r="A1577" s="161"/>
      <c r="B1577" s="162"/>
      <c r="C1577" s="240"/>
      <c r="D1577" s="164"/>
      <c r="E1577" s="164"/>
      <c r="F1577" s="165"/>
      <c r="G1577" s="165"/>
      <c r="H1577" s="98"/>
      <c r="I1577" s="98"/>
      <c r="J1577" s="123"/>
      <c r="K1577" s="165"/>
    </row>
    <row r="1578" spans="1:11" s="110" customFormat="1" ht="19.5" customHeight="1" x14ac:dyDescent="0.2">
      <c r="A1578" s="99"/>
      <c r="B1578" s="192"/>
      <c r="C1578" s="196"/>
      <c r="D1578" s="130"/>
      <c r="E1578" s="130"/>
      <c r="F1578" s="131"/>
      <c r="G1578" s="131" t="s">
        <v>721</v>
      </c>
      <c r="H1578" s="98"/>
      <c r="I1578" s="98"/>
      <c r="J1578" s="123"/>
      <c r="K1578" s="131"/>
    </row>
    <row r="1579" spans="1:11" s="167" customFormat="1" ht="19.5" customHeight="1" x14ac:dyDescent="0.2">
      <c r="A1579" s="161"/>
      <c r="B1579" s="162"/>
      <c r="C1579" s="163"/>
      <c r="D1579" s="164"/>
      <c r="E1579" s="164"/>
      <c r="F1579" s="165"/>
      <c r="G1579" s="165"/>
      <c r="H1579" s="98"/>
      <c r="I1579" s="98"/>
      <c r="J1579" s="123"/>
      <c r="K1579" s="165"/>
    </row>
    <row r="1580" spans="1:11" s="167" customFormat="1" ht="19.5" customHeight="1" x14ac:dyDescent="0.2">
      <c r="A1580" s="161"/>
      <c r="B1580" s="162"/>
      <c r="C1580" s="163"/>
      <c r="D1580" s="164"/>
      <c r="E1580" s="164"/>
      <c r="F1580" s="165"/>
      <c r="G1580" s="165"/>
      <c r="H1580" s="98"/>
      <c r="I1580" s="98"/>
      <c r="J1580" s="123"/>
      <c r="K1580" s="165"/>
    </row>
    <row r="1581" spans="1:11" s="110" customFormat="1" ht="19.5" customHeight="1" x14ac:dyDescent="0.2">
      <c r="A1581" s="99"/>
      <c r="B1581" s="192"/>
      <c r="C1581" s="132"/>
      <c r="D1581" s="130"/>
      <c r="E1581" s="130"/>
      <c r="F1581" s="131"/>
      <c r="G1581" s="131"/>
      <c r="H1581" s="98"/>
      <c r="I1581" s="98"/>
      <c r="J1581" s="123"/>
      <c r="K1581" s="131"/>
    </row>
    <row r="1582" spans="1:11" s="167" customFormat="1" ht="19.5" customHeight="1" x14ac:dyDescent="0.2">
      <c r="A1582" s="161"/>
      <c r="B1582" s="162"/>
      <c r="C1582" s="245"/>
      <c r="D1582" s="164"/>
      <c r="E1582" s="164"/>
      <c r="F1582" s="165"/>
      <c r="G1582" s="165"/>
      <c r="H1582" s="98"/>
      <c r="I1582" s="98"/>
      <c r="J1582" s="123"/>
      <c r="K1582" s="165"/>
    </row>
    <row r="1583" spans="1:11" s="110" customFormat="1" ht="19.5" customHeight="1" x14ac:dyDescent="0.2">
      <c r="A1583" s="99"/>
      <c r="B1583" s="192"/>
      <c r="C1583" s="126"/>
      <c r="D1583" s="130"/>
      <c r="E1583" s="130"/>
      <c r="F1583" s="131"/>
      <c r="G1583" s="131"/>
      <c r="H1583" s="98"/>
      <c r="I1583" s="98"/>
      <c r="J1583" s="123"/>
      <c r="K1583" s="131"/>
    </row>
    <row r="1584" spans="1:11" s="110" customFormat="1" ht="19.5" customHeight="1" x14ac:dyDescent="0.2">
      <c r="A1584" s="99"/>
      <c r="B1584" s="192"/>
      <c r="C1584" s="126"/>
      <c r="D1584" s="130"/>
      <c r="E1584" s="130"/>
      <c r="F1584" s="131"/>
      <c r="G1584" s="131"/>
      <c r="H1584" s="98"/>
      <c r="I1584" s="98"/>
      <c r="J1584" s="123"/>
      <c r="K1584" s="131"/>
    </row>
    <row r="1585" spans="1:11" s="110" customFormat="1" ht="19.5" customHeight="1" x14ac:dyDescent="0.2">
      <c r="A1585" s="99"/>
      <c r="B1585" s="192"/>
      <c r="C1585" s="126"/>
      <c r="D1585" s="130"/>
      <c r="E1585" s="130"/>
      <c r="F1585" s="131"/>
      <c r="G1585" s="131"/>
      <c r="H1585" s="98"/>
      <c r="I1585" s="98"/>
      <c r="J1585" s="123"/>
      <c r="K1585" s="131"/>
    </row>
    <row r="1586" spans="1:11" s="167" customFormat="1" ht="19.5" customHeight="1" x14ac:dyDescent="0.2">
      <c r="A1586" s="161"/>
      <c r="B1586" s="162" t="s">
        <v>526</v>
      </c>
      <c r="C1586" s="245"/>
      <c r="D1586" s="164"/>
      <c r="E1586" s="164"/>
      <c r="F1586" s="165"/>
      <c r="G1586" s="165"/>
      <c r="H1586" s="98"/>
      <c r="I1586" s="98"/>
      <c r="J1586" s="123"/>
      <c r="K1586" s="165"/>
    </row>
    <row r="1587" spans="1:11" s="110" customFormat="1" ht="19.5" customHeight="1" x14ac:dyDescent="0.2">
      <c r="A1587" s="100"/>
      <c r="B1587" s="109"/>
      <c r="C1587" s="210"/>
      <c r="D1587" s="130"/>
      <c r="E1587" s="130"/>
      <c r="F1587" s="131"/>
      <c r="G1587" s="131"/>
      <c r="H1587" s="109"/>
      <c r="I1587" s="109"/>
      <c r="J1587" s="123"/>
      <c r="K1587" s="131"/>
    </row>
    <row r="1588" spans="1:11" s="167" customFormat="1" ht="19.5" customHeight="1" x14ac:dyDescent="0.2">
      <c r="A1588" s="161"/>
      <c r="B1588" s="162"/>
      <c r="C1588" s="163"/>
      <c r="D1588" s="164"/>
      <c r="E1588" s="164"/>
      <c r="F1588" s="165"/>
      <c r="G1588" s="165"/>
      <c r="H1588" s="98"/>
      <c r="I1588" s="98"/>
      <c r="J1588" s="123"/>
      <c r="K1588" s="165"/>
    </row>
    <row r="1589" spans="1:11" s="110" customFormat="1" ht="19.5" customHeight="1" x14ac:dyDescent="0.2">
      <c r="A1589" s="99"/>
      <c r="B1589" s="192"/>
      <c r="C1589" s="194"/>
      <c r="D1589" s="130"/>
      <c r="E1589" s="130"/>
      <c r="F1589" s="131"/>
      <c r="G1589" s="131"/>
      <c r="H1589" s="98"/>
      <c r="I1589" s="98"/>
      <c r="J1589" s="123"/>
      <c r="K1589" s="131"/>
    </row>
    <row r="1590" spans="1:11" s="110" customFormat="1" ht="19.5" customHeight="1" x14ac:dyDescent="0.2">
      <c r="A1590" s="99"/>
      <c r="B1590" s="192"/>
      <c r="C1590" s="201"/>
      <c r="D1590" s="130"/>
      <c r="E1590" s="130"/>
      <c r="F1590" s="131"/>
      <c r="G1590" s="131"/>
      <c r="H1590" s="98"/>
      <c r="I1590" s="98"/>
      <c r="J1590" s="123"/>
      <c r="K1590" s="131"/>
    </row>
    <row r="1591" spans="1:11" s="167" customFormat="1" ht="19.5" customHeight="1" x14ac:dyDescent="0.2">
      <c r="A1591" s="161"/>
      <c r="B1591" s="162"/>
      <c r="C1591" s="245"/>
      <c r="D1591" s="164"/>
      <c r="E1591" s="164"/>
      <c r="F1591" s="165"/>
      <c r="G1591" s="165"/>
      <c r="H1591" s="98"/>
      <c r="I1591" s="98"/>
      <c r="J1591" s="123"/>
      <c r="K1591" s="165"/>
    </row>
    <row r="1592" spans="1:11" s="110" customFormat="1" ht="19.5" customHeight="1" x14ac:dyDescent="0.2">
      <c r="A1592" s="99"/>
      <c r="B1592" s="192"/>
      <c r="C1592" s="220"/>
      <c r="D1592" s="130"/>
      <c r="E1592" s="130"/>
      <c r="F1592" s="131"/>
      <c r="G1592" s="131"/>
      <c r="H1592" s="98"/>
      <c r="I1592" s="98"/>
      <c r="J1592" s="123"/>
      <c r="K1592" s="131"/>
    </row>
    <row r="1593" spans="1:11" s="110" customFormat="1" ht="19.5" customHeight="1" x14ac:dyDescent="0.2">
      <c r="A1593" s="100"/>
      <c r="B1593" s="162" t="s">
        <v>162</v>
      </c>
      <c r="C1593" s="132"/>
      <c r="D1593" s="130"/>
      <c r="E1593" s="130"/>
      <c r="F1593" s="131"/>
      <c r="G1593" s="131"/>
      <c r="H1593" s="109"/>
      <c r="I1593" s="109"/>
      <c r="J1593" s="123"/>
      <c r="K1593" s="131"/>
    </row>
    <row r="1594" spans="1:11" s="110" customFormat="1" ht="19.5" customHeight="1" x14ac:dyDescent="0.2">
      <c r="A1594" s="99"/>
      <c r="B1594" s="192"/>
      <c r="C1594" s="196"/>
      <c r="D1594" s="130"/>
      <c r="E1594" s="130"/>
      <c r="F1594" s="131"/>
      <c r="G1594" s="131"/>
      <c r="H1594" s="98"/>
      <c r="I1594" s="98"/>
      <c r="J1594" s="123"/>
      <c r="K1594" s="131"/>
    </row>
    <row r="1595" spans="1:11" s="110" customFormat="1" ht="19.5" customHeight="1" x14ac:dyDescent="0.2">
      <c r="A1595" s="99"/>
      <c r="B1595" s="192"/>
      <c r="C1595" s="220"/>
      <c r="D1595" s="130"/>
      <c r="E1595" s="130"/>
      <c r="F1595" s="131"/>
      <c r="G1595" s="131"/>
      <c r="H1595" s="98"/>
      <c r="I1595" s="98"/>
      <c r="J1595" s="123"/>
      <c r="K1595" s="131"/>
    </row>
    <row r="1596" spans="1:11" s="113" customFormat="1" ht="19.5" customHeight="1" x14ac:dyDescent="0.2">
      <c r="A1596" s="100"/>
      <c r="B1596" s="162" t="s">
        <v>606</v>
      </c>
      <c r="C1596" s="124"/>
      <c r="D1596" s="127"/>
      <c r="E1596" s="127"/>
      <c r="F1596" s="125"/>
      <c r="G1596" s="125"/>
      <c r="H1596" s="107"/>
      <c r="I1596" s="107"/>
      <c r="J1596" s="123"/>
      <c r="K1596" s="125"/>
    </row>
    <row r="1597" spans="1:11" s="110" customFormat="1" ht="19.5" customHeight="1" x14ac:dyDescent="0.2">
      <c r="A1597" s="99"/>
      <c r="B1597" s="168"/>
      <c r="C1597" s="196"/>
      <c r="D1597" s="130"/>
      <c r="E1597" s="130"/>
      <c r="F1597" s="131"/>
      <c r="G1597" s="131"/>
      <c r="H1597" s="98"/>
      <c r="I1597" s="98"/>
      <c r="J1597" s="123"/>
      <c r="K1597" s="131"/>
    </row>
    <row r="1598" spans="1:11" s="167" customFormat="1" ht="19.5" customHeight="1" x14ac:dyDescent="0.2">
      <c r="A1598" s="161"/>
      <c r="B1598" s="162"/>
      <c r="C1598" s="163"/>
      <c r="D1598" s="164"/>
      <c r="E1598" s="164"/>
      <c r="F1598" s="165"/>
      <c r="G1598" s="165"/>
      <c r="H1598" s="98"/>
      <c r="I1598" s="98"/>
      <c r="J1598" s="123"/>
      <c r="K1598" s="165"/>
    </row>
    <row r="1599" spans="1:11" s="167" customFormat="1" ht="19.5" customHeight="1" x14ac:dyDescent="0.2">
      <c r="A1599" s="161"/>
      <c r="B1599" s="162"/>
      <c r="C1599" s="163"/>
      <c r="D1599" s="164"/>
      <c r="E1599" s="164"/>
      <c r="F1599" s="165"/>
      <c r="G1599" s="165"/>
      <c r="H1599" s="98"/>
      <c r="I1599" s="98"/>
      <c r="J1599" s="123"/>
      <c r="K1599" s="165"/>
    </row>
    <row r="1600" spans="1:11" s="113" customFormat="1" ht="19.5" customHeight="1" x14ac:dyDescent="0.2">
      <c r="A1600" s="100"/>
      <c r="B1600" s="162" t="s">
        <v>425</v>
      </c>
      <c r="C1600" s="96"/>
      <c r="D1600" s="127"/>
      <c r="E1600" s="127"/>
      <c r="F1600" s="125"/>
      <c r="G1600" s="125"/>
      <c r="H1600" s="107"/>
      <c r="I1600" s="107"/>
      <c r="J1600" s="123"/>
      <c r="K1600" s="125"/>
    </row>
    <row r="1601" spans="1:11" s="113" customFormat="1" ht="19.5" customHeight="1" x14ac:dyDescent="0.2">
      <c r="A1601" s="100"/>
      <c r="B1601" s="162"/>
      <c r="C1601" s="96"/>
      <c r="D1601" s="127"/>
      <c r="E1601" s="127"/>
      <c r="F1601" s="125"/>
      <c r="G1601" s="125"/>
      <c r="H1601" s="107"/>
      <c r="I1601" s="107"/>
      <c r="J1601" s="123"/>
      <c r="K1601" s="125"/>
    </row>
    <row r="1602" spans="1:11" s="110" customFormat="1" ht="19.5" customHeight="1" x14ac:dyDescent="0.2">
      <c r="A1602" s="100"/>
      <c r="B1602" s="162" t="s">
        <v>346</v>
      </c>
      <c r="C1602" s="96"/>
      <c r="D1602" s="127"/>
      <c r="E1602" s="127"/>
      <c r="F1602" s="125"/>
      <c r="G1602" s="125"/>
      <c r="H1602" s="107"/>
      <c r="I1602" s="107"/>
      <c r="J1602" s="123"/>
      <c r="K1602" s="131"/>
    </row>
    <row r="1603" spans="1:11" s="110" customFormat="1" ht="19.5" customHeight="1" x14ac:dyDescent="0.2">
      <c r="A1603" s="99"/>
      <c r="B1603" s="168"/>
      <c r="C1603" s="244"/>
      <c r="D1603" s="130"/>
      <c r="E1603" s="130"/>
      <c r="F1603" s="131"/>
      <c r="G1603" s="131"/>
      <c r="H1603" s="98"/>
      <c r="I1603" s="98"/>
      <c r="J1603" s="123"/>
      <c r="K1603" s="131"/>
    </row>
    <row r="1604" spans="1:11" s="113" customFormat="1" ht="21" customHeight="1" x14ac:dyDescent="0.2">
      <c r="A1604" s="100"/>
      <c r="B1604" s="162" t="s">
        <v>426</v>
      </c>
      <c r="C1604" s="124"/>
      <c r="F1604" s="125"/>
      <c r="G1604" s="125"/>
      <c r="H1604" s="107"/>
      <c r="I1604" s="107"/>
      <c r="J1604" s="123"/>
      <c r="K1604" s="125"/>
    </row>
    <row r="1605" spans="1:11" s="110" customFormat="1" ht="19.5" customHeight="1" x14ac:dyDescent="0.2">
      <c r="A1605" s="99"/>
      <c r="B1605" s="168"/>
      <c r="C1605" s="132"/>
      <c r="D1605" s="130"/>
      <c r="E1605" s="130"/>
      <c r="F1605" s="131"/>
      <c r="G1605" s="131"/>
      <c r="H1605" s="98"/>
      <c r="I1605" s="98"/>
      <c r="J1605" s="123"/>
      <c r="K1605" s="131"/>
    </row>
    <row r="1606" spans="1:11" s="110" customFormat="1" ht="19.5" customHeight="1" x14ac:dyDescent="0.2">
      <c r="A1606" s="99"/>
      <c r="B1606" s="168"/>
      <c r="C1606" s="204"/>
      <c r="D1606" s="130"/>
      <c r="E1606" s="130"/>
      <c r="F1606" s="131"/>
      <c r="G1606" s="131"/>
      <c r="H1606" s="98"/>
      <c r="I1606" s="98"/>
      <c r="J1606" s="123"/>
      <c r="K1606" s="131"/>
    </row>
    <row r="1607" spans="1:11" s="110" customFormat="1" ht="21" customHeight="1" x14ac:dyDescent="0.2">
      <c r="A1607" s="100"/>
      <c r="B1607" s="162" t="s">
        <v>171</v>
      </c>
      <c r="C1607" s="96"/>
      <c r="D1607" s="127"/>
      <c r="E1607" s="127"/>
      <c r="F1607" s="125"/>
      <c r="G1607" s="125"/>
      <c r="H1607" s="107"/>
      <c r="I1607" s="107"/>
      <c r="J1607" s="123"/>
      <c r="K1607" s="131"/>
    </row>
    <row r="1608" spans="1:11" s="110" customFormat="1" ht="19.5" customHeight="1" x14ac:dyDescent="0.2">
      <c r="A1608" s="99"/>
      <c r="B1608" s="162"/>
      <c r="C1608" s="195"/>
      <c r="D1608" s="130"/>
      <c r="E1608" s="130"/>
      <c r="F1608" s="131"/>
      <c r="G1608" s="131"/>
      <c r="H1608" s="98"/>
      <c r="I1608" s="98"/>
      <c r="J1608" s="123"/>
      <c r="K1608" s="131"/>
    </row>
    <row r="1609" spans="1:11" s="113" customFormat="1" ht="21" customHeight="1" x14ac:dyDescent="0.2">
      <c r="A1609" s="100"/>
      <c r="B1609" s="162" t="s">
        <v>427</v>
      </c>
      <c r="C1609" s="96"/>
      <c r="F1609" s="125"/>
      <c r="G1609" s="125"/>
      <c r="H1609" s="107"/>
      <c r="I1609" s="107"/>
      <c r="J1609" s="123"/>
      <c r="K1609" s="125"/>
    </row>
    <row r="1610" spans="1:11" s="113" customFormat="1" ht="21" customHeight="1" x14ac:dyDescent="0.2">
      <c r="A1610" s="100"/>
      <c r="B1610" s="162"/>
      <c r="C1610" s="96"/>
      <c r="F1610" s="125"/>
      <c r="G1610" s="125"/>
      <c r="H1610" s="107"/>
      <c r="I1610" s="107"/>
      <c r="J1610" s="123"/>
      <c r="K1610" s="125"/>
    </row>
    <row r="1611" spans="1:11" s="167" customFormat="1" ht="19.5" customHeight="1" x14ac:dyDescent="0.2">
      <c r="A1611" s="161"/>
      <c r="B1611" s="162"/>
      <c r="C1611" s="240"/>
      <c r="D1611" s="164"/>
      <c r="E1611" s="164"/>
      <c r="F1611" s="165"/>
      <c r="G1611" s="165"/>
      <c r="H1611" s="98"/>
      <c r="I1611" s="98"/>
      <c r="J1611" s="123"/>
      <c r="K1611" s="165"/>
    </row>
    <row r="1612" spans="1:11" s="110" customFormat="1" ht="19.5" customHeight="1" x14ac:dyDescent="0.2">
      <c r="A1612" s="99"/>
      <c r="B1612" s="168"/>
      <c r="C1612" s="195"/>
      <c r="D1612" s="130"/>
      <c r="E1612" s="130"/>
      <c r="F1612" s="131"/>
      <c r="G1612" s="131"/>
      <c r="H1612" s="98"/>
      <c r="I1612" s="98"/>
      <c r="J1612" s="123"/>
      <c r="K1612" s="131"/>
    </row>
    <row r="1613" spans="1:11" s="110" customFormat="1" ht="21" customHeight="1" x14ac:dyDescent="0.2">
      <c r="A1613" s="100"/>
      <c r="B1613" s="162" t="s">
        <v>428</v>
      </c>
      <c r="C1613" s="249"/>
      <c r="F1613" s="131"/>
      <c r="G1613" s="131"/>
      <c r="H1613" s="109"/>
      <c r="I1613" s="109"/>
      <c r="J1613" s="123"/>
      <c r="K1613" s="131"/>
    </row>
    <row r="1614" spans="1:11" s="110" customFormat="1" ht="19.5" customHeight="1" x14ac:dyDescent="0.2">
      <c r="A1614" s="99"/>
      <c r="B1614" s="168"/>
      <c r="C1614" s="220"/>
      <c r="D1614" s="130"/>
      <c r="E1614" s="130"/>
      <c r="F1614" s="131"/>
      <c r="G1614" s="131"/>
      <c r="H1614" s="98"/>
      <c r="I1614" s="98"/>
      <c r="J1614" s="123"/>
      <c r="K1614" s="131"/>
    </row>
    <row r="1615" spans="1:11" s="110" customFormat="1" ht="19.5" customHeight="1" x14ac:dyDescent="0.2">
      <c r="A1615" s="99"/>
      <c r="B1615" s="168"/>
      <c r="C1615" s="220"/>
      <c r="D1615" s="130"/>
      <c r="E1615" s="130"/>
      <c r="F1615" s="131"/>
      <c r="G1615" s="131"/>
      <c r="H1615" s="98"/>
      <c r="I1615" s="98"/>
      <c r="J1615" s="123"/>
      <c r="K1615" s="131"/>
    </row>
    <row r="1616" spans="1:11" s="110" customFormat="1" ht="21" customHeight="1" x14ac:dyDescent="0.2">
      <c r="A1616" s="100"/>
      <c r="B1616" s="162"/>
      <c r="C1616" s="249"/>
      <c r="F1616" s="131"/>
      <c r="G1616" s="131"/>
      <c r="H1616" s="109"/>
      <c r="I1616" s="109"/>
      <c r="J1616" s="123"/>
      <c r="K1616" s="131"/>
    </row>
    <row r="1617" spans="1:11" s="113" customFormat="1" ht="19.5" customHeight="1" x14ac:dyDescent="0.2">
      <c r="A1617" s="100"/>
      <c r="B1617" s="162" t="s">
        <v>429</v>
      </c>
      <c r="C1617" s="243"/>
      <c r="F1617" s="125"/>
      <c r="G1617" s="125"/>
      <c r="H1617" s="107"/>
      <c r="I1617" s="107"/>
      <c r="J1617" s="123"/>
      <c r="K1617" s="125"/>
    </row>
    <row r="1618" spans="1:11" s="110" customFormat="1" ht="19.5" customHeight="1" x14ac:dyDescent="0.2">
      <c r="A1618" s="99"/>
      <c r="B1618" s="168"/>
      <c r="C1618" s="128"/>
      <c r="D1618" s="130"/>
      <c r="E1618" s="130"/>
      <c r="F1618" s="131"/>
      <c r="G1618" s="131"/>
      <c r="H1618" s="98"/>
      <c r="I1618" s="98"/>
      <c r="J1618" s="123"/>
      <c r="K1618" s="131"/>
    </row>
    <row r="1619" spans="1:11" s="110" customFormat="1" ht="19.5" customHeight="1" x14ac:dyDescent="0.2">
      <c r="A1619" s="100"/>
      <c r="B1619" s="162" t="s">
        <v>540</v>
      </c>
      <c r="C1619" s="124"/>
      <c r="D1619" s="113"/>
      <c r="E1619" s="113"/>
      <c r="F1619" s="125"/>
      <c r="G1619" s="125"/>
      <c r="H1619" s="107"/>
      <c r="I1619" s="107"/>
      <c r="J1619" s="123"/>
      <c r="K1619" s="131"/>
    </row>
    <row r="1620" spans="1:11" s="110" customFormat="1" ht="19.5" customHeight="1" x14ac:dyDescent="0.2">
      <c r="A1620" s="99"/>
      <c r="B1620" s="168"/>
      <c r="C1620" s="200"/>
      <c r="D1620" s="130"/>
      <c r="E1620" s="130"/>
      <c r="F1620" s="131"/>
      <c r="G1620" s="131"/>
      <c r="H1620" s="98"/>
      <c r="I1620" s="98"/>
      <c r="J1620" s="123"/>
      <c r="K1620" s="131"/>
    </row>
    <row r="1621" spans="1:11" s="110" customFormat="1" ht="19.5" customHeight="1" x14ac:dyDescent="0.2">
      <c r="A1621" s="100"/>
      <c r="B1621" s="162" t="s">
        <v>184</v>
      </c>
      <c r="C1621" s="132"/>
      <c r="D1621" s="130"/>
      <c r="E1621" s="130"/>
      <c r="F1621" s="131"/>
      <c r="G1621" s="131"/>
      <c r="H1621" s="109"/>
      <c r="I1621" s="109"/>
      <c r="J1621" s="123"/>
      <c r="K1621" s="131"/>
    </row>
    <row r="1622" spans="1:11" s="110" customFormat="1" ht="19.5" customHeight="1" x14ac:dyDescent="0.2">
      <c r="A1622" s="100"/>
      <c r="B1622" s="162"/>
      <c r="C1622" s="210"/>
      <c r="D1622" s="130"/>
      <c r="E1622" s="130"/>
      <c r="F1622" s="131"/>
      <c r="G1622" s="131"/>
      <c r="H1622" s="109"/>
      <c r="I1622" s="109"/>
      <c r="J1622" s="123"/>
      <c r="K1622" s="131"/>
    </row>
    <row r="1623" spans="1:11" s="110" customFormat="1" ht="23.25" customHeight="1" x14ac:dyDescent="0.2">
      <c r="A1623" s="100"/>
      <c r="B1623" s="162" t="s">
        <v>529</v>
      </c>
      <c r="C1623" s="243"/>
      <c r="D1623" s="130"/>
      <c r="E1623" s="130"/>
      <c r="F1623" s="131"/>
      <c r="G1623" s="125"/>
      <c r="H1623" s="107"/>
      <c r="I1623" s="107"/>
      <c r="J1623" s="123"/>
      <c r="K1623" s="131"/>
    </row>
    <row r="1624" spans="1:11" s="110" customFormat="1" ht="23.25" customHeight="1" x14ac:dyDescent="0.2">
      <c r="A1624" s="100"/>
      <c r="B1624" s="162"/>
      <c r="C1624" s="243"/>
      <c r="D1624" s="130"/>
      <c r="E1624" s="130"/>
      <c r="F1624" s="131"/>
      <c r="G1624" s="125"/>
      <c r="H1624" s="107"/>
      <c r="I1624" s="107"/>
      <c r="J1624" s="123"/>
      <c r="K1624" s="131"/>
    </row>
    <row r="1625" spans="1:11" s="110" customFormat="1" ht="23.25" customHeight="1" x14ac:dyDescent="0.2">
      <c r="A1625" s="100"/>
      <c r="B1625" s="162" t="s">
        <v>430</v>
      </c>
      <c r="C1625" s="210"/>
      <c r="D1625" s="130"/>
      <c r="E1625" s="130"/>
      <c r="F1625" s="131"/>
      <c r="G1625" s="131"/>
      <c r="H1625" s="109"/>
      <c r="I1625" s="109"/>
      <c r="J1625" s="123"/>
      <c r="K1625" s="131"/>
    </row>
    <row r="1626" spans="1:11" s="110" customFormat="1" ht="19.5" customHeight="1" x14ac:dyDescent="0.2">
      <c r="A1626" s="100"/>
      <c r="B1626" s="162" t="s">
        <v>186</v>
      </c>
      <c r="C1626" s="243"/>
      <c r="D1626" s="127"/>
      <c r="E1626" s="127"/>
      <c r="F1626" s="125"/>
      <c r="G1626" s="125"/>
      <c r="H1626" s="107"/>
      <c r="I1626" s="107"/>
      <c r="J1626" s="123"/>
      <c r="K1626" s="131"/>
    </row>
    <row r="1627" spans="1:11" s="110" customFormat="1" ht="19.5" customHeight="1" x14ac:dyDescent="0.2">
      <c r="A1627" s="99" t="s">
        <v>384</v>
      </c>
      <c r="B1627" s="192"/>
      <c r="C1627" s="244"/>
      <c r="D1627" s="130"/>
      <c r="E1627" s="130"/>
      <c r="F1627" s="131"/>
      <c r="G1627" s="131"/>
      <c r="H1627" s="98"/>
      <c r="I1627" s="98"/>
      <c r="J1627" s="123"/>
      <c r="K1627" s="131"/>
    </row>
    <row r="1628" spans="1:11" s="110" customFormat="1" ht="19.5" customHeight="1" x14ac:dyDescent="0.2">
      <c r="A1628" s="100"/>
      <c r="B1628" s="162" t="s">
        <v>189</v>
      </c>
      <c r="C1628" s="210"/>
      <c r="D1628" s="130"/>
      <c r="E1628" s="130"/>
      <c r="F1628" s="131"/>
      <c r="G1628" s="131"/>
      <c r="H1628" s="109"/>
      <c r="I1628" s="109"/>
      <c r="J1628" s="123"/>
      <c r="K1628" s="131"/>
    </row>
    <row r="1629" spans="1:11" s="110" customFormat="1" ht="19.5" customHeight="1" x14ac:dyDescent="0.2">
      <c r="A1629" s="99"/>
      <c r="B1629" s="191"/>
      <c r="C1629" s="244"/>
      <c r="D1629" s="130"/>
      <c r="E1629" s="130"/>
      <c r="F1629" s="131"/>
      <c r="G1629" s="131"/>
      <c r="H1629" s="98"/>
      <c r="I1629" s="98"/>
      <c r="J1629" s="123"/>
      <c r="K1629" s="131"/>
    </row>
    <row r="1630" spans="1:11" s="110" customFormat="1" ht="19.5" customHeight="1" x14ac:dyDescent="0.2">
      <c r="A1630" s="100"/>
      <c r="B1630" s="162"/>
      <c r="C1630" s="210"/>
      <c r="D1630" s="130"/>
      <c r="E1630" s="130"/>
      <c r="F1630" s="131"/>
      <c r="G1630" s="131"/>
      <c r="H1630" s="109"/>
      <c r="I1630" s="109"/>
      <c r="J1630" s="123"/>
      <c r="K1630" s="131"/>
    </row>
    <row r="1631" spans="1:11" s="113" customFormat="1" ht="19.5" customHeight="1" x14ac:dyDescent="0.2">
      <c r="A1631" s="100"/>
      <c r="B1631" s="162" t="s">
        <v>192</v>
      </c>
      <c r="C1631" s="243"/>
      <c r="D1631" s="127"/>
      <c r="E1631" s="127"/>
      <c r="F1631" s="125"/>
      <c r="G1631" s="125"/>
      <c r="H1631" s="107"/>
      <c r="I1631" s="107"/>
      <c r="J1631" s="123"/>
      <c r="K1631" s="125"/>
    </row>
    <row r="1632" spans="1:11" s="113" customFormat="1" ht="19.5" customHeight="1" x14ac:dyDescent="0.2">
      <c r="A1632" s="100"/>
      <c r="B1632" s="162"/>
      <c r="C1632" s="243"/>
      <c r="D1632" s="127"/>
      <c r="E1632" s="127"/>
      <c r="F1632" s="125"/>
      <c r="G1632" s="125"/>
      <c r="H1632" s="107"/>
      <c r="I1632" s="107"/>
      <c r="J1632" s="123"/>
      <c r="K1632" s="125"/>
    </row>
    <row r="1633" spans="1:11" s="113" customFormat="1" ht="19.5" customHeight="1" x14ac:dyDescent="0.2">
      <c r="A1633" s="100"/>
      <c r="B1633" s="162" t="s">
        <v>194</v>
      </c>
      <c r="C1633" s="210"/>
      <c r="D1633" s="130"/>
      <c r="E1633" s="130"/>
      <c r="F1633" s="131"/>
      <c r="G1633" s="131"/>
      <c r="H1633" s="109"/>
      <c r="I1633" s="109"/>
      <c r="J1633" s="123"/>
      <c r="K1633" s="125"/>
    </row>
    <row r="1634" spans="1:11" s="113" customFormat="1" ht="19.5" customHeight="1" x14ac:dyDescent="0.2">
      <c r="A1634" s="100"/>
      <c r="B1634" s="162" t="s">
        <v>195</v>
      </c>
      <c r="C1634" s="210"/>
      <c r="D1634" s="130"/>
      <c r="E1634" s="130"/>
      <c r="F1634" s="131"/>
      <c r="G1634" s="131"/>
      <c r="H1634" s="109"/>
      <c r="I1634" s="109"/>
      <c r="J1634" s="123"/>
      <c r="K1634" s="125"/>
    </row>
    <row r="1635" spans="1:11" s="113" customFormat="1" ht="19.5" customHeight="1" x14ac:dyDescent="0.2">
      <c r="A1635" s="100"/>
      <c r="B1635" s="162"/>
      <c r="C1635" s="210"/>
      <c r="D1635" s="130"/>
      <c r="E1635" s="130"/>
      <c r="F1635" s="131"/>
      <c r="G1635" s="131"/>
      <c r="H1635" s="109"/>
      <c r="I1635" s="109"/>
      <c r="J1635" s="123"/>
      <c r="K1635" s="125"/>
    </row>
    <row r="1636" spans="1:11" s="167" customFormat="1" ht="19.5" customHeight="1" x14ac:dyDescent="0.2">
      <c r="A1636" s="161"/>
      <c r="B1636" s="162"/>
      <c r="C1636" s="245"/>
      <c r="D1636" s="164"/>
      <c r="E1636" s="164"/>
      <c r="F1636" s="165"/>
      <c r="G1636" s="165"/>
      <c r="H1636" s="98"/>
      <c r="I1636" s="98"/>
      <c r="J1636" s="123"/>
      <c r="K1636" s="165"/>
    </row>
    <row r="1637" spans="1:11" s="110" customFormat="1" ht="19.5" customHeight="1" x14ac:dyDescent="0.2">
      <c r="A1637" s="100"/>
      <c r="B1637" s="162" t="s">
        <v>196</v>
      </c>
      <c r="C1637" s="210"/>
      <c r="D1637" s="130"/>
      <c r="E1637" s="130"/>
      <c r="F1637" s="131"/>
      <c r="G1637" s="131"/>
      <c r="H1637" s="109"/>
      <c r="I1637" s="109"/>
      <c r="J1637" s="123"/>
      <c r="K1637" s="131"/>
    </row>
    <row r="1638" spans="1:11" s="110" customFormat="1" ht="19.5" customHeight="1" x14ac:dyDescent="0.2">
      <c r="A1638" s="100"/>
      <c r="B1638" s="162" t="s">
        <v>537</v>
      </c>
      <c r="C1638" s="243"/>
      <c r="D1638" s="127"/>
      <c r="E1638" s="127"/>
      <c r="F1638" s="125"/>
      <c r="G1638" s="125"/>
      <c r="H1638" s="107"/>
      <c r="I1638" s="107"/>
      <c r="J1638" s="123"/>
      <c r="K1638" s="131"/>
    </row>
    <row r="1639" spans="1:11" s="110" customFormat="1" ht="19.5" customHeight="1" x14ac:dyDescent="0.2">
      <c r="A1639" s="100"/>
      <c r="B1639" s="162"/>
      <c r="C1639" s="243"/>
      <c r="D1639" s="127"/>
      <c r="E1639" s="127"/>
      <c r="F1639" s="125"/>
      <c r="G1639" s="125"/>
      <c r="H1639" s="107"/>
      <c r="I1639" s="107"/>
      <c r="J1639" s="123"/>
      <c r="K1639" s="131"/>
    </row>
    <row r="1640" spans="1:11" s="110" customFormat="1" ht="19.5" customHeight="1" x14ac:dyDescent="0.2">
      <c r="A1640" s="100"/>
      <c r="B1640" s="162"/>
      <c r="C1640" s="243"/>
      <c r="D1640" s="127"/>
      <c r="E1640" s="127"/>
      <c r="F1640" s="125"/>
      <c r="G1640" s="125"/>
      <c r="H1640" s="107"/>
      <c r="I1640" s="107"/>
      <c r="J1640" s="123"/>
      <c r="K1640" s="131"/>
    </row>
    <row r="1641" spans="1:11" s="110" customFormat="1" ht="19.5" customHeight="1" x14ac:dyDescent="0.2">
      <c r="A1641" s="100"/>
      <c r="B1641" s="162" t="s">
        <v>347</v>
      </c>
      <c r="C1641" s="210"/>
      <c r="D1641" s="130"/>
      <c r="E1641" s="130"/>
      <c r="F1641" s="131"/>
      <c r="G1641" s="131"/>
      <c r="H1641" s="109"/>
      <c r="I1641" s="109"/>
      <c r="J1641" s="123"/>
      <c r="K1641" s="131"/>
    </row>
    <row r="1642" spans="1:11" s="110" customFormat="1" ht="19.5" customHeight="1" x14ac:dyDescent="0.2">
      <c r="A1642" s="99"/>
      <c r="B1642" s="168"/>
      <c r="C1642" s="126"/>
      <c r="D1642" s="130"/>
      <c r="E1642" s="130"/>
      <c r="F1642" s="131"/>
      <c r="G1642" s="131"/>
      <c r="H1642" s="98"/>
      <c r="I1642" s="98"/>
      <c r="J1642" s="123"/>
      <c r="K1642" s="131"/>
    </row>
    <row r="1643" spans="1:11" s="110" customFormat="1" ht="19.5" customHeight="1" x14ac:dyDescent="0.2">
      <c r="A1643" s="100"/>
      <c r="B1643" s="162" t="s">
        <v>224</v>
      </c>
      <c r="C1643" s="124"/>
      <c r="D1643" s="130"/>
      <c r="E1643" s="130"/>
      <c r="F1643" s="131"/>
      <c r="G1643" s="125"/>
      <c r="H1643" s="107"/>
      <c r="I1643" s="107"/>
      <c r="J1643" s="123"/>
      <c r="K1643" s="131"/>
    </row>
    <row r="1644" spans="1:11" s="110" customFormat="1" ht="19.5" customHeight="1" x14ac:dyDescent="0.2">
      <c r="A1644" s="100"/>
      <c r="B1644" s="162" t="s">
        <v>226</v>
      </c>
      <c r="C1644" s="132"/>
      <c r="D1644" s="130"/>
      <c r="E1644" s="130"/>
      <c r="F1644" s="131"/>
      <c r="G1644" s="131"/>
      <c r="H1644" s="109"/>
      <c r="I1644" s="109"/>
      <c r="J1644" s="123"/>
      <c r="K1644" s="131"/>
    </row>
    <row r="1645" spans="1:11" s="110" customFormat="1" ht="19.5" customHeight="1" x14ac:dyDescent="0.2">
      <c r="A1645" s="100"/>
      <c r="B1645" s="162"/>
      <c r="C1645" s="210"/>
      <c r="D1645" s="130"/>
      <c r="E1645" s="130"/>
      <c r="F1645" s="131"/>
      <c r="G1645" s="131"/>
      <c r="H1645" s="109"/>
      <c r="I1645" s="109"/>
      <c r="J1645" s="123"/>
      <c r="K1645" s="131"/>
    </row>
    <row r="1646" spans="1:11" s="110" customFormat="1" ht="19.5" customHeight="1" x14ac:dyDescent="0.2">
      <c r="A1646" s="100"/>
      <c r="B1646" s="162" t="s">
        <v>516</v>
      </c>
      <c r="C1646" s="243"/>
      <c r="D1646" s="130"/>
      <c r="E1646" s="130"/>
      <c r="F1646" s="131"/>
      <c r="G1646" s="125"/>
      <c r="H1646" s="107"/>
      <c r="I1646" s="107"/>
      <c r="J1646" s="123"/>
      <c r="K1646" s="131"/>
    </row>
    <row r="1647" spans="1:11" s="110" customFormat="1" ht="19.5" customHeight="1" x14ac:dyDescent="0.2">
      <c r="A1647" s="99"/>
      <c r="B1647" s="168"/>
      <c r="C1647" s="126"/>
      <c r="D1647" s="130"/>
      <c r="E1647" s="130"/>
      <c r="F1647" s="131"/>
      <c r="G1647" s="131"/>
      <c r="H1647" s="98"/>
      <c r="I1647" s="98"/>
      <c r="J1647" s="123"/>
      <c r="K1647" s="131"/>
    </row>
    <row r="1648" spans="1:11" s="110" customFormat="1" ht="19.5" customHeight="1" x14ac:dyDescent="0.2">
      <c r="A1648" s="100"/>
      <c r="B1648" s="162" t="s">
        <v>348</v>
      </c>
      <c r="C1648" s="132"/>
      <c r="D1648" s="130"/>
      <c r="E1648" s="130"/>
      <c r="F1648" s="131"/>
      <c r="G1648" s="131"/>
      <c r="H1648" s="109"/>
      <c r="I1648" s="109"/>
      <c r="J1648" s="123"/>
      <c r="K1648" s="131"/>
    </row>
    <row r="1649" spans="1:11" s="110" customFormat="1" ht="19.5" customHeight="1" x14ac:dyDescent="0.2">
      <c r="A1649" s="99"/>
      <c r="B1649" s="168"/>
      <c r="C1649" s="201"/>
      <c r="D1649" s="130"/>
      <c r="E1649" s="130"/>
      <c r="F1649" s="131"/>
      <c r="G1649" s="131"/>
      <c r="H1649" s="98"/>
      <c r="I1649" s="98"/>
      <c r="J1649" s="123"/>
      <c r="K1649" s="131"/>
    </row>
    <row r="1650" spans="1:11" s="113" customFormat="1" ht="19.5" customHeight="1" x14ac:dyDescent="0.2">
      <c r="A1650" s="100"/>
      <c r="B1650" s="162" t="s">
        <v>227</v>
      </c>
      <c r="C1650" s="243"/>
      <c r="F1650" s="125"/>
      <c r="G1650" s="125"/>
      <c r="H1650" s="109"/>
      <c r="I1650" s="107"/>
      <c r="J1650" s="123"/>
      <c r="K1650" s="125"/>
    </row>
    <row r="1651" spans="1:11" s="113" customFormat="1" ht="19.5" customHeight="1" x14ac:dyDescent="0.2">
      <c r="A1651" s="100"/>
      <c r="B1651" s="162"/>
      <c r="C1651" s="243"/>
      <c r="F1651" s="125"/>
      <c r="G1651" s="125"/>
      <c r="H1651" s="109"/>
      <c r="I1651" s="107"/>
      <c r="J1651" s="123"/>
      <c r="K1651" s="125"/>
    </row>
    <row r="1652" spans="1:11" s="113" customFormat="1" ht="19.5" customHeight="1" x14ac:dyDescent="0.2">
      <c r="A1652" s="100"/>
      <c r="B1652" s="162" t="s">
        <v>231</v>
      </c>
      <c r="C1652" s="124"/>
      <c r="F1652" s="125"/>
      <c r="G1652" s="125"/>
      <c r="H1652" s="109"/>
      <c r="I1652" s="107"/>
      <c r="J1652" s="123"/>
      <c r="K1652" s="125"/>
    </row>
    <row r="1653" spans="1:11" s="113" customFormat="1" ht="19.5" customHeight="1" x14ac:dyDescent="0.2">
      <c r="A1653" s="100"/>
      <c r="B1653" s="162"/>
      <c r="C1653" s="124"/>
      <c r="F1653" s="125"/>
      <c r="G1653" s="125"/>
      <c r="H1653" s="109"/>
      <c r="I1653" s="107"/>
      <c r="J1653" s="123"/>
      <c r="K1653" s="125"/>
    </row>
    <row r="1654" spans="1:11" s="113" customFormat="1" ht="19.5" customHeight="1" x14ac:dyDescent="0.2">
      <c r="A1654" s="100"/>
      <c r="B1654" s="162" t="s">
        <v>235</v>
      </c>
      <c r="C1654" s="204"/>
      <c r="D1654" s="130"/>
      <c r="E1654" s="130"/>
      <c r="F1654" s="131"/>
      <c r="G1654" s="131"/>
      <c r="H1654" s="109"/>
      <c r="I1654" s="109"/>
      <c r="J1654" s="123"/>
      <c r="K1654" s="125"/>
    </row>
    <row r="1655" spans="1:11" s="110" customFormat="1" ht="19.5" customHeight="1" x14ac:dyDescent="0.2">
      <c r="A1655" s="99"/>
      <c r="B1655" s="192"/>
      <c r="C1655" s="204"/>
      <c r="D1655" s="130"/>
      <c r="E1655" s="130"/>
      <c r="F1655" s="131"/>
      <c r="G1655" s="131"/>
      <c r="H1655" s="98"/>
      <c r="I1655" s="98"/>
      <c r="J1655" s="123"/>
      <c r="K1655" s="131"/>
    </row>
    <row r="1656" spans="1:11" s="113" customFormat="1" ht="19.5" customHeight="1" x14ac:dyDescent="0.2">
      <c r="A1656" s="100"/>
      <c r="B1656" s="162" t="s">
        <v>237</v>
      </c>
      <c r="C1656" s="96"/>
      <c r="D1656" s="127"/>
      <c r="E1656" s="127"/>
      <c r="F1656" s="125"/>
      <c r="G1656" s="125"/>
      <c r="H1656" s="107"/>
      <c r="I1656" s="107"/>
      <c r="J1656" s="123"/>
      <c r="K1656" s="125"/>
    </row>
    <row r="1657" spans="1:11" s="113" customFormat="1" ht="19.5" customHeight="1" x14ac:dyDescent="0.2">
      <c r="A1657" s="100"/>
      <c r="B1657" s="162"/>
      <c r="C1657" s="124"/>
      <c r="D1657" s="127"/>
      <c r="E1657" s="127"/>
      <c r="F1657" s="125"/>
      <c r="G1657" s="125"/>
      <c r="H1657" s="107"/>
      <c r="I1657" s="107"/>
      <c r="J1657" s="123"/>
      <c r="K1657" s="125"/>
    </row>
    <row r="1658" spans="1:11" s="113" customFormat="1" ht="19.5" customHeight="1" x14ac:dyDescent="0.2">
      <c r="A1658" s="100"/>
      <c r="B1658" s="162" t="s">
        <v>431</v>
      </c>
      <c r="C1658" s="132"/>
      <c r="D1658" s="130"/>
      <c r="E1658" s="130"/>
      <c r="F1658" s="131"/>
      <c r="G1658" s="131"/>
      <c r="H1658" s="109"/>
      <c r="I1658" s="109"/>
      <c r="J1658" s="123"/>
      <c r="K1658" s="125"/>
    </row>
    <row r="1659" spans="1:11" s="113" customFormat="1" ht="19.5" customHeight="1" x14ac:dyDescent="0.2">
      <c r="A1659" s="100"/>
      <c r="B1659" s="162" t="s">
        <v>241</v>
      </c>
      <c r="C1659" s="124"/>
      <c r="D1659" s="127"/>
      <c r="E1659" s="127"/>
      <c r="F1659" s="125"/>
      <c r="G1659" s="125"/>
      <c r="H1659" s="107"/>
      <c r="I1659" s="107"/>
      <c r="J1659" s="123"/>
      <c r="K1659" s="125"/>
    </row>
    <row r="1660" spans="1:11" s="113" customFormat="1" ht="19.5" customHeight="1" x14ac:dyDescent="0.2">
      <c r="A1660" s="100"/>
      <c r="B1660" s="162" t="s">
        <v>432</v>
      </c>
      <c r="C1660" s="243"/>
      <c r="D1660" s="127"/>
      <c r="E1660" s="127"/>
      <c r="F1660" s="125"/>
      <c r="G1660" s="125"/>
      <c r="H1660" s="107"/>
      <c r="I1660" s="107"/>
      <c r="J1660" s="123"/>
      <c r="K1660" s="125"/>
    </row>
    <row r="1661" spans="1:11" s="113" customFormat="1" ht="19.5" customHeight="1" x14ac:dyDescent="0.2">
      <c r="A1661" s="100"/>
      <c r="B1661" s="162" t="s">
        <v>349</v>
      </c>
      <c r="C1661" s="210"/>
      <c r="D1661" s="127"/>
      <c r="E1661" s="127"/>
      <c r="F1661" s="131"/>
      <c r="G1661" s="131"/>
      <c r="H1661" s="109"/>
      <c r="I1661" s="109"/>
      <c r="J1661" s="123"/>
      <c r="K1661" s="125"/>
    </row>
    <row r="1662" spans="1:11" s="113" customFormat="1" ht="19.5" customHeight="1" x14ac:dyDescent="0.2">
      <c r="A1662" s="100"/>
      <c r="B1662" s="162"/>
      <c r="C1662" s="210"/>
      <c r="D1662" s="127"/>
      <c r="E1662" s="127"/>
      <c r="F1662" s="131"/>
      <c r="G1662" s="131"/>
      <c r="H1662" s="109"/>
      <c r="I1662" s="109"/>
      <c r="J1662" s="123"/>
      <c r="K1662" s="125"/>
    </row>
    <row r="1663" spans="1:11" s="110" customFormat="1" ht="19.5" customHeight="1" x14ac:dyDescent="0.2">
      <c r="A1663" s="100"/>
      <c r="B1663" s="162" t="s">
        <v>544</v>
      </c>
      <c r="C1663" s="243"/>
      <c r="D1663" s="127"/>
      <c r="E1663" s="127"/>
      <c r="F1663" s="125"/>
      <c r="G1663" s="125"/>
      <c r="H1663" s="107"/>
      <c r="I1663" s="107"/>
      <c r="J1663" s="123"/>
      <c r="K1663" s="131"/>
    </row>
    <row r="1664" spans="1:11" s="110" customFormat="1" ht="19.5" customHeight="1" x14ac:dyDescent="0.2">
      <c r="A1664" s="99"/>
      <c r="B1664" s="191"/>
      <c r="C1664" s="126"/>
      <c r="D1664" s="130"/>
      <c r="E1664" s="130"/>
      <c r="F1664" s="131"/>
      <c r="G1664" s="131"/>
      <c r="H1664" s="98"/>
      <c r="I1664" s="98"/>
      <c r="J1664" s="123"/>
      <c r="K1664" s="131"/>
    </row>
    <row r="1665" spans="1:11" s="110" customFormat="1" ht="19.5" customHeight="1" x14ac:dyDescent="0.2">
      <c r="A1665" s="99"/>
      <c r="B1665" s="192"/>
      <c r="C1665" s="201"/>
      <c r="D1665" s="130"/>
      <c r="E1665" s="130"/>
      <c r="F1665" s="131"/>
      <c r="G1665" s="131"/>
      <c r="H1665" s="98"/>
      <c r="I1665" s="98"/>
      <c r="J1665" s="123"/>
      <c r="K1665" s="131"/>
    </row>
    <row r="1666" spans="1:11" s="110" customFormat="1" ht="19.5" customHeight="1" x14ac:dyDescent="0.2">
      <c r="A1666" s="100"/>
      <c r="B1666" s="162" t="s">
        <v>546</v>
      </c>
      <c r="F1666" s="131"/>
      <c r="G1666" s="131"/>
      <c r="H1666" s="109"/>
      <c r="I1666" s="109"/>
      <c r="J1666" s="123"/>
      <c r="K1666" s="131"/>
    </row>
    <row r="1667" spans="1:11" s="110" customFormat="1" ht="19.5" customHeight="1" x14ac:dyDescent="0.2">
      <c r="A1667" s="99"/>
      <c r="B1667" s="192"/>
      <c r="C1667" s="196"/>
      <c r="D1667" s="130"/>
      <c r="E1667" s="130"/>
      <c r="F1667" s="131"/>
      <c r="G1667" s="131"/>
      <c r="H1667" s="98"/>
      <c r="I1667" s="98"/>
      <c r="J1667" s="123"/>
      <c r="K1667" s="131"/>
    </row>
    <row r="1668" spans="1:11" s="110" customFormat="1" ht="19.5" customHeight="1" x14ac:dyDescent="0.2">
      <c r="A1668" s="100"/>
      <c r="B1668" s="162" t="s">
        <v>547</v>
      </c>
      <c r="C1668" s="204"/>
      <c r="F1668" s="131"/>
      <c r="G1668" s="131"/>
      <c r="H1668" s="109"/>
      <c r="I1668" s="109"/>
      <c r="J1668" s="123"/>
      <c r="K1668" s="131"/>
    </row>
    <row r="1669" spans="1:11" s="110" customFormat="1" ht="19.5" customHeight="1" x14ac:dyDescent="0.2">
      <c r="A1669" s="99"/>
      <c r="B1669" s="192"/>
      <c r="C1669" s="218"/>
      <c r="D1669" s="130"/>
      <c r="E1669" s="130"/>
      <c r="F1669" s="131"/>
      <c r="G1669" s="131"/>
      <c r="H1669" s="98"/>
      <c r="I1669" s="98"/>
      <c r="J1669" s="123"/>
      <c r="K1669" s="131"/>
    </row>
    <row r="1670" spans="1:11" s="110" customFormat="1" ht="19.5" customHeight="1" x14ac:dyDescent="0.2">
      <c r="A1670" s="100"/>
      <c r="B1670" s="162" t="s">
        <v>433</v>
      </c>
      <c r="C1670" s="96"/>
      <c r="F1670" s="131"/>
      <c r="G1670" s="125"/>
      <c r="H1670" s="107"/>
      <c r="I1670" s="107"/>
      <c r="J1670" s="123"/>
      <c r="K1670" s="131"/>
    </row>
    <row r="1671" spans="1:11" s="110" customFormat="1" ht="19.5" customHeight="1" x14ac:dyDescent="0.2">
      <c r="A1671" s="99"/>
      <c r="B1671" s="192"/>
      <c r="C1671" s="195"/>
      <c r="D1671" s="130"/>
      <c r="E1671" s="130"/>
      <c r="F1671" s="131"/>
      <c r="G1671" s="131"/>
      <c r="H1671" s="202"/>
      <c r="I1671" s="98"/>
      <c r="J1671" s="123"/>
      <c r="K1671" s="131"/>
    </row>
    <row r="1672" spans="1:11" s="110" customFormat="1" ht="19.5" customHeight="1" x14ac:dyDescent="0.2">
      <c r="A1672" s="100"/>
      <c r="B1672" s="162" t="s">
        <v>379</v>
      </c>
      <c r="C1672" s="204"/>
      <c r="F1672" s="131"/>
      <c r="G1672" s="131"/>
      <c r="H1672" s="109"/>
      <c r="I1672" s="109"/>
      <c r="J1672" s="123"/>
      <c r="K1672" s="131"/>
    </row>
    <row r="1673" spans="1:11" s="110" customFormat="1" ht="19.5" customHeight="1" x14ac:dyDescent="0.2">
      <c r="A1673" s="100"/>
      <c r="B1673" s="162"/>
      <c r="C1673" s="204"/>
      <c r="F1673" s="131"/>
      <c r="G1673" s="131"/>
      <c r="H1673" s="109"/>
      <c r="I1673" s="109"/>
      <c r="J1673" s="123"/>
      <c r="K1673" s="131"/>
    </row>
    <row r="1674" spans="1:11" s="110" customFormat="1" ht="19.5" customHeight="1" x14ac:dyDescent="0.2">
      <c r="A1674" s="100"/>
      <c r="B1674" s="162" t="s">
        <v>253</v>
      </c>
      <c r="C1674" s="96"/>
      <c r="F1674" s="131"/>
      <c r="G1674" s="125"/>
      <c r="H1674" s="107"/>
      <c r="I1674" s="107"/>
      <c r="J1674" s="123"/>
      <c r="K1674" s="131"/>
    </row>
    <row r="1675" spans="1:11" s="110" customFormat="1" ht="19.5" customHeight="1" x14ac:dyDescent="0.2">
      <c r="A1675" s="99"/>
      <c r="B1675" s="192"/>
      <c r="C1675" s="160"/>
      <c r="D1675" s="130"/>
      <c r="E1675" s="130"/>
      <c r="F1675" s="131"/>
      <c r="G1675" s="131"/>
      <c r="H1675" s="202"/>
      <c r="I1675" s="98"/>
      <c r="J1675" s="203"/>
      <c r="K1675" s="131"/>
    </row>
    <row r="1676" spans="1:11" s="110" customFormat="1" ht="19.5" customHeight="1" x14ac:dyDescent="0.2">
      <c r="A1676" s="100"/>
      <c r="B1676" s="162" t="s">
        <v>255</v>
      </c>
      <c r="C1676" s="204"/>
      <c r="F1676" s="131"/>
      <c r="G1676" s="131"/>
      <c r="H1676" s="109"/>
      <c r="I1676" s="109"/>
      <c r="J1676" s="123"/>
      <c r="K1676" s="131"/>
    </row>
    <row r="1677" spans="1:11" s="110" customFormat="1" ht="19.5" customHeight="1" x14ac:dyDescent="0.2">
      <c r="A1677" s="99"/>
      <c r="B1677" s="192"/>
      <c r="C1677" s="204"/>
      <c r="D1677" s="130"/>
      <c r="E1677" s="130"/>
      <c r="F1677" s="131"/>
      <c r="G1677" s="131"/>
      <c r="H1677" s="202"/>
      <c r="I1677" s="98"/>
      <c r="J1677" s="203"/>
      <c r="K1677" s="131"/>
    </row>
    <row r="1678" spans="1:11" s="113" customFormat="1" ht="19.5" customHeight="1" x14ac:dyDescent="0.2">
      <c r="A1678" s="100"/>
      <c r="B1678" s="162" t="s">
        <v>378</v>
      </c>
      <c r="C1678" s="254"/>
      <c r="F1678" s="125"/>
      <c r="G1678" s="125"/>
      <c r="H1678" s="109"/>
      <c r="I1678" s="107"/>
      <c r="J1678" s="123"/>
      <c r="K1678" s="125"/>
    </row>
    <row r="1679" spans="1:11" s="110" customFormat="1" ht="19.5" customHeight="1" x14ac:dyDescent="0.2">
      <c r="A1679" s="99"/>
      <c r="B1679" s="192"/>
      <c r="C1679" s="160"/>
      <c r="D1679" s="130"/>
      <c r="E1679" s="130"/>
      <c r="F1679" s="131"/>
      <c r="G1679" s="131"/>
      <c r="H1679" s="98"/>
      <c r="I1679" s="98"/>
      <c r="J1679" s="123"/>
      <c r="K1679" s="131"/>
    </row>
    <row r="1680" spans="1:11" s="110" customFormat="1" ht="19.5" customHeight="1" x14ac:dyDescent="0.2">
      <c r="A1680" s="100"/>
      <c r="B1680" s="162" t="s">
        <v>434</v>
      </c>
      <c r="C1680" s="204"/>
      <c r="F1680" s="131"/>
      <c r="G1680" s="131"/>
      <c r="H1680" s="109"/>
      <c r="I1680" s="109"/>
      <c r="J1680" s="123"/>
      <c r="K1680" s="131"/>
    </row>
    <row r="1681" spans="1:11" s="113" customFormat="1" ht="19.5" customHeight="1" x14ac:dyDescent="0.2">
      <c r="A1681" s="100"/>
      <c r="B1681" s="162" t="s">
        <v>233</v>
      </c>
      <c r="C1681" s="96"/>
      <c r="F1681" s="125"/>
      <c r="G1681" s="125"/>
      <c r="H1681" s="107"/>
      <c r="I1681" s="107"/>
      <c r="J1681" s="123"/>
      <c r="K1681" s="125"/>
    </row>
    <row r="1682" spans="1:11" s="113" customFormat="1" ht="19.5" customHeight="1" x14ac:dyDescent="0.2">
      <c r="A1682" s="100"/>
      <c r="B1682" s="162"/>
      <c r="C1682" s="96"/>
      <c r="F1682" s="125"/>
      <c r="G1682" s="125"/>
      <c r="H1682" s="107"/>
      <c r="I1682" s="107"/>
      <c r="J1682" s="123"/>
      <c r="K1682" s="125"/>
    </row>
    <row r="1683" spans="1:11" s="110" customFormat="1" ht="19.5" customHeight="1" x14ac:dyDescent="0.2">
      <c r="A1683" s="100"/>
      <c r="B1683" s="162" t="s">
        <v>435</v>
      </c>
      <c r="C1683" s="204"/>
      <c r="F1683" s="131"/>
      <c r="G1683" s="131"/>
      <c r="H1683" s="109"/>
      <c r="I1683" s="109"/>
      <c r="J1683" s="123"/>
      <c r="K1683" s="131"/>
    </row>
    <row r="1684" spans="1:11" s="110" customFormat="1" ht="19.5" customHeight="1" x14ac:dyDescent="0.2">
      <c r="A1684" s="100"/>
      <c r="B1684" s="162" t="s">
        <v>503</v>
      </c>
      <c r="C1684" s="249"/>
      <c r="F1684" s="131"/>
      <c r="G1684" s="131"/>
      <c r="H1684" s="109"/>
      <c r="I1684" s="109"/>
      <c r="J1684" s="123"/>
      <c r="K1684" s="131"/>
    </row>
    <row r="1685" spans="1:11" s="110" customFormat="1" ht="19.5" customHeight="1" x14ac:dyDescent="0.2">
      <c r="A1685" s="100"/>
      <c r="B1685" s="162" t="s">
        <v>515</v>
      </c>
      <c r="C1685" s="249"/>
      <c r="F1685" s="131"/>
      <c r="G1685" s="131"/>
      <c r="H1685" s="109"/>
      <c r="I1685" s="109"/>
      <c r="J1685" s="123"/>
      <c r="K1685" s="131"/>
    </row>
    <row r="1686" spans="1:11" s="110" customFormat="1" ht="19.5" customHeight="1" x14ac:dyDescent="0.2">
      <c r="A1686" s="99"/>
      <c r="B1686" s="168"/>
      <c r="C1686" s="160"/>
      <c r="D1686" s="130"/>
      <c r="E1686" s="130"/>
      <c r="F1686" s="131"/>
      <c r="G1686" s="131"/>
      <c r="H1686" s="98"/>
      <c r="I1686" s="98"/>
      <c r="J1686" s="123"/>
      <c r="K1686" s="131"/>
    </row>
    <row r="1687" spans="1:11" s="110" customFormat="1" ht="19.5" customHeight="1" x14ac:dyDescent="0.2">
      <c r="A1687" s="100"/>
      <c r="B1687" s="162"/>
      <c r="C1687" s="204"/>
      <c r="D1687" s="130"/>
      <c r="E1687" s="130"/>
      <c r="F1687" s="131"/>
      <c r="G1687" s="131"/>
      <c r="H1687" s="109"/>
      <c r="I1687" s="109"/>
      <c r="J1687" s="123"/>
      <c r="K1687" s="131"/>
    </row>
    <row r="1688" spans="1:11" s="121" customFormat="1" ht="15.75" customHeight="1" x14ac:dyDescent="0.2">
      <c r="A1688" s="100"/>
      <c r="B1688" s="162" t="s">
        <v>436</v>
      </c>
      <c r="C1688" s="96"/>
      <c r="D1688" s="127"/>
      <c r="E1688" s="127"/>
      <c r="F1688" s="125"/>
      <c r="G1688" s="125"/>
      <c r="H1688" s="107"/>
      <c r="I1688" s="107"/>
      <c r="J1688" s="123"/>
    </row>
    <row r="1689" spans="1:11" s="112" customFormat="1" ht="19.5" customHeight="1" x14ac:dyDescent="0.2">
      <c r="A1689" s="99"/>
      <c r="B1689" s="168"/>
      <c r="C1689" s="160"/>
      <c r="D1689" s="214"/>
      <c r="E1689" s="214"/>
      <c r="F1689" s="122"/>
      <c r="G1689" s="122"/>
      <c r="H1689" s="98"/>
      <c r="I1689" s="98"/>
      <c r="J1689" s="98"/>
      <c r="K1689" s="122"/>
    </row>
    <row r="1690" spans="1:11" s="113" customFormat="1" ht="19.5" customHeight="1" x14ac:dyDescent="0.2">
      <c r="A1690" s="100"/>
      <c r="B1690" s="162" t="s">
        <v>350</v>
      </c>
      <c r="C1690" s="204"/>
      <c r="D1690" s="110"/>
      <c r="E1690" s="110"/>
      <c r="F1690" s="131"/>
      <c r="G1690" s="131"/>
      <c r="H1690" s="109"/>
      <c r="I1690" s="109"/>
      <c r="J1690" s="123"/>
      <c r="K1690" s="125"/>
    </row>
    <row r="1691" spans="1:11" s="113" customFormat="1" ht="19.5" customHeight="1" x14ac:dyDescent="0.2">
      <c r="A1691" s="100"/>
      <c r="B1691" s="162"/>
      <c r="C1691" s="204"/>
      <c r="D1691" s="110"/>
      <c r="E1691" s="110"/>
      <c r="F1691" s="131"/>
      <c r="G1691" s="131"/>
      <c r="H1691" s="109"/>
      <c r="I1691" s="109"/>
      <c r="J1691" s="123"/>
      <c r="K1691" s="125"/>
    </row>
    <row r="1692" spans="1:11" s="113" customFormat="1" ht="19.5" customHeight="1" x14ac:dyDescent="0.2">
      <c r="A1692" s="100"/>
      <c r="B1692" s="162"/>
      <c r="C1692" s="96"/>
      <c r="F1692" s="125"/>
      <c r="G1692" s="125"/>
      <c r="H1692" s="109"/>
      <c r="I1692" s="107"/>
      <c r="J1692" s="123"/>
      <c r="K1692" s="125"/>
    </row>
    <row r="1693" spans="1:11" s="110" customFormat="1" ht="19.5" customHeight="1" x14ac:dyDescent="0.2">
      <c r="A1693" s="161"/>
      <c r="B1693" s="162"/>
      <c r="C1693" s="240"/>
      <c r="D1693" s="164"/>
      <c r="E1693" s="164"/>
      <c r="F1693" s="165"/>
      <c r="G1693" s="165"/>
      <c r="H1693" s="98"/>
      <c r="I1693" s="98"/>
      <c r="J1693" s="123"/>
      <c r="K1693" s="131"/>
    </row>
    <row r="1694" spans="1:11" s="113" customFormat="1" ht="19.5" customHeight="1" x14ac:dyDescent="0.2">
      <c r="A1694" s="100"/>
      <c r="B1694" s="162" t="s">
        <v>264</v>
      </c>
      <c r="C1694" s="96"/>
      <c r="F1694" s="125"/>
      <c r="G1694" s="125"/>
      <c r="H1694" s="109"/>
      <c r="I1694" s="107"/>
      <c r="J1694" s="123"/>
      <c r="K1694" s="125"/>
    </row>
    <row r="1695" spans="1:11" s="113" customFormat="1" ht="19.5" customHeight="1" x14ac:dyDescent="0.2">
      <c r="A1695" s="100"/>
      <c r="B1695" s="162"/>
      <c r="C1695" s="96"/>
      <c r="F1695" s="125"/>
      <c r="G1695" s="125"/>
      <c r="H1695" s="109"/>
      <c r="I1695" s="107"/>
      <c r="J1695" s="123"/>
      <c r="K1695" s="125"/>
    </row>
    <row r="1696" spans="1:11" s="113" customFormat="1" ht="19.5" customHeight="1" x14ac:dyDescent="0.2">
      <c r="A1696" s="100"/>
      <c r="B1696" s="162" t="s">
        <v>351</v>
      </c>
      <c r="C1696" s="96"/>
      <c r="F1696" s="125"/>
      <c r="G1696" s="125"/>
      <c r="H1696" s="109"/>
      <c r="I1696" s="107"/>
      <c r="J1696" s="123"/>
      <c r="K1696" s="125"/>
    </row>
    <row r="1697" spans="1:11" s="110" customFormat="1" ht="19.5" customHeight="1" x14ac:dyDescent="0.2">
      <c r="A1697" s="99"/>
      <c r="B1697" s="168"/>
      <c r="C1697" s="195"/>
      <c r="D1697" s="130"/>
      <c r="E1697" s="130"/>
      <c r="F1697" s="131"/>
      <c r="G1697" s="131"/>
      <c r="H1697" s="202"/>
      <c r="I1697" s="98"/>
      <c r="J1697" s="123"/>
      <c r="K1697" s="131"/>
    </row>
    <row r="1698" spans="1:11" s="113" customFormat="1" ht="19.5" customHeight="1" x14ac:dyDescent="0.2">
      <c r="A1698" s="100"/>
      <c r="B1698" s="162" t="s">
        <v>352</v>
      </c>
      <c r="C1698" s="204"/>
      <c r="D1698" s="110"/>
      <c r="E1698" s="110"/>
      <c r="F1698" s="131"/>
      <c r="G1698" s="131"/>
      <c r="H1698" s="109"/>
      <c r="I1698" s="109"/>
      <c r="J1698" s="123"/>
      <c r="K1698" s="125"/>
    </row>
    <row r="1699" spans="1:11" s="113" customFormat="1" ht="19.5" customHeight="1" x14ac:dyDescent="0.2">
      <c r="A1699" s="100"/>
      <c r="B1699" s="162" t="s">
        <v>353</v>
      </c>
      <c r="C1699" s="96"/>
      <c r="F1699" s="125"/>
      <c r="G1699" s="125"/>
      <c r="H1699" s="109"/>
      <c r="I1699" s="107"/>
      <c r="J1699" s="123"/>
      <c r="K1699" s="125"/>
    </row>
    <row r="1700" spans="1:11" s="113" customFormat="1" ht="19.5" customHeight="1" x14ac:dyDescent="0.2">
      <c r="A1700" s="100"/>
      <c r="B1700" s="162"/>
      <c r="C1700" s="96"/>
      <c r="F1700" s="125"/>
      <c r="G1700" s="125"/>
      <c r="H1700" s="109"/>
      <c r="I1700" s="107"/>
      <c r="J1700" s="123"/>
      <c r="K1700" s="125"/>
    </row>
    <row r="1701" spans="1:11" s="110" customFormat="1" ht="19.5" customHeight="1" x14ac:dyDescent="0.2">
      <c r="A1701" s="100"/>
      <c r="B1701" s="162"/>
      <c r="C1701" s="204"/>
      <c r="F1701" s="131"/>
      <c r="G1701" s="131"/>
      <c r="H1701" s="109"/>
      <c r="I1701" s="109"/>
      <c r="J1701" s="123"/>
      <c r="K1701" s="131"/>
    </row>
    <row r="1702" spans="1:11" s="110" customFormat="1" ht="19.5" customHeight="1" x14ac:dyDescent="0.2">
      <c r="A1702" s="99"/>
      <c r="B1702" s="192"/>
      <c r="C1702" s="195"/>
      <c r="D1702" s="130"/>
      <c r="E1702" s="130"/>
      <c r="F1702" s="131"/>
      <c r="G1702" s="131"/>
      <c r="H1702" s="98"/>
      <c r="I1702" s="98"/>
      <c r="J1702" s="123"/>
      <c r="K1702" s="131"/>
    </row>
    <row r="1703" spans="1:11" s="110" customFormat="1" ht="19.5" customHeight="1" x14ac:dyDescent="0.2">
      <c r="A1703" s="100"/>
      <c r="B1703" s="162" t="s">
        <v>356</v>
      </c>
      <c r="C1703" s="249"/>
      <c r="F1703" s="131"/>
      <c r="G1703" s="131"/>
      <c r="H1703" s="109"/>
      <c r="I1703" s="109"/>
      <c r="J1703" s="123"/>
      <c r="K1703" s="131"/>
    </row>
    <row r="1704" spans="1:11" s="110" customFormat="1" ht="19.5" customHeight="1" x14ac:dyDescent="0.2">
      <c r="A1704" s="99"/>
      <c r="B1704" s="162"/>
      <c r="C1704" s="129"/>
      <c r="D1704" s="130"/>
      <c r="E1704" s="130"/>
      <c r="F1704" s="131"/>
      <c r="G1704" s="131"/>
      <c r="H1704" s="98"/>
      <c r="I1704" s="98"/>
      <c r="J1704" s="123"/>
      <c r="K1704" s="131"/>
    </row>
    <row r="1705" spans="1:11" s="110" customFormat="1" ht="19.5" customHeight="1" x14ac:dyDescent="0.2">
      <c r="A1705" s="99"/>
      <c r="B1705" s="192"/>
      <c r="C1705" s="218"/>
      <c r="D1705" s="130"/>
      <c r="E1705" s="130"/>
      <c r="F1705" s="131"/>
      <c r="G1705" s="131"/>
      <c r="H1705" s="98"/>
      <c r="I1705" s="98"/>
      <c r="J1705" s="123"/>
      <c r="K1705" s="131"/>
    </row>
    <row r="1706" spans="1:11" s="110" customFormat="1" ht="19.5" customHeight="1" x14ac:dyDescent="0.2">
      <c r="A1706" s="161"/>
      <c r="B1706" s="162"/>
      <c r="C1706" s="240"/>
      <c r="D1706" s="164"/>
      <c r="E1706" s="164"/>
      <c r="F1706" s="165"/>
      <c r="G1706" s="165"/>
      <c r="H1706" s="98"/>
      <c r="I1706" s="98"/>
      <c r="J1706" s="123"/>
      <c r="K1706" s="131"/>
    </row>
    <row r="1707" spans="1:11" s="110" customFormat="1" ht="19.5" customHeight="1" x14ac:dyDescent="0.2">
      <c r="A1707" s="100"/>
      <c r="B1707" s="162" t="s">
        <v>506</v>
      </c>
      <c r="C1707" s="204"/>
      <c r="F1707" s="131"/>
      <c r="G1707" s="131"/>
      <c r="H1707" s="109"/>
      <c r="I1707" s="109"/>
      <c r="J1707" s="123"/>
      <c r="K1707" s="131"/>
    </row>
    <row r="1708" spans="1:11" s="110" customFormat="1" ht="19.5" customHeight="1" x14ac:dyDescent="0.2">
      <c r="A1708" s="99" t="s">
        <v>706</v>
      </c>
      <c r="B1708" s="192"/>
      <c r="C1708" s="128"/>
      <c r="D1708" s="130"/>
      <c r="E1708" s="130"/>
      <c r="F1708" s="131"/>
      <c r="G1708" s="131"/>
      <c r="H1708" s="98"/>
      <c r="I1708" s="98"/>
      <c r="J1708" s="123"/>
      <c r="K1708" s="131"/>
    </row>
    <row r="1709" spans="1:11" s="110" customFormat="1" ht="19.5" customHeight="1" x14ac:dyDescent="0.2">
      <c r="A1709" s="100"/>
      <c r="B1709" s="162" t="s">
        <v>439</v>
      </c>
      <c r="C1709" s="96"/>
      <c r="D1709" s="113"/>
      <c r="E1709" s="113"/>
      <c r="F1709" s="125"/>
      <c r="G1709" s="125"/>
      <c r="H1709" s="107"/>
      <c r="I1709" s="107"/>
      <c r="J1709" s="123"/>
      <c r="K1709" s="131"/>
    </row>
    <row r="1710" spans="1:11" s="110" customFormat="1" ht="19.5" customHeight="1" x14ac:dyDescent="0.2">
      <c r="A1710" s="100"/>
      <c r="B1710" s="162" t="s">
        <v>271</v>
      </c>
      <c r="C1710" s="204"/>
      <c r="F1710" s="131"/>
      <c r="G1710" s="131"/>
      <c r="H1710" s="109"/>
      <c r="I1710" s="109"/>
      <c r="J1710" s="123"/>
      <c r="K1710" s="131"/>
    </row>
    <row r="1711" spans="1:11" s="110" customFormat="1" ht="19.5" customHeight="1" x14ac:dyDescent="0.2">
      <c r="A1711" s="100"/>
      <c r="B1711" s="162"/>
      <c r="C1711" s="204"/>
      <c r="F1711" s="131"/>
      <c r="G1711" s="131"/>
      <c r="H1711" s="109"/>
      <c r="I1711" s="109"/>
      <c r="J1711" s="123"/>
      <c r="K1711" s="131"/>
    </row>
    <row r="1712" spans="1:11" s="110" customFormat="1" ht="19.5" customHeight="1" x14ac:dyDescent="0.2">
      <c r="A1712" s="100"/>
      <c r="B1712" s="162"/>
      <c r="C1712" s="96"/>
      <c r="D1712" s="113"/>
      <c r="E1712" s="113"/>
      <c r="F1712" s="125"/>
      <c r="G1712" s="125"/>
      <c r="H1712" s="107"/>
      <c r="I1712" s="107"/>
      <c r="J1712" s="123"/>
      <c r="K1712" s="131"/>
    </row>
    <row r="1713" spans="1:11" s="110" customFormat="1" ht="19.5" customHeight="1" x14ac:dyDescent="0.2">
      <c r="A1713" s="99"/>
      <c r="B1713" s="168"/>
      <c r="C1713" s="204"/>
      <c r="D1713" s="130"/>
      <c r="E1713" s="130"/>
      <c r="F1713" s="131"/>
      <c r="G1713" s="131"/>
      <c r="H1713" s="98"/>
      <c r="I1713" s="98"/>
      <c r="J1713" s="123"/>
      <c r="K1713" s="131"/>
    </row>
    <row r="1714" spans="1:11" s="110" customFormat="1" ht="19.5" customHeight="1" x14ac:dyDescent="0.2">
      <c r="A1714" s="100"/>
      <c r="B1714" s="162" t="s">
        <v>517</v>
      </c>
      <c r="F1714" s="131"/>
      <c r="G1714" s="131"/>
      <c r="H1714" s="109"/>
      <c r="I1714" s="109"/>
      <c r="J1714" s="123"/>
      <c r="K1714" s="131"/>
    </row>
    <row r="1715" spans="1:11" s="110" customFormat="1" ht="19.5" customHeight="1" x14ac:dyDescent="0.2">
      <c r="A1715" s="100"/>
      <c r="B1715" s="162" t="s">
        <v>527</v>
      </c>
      <c r="C1715" s="132"/>
      <c r="D1715" s="130"/>
      <c r="E1715" s="130"/>
      <c r="F1715" s="131"/>
      <c r="G1715" s="131"/>
      <c r="H1715" s="109"/>
      <c r="I1715" s="109"/>
      <c r="J1715" s="123"/>
      <c r="K1715" s="131"/>
    </row>
    <row r="1716" spans="1:11" s="110" customFormat="1" ht="19.5" customHeight="1" x14ac:dyDescent="0.2">
      <c r="A1716" s="99"/>
      <c r="B1716" s="193"/>
      <c r="C1716" s="194"/>
      <c r="D1716" s="130"/>
      <c r="E1716" s="130"/>
      <c r="F1716" s="131"/>
      <c r="G1716" s="131"/>
      <c r="H1716" s="98"/>
      <c r="I1716" s="98"/>
      <c r="J1716" s="123"/>
      <c r="K1716" s="131"/>
    </row>
    <row r="1717" spans="1:11" s="110" customFormat="1" ht="19.5" customHeight="1" x14ac:dyDescent="0.2">
      <c r="A1717" s="100"/>
      <c r="B1717" s="162" t="s">
        <v>528</v>
      </c>
      <c r="C1717" s="124"/>
      <c r="D1717" s="127"/>
      <c r="E1717" s="127"/>
      <c r="F1717" s="125"/>
      <c r="G1717" s="125"/>
      <c r="H1717" s="107"/>
      <c r="I1717" s="107"/>
      <c r="J1717" s="123"/>
      <c r="K1717" s="131"/>
    </row>
    <row r="1718" spans="1:11" s="110" customFormat="1" ht="19.5" customHeight="1" x14ac:dyDescent="0.2">
      <c r="A1718" s="100"/>
      <c r="B1718" s="162"/>
      <c r="C1718" s="124"/>
      <c r="D1718" s="127"/>
      <c r="E1718" s="127"/>
      <c r="F1718" s="125"/>
      <c r="G1718" s="125"/>
      <c r="H1718" s="107"/>
      <c r="I1718" s="107"/>
      <c r="J1718" s="123"/>
      <c r="K1718" s="131"/>
    </row>
    <row r="1719" spans="1:11" s="110" customFormat="1" ht="19.5" customHeight="1" x14ac:dyDescent="0.2">
      <c r="A1719" s="100"/>
      <c r="B1719" s="162" t="s">
        <v>440</v>
      </c>
      <c r="C1719" s="132"/>
      <c r="D1719" s="130"/>
      <c r="E1719" s="130"/>
      <c r="F1719" s="131"/>
      <c r="G1719" s="131"/>
      <c r="H1719" s="109"/>
      <c r="I1719" s="109"/>
      <c r="J1719" s="123"/>
      <c r="K1719" s="131"/>
    </row>
    <row r="1720" spans="1:11" s="110" customFormat="1" ht="19.5" customHeight="1" x14ac:dyDescent="0.2">
      <c r="A1720" s="100"/>
      <c r="B1720" s="162"/>
      <c r="C1720" s="204"/>
      <c r="D1720" s="130"/>
      <c r="E1720" s="130"/>
      <c r="F1720" s="131"/>
      <c r="G1720" s="131"/>
      <c r="H1720" s="109"/>
      <c r="I1720" s="109"/>
      <c r="J1720" s="123"/>
      <c r="K1720" s="131"/>
    </row>
    <row r="1721" spans="1:11" s="110" customFormat="1" ht="19.5" customHeight="1" x14ac:dyDescent="0.2">
      <c r="A1721" s="219"/>
      <c r="B1721" s="192"/>
      <c r="C1721" s="195"/>
      <c r="D1721" s="130"/>
      <c r="E1721" s="130"/>
      <c r="F1721" s="131"/>
      <c r="G1721" s="131"/>
      <c r="H1721" s="98"/>
      <c r="I1721" s="98"/>
      <c r="J1721" s="123"/>
      <c r="K1721" s="131"/>
    </row>
    <row r="1722" spans="1:11" s="110" customFormat="1" ht="19.5" customHeight="1" x14ac:dyDescent="0.2">
      <c r="A1722" s="99"/>
      <c r="B1722" s="192"/>
      <c r="C1722" s="197"/>
      <c r="D1722" s="130"/>
      <c r="E1722" s="130"/>
      <c r="F1722" s="131"/>
      <c r="G1722" s="131"/>
      <c r="H1722" s="98"/>
      <c r="I1722" s="98"/>
      <c r="J1722" s="123"/>
      <c r="K1722" s="131"/>
    </row>
    <row r="1723" spans="1:11" s="110" customFormat="1" ht="19.5" customHeight="1" x14ac:dyDescent="0.2">
      <c r="A1723" s="161"/>
      <c r="B1723" s="162"/>
      <c r="C1723" s="240"/>
      <c r="D1723" s="164"/>
      <c r="E1723" s="164"/>
      <c r="F1723" s="165"/>
      <c r="G1723" s="165"/>
      <c r="H1723" s="98"/>
      <c r="I1723" s="98"/>
      <c r="J1723" s="123"/>
      <c r="K1723" s="131"/>
    </row>
    <row r="1724" spans="1:11" s="110" customFormat="1" ht="19.5" customHeight="1" x14ac:dyDescent="0.2">
      <c r="A1724" s="100"/>
      <c r="B1724" s="162" t="s">
        <v>272</v>
      </c>
      <c r="C1724" s="204"/>
      <c r="D1724" s="130"/>
      <c r="E1724" s="130"/>
      <c r="F1724" s="131"/>
      <c r="G1724" s="131"/>
      <c r="H1724" s="109"/>
      <c r="I1724" s="109"/>
      <c r="J1724" s="123"/>
      <c r="K1724" s="131"/>
    </row>
    <row r="1725" spans="1:11" s="110" customFormat="1" ht="19.5" customHeight="1" x14ac:dyDescent="0.2">
      <c r="A1725" s="99"/>
      <c r="B1725" s="192"/>
      <c r="C1725" s="195"/>
      <c r="D1725" s="130"/>
      <c r="E1725" s="130"/>
      <c r="F1725" s="131"/>
      <c r="G1725" s="131"/>
      <c r="H1725" s="98"/>
      <c r="I1725" s="98"/>
      <c r="J1725" s="123"/>
      <c r="K1725" s="131"/>
    </row>
    <row r="1726" spans="1:11" s="110" customFormat="1" ht="19.5" customHeight="1" x14ac:dyDescent="0.2">
      <c r="A1726" s="161"/>
      <c r="B1726" s="162"/>
      <c r="C1726" s="163"/>
      <c r="D1726" s="164"/>
      <c r="E1726" s="164"/>
      <c r="F1726" s="165"/>
      <c r="G1726" s="165"/>
      <c r="H1726" s="98"/>
      <c r="I1726" s="98"/>
      <c r="J1726" s="123"/>
      <c r="K1726" s="131"/>
    </row>
    <row r="1727" spans="1:11" s="113" customFormat="1" ht="19.5" customHeight="1" x14ac:dyDescent="0.2">
      <c r="A1727" s="100"/>
      <c r="B1727" s="162" t="s">
        <v>507</v>
      </c>
      <c r="C1727" s="124"/>
      <c r="D1727" s="127"/>
      <c r="E1727" s="127"/>
      <c r="F1727" s="125"/>
      <c r="G1727" s="125"/>
      <c r="H1727" s="107"/>
      <c r="I1727" s="107"/>
      <c r="J1727" s="123"/>
      <c r="K1727" s="125"/>
    </row>
    <row r="1728" spans="1:11" s="110" customFormat="1" ht="19.5" customHeight="1" x14ac:dyDescent="0.2">
      <c r="A1728" s="99"/>
      <c r="B1728" s="192"/>
      <c r="C1728" s="220"/>
      <c r="D1728" s="130"/>
      <c r="E1728" s="130"/>
      <c r="F1728" s="131"/>
      <c r="G1728" s="131"/>
      <c r="H1728" s="98"/>
      <c r="I1728" s="98"/>
      <c r="J1728" s="123"/>
      <c r="K1728" s="131"/>
    </row>
    <row r="1729" spans="1:11" s="113" customFormat="1" ht="19.5" customHeight="1" x14ac:dyDescent="0.2">
      <c r="A1729" s="100"/>
      <c r="B1729" s="162" t="s">
        <v>501</v>
      </c>
      <c r="C1729" s="96"/>
      <c r="D1729" s="127"/>
      <c r="E1729" s="127"/>
      <c r="F1729" s="131"/>
      <c r="G1729" s="131"/>
      <c r="H1729" s="109"/>
      <c r="I1729" s="109"/>
      <c r="J1729" s="123"/>
      <c r="K1729" s="125"/>
    </row>
    <row r="1730" spans="1:11" s="110" customFormat="1" ht="19.5" customHeight="1" x14ac:dyDescent="0.2">
      <c r="A1730" s="99"/>
      <c r="B1730" s="168"/>
      <c r="C1730" s="128"/>
      <c r="D1730" s="130"/>
      <c r="E1730" s="130"/>
      <c r="F1730" s="131"/>
      <c r="G1730" s="131"/>
      <c r="H1730" s="98"/>
      <c r="I1730" s="98"/>
      <c r="J1730" s="123"/>
      <c r="K1730" s="131"/>
    </row>
    <row r="1731" spans="1:11" s="110" customFormat="1" ht="19.5" customHeight="1" x14ac:dyDescent="0.2">
      <c r="A1731" s="161"/>
      <c r="B1731" s="162"/>
      <c r="C1731" s="240"/>
      <c r="D1731" s="164"/>
      <c r="E1731" s="164"/>
      <c r="F1731" s="165"/>
      <c r="G1731" s="165"/>
      <c r="H1731" s="98"/>
      <c r="I1731" s="98"/>
      <c r="J1731" s="123"/>
      <c r="K1731" s="131"/>
    </row>
    <row r="1732" spans="1:11" s="110" customFormat="1" ht="19.5" customHeight="1" x14ac:dyDescent="0.2">
      <c r="A1732" s="161"/>
      <c r="B1732" s="162"/>
      <c r="C1732" s="240"/>
      <c r="D1732" s="164"/>
      <c r="E1732" s="164"/>
      <c r="F1732" s="165"/>
      <c r="G1732" s="165"/>
      <c r="H1732" s="98"/>
      <c r="I1732" s="98"/>
      <c r="J1732" s="123"/>
      <c r="K1732" s="131"/>
    </row>
    <row r="1733" spans="1:11" s="113" customFormat="1" ht="19.5" customHeight="1" x14ac:dyDescent="0.2">
      <c r="A1733" s="100"/>
      <c r="B1733" s="162" t="s">
        <v>279</v>
      </c>
      <c r="C1733" s="96"/>
      <c r="D1733" s="127"/>
      <c r="E1733" s="127"/>
      <c r="F1733" s="125"/>
      <c r="G1733" s="125"/>
      <c r="H1733" s="107"/>
      <c r="I1733" s="107"/>
      <c r="J1733" s="123"/>
      <c r="K1733" s="125"/>
    </row>
    <row r="1734" spans="1:11" s="113" customFormat="1" ht="19.5" customHeight="1" x14ac:dyDescent="0.2">
      <c r="A1734" s="100"/>
      <c r="B1734" s="162"/>
      <c r="C1734" s="96"/>
      <c r="D1734" s="127"/>
      <c r="E1734" s="127"/>
      <c r="F1734" s="125"/>
      <c r="G1734" s="125"/>
      <c r="H1734" s="107"/>
      <c r="I1734" s="107"/>
      <c r="J1734" s="123"/>
      <c r="K1734" s="125"/>
    </row>
    <row r="1735" spans="1:11" s="110" customFormat="1" ht="19.5" customHeight="1" x14ac:dyDescent="0.2">
      <c r="A1735" s="99"/>
      <c r="B1735" s="192"/>
      <c r="C1735" s="197"/>
      <c r="D1735" s="130"/>
      <c r="E1735" s="130"/>
      <c r="F1735" s="131"/>
      <c r="G1735" s="131"/>
      <c r="H1735" s="98"/>
      <c r="I1735" s="98"/>
      <c r="J1735" s="123"/>
      <c r="K1735" s="131"/>
    </row>
    <row r="1736" spans="1:11" s="110" customFormat="1" ht="19.5" customHeight="1" x14ac:dyDescent="0.2">
      <c r="A1736" s="161"/>
      <c r="B1736" s="162"/>
      <c r="C1736" s="240"/>
      <c r="D1736" s="164"/>
      <c r="E1736" s="164"/>
      <c r="F1736" s="165"/>
      <c r="G1736" s="165"/>
      <c r="H1736" s="98"/>
      <c r="I1736" s="98"/>
      <c r="J1736" s="123"/>
      <c r="K1736" s="131"/>
    </row>
    <row r="1737" spans="1:11" s="113" customFormat="1" ht="19.5" customHeight="1" x14ac:dyDescent="0.2">
      <c r="A1737" s="100"/>
      <c r="B1737" s="213" t="s">
        <v>538</v>
      </c>
      <c r="C1737" s="124"/>
      <c r="D1737" s="127"/>
      <c r="E1737" s="127"/>
      <c r="F1737" s="125"/>
      <c r="G1737" s="125"/>
      <c r="H1737" s="107"/>
      <c r="I1737" s="107"/>
      <c r="J1737" s="123"/>
      <c r="K1737" s="125"/>
    </row>
    <row r="1738" spans="1:11" s="110" customFormat="1" ht="19.5" customHeight="1" x14ac:dyDescent="0.2">
      <c r="A1738" s="99"/>
      <c r="B1738" s="192"/>
      <c r="C1738" s="194"/>
      <c r="D1738" s="130"/>
      <c r="E1738" s="130"/>
      <c r="F1738" s="131"/>
      <c r="G1738" s="131"/>
      <c r="H1738" s="98"/>
      <c r="I1738" s="98"/>
      <c r="J1738" s="123"/>
      <c r="K1738" s="131"/>
    </row>
    <row r="1739" spans="1:11" s="113" customFormat="1" ht="19.5" customHeight="1" x14ac:dyDescent="0.2">
      <c r="A1739" s="100"/>
      <c r="B1739" s="162"/>
      <c r="C1739" s="124"/>
      <c r="D1739" s="127"/>
      <c r="E1739" s="127"/>
      <c r="F1739" s="131"/>
      <c r="G1739" s="131"/>
      <c r="H1739" s="109"/>
      <c r="I1739" s="109"/>
      <c r="J1739" s="123"/>
      <c r="K1739" s="125"/>
    </row>
    <row r="1740" spans="1:11" s="110" customFormat="1" ht="19.5" customHeight="1" x14ac:dyDescent="0.2">
      <c r="A1740" s="99"/>
      <c r="B1740" s="168"/>
      <c r="C1740" s="208"/>
      <c r="D1740" s="130"/>
      <c r="E1740" s="130"/>
      <c r="F1740" s="131"/>
      <c r="G1740" s="131"/>
      <c r="H1740" s="202"/>
      <c r="I1740" s="98"/>
      <c r="J1740" s="123"/>
      <c r="K1740" s="131"/>
    </row>
    <row r="1741" spans="1:11" s="113" customFormat="1" ht="19.5" customHeight="1" x14ac:dyDescent="0.2">
      <c r="A1741" s="100"/>
      <c r="B1741" s="162"/>
      <c r="C1741" s="124"/>
      <c r="D1741" s="127"/>
      <c r="E1741" s="127"/>
      <c r="F1741" s="131"/>
      <c r="G1741" s="131"/>
      <c r="H1741" s="109"/>
      <c r="I1741" s="109"/>
      <c r="J1741" s="123"/>
      <c r="K1741" s="125"/>
    </row>
    <row r="1742" spans="1:11" s="110" customFormat="1" ht="19.5" customHeight="1" x14ac:dyDescent="0.2">
      <c r="A1742" s="99"/>
      <c r="B1742" s="192"/>
      <c r="C1742" s="253"/>
      <c r="D1742" s="130"/>
      <c r="E1742" s="130"/>
      <c r="F1742" s="131"/>
      <c r="G1742" s="131"/>
      <c r="H1742" s="98"/>
      <c r="I1742" s="98"/>
      <c r="J1742" s="123"/>
      <c r="K1742" s="131"/>
    </row>
    <row r="1743" spans="1:11" s="113" customFormat="1" ht="19.5" customHeight="1" x14ac:dyDescent="0.2">
      <c r="A1743" s="100"/>
      <c r="B1743" s="162" t="s">
        <v>535</v>
      </c>
      <c r="C1743" s="96"/>
      <c r="D1743" s="127"/>
      <c r="E1743" s="127"/>
      <c r="F1743" s="125"/>
      <c r="G1743" s="125"/>
      <c r="H1743" s="107"/>
      <c r="I1743" s="107"/>
      <c r="J1743" s="123"/>
      <c r="K1743" s="125"/>
    </row>
    <row r="1744" spans="1:11" s="113" customFormat="1" ht="19.5" customHeight="1" x14ac:dyDescent="0.2">
      <c r="A1744" s="100"/>
      <c r="B1744" s="162"/>
      <c r="C1744" s="96"/>
      <c r="D1744" s="127"/>
      <c r="E1744" s="127"/>
      <c r="F1744" s="125"/>
      <c r="G1744" s="125"/>
      <c r="H1744" s="107"/>
      <c r="I1744" s="107"/>
      <c r="J1744" s="123"/>
      <c r="K1744" s="125"/>
    </row>
    <row r="1745" spans="1:11" s="113" customFormat="1" ht="19.5" customHeight="1" x14ac:dyDescent="0.2">
      <c r="A1745" s="100"/>
      <c r="B1745" s="162"/>
      <c r="C1745" s="243"/>
      <c r="D1745" s="127"/>
      <c r="E1745" s="127"/>
      <c r="F1745" s="125"/>
      <c r="G1745" s="125"/>
      <c r="H1745" s="107"/>
      <c r="I1745" s="107"/>
      <c r="J1745" s="123"/>
      <c r="K1745" s="125"/>
    </row>
    <row r="1746" spans="1:11" s="113" customFormat="1" ht="19.5" customHeight="1" x14ac:dyDescent="0.2">
      <c r="A1746" s="100"/>
      <c r="B1746" s="162"/>
      <c r="C1746" s="96"/>
      <c r="D1746" s="127"/>
      <c r="E1746" s="127"/>
      <c r="F1746" s="131"/>
      <c r="G1746" s="125"/>
      <c r="H1746" s="109"/>
      <c r="I1746" s="107"/>
      <c r="J1746" s="123"/>
      <c r="K1746" s="125"/>
    </row>
    <row r="1747" spans="1:11" s="113" customFormat="1" ht="19.5" customHeight="1" x14ac:dyDescent="0.2">
      <c r="A1747" s="100"/>
      <c r="B1747" s="162" t="s">
        <v>510</v>
      </c>
      <c r="C1747" s="243"/>
      <c r="F1747" s="125"/>
      <c r="G1747" s="125"/>
      <c r="H1747" s="109"/>
      <c r="I1747" s="107"/>
      <c r="J1747" s="123"/>
      <c r="K1747" s="125"/>
    </row>
    <row r="1748" spans="1:11" s="110" customFormat="1" ht="19.5" customHeight="1" x14ac:dyDescent="0.2">
      <c r="A1748" s="99"/>
      <c r="B1748" s="193"/>
      <c r="C1748" s="242"/>
      <c r="D1748" s="130"/>
      <c r="E1748" s="130"/>
      <c r="F1748" s="131"/>
      <c r="G1748" s="131"/>
      <c r="H1748" s="98"/>
      <c r="I1748" s="98"/>
      <c r="J1748" s="123"/>
      <c r="K1748" s="131"/>
    </row>
    <row r="1749" spans="1:11" s="110" customFormat="1" ht="19.5" customHeight="1" x14ac:dyDescent="0.2">
      <c r="A1749" s="100"/>
      <c r="B1749" s="162"/>
      <c r="C1749" s="210"/>
      <c r="F1749" s="131"/>
      <c r="G1749" s="131"/>
      <c r="H1749" s="109"/>
      <c r="I1749" s="109"/>
      <c r="J1749" s="123"/>
      <c r="K1749" s="131"/>
    </row>
    <row r="1750" spans="1:11" s="113" customFormat="1" ht="19.5" customHeight="1" x14ac:dyDescent="0.2">
      <c r="A1750" s="100"/>
      <c r="B1750" s="162"/>
      <c r="C1750" s="243"/>
      <c r="F1750" s="125"/>
      <c r="G1750" s="125"/>
      <c r="H1750" s="107"/>
      <c r="I1750" s="107"/>
      <c r="J1750" s="123"/>
      <c r="K1750" s="125"/>
    </row>
    <row r="1751" spans="1:11" s="113" customFormat="1" ht="19.5" customHeight="1" x14ac:dyDescent="0.2">
      <c r="A1751" s="100"/>
      <c r="B1751" s="162"/>
      <c r="C1751" s="96"/>
      <c r="F1751" s="125"/>
      <c r="G1751" s="125"/>
      <c r="H1751" s="107"/>
      <c r="I1751" s="107"/>
      <c r="J1751" s="123"/>
      <c r="K1751" s="125"/>
    </row>
    <row r="1752" spans="1:11" s="113" customFormat="1" ht="19.5" customHeight="1" x14ac:dyDescent="0.2">
      <c r="A1752" s="100"/>
      <c r="B1752" s="162" t="s">
        <v>442</v>
      </c>
      <c r="C1752" s="243"/>
      <c r="F1752" s="125"/>
      <c r="G1752" s="125"/>
      <c r="H1752" s="107"/>
      <c r="I1752" s="107"/>
      <c r="J1752" s="123"/>
      <c r="K1752" s="125"/>
    </row>
    <row r="1753" spans="1:11" s="110" customFormat="1" ht="19.5" customHeight="1" x14ac:dyDescent="0.2">
      <c r="A1753" s="99"/>
      <c r="B1753" s="162"/>
      <c r="C1753" s="195"/>
      <c r="D1753" s="130"/>
      <c r="E1753" s="130"/>
      <c r="F1753" s="131"/>
      <c r="G1753" s="131"/>
      <c r="H1753" s="98"/>
      <c r="I1753" s="98"/>
      <c r="J1753" s="123"/>
      <c r="K1753" s="131"/>
    </row>
    <row r="1754" spans="1:11" s="113" customFormat="1" ht="19.5" customHeight="1" x14ac:dyDescent="0.2">
      <c r="A1754" s="100"/>
      <c r="B1754" s="162" t="s">
        <v>290</v>
      </c>
      <c r="C1754" s="210"/>
      <c r="F1754" s="131"/>
      <c r="G1754" s="131"/>
      <c r="H1754" s="109"/>
      <c r="I1754" s="109"/>
      <c r="J1754" s="123"/>
      <c r="K1754" s="125"/>
    </row>
    <row r="1755" spans="1:11" s="113" customFormat="1" ht="19.5" customHeight="1" x14ac:dyDescent="0.2">
      <c r="A1755" s="100"/>
      <c r="B1755" s="162"/>
      <c r="C1755" s="204"/>
      <c r="F1755" s="131"/>
      <c r="G1755" s="131"/>
      <c r="H1755" s="109"/>
      <c r="I1755" s="109"/>
      <c r="J1755" s="123"/>
      <c r="K1755" s="125"/>
    </row>
    <row r="1756" spans="1:11" s="113" customFormat="1" ht="19.5" customHeight="1" x14ac:dyDescent="0.2">
      <c r="A1756" s="100"/>
      <c r="B1756" s="162" t="s">
        <v>486</v>
      </c>
      <c r="C1756" s="96"/>
      <c r="F1756" s="125"/>
      <c r="G1756" s="125"/>
      <c r="H1756" s="107"/>
      <c r="I1756" s="107"/>
      <c r="J1756" s="123"/>
      <c r="K1756" s="125"/>
    </row>
    <row r="1757" spans="1:11" s="110" customFormat="1" ht="19.5" customHeight="1" x14ac:dyDescent="0.2">
      <c r="A1757" s="100"/>
      <c r="B1757" s="162" t="s">
        <v>443</v>
      </c>
      <c r="C1757" s="204"/>
      <c r="F1757" s="131"/>
      <c r="G1757" s="131"/>
      <c r="H1757" s="109"/>
      <c r="I1757" s="109"/>
      <c r="J1757" s="123"/>
      <c r="K1757" s="131"/>
    </row>
    <row r="1758" spans="1:11" s="110" customFormat="1" ht="19.5" customHeight="1" x14ac:dyDescent="0.2">
      <c r="A1758" s="99"/>
      <c r="B1758" s="192"/>
      <c r="C1758" s="195"/>
      <c r="D1758" s="130"/>
      <c r="E1758" s="130"/>
      <c r="F1758" s="131"/>
      <c r="G1758" s="131"/>
      <c r="H1758" s="98"/>
      <c r="I1758" s="98"/>
      <c r="J1758" s="123"/>
      <c r="K1758" s="131"/>
    </row>
    <row r="1759" spans="1:11" s="113" customFormat="1" ht="19.5" customHeight="1" x14ac:dyDescent="0.2">
      <c r="A1759" s="100"/>
      <c r="B1759" s="162" t="s">
        <v>367</v>
      </c>
      <c r="C1759" s="96"/>
      <c r="F1759" s="125"/>
      <c r="G1759" s="125"/>
      <c r="H1759" s="107"/>
      <c r="I1759" s="107"/>
      <c r="J1759" s="123"/>
      <c r="K1759" s="125"/>
    </row>
    <row r="1760" spans="1:11" s="110" customFormat="1" ht="19.5" customHeight="1" x14ac:dyDescent="0.2">
      <c r="A1760" s="100"/>
      <c r="B1760" s="162"/>
      <c r="C1760" s="204"/>
      <c r="F1760" s="131"/>
      <c r="G1760" s="131"/>
      <c r="H1760" s="109"/>
      <c r="I1760" s="109"/>
      <c r="J1760" s="123"/>
      <c r="K1760" s="131"/>
    </row>
    <row r="1761" spans="1:11" s="112" customFormat="1" ht="19.5" customHeight="1" x14ac:dyDescent="0.2">
      <c r="A1761" s="99"/>
      <c r="B1761" s="168"/>
      <c r="C1761" s="195"/>
      <c r="D1761" s="214"/>
      <c r="E1761" s="214"/>
      <c r="F1761" s="122"/>
      <c r="G1761" s="122"/>
      <c r="H1761" s="98"/>
      <c r="I1761" s="98"/>
      <c r="J1761" s="98"/>
      <c r="K1761" s="122"/>
    </row>
    <row r="1762" spans="1:11" s="110" customFormat="1" ht="19.5" customHeight="1" x14ac:dyDescent="0.2">
      <c r="A1762" s="100"/>
      <c r="B1762" s="162" t="s">
        <v>381</v>
      </c>
      <c r="C1762" s="132"/>
      <c r="F1762" s="131"/>
      <c r="G1762" s="131"/>
      <c r="H1762" s="109"/>
      <c r="I1762" s="109"/>
      <c r="J1762" s="123"/>
      <c r="K1762" s="131"/>
    </row>
    <row r="1763" spans="1:11" s="110" customFormat="1" ht="19.5" customHeight="1" x14ac:dyDescent="0.2">
      <c r="A1763" s="99"/>
      <c r="B1763" s="168"/>
      <c r="C1763" s="196"/>
      <c r="D1763" s="130"/>
      <c r="E1763" s="130"/>
      <c r="F1763" s="131"/>
      <c r="G1763" s="131"/>
      <c r="H1763" s="202"/>
      <c r="I1763" s="98"/>
      <c r="J1763" s="123"/>
      <c r="K1763" s="131"/>
    </row>
    <row r="1764" spans="1:11" s="110" customFormat="1" ht="19.5" customHeight="1" x14ac:dyDescent="0.2">
      <c r="A1764" s="100"/>
      <c r="B1764" s="162" t="s">
        <v>382</v>
      </c>
      <c r="C1764" s="132"/>
      <c r="D1764" s="130"/>
      <c r="E1764" s="130"/>
      <c r="F1764" s="131"/>
      <c r="G1764" s="131"/>
      <c r="H1764" s="109"/>
      <c r="I1764" s="109"/>
      <c r="J1764" s="123"/>
      <c r="K1764" s="131"/>
    </row>
    <row r="1765" spans="1:11" s="110" customFormat="1" ht="19.5" customHeight="1" x14ac:dyDescent="0.2">
      <c r="A1765" s="99"/>
      <c r="B1765" s="192"/>
      <c r="C1765" s="196"/>
      <c r="D1765" s="130"/>
      <c r="E1765" s="130"/>
      <c r="F1765" s="131"/>
      <c r="G1765" s="131"/>
      <c r="H1765" s="202"/>
      <c r="I1765" s="98"/>
      <c r="J1765" s="123"/>
      <c r="K1765" s="131"/>
    </row>
    <row r="1766" spans="1:11" s="110" customFormat="1" ht="19.5" customHeight="1" x14ac:dyDescent="0.2">
      <c r="A1766" s="100"/>
      <c r="B1766" s="162" t="s">
        <v>524</v>
      </c>
      <c r="C1766" s="124"/>
      <c r="D1766" s="127"/>
      <c r="E1766" s="127"/>
      <c r="F1766" s="125"/>
      <c r="G1766" s="125"/>
      <c r="H1766" s="109"/>
      <c r="I1766" s="107"/>
      <c r="J1766" s="123"/>
      <c r="K1766" s="131"/>
    </row>
    <row r="1767" spans="1:11" s="110" customFormat="1" ht="19.5" customHeight="1" x14ac:dyDescent="0.2">
      <c r="A1767" s="100"/>
      <c r="B1767" s="162"/>
      <c r="C1767" s="96"/>
      <c r="D1767" s="127"/>
      <c r="E1767" s="127"/>
      <c r="F1767" s="125"/>
      <c r="G1767" s="125"/>
      <c r="H1767" s="109"/>
      <c r="I1767" s="107"/>
      <c r="J1767" s="123"/>
      <c r="K1767" s="131"/>
    </row>
    <row r="1768" spans="1:11" s="110" customFormat="1" ht="19.5" customHeight="1" x14ac:dyDescent="0.2">
      <c r="A1768" s="100"/>
      <c r="B1768" s="162" t="s">
        <v>444</v>
      </c>
      <c r="C1768" s="204"/>
      <c r="D1768" s="130"/>
      <c r="E1768" s="130"/>
      <c r="F1768" s="131"/>
      <c r="G1768" s="131"/>
      <c r="H1768" s="109"/>
      <c r="I1768" s="109"/>
      <c r="J1768" s="123"/>
      <c r="K1768" s="131"/>
    </row>
    <row r="1769" spans="1:11" s="110" customFormat="1" ht="19.5" customHeight="1" x14ac:dyDescent="0.2">
      <c r="A1769" s="99"/>
      <c r="B1769" s="192"/>
      <c r="C1769" s="195"/>
      <c r="D1769" s="130"/>
      <c r="E1769" s="130"/>
      <c r="F1769" s="131"/>
      <c r="G1769" s="131"/>
      <c r="H1769" s="202"/>
      <c r="I1769" s="98"/>
      <c r="J1769" s="123"/>
      <c r="K1769" s="131"/>
    </row>
    <row r="1770" spans="1:11" s="167" customFormat="1" ht="16.5" x14ac:dyDescent="0.2">
      <c r="A1770" s="239" t="s">
        <v>570</v>
      </c>
      <c r="B1770" s="239"/>
      <c r="C1770" s="255"/>
      <c r="D1770" s="239"/>
      <c r="E1770" s="239"/>
      <c r="F1770" s="239"/>
      <c r="G1770" s="239"/>
      <c r="H1770" s="239"/>
      <c r="I1770" s="182"/>
    </row>
    <row r="1771" spans="1:11" s="110" customFormat="1" ht="19.5" customHeight="1" x14ac:dyDescent="0.2">
      <c r="A1771" s="100"/>
      <c r="B1771" s="134"/>
      <c r="C1771" s="251"/>
      <c r="D1771" s="130"/>
      <c r="E1771" s="130"/>
      <c r="F1771" s="131"/>
      <c r="G1771" s="131"/>
      <c r="H1771" s="109"/>
      <c r="I1771" s="109"/>
      <c r="J1771" s="123"/>
      <c r="K1771" s="131"/>
    </row>
    <row r="1772" spans="1:11" s="110" customFormat="1" ht="19.5" customHeight="1" x14ac:dyDescent="0.2">
      <c r="A1772" s="100"/>
      <c r="B1772" s="184" t="s">
        <v>445</v>
      </c>
      <c r="C1772" s="251"/>
      <c r="D1772" s="130"/>
      <c r="E1772" s="130"/>
      <c r="F1772" s="131"/>
      <c r="G1772" s="131"/>
      <c r="H1772" s="109"/>
      <c r="I1772" s="109"/>
      <c r="J1772" s="123"/>
      <c r="K1772" s="131"/>
    </row>
    <row r="1773" spans="1:11" s="112" customFormat="1" ht="19.5" customHeight="1" x14ac:dyDescent="0.2">
      <c r="A1773" s="99"/>
      <c r="B1773" s="183"/>
      <c r="C1773" s="199"/>
      <c r="D1773" s="214"/>
      <c r="E1773" s="214"/>
      <c r="F1773" s="122"/>
      <c r="G1773" s="122"/>
      <c r="H1773" s="98"/>
      <c r="I1773" s="98"/>
      <c r="J1773" s="98"/>
      <c r="K1773" s="122"/>
    </row>
    <row r="1774" spans="1:11" s="110" customFormat="1" ht="19.5" customHeight="1" x14ac:dyDescent="0.2">
      <c r="A1774" s="99"/>
      <c r="B1774" s="192"/>
      <c r="C1774" s="128"/>
      <c r="D1774" s="130"/>
      <c r="E1774" s="130"/>
      <c r="F1774" s="131"/>
      <c r="G1774" s="131"/>
      <c r="H1774" s="98"/>
      <c r="I1774" s="98"/>
      <c r="J1774" s="123"/>
      <c r="K1774" s="131"/>
    </row>
    <row r="1775" spans="1:11" s="110" customFormat="1" ht="19.5" customHeight="1" x14ac:dyDescent="0.2">
      <c r="A1775" s="100"/>
      <c r="B1775" s="162"/>
      <c r="C1775" s="132"/>
      <c r="F1775" s="131"/>
      <c r="G1775" s="131"/>
      <c r="H1775" s="109"/>
      <c r="I1775" s="109"/>
      <c r="J1775" s="123"/>
      <c r="K1775" s="131"/>
    </row>
    <row r="1776" spans="1:11" s="110" customFormat="1" ht="19.5" customHeight="1" x14ac:dyDescent="0.2">
      <c r="A1776" s="99"/>
      <c r="B1776" s="191"/>
      <c r="C1776" s="196"/>
      <c r="D1776" s="130"/>
      <c r="E1776" s="130"/>
      <c r="F1776" s="131"/>
      <c r="G1776" s="131"/>
      <c r="H1776" s="98"/>
      <c r="I1776" s="98"/>
      <c r="J1776" s="123"/>
      <c r="K1776" s="131"/>
    </row>
    <row r="1777" spans="1:11" s="110" customFormat="1" ht="19.5" customHeight="1" x14ac:dyDescent="0.2">
      <c r="A1777" s="100"/>
      <c r="B1777" s="162" t="s">
        <v>446</v>
      </c>
      <c r="C1777" s="204"/>
      <c r="F1777" s="131"/>
      <c r="G1777" s="131"/>
      <c r="H1777" s="109"/>
      <c r="I1777" s="109"/>
      <c r="J1777" s="123"/>
      <c r="K1777" s="131"/>
    </row>
    <row r="1778" spans="1:11" s="110" customFormat="1" ht="19.5" customHeight="1" x14ac:dyDescent="0.2">
      <c r="A1778" s="100"/>
      <c r="B1778" s="162"/>
      <c r="C1778" s="204"/>
      <c r="F1778" s="131"/>
      <c r="G1778" s="131"/>
      <c r="H1778" s="109"/>
      <c r="I1778" s="109"/>
      <c r="J1778" s="123"/>
      <c r="K1778" s="131"/>
    </row>
    <row r="1779" spans="1:11" s="110" customFormat="1" ht="19.5" customHeight="1" x14ac:dyDescent="0.2">
      <c r="A1779" s="100"/>
      <c r="B1779" s="162"/>
      <c r="C1779" s="132"/>
      <c r="F1779" s="131"/>
      <c r="G1779" s="131"/>
      <c r="H1779" s="109"/>
      <c r="I1779" s="109"/>
      <c r="J1779" s="123"/>
      <c r="K1779" s="131"/>
    </row>
    <row r="1780" spans="1:11" s="110" customFormat="1" ht="19.5" customHeight="1" x14ac:dyDescent="0.2">
      <c r="A1780" s="100"/>
      <c r="B1780" s="162" t="s">
        <v>447</v>
      </c>
      <c r="C1780" s="124"/>
      <c r="D1780" s="113"/>
      <c r="E1780" s="113"/>
      <c r="F1780" s="125"/>
      <c r="G1780" s="125"/>
      <c r="H1780" s="107"/>
      <c r="I1780" s="107"/>
      <c r="J1780" s="123"/>
      <c r="K1780" s="131"/>
    </row>
    <row r="1781" spans="1:11" s="110" customFormat="1" ht="19.5" customHeight="1" x14ac:dyDescent="0.2">
      <c r="A1781" s="100"/>
      <c r="B1781" s="162"/>
      <c r="C1781" s="204"/>
      <c r="F1781" s="131"/>
      <c r="G1781" s="131"/>
      <c r="H1781" s="109"/>
      <c r="I1781" s="109"/>
      <c r="J1781" s="123"/>
      <c r="K1781" s="131"/>
    </row>
    <row r="1782" spans="1:11" s="110" customFormat="1" ht="19.5" customHeight="1" x14ac:dyDescent="0.2">
      <c r="A1782" s="99"/>
      <c r="B1782" s="168"/>
      <c r="C1782" s="200"/>
      <c r="D1782" s="130"/>
      <c r="E1782" s="130"/>
      <c r="F1782" s="131"/>
      <c r="G1782" s="131"/>
      <c r="H1782" s="98"/>
      <c r="I1782" s="98"/>
      <c r="J1782" s="123"/>
      <c r="K1782" s="131"/>
    </row>
    <row r="1783" spans="1:11" s="110" customFormat="1" ht="19.5" customHeight="1" x14ac:dyDescent="0.2">
      <c r="A1783" s="100"/>
      <c r="B1783" s="162"/>
      <c r="C1783" s="132"/>
      <c r="F1783" s="131"/>
      <c r="G1783" s="131"/>
      <c r="H1783" s="109"/>
      <c r="I1783" s="109"/>
      <c r="J1783" s="123"/>
      <c r="K1783" s="131"/>
    </row>
    <row r="1784" spans="1:11" s="110" customFormat="1" ht="19.5" customHeight="1" x14ac:dyDescent="0.2">
      <c r="A1784" s="99"/>
      <c r="B1784" s="192"/>
      <c r="C1784" s="128"/>
      <c r="D1784" s="130"/>
      <c r="E1784" s="130"/>
      <c r="F1784" s="131"/>
      <c r="G1784" s="131"/>
      <c r="H1784" s="202"/>
      <c r="I1784" s="98"/>
      <c r="J1784" s="123"/>
      <c r="K1784" s="131"/>
    </row>
    <row r="1785" spans="1:11" s="113" customFormat="1" ht="19.5" customHeight="1" x14ac:dyDescent="0.2">
      <c r="A1785" s="100"/>
      <c r="B1785" s="162" t="s">
        <v>522</v>
      </c>
      <c r="C1785" s="96"/>
      <c r="F1785" s="125"/>
      <c r="G1785" s="125"/>
      <c r="H1785" s="107"/>
      <c r="I1785" s="107"/>
      <c r="J1785" s="123"/>
      <c r="K1785" s="125"/>
    </row>
    <row r="1786" spans="1:11" s="110" customFormat="1" ht="19.5" customHeight="1" x14ac:dyDescent="0.2">
      <c r="A1786" s="100"/>
      <c r="B1786" s="134"/>
      <c r="C1786" s="132"/>
      <c r="F1786" s="131"/>
      <c r="G1786" s="131"/>
      <c r="H1786" s="109"/>
      <c r="I1786" s="109"/>
      <c r="J1786" s="123"/>
      <c r="K1786" s="131"/>
    </row>
    <row r="1787" spans="1:11" s="110" customFormat="1" ht="19.5" customHeight="1" x14ac:dyDescent="0.2">
      <c r="A1787" s="99"/>
      <c r="B1787" s="168"/>
      <c r="C1787" s="201"/>
      <c r="D1787" s="130"/>
      <c r="E1787" s="130"/>
      <c r="F1787" s="131"/>
      <c r="G1787" s="131"/>
      <c r="H1787" s="202"/>
      <c r="I1787" s="98"/>
      <c r="J1787" s="123"/>
      <c r="K1787" s="131"/>
    </row>
    <row r="1788" spans="1:11" s="113" customFormat="1" ht="19.5" customHeight="1" x14ac:dyDescent="0.2">
      <c r="A1788" s="100"/>
      <c r="B1788" s="109"/>
      <c r="C1788" s="96"/>
      <c r="F1788" s="125"/>
      <c r="G1788" s="125"/>
      <c r="H1788" s="107"/>
      <c r="I1788" s="107"/>
      <c r="J1788" s="123"/>
      <c r="K1788" s="125"/>
    </row>
    <row r="1789" spans="1:11" s="110" customFormat="1" ht="19.5" customHeight="1" x14ac:dyDescent="0.2">
      <c r="A1789" s="100"/>
      <c r="B1789" s="67" t="s">
        <v>306</v>
      </c>
      <c r="C1789" s="204"/>
      <c r="F1789" s="131"/>
      <c r="G1789" s="131"/>
      <c r="H1789" s="109"/>
      <c r="I1789" s="109"/>
      <c r="J1789" s="123"/>
      <c r="K1789" s="131"/>
    </row>
    <row r="1790" spans="1:11" s="113" customFormat="1" ht="19.5" customHeight="1" x14ac:dyDescent="0.2">
      <c r="A1790" s="100"/>
      <c r="B1790" s="67" t="s">
        <v>307</v>
      </c>
      <c r="C1790" s="96"/>
      <c r="D1790" s="107"/>
      <c r="F1790" s="125"/>
      <c r="G1790" s="125"/>
      <c r="H1790" s="107"/>
      <c r="I1790" s="107"/>
      <c r="J1790" s="123"/>
      <c r="K1790" s="125"/>
    </row>
    <row r="1791" spans="1:11" s="110" customFormat="1" ht="19.5" customHeight="1" x14ac:dyDescent="0.2">
      <c r="A1791" s="100"/>
      <c r="B1791" s="162" t="s">
        <v>571</v>
      </c>
      <c r="C1791" s="204"/>
      <c r="F1791" s="131"/>
      <c r="G1791" s="131"/>
      <c r="H1791" s="109"/>
      <c r="I1791" s="109"/>
      <c r="J1791" s="123"/>
      <c r="K1791" s="131"/>
    </row>
    <row r="1792" spans="1:11" s="110" customFormat="1" ht="19.5" customHeight="1" x14ac:dyDescent="0.2">
      <c r="A1792" s="100"/>
      <c r="B1792" s="162"/>
      <c r="C1792" s="96"/>
      <c r="D1792" s="113"/>
      <c r="E1792" s="113"/>
      <c r="F1792" s="125"/>
      <c r="G1792" s="125"/>
      <c r="H1792" s="107"/>
      <c r="I1792" s="107"/>
      <c r="J1792" s="123"/>
      <c r="K1792" s="131"/>
    </row>
    <row r="1793" spans="1:11" s="110" customFormat="1" ht="19.5" customHeight="1" x14ac:dyDescent="0.2">
      <c r="A1793" s="100"/>
      <c r="B1793" s="162" t="s">
        <v>8</v>
      </c>
      <c r="C1793" s="204"/>
      <c r="F1793" s="131"/>
      <c r="G1793" s="131"/>
      <c r="H1793" s="109"/>
      <c r="I1793" s="109"/>
      <c r="J1793" s="123"/>
      <c r="K1793" s="131"/>
    </row>
    <row r="1794" spans="1:11" s="110" customFormat="1" ht="19.5" customHeight="1" x14ac:dyDescent="0.2">
      <c r="A1794" s="99"/>
      <c r="B1794" s="192"/>
      <c r="C1794" s="194"/>
      <c r="D1794" s="130"/>
      <c r="E1794" s="130"/>
      <c r="F1794" s="131"/>
      <c r="G1794" s="131"/>
      <c r="H1794" s="202"/>
      <c r="I1794" s="98"/>
      <c r="J1794" s="123"/>
      <c r="K1794" s="131"/>
    </row>
    <row r="1795" spans="1:11" s="110" customFormat="1" ht="19.5" customHeight="1" x14ac:dyDescent="0.2">
      <c r="A1795" s="100"/>
      <c r="B1795" s="162" t="s">
        <v>10</v>
      </c>
      <c r="C1795" s="124"/>
      <c r="F1795" s="131"/>
      <c r="G1795" s="125"/>
      <c r="H1795" s="107"/>
      <c r="I1795" s="107"/>
      <c r="J1795" s="123"/>
      <c r="K1795" s="131"/>
    </row>
    <row r="1796" spans="1:11" s="110" customFormat="1" ht="19.5" customHeight="1" x14ac:dyDescent="0.2">
      <c r="A1796" s="99"/>
      <c r="B1796" s="192"/>
      <c r="C1796" s="200"/>
      <c r="D1796" s="130"/>
      <c r="E1796" s="130"/>
      <c r="F1796" s="131"/>
      <c r="G1796" s="131"/>
      <c r="H1796" s="98"/>
      <c r="I1796" s="98"/>
      <c r="J1796" s="123"/>
      <c r="K1796" s="131"/>
    </row>
    <row r="1797" spans="1:11" s="110" customFormat="1" ht="19.5" customHeight="1" x14ac:dyDescent="0.2">
      <c r="A1797" s="100"/>
      <c r="B1797" s="162" t="s">
        <v>12</v>
      </c>
      <c r="C1797" s="204"/>
      <c r="F1797" s="131"/>
      <c r="G1797" s="131"/>
      <c r="H1797" s="109"/>
      <c r="I1797" s="109"/>
      <c r="J1797" s="123"/>
      <c r="K1797" s="131"/>
    </row>
    <row r="1798" spans="1:11" s="110" customFormat="1" ht="19.5" customHeight="1" x14ac:dyDescent="0.2">
      <c r="A1798" s="99"/>
      <c r="B1798" s="168"/>
      <c r="C1798" s="218"/>
      <c r="D1798" s="130"/>
      <c r="E1798" s="130"/>
      <c r="F1798" s="131"/>
      <c r="G1798" s="131"/>
      <c r="H1798" s="98"/>
      <c r="I1798" s="98"/>
      <c r="J1798" s="123"/>
      <c r="K1798" s="131"/>
    </row>
    <row r="1799" spans="1:11" s="110" customFormat="1" ht="19.5" customHeight="1" x14ac:dyDescent="0.2">
      <c r="A1799" s="100"/>
      <c r="B1799" s="162" t="s">
        <v>611</v>
      </c>
      <c r="C1799" s="204"/>
      <c r="F1799" s="131"/>
      <c r="G1799" s="131"/>
      <c r="H1799" s="109"/>
      <c r="I1799" s="109"/>
      <c r="J1799" s="123"/>
      <c r="K1799" s="131"/>
    </row>
    <row r="1800" spans="1:11" s="110" customFormat="1" ht="19.5" customHeight="1" x14ac:dyDescent="0.2">
      <c r="A1800" s="99"/>
      <c r="B1800" s="168"/>
      <c r="C1800" s="218"/>
      <c r="D1800" s="130"/>
      <c r="E1800" s="130"/>
      <c r="F1800" s="131"/>
      <c r="G1800" s="131"/>
      <c r="H1800" s="98"/>
      <c r="I1800" s="98"/>
      <c r="J1800" s="123"/>
      <c r="K1800" s="131"/>
    </row>
    <row r="1801" spans="1:11" s="110" customFormat="1" ht="59.25" customHeight="1" x14ac:dyDescent="0.2">
      <c r="A1801" s="100"/>
      <c r="B1801" s="162" t="s">
        <v>14</v>
      </c>
      <c r="C1801" s="249"/>
      <c r="F1801" s="131"/>
      <c r="G1801" s="131"/>
      <c r="H1801" s="109"/>
      <c r="I1801" s="109"/>
      <c r="J1801" s="123"/>
      <c r="K1801" s="131"/>
    </row>
    <row r="1802" spans="1:11" s="110" customFormat="1" ht="19.5" customHeight="1" x14ac:dyDescent="0.2">
      <c r="A1802" s="99"/>
      <c r="B1802" s="168"/>
      <c r="C1802" s="128"/>
      <c r="D1802" s="130"/>
      <c r="E1802" s="130"/>
      <c r="F1802" s="131"/>
      <c r="G1802" s="131"/>
      <c r="H1802" s="98"/>
      <c r="I1802" s="98"/>
      <c r="J1802" s="123"/>
      <c r="K1802" s="131"/>
    </row>
    <row r="1803" spans="1:11" s="110" customFormat="1" ht="19.5" customHeight="1" x14ac:dyDescent="0.2">
      <c r="A1803" s="100"/>
      <c r="B1803" s="162" t="s">
        <v>16</v>
      </c>
      <c r="C1803" s="204"/>
      <c r="F1803" s="131"/>
      <c r="G1803" s="131"/>
      <c r="H1803" s="109"/>
      <c r="I1803" s="109"/>
      <c r="J1803" s="123"/>
      <c r="K1803" s="131"/>
    </row>
    <row r="1804" spans="1:11" s="113" customFormat="1" ht="19.5" customHeight="1" x14ac:dyDescent="0.2">
      <c r="A1804" s="100"/>
      <c r="B1804" s="162"/>
      <c r="C1804" s="96"/>
      <c r="F1804" s="125"/>
      <c r="G1804" s="125"/>
      <c r="H1804" s="109"/>
      <c r="I1804" s="107"/>
      <c r="J1804" s="135"/>
      <c r="K1804" s="125"/>
    </row>
    <row r="1805" spans="1:11" s="110" customFormat="1" ht="19.5" customHeight="1" x14ac:dyDescent="0.2">
      <c r="A1805" s="100"/>
      <c r="B1805" s="162"/>
      <c r="C1805" s="204"/>
      <c r="F1805" s="131"/>
      <c r="G1805" s="131"/>
      <c r="H1805" s="109"/>
      <c r="I1805" s="109"/>
      <c r="J1805" s="123"/>
      <c r="K1805" s="131"/>
    </row>
    <row r="1806" spans="1:11" s="110" customFormat="1" ht="19.5" customHeight="1" x14ac:dyDescent="0.2">
      <c r="A1806" s="100"/>
      <c r="B1806" s="162" t="s">
        <v>572</v>
      </c>
      <c r="C1806" s="204"/>
      <c r="F1806" s="131"/>
      <c r="G1806" s="131"/>
      <c r="H1806" s="109"/>
      <c r="I1806" s="109"/>
      <c r="J1806" s="123"/>
      <c r="K1806" s="131"/>
    </row>
    <row r="1807" spans="1:11" s="110" customFormat="1" ht="19.5" customHeight="1" x14ac:dyDescent="0.2">
      <c r="A1807" s="99"/>
      <c r="B1807" s="192"/>
      <c r="C1807" s="160"/>
      <c r="D1807" s="130"/>
      <c r="E1807" s="130"/>
      <c r="F1807" s="131"/>
      <c r="G1807" s="131"/>
      <c r="H1807" s="98"/>
      <c r="I1807" s="98"/>
      <c r="J1807" s="123"/>
      <c r="K1807" s="131"/>
    </row>
    <row r="1808" spans="1:11" s="110" customFormat="1" ht="19.5" customHeight="1" x14ac:dyDescent="0.2">
      <c r="A1808" s="99"/>
      <c r="B1808" s="192"/>
      <c r="C1808" s="160"/>
      <c r="D1808" s="130"/>
      <c r="E1808" s="130"/>
      <c r="F1808" s="131"/>
      <c r="G1808" s="131"/>
      <c r="H1808" s="98"/>
      <c r="I1808" s="98"/>
      <c r="J1808" s="123"/>
      <c r="K1808" s="131"/>
    </row>
    <row r="1809" spans="1:11" s="110" customFormat="1" ht="19.5" customHeight="1" x14ac:dyDescent="0.2">
      <c r="A1809" s="100"/>
      <c r="B1809" s="162" t="s">
        <v>26</v>
      </c>
      <c r="C1809" s="204"/>
      <c r="D1809" s="136"/>
      <c r="E1809" s="136"/>
      <c r="F1809" s="131"/>
      <c r="G1809" s="131"/>
      <c r="H1809" s="109"/>
      <c r="I1809" s="109"/>
      <c r="J1809" s="123"/>
      <c r="K1809" s="131"/>
    </row>
    <row r="1810" spans="1:11" s="110" customFormat="1" ht="19.5" customHeight="1" x14ac:dyDescent="0.2">
      <c r="A1810" s="100"/>
      <c r="B1810" s="162"/>
      <c r="C1810" s="204"/>
      <c r="D1810" s="136"/>
      <c r="E1810" s="136"/>
      <c r="F1810" s="131"/>
      <c r="G1810" s="131"/>
      <c r="H1810" s="109"/>
      <c r="I1810" s="109"/>
      <c r="J1810" s="123"/>
      <c r="K1810" s="131"/>
    </row>
    <row r="1811" spans="1:11" s="113" customFormat="1" ht="19.5" customHeight="1" x14ac:dyDescent="0.2">
      <c r="A1811" s="100"/>
      <c r="B1811" s="162" t="s">
        <v>30</v>
      </c>
      <c r="C1811" s="96"/>
      <c r="F1811" s="125"/>
      <c r="G1811" s="125"/>
      <c r="H1811" s="107"/>
      <c r="I1811" s="107"/>
      <c r="J1811" s="123"/>
      <c r="K1811" s="125"/>
    </row>
    <row r="1812" spans="1:11" s="113" customFormat="1" ht="19.5" customHeight="1" x14ac:dyDescent="0.2">
      <c r="A1812" s="100"/>
      <c r="B1812" s="162" t="s">
        <v>393</v>
      </c>
      <c r="C1812" s="96"/>
      <c r="F1812" s="125"/>
      <c r="G1812" s="125"/>
      <c r="H1812" s="107"/>
      <c r="I1812" s="107"/>
      <c r="J1812" s="123"/>
      <c r="K1812" s="125"/>
    </row>
    <row r="1813" spans="1:11" s="113" customFormat="1" ht="19.5" customHeight="1" x14ac:dyDescent="0.2">
      <c r="A1813" s="100"/>
      <c r="B1813" s="162"/>
      <c r="C1813" s="96"/>
      <c r="F1813" s="125"/>
      <c r="G1813" s="125"/>
      <c r="H1813" s="107"/>
      <c r="I1813" s="107"/>
      <c r="J1813" s="123"/>
      <c r="K1813" s="125"/>
    </row>
    <row r="1814" spans="1:11" s="113" customFormat="1" ht="19.5" customHeight="1" x14ac:dyDescent="0.2">
      <c r="A1814" s="100"/>
      <c r="B1814" s="162" t="s">
        <v>32</v>
      </c>
      <c r="C1814" s="204"/>
      <c r="F1814" s="131"/>
      <c r="G1814" s="131"/>
      <c r="H1814" s="109"/>
      <c r="I1814" s="109"/>
      <c r="J1814" s="123"/>
      <c r="K1814" s="125"/>
    </row>
    <row r="1815" spans="1:11" s="113" customFormat="1" ht="19.5" customHeight="1" x14ac:dyDescent="0.2">
      <c r="A1815" s="100"/>
      <c r="B1815" s="162"/>
      <c r="C1815" s="204"/>
      <c r="F1815" s="131"/>
      <c r="G1815" s="131"/>
      <c r="H1815" s="109"/>
      <c r="I1815" s="109"/>
      <c r="J1815" s="123"/>
      <c r="K1815" s="125"/>
    </row>
    <row r="1816" spans="1:11" s="113" customFormat="1" ht="19.5" customHeight="1" x14ac:dyDescent="0.2">
      <c r="A1816" s="100"/>
      <c r="B1816" s="162" t="s">
        <v>394</v>
      </c>
      <c r="C1816" s="96"/>
      <c r="F1816" s="125"/>
      <c r="G1816" s="125"/>
      <c r="H1816" s="107"/>
      <c r="I1816" s="107"/>
      <c r="J1816" s="123"/>
      <c r="K1816" s="125"/>
    </row>
    <row r="1817" spans="1:11" s="110" customFormat="1" ht="19.5" customHeight="1" x14ac:dyDescent="0.2">
      <c r="A1817" s="99"/>
      <c r="B1817" s="192"/>
      <c r="C1817" s="201"/>
      <c r="D1817" s="130"/>
      <c r="E1817" s="130"/>
      <c r="F1817" s="131"/>
      <c r="G1817" s="131"/>
      <c r="H1817" s="98"/>
      <c r="I1817" s="98"/>
      <c r="J1817" s="123"/>
      <c r="K1817" s="131"/>
    </row>
    <row r="1818" spans="1:11" s="113" customFormat="1" ht="19.5" customHeight="1" x14ac:dyDescent="0.2">
      <c r="A1818" s="100"/>
      <c r="B1818" s="162" t="s">
        <v>311</v>
      </c>
      <c r="C1818" s="132"/>
      <c r="F1818" s="131"/>
      <c r="G1818" s="131"/>
      <c r="H1818" s="109"/>
      <c r="I1818" s="109"/>
      <c r="J1818" s="123"/>
      <c r="K1818" s="125"/>
    </row>
    <row r="1819" spans="1:11" s="110" customFormat="1" ht="19.5" customHeight="1" x14ac:dyDescent="0.2">
      <c r="A1819" s="99"/>
      <c r="B1819" s="193"/>
      <c r="C1819" s="196"/>
      <c r="D1819" s="130"/>
      <c r="E1819" s="130"/>
      <c r="F1819" s="131"/>
      <c r="G1819" s="131"/>
      <c r="H1819" s="98"/>
      <c r="I1819" s="98"/>
      <c r="J1819" s="123"/>
      <c r="K1819" s="131"/>
    </row>
    <row r="1820" spans="1:11" s="113" customFormat="1" ht="19.5" customHeight="1" x14ac:dyDescent="0.2">
      <c r="A1820" s="100"/>
      <c r="B1820" s="162" t="s">
        <v>519</v>
      </c>
      <c r="C1820" s="96"/>
      <c r="F1820" s="125"/>
      <c r="G1820" s="125"/>
      <c r="H1820" s="107"/>
      <c r="I1820" s="107"/>
      <c r="J1820" s="123"/>
      <c r="K1820" s="125"/>
    </row>
    <row r="1821" spans="1:11" s="110" customFormat="1" ht="19.5" customHeight="1" x14ac:dyDescent="0.2">
      <c r="A1821" s="99"/>
      <c r="B1821" s="168"/>
      <c r="C1821" s="200"/>
      <c r="D1821" s="130"/>
      <c r="E1821" s="130"/>
      <c r="F1821" s="131"/>
      <c r="G1821" s="131"/>
      <c r="H1821" s="98"/>
      <c r="I1821" s="98"/>
      <c r="J1821" s="123"/>
      <c r="K1821" s="131"/>
    </row>
    <row r="1822" spans="1:11" s="110" customFormat="1" ht="19.5" customHeight="1" x14ac:dyDescent="0.2">
      <c r="A1822" s="161"/>
      <c r="B1822" s="162"/>
      <c r="C1822" s="163"/>
      <c r="D1822" s="164"/>
      <c r="E1822" s="164"/>
      <c r="F1822" s="165"/>
      <c r="G1822" s="165"/>
      <c r="H1822" s="202"/>
      <c r="I1822" s="98"/>
      <c r="J1822" s="123"/>
      <c r="K1822" s="131"/>
    </row>
    <row r="1823" spans="1:11" s="113" customFormat="1" ht="19.5" customHeight="1" x14ac:dyDescent="0.2">
      <c r="A1823" s="100"/>
      <c r="B1823" s="162" t="s">
        <v>35</v>
      </c>
      <c r="C1823" s="132"/>
      <c r="F1823" s="131"/>
      <c r="G1823" s="131"/>
      <c r="H1823" s="109"/>
      <c r="I1823" s="109"/>
      <c r="J1823" s="123"/>
      <c r="K1823" s="125"/>
    </row>
    <row r="1824" spans="1:11" s="113" customFormat="1" ht="19.5" customHeight="1" x14ac:dyDescent="0.2">
      <c r="A1824" s="100"/>
      <c r="B1824" s="162"/>
      <c r="C1824" s="132"/>
      <c r="F1824" s="131"/>
      <c r="G1824" s="131"/>
      <c r="H1824" s="109"/>
      <c r="I1824" s="109"/>
      <c r="J1824" s="123"/>
      <c r="K1824" s="125"/>
    </row>
    <row r="1825" spans="1:11" s="113" customFormat="1" ht="19.5" customHeight="1" x14ac:dyDescent="0.2">
      <c r="A1825" s="100"/>
      <c r="B1825" s="162" t="s">
        <v>37</v>
      </c>
      <c r="C1825" s="124"/>
      <c r="F1825" s="125"/>
      <c r="G1825" s="125"/>
      <c r="H1825" s="107"/>
      <c r="I1825" s="107"/>
      <c r="J1825" s="123"/>
      <c r="K1825" s="125"/>
    </row>
    <row r="1826" spans="1:11" s="110" customFormat="1" ht="19.5" customHeight="1" x14ac:dyDescent="0.2">
      <c r="A1826" s="99"/>
      <c r="B1826" s="193"/>
      <c r="C1826" s="196"/>
      <c r="D1826" s="130"/>
      <c r="E1826" s="130"/>
      <c r="F1826" s="131"/>
      <c r="G1826" s="131"/>
      <c r="H1826" s="98"/>
      <c r="I1826" s="98"/>
      <c r="J1826" s="123"/>
      <c r="K1826" s="131"/>
    </row>
    <row r="1827" spans="1:11" s="113" customFormat="1" ht="19.5" customHeight="1" x14ac:dyDescent="0.2">
      <c r="A1827" s="100"/>
      <c r="B1827" s="162" t="s">
        <v>39</v>
      </c>
      <c r="C1827" s="124"/>
      <c r="F1827" s="125"/>
      <c r="G1827" s="125"/>
      <c r="H1827" s="107"/>
      <c r="I1827" s="107"/>
      <c r="J1827" s="123"/>
      <c r="K1827" s="125"/>
    </row>
    <row r="1828" spans="1:11" s="113" customFormat="1" ht="19.5" customHeight="1" x14ac:dyDescent="0.2">
      <c r="A1828" s="100"/>
      <c r="B1828" s="162"/>
      <c r="C1828" s="124"/>
      <c r="F1828" s="125"/>
      <c r="G1828" s="125"/>
      <c r="H1828" s="107"/>
      <c r="I1828" s="107"/>
      <c r="J1828" s="123"/>
      <c r="K1828" s="125"/>
    </row>
    <row r="1829" spans="1:11" s="110" customFormat="1" ht="19.5" customHeight="1" x14ac:dyDescent="0.2">
      <c r="A1829" s="100"/>
      <c r="B1829" s="162" t="s">
        <v>573</v>
      </c>
      <c r="C1829" s="204"/>
      <c r="F1829" s="131"/>
      <c r="G1829" s="131"/>
      <c r="H1829" s="109"/>
      <c r="I1829" s="109"/>
      <c r="J1829" s="123"/>
      <c r="K1829" s="131"/>
    </row>
    <row r="1830" spans="1:11" s="113" customFormat="1" ht="19.5" customHeight="1" x14ac:dyDescent="0.2">
      <c r="A1830" s="100"/>
      <c r="B1830" s="162" t="s">
        <v>41</v>
      </c>
      <c r="C1830" s="249"/>
      <c r="D1830" s="110"/>
      <c r="E1830" s="110"/>
      <c r="F1830" s="131"/>
      <c r="G1830" s="131"/>
      <c r="H1830" s="109"/>
      <c r="I1830" s="109"/>
      <c r="J1830" s="123"/>
      <c r="K1830" s="125"/>
    </row>
    <row r="1831" spans="1:11" s="110" customFormat="1" ht="19.5" customHeight="1" x14ac:dyDescent="0.2">
      <c r="A1831" s="100"/>
      <c r="B1831" s="176"/>
      <c r="C1831" s="204"/>
      <c r="D1831" s="130"/>
      <c r="E1831" s="130"/>
      <c r="F1831" s="131"/>
      <c r="G1831" s="131"/>
      <c r="H1831" s="109"/>
      <c r="I1831" s="109"/>
      <c r="J1831" s="123"/>
      <c r="K1831" s="131"/>
    </row>
    <row r="1832" spans="1:11" s="113" customFormat="1" ht="19.5" customHeight="1" x14ac:dyDescent="0.2">
      <c r="A1832" s="100"/>
      <c r="B1832" s="176"/>
      <c r="C1832" s="96"/>
      <c r="D1832" s="127"/>
      <c r="E1832" s="127"/>
      <c r="F1832" s="125"/>
      <c r="G1832" s="125"/>
      <c r="H1832" s="107"/>
      <c r="I1832" s="107"/>
      <c r="J1832" s="123"/>
      <c r="K1832" s="125"/>
    </row>
    <row r="1833" spans="1:11" s="113" customFormat="1" ht="19.5" customHeight="1" x14ac:dyDescent="0.2">
      <c r="A1833" s="100"/>
      <c r="B1833" s="178" t="s">
        <v>395</v>
      </c>
      <c r="C1833" s="124"/>
      <c r="D1833" s="127"/>
      <c r="E1833" s="127"/>
      <c r="F1833" s="125"/>
      <c r="G1833" s="125"/>
      <c r="H1833" s="107"/>
      <c r="I1833" s="107"/>
      <c r="J1833" s="123"/>
      <c r="K1833" s="125"/>
    </row>
    <row r="1834" spans="1:11" s="113" customFormat="1" ht="19.5" customHeight="1" x14ac:dyDescent="0.2">
      <c r="A1834" s="100"/>
      <c r="B1834" s="162" t="s">
        <v>396</v>
      </c>
      <c r="C1834" s="132"/>
      <c r="D1834" s="130"/>
      <c r="E1834" s="130"/>
      <c r="F1834" s="131"/>
      <c r="G1834" s="131"/>
      <c r="H1834" s="109"/>
      <c r="I1834" s="109"/>
      <c r="J1834" s="123"/>
      <c r="K1834" s="125"/>
    </row>
    <row r="1835" spans="1:11" s="113" customFormat="1" ht="19.5" customHeight="1" x14ac:dyDescent="0.2">
      <c r="A1835" s="100"/>
      <c r="B1835" s="176"/>
      <c r="C1835" s="249"/>
      <c r="D1835" s="110"/>
      <c r="E1835" s="110"/>
      <c r="F1835" s="131"/>
      <c r="G1835" s="131"/>
      <c r="H1835" s="109"/>
      <c r="I1835" s="109"/>
      <c r="J1835" s="123"/>
      <c r="K1835" s="125"/>
    </row>
    <row r="1836" spans="1:11" s="113" customFormat="1" ht="19.5" customHeight="1" x14ac:dyDescent="0.2">
      <c r="A1836" s="100"/>
      <c r="B1836" s="162"/>
      <c r="C1836" s="96"/>
      <c r="F1836" s="125"/>
      <c r="G1836" s="125"/>
      <c r="H1836" s="107"/>
      <c r="I1836" s="107"/>
      <c r="J1836" s="123"/>
      <c r="K1836" s="125"/>
    </row>
    <row r="1837" spans="1:11" s="113" customFormat="1" ht="19.5" customHeight="1" x14ac:dyDescent="0.2">
      <c r="A1837" s="100"/>
      <c r="B1837" s="178" t="s">
        <v>314</v>
      </c>
      <c r="C1837" s="249"/>
      <c r="D1837" s="110"/>
      <c r="E1837" s="110"/>
      <c r="F1837" s="131"/>
      <c r="G1837" s="131"/>
      <c r="H1837" s="109"/>
      <c r="I1837" s="109"/>
      <c r="J1837" s="123"/>
      <c r="K1837" s="125"/>
    </row>
    <row r="1838" spans="1:11" s="110" customFormat="1" ht="19.5" customHeight="1" x14ac:dyDescent="0.2">
      <c r="A1838" s="100"/>
      <c r="B1838" s="162" t="s">
        <v>315</v>
      </c>
      <c r="C1838" s="96"/>
      <c r="D1838" s="113"/>
      <c r="E1838" s="113"/>
      <c r="F1838" s="125"/>
      <c r="G1838" s="125"/>
      <c r="H1838" s="107"/>
      <c r="I1838" s="107"/>
      <c r="J1838" s="123"/>
      <c r="K1838" s="131"/>
    </row>
    <row r="1839" spans="1:11" s="110" customFormat="1" ht="19.5" customHeight="1" x14ac:dyDescent="0.2">
      <c r="A1839" s="99"/>
      <c r="B1839" s="192"/>
      <c r="C1839" s="206"/>
      <c r="D1839" s="130"/>
      <c r="E1839" s="130"/>
      <c r="F1839" s="131"/>
      <c r="G1839" s="131"/>
      <c r="H1839" s="98"/>
      <c r="I1839" s="98"/>
      <c r="J1839" s="123"/>
      <c r="K1839" s="131"/>
    </row>
    <row r="1840" spans="1:11" s="110" customFormat="1" ht="19.5" customHeight="1" x14ac:dyDescent="0.2">
      <c r="A1840" s="100"/>
      <c r="B1840" s="162" t="s">
        <v>397</v>
      </c>
      <c r="C1840" s="132"/>
      <c r="D1840" s="130"/>
      <c r="E1840" s="130"/>
      <c r="F1840" s="131"/>
      <c r="G1840" s="131"/>
      <c r="H1840" s="109"/>
      <c r="I1840" s="109"/>
      <c r="J1840" s="123"/>
      <c r="K1840" s="131"/>
    </row>
    <row r="1841" spans="1:13" s="110" customFormat="1" ht="19.5" customHeight="1" x14ac:dyDescent="0.2">
      <c r="A1841" s="99"/>
      <c r="B1841" s="168"/>
      <c r="C1841" s="206"/>
      <c r="D1841" s="130"/>
      <c r="E1841" s="130"/>
      <c r="F1841" s="131"/>
      <c r="G1841" s="131"/>
      <c r="H1841" s="98"/>
      <c r="I1841" s="98"/>
      <c r="J1841" s="123"/>
      <c r="K1841" s="131"/>
    </row>
    <row r="1842" spans="1:13" s="110" customFormat="1" ht="19.5" customHeight="1" x14ac:dyDescent="0.2">
      <c r="A1842" s="100"/>
      <c r="B1842" s="162" t="s">
        <v>398</v>
      </c>
      <c r="C1842" s="124"/>
      <c r="D1842" s="127"/>
      <c r="E1842" s="127"/>
      <c r="F1842" s="125"/>
      <c r="G1842" s="125"/>
      <c r="H1842" s="107"/>
      <c r="I1842" s="107"/>
      <c r="J1842" s="123"/>
      <c r="K1842" s="131"/>
    </row>
    <row r="1843" spans="1:13" s="113" customFormat="1" ht="19.5" customHeight="1" x14ac:dyDescent="0.2">
      <c r="A1843" s="100"/>
      <c r="B1843" s="162" t="s">
        <v>319</v>
      </c>
      <c r="C1843" s="132"/>
      <c r="D1843" s="130"/>
      <c r="E1843" s="130"/>
      <c r="F1843" s="131"/>
      <c r="G1843" s="131"/>
      <c r="H1843" s="109"/>
      <c r="I1843" s="109"/>
      <c r="J1843" s="123"/>
      <c r="K1843" s="125"/>
    </row>
    <row r="1844" spans="1:13" s="113" customFormat="1" ht="19.5" customHeight="1" x14ac:dyDescent="0.2">
      <c r="A1844" s="100"/>
      <c r="B1844" s="162" t="s">
        <v>318</v>
      </c>
      <c r="C1844" s="124"/>
      <c r="D1844" s="127"/>
      <c r="E1844" s="127"/>
      <c r="F1844" s="125"/>
      <c r="G1844" s="125"/>
      <c r="H1844" s="107"/>
      <c r="I1844" s="107"/>
      <c r="J1844" s="123"/>
      <c r="K1844" s="125"/>
    </row>
    <row r="1845" spans="1:13" s="113" customFormat="1" ht="19.5" customHeight="1" x14ac:dyDescent="0.2">
      <c r="A1845" s="100"/>
      <c r="B1845" s="162" t="s">
        <v>399</v>
      </c>
      <c r="C1845" s="132"/>
      <c r="D1845" s="130"/>
      <c r="E1845" s="130"/>
      <c r="F1845" s="131"/>
      <c r="G1845" s="131"/>
      <c r="H1845" s="109"/>
      <c r="I1845" s="109"/>
      <c r="J1845" s="123"/>
      <c r="K1845" s="109" t="e">
        <f>VLOOKUP(E1845,#REF!,7,FALSE)</f>
        <v>#REF!</v>
      </c>
      <c r="L1845" s="109" t="e">
        <f>I1845*K1845</f>
        <v>#REF!</v>
      </c>
      <c r="M1845" s="109" t="e">
        <f>K1845*J1845</f>
        <v>#REF!</v>
      </c>
    </row>
    <row r="1846" spans="1:13" s="113" customFormat="1" ht="19.5" customHeight="1" x14ac:dyDescent="0.2">
      <c r="A1846" s="100"/>
      <c r="B1846" s="168"/>
      <c r="C1846" s="124"/>
      <c r="D1846" s="127"/>
      <c r="E1846" s="127"/>
      <c r="F1846" s="125"/>
      <c r="G1846" s="125"/>
      <c r="H1846" s="107"/>
      <c r="I1846" s="107"/>
      <c r="J1846" s="123"/>
      <c r="K1846" s="125"/>
    </row>
    <row r="1847" spans="1:13" s="113" customFormat="1" ht="19.5" customHeight="1" x14ac:dyDescent="0.2">
      <c r="A1847" s="100"/>
      <c r="B1847" s="179" t="s">
        <v>400</v>
      </c>
      <c r="C1847" s="132"/>
      <c r="D1847" s="130"/>
      <c r="E1847" s="130"/>
      <c r="F1847" s="131"/>
      <c r="G1847" s="131"/>
      <c r="H1847" s="109"/>
      <c r="I1847" s="109"/>
      <c r="J1847" s="123"/>
      <c r="K1847" s="109" t="e">
        <f>VLOOKUP(E1847,#REF!,7,FALSE)</f>
        <v>#REF!</v>
      </c>
      <c r="L1847" s="109" t="e">
        <f>I1847*K1847</f>
        <v>#REF!</v>
      </c>
      <c r="M1847" s="109" t="e">
        <f>K1847*J1847</f>
        <v>#REF!</v>
      </c>
    </row>
    <row r="1848" spans="1:13" s="113" customFormat="1" ht="19.5" customHeight="1" x14ac:dyDescent="0.2">
      <c r="A1848" s="100"/>
      <c r="B1848" s="180" t="s">
        <v>376</v>
      </c>
      <c r="C1848" s="124"/>
      <c r="D1848" s="127"/>
      <c r="E1848" s="127"/>
      <c r="F1848" s="125"/>
      <c r="G1848" s="125"/>
      <c r="H1848" s="107"/>
      <c r="I1848" s="107"/>
      <c r="J1848" s="123"/>
      <c r="K1848" s="125"/>
    </row>
    <row r="1849" spans="1:13" s="113" customFormat="1" ht="19.5" customHeight="1" x14ac:dyDescent="0.2">
      <c r="A1849" s="100"/>
      <c r="B1849" s="180"/>
      <c r="C1849" s="124"/>
      <c r="D1849" s="127"/>
      <c r="E1849" s="127"/>
      <c r="F1849" s="125"/>
      <c r="G1849" s="125"/>
      <c r="H1849" s="107"/>
      <c r="I1849" s="107"/>
      <c r="J1849" s="123"/>
      <c r="K1849" s="125"/>
    </row>
    <row r="1850" spans="1:13" s="110" customFormat="1" ht="19.5" customHeight="1" x14ac:dyDescent="0.2">
      <c r="A1850" s="100"/>
      <c r="B1850" s="180" t="s">
        <v>551</v>
      </c>
      <c r="C1850" s="132"/>
      <c r="D1850" s="130"/>
      <c r="E1850" s="130"/>
      <c r="F1850" s="131"/>
      <c r="G1850" s="131"/>
      <c r="H1850" s="109"/>
      <c r="I1850" s="109"/>
      <c r="J1850" s="123"/>
      <c r="K1850" s="131"/>
    </row>
    <row r="1851" spans="1:13" s="110" customFormat="1" ht="19.5" customHeight="1" x14ac:dyDescent="0.2">
      <c r="A1851" s="100"/>
      <c r="B1851" s="180"/>
      <c r="C1851" s="132"/>
      <c r="D1851" s="130"/>
      <c r="E1851" s="130"/>
      <c r="F1851" s="131"/>
      <c r="G1851" s="131"/>
      <c r="H1851" s="109"/>
      <c r="I1851" s="109"/>
      <c r="J1851" s="123"/>
      <c r="K1851" s="131"/>
    </row>
    <row r="1852" spans="1:13" s="113" customFormat="1" ht="19.5" customHeight="1" x14ac:dyDescent="0.2">
      <c r="A1852" s="100"/>
      <c r="B1852" s="180" t="s">
        <v>402</v>
      </c>
      <c r="C1852" s="124"/>
      <c r="D1852" s="127"/>
      <c r="E1852" s="127"/>
      <c r="F1852" s="125"/>
      <c r="G1852" s="125"/>
      <c r="H1852" s="107"/>
      <c r="I1852" s="107"/>
      <c r="J1852" s="123"/>
      <c r="K1852" s="125"/>
    </row>
    <row r="1853" spans="1:13" s="113" customFormat="1" ht="19.5" customHeight="1" x14ac:dyDescent="0.2">
      <c r="A1853" s="100"/>
      <c r="B1853" s="181"/>
      <c r="C1853" s="132"/>
      <c r="D1853" s="130"/>
      <c r="E1853" s="130"/>
      <c r="F1853" s="131"/>
      <c r="G1853" s="131"/>
      <c r="H1853" s="109"/>
      <c r="I1853" s="109"/>
      <c r="J1853" s="123"/>
      <c r="K1853" s="125"/>
    </row>
    <row r="1854" spans="1:13" s="110" customFormat="1" ht="19.5" customHeight="1" x14ac:dyDescent="0.2">
      <c r="A1854" s="100"/>
      <c r="B1854" s="107"/>
      <c r="C1854" s="124"/>
      <c r="D1854" s="127"/>
      <c r="E1854" s="127"/>
      <c r="F1854" s="125"/>
      <c r="G1854" s="125"/>
      <c r="H1854" s="107"/>
      <c r="I1854" s="107"/>
      <c r="J1854" s="123"/>
      <c r="K1854" s="131"/>
    </row>
    <row r="1855" spans="1:13" s="110" customFormat="1" ht="19.5" customHeight="1" x14ac:dyDescent="0.2">
      <c r="A1855" s="100"/>
      <c r="B1855" s="109"/>
      <c r="C1855" s="124"/>
      <c r="D1855" s="127"/>
      <c r="E1855" s="127"/>
      <c r="F1855" s="125"/>
      <c r="G1855" s="125"/>
      <c r="H1855" s="109"/>
      <c r="I1855" s="107"/>
      <c r="J1855" s="123"/>
      <c r="K1855" s="131"/>
    </row>
    <row r="1856" spans="1:13" s="113" customFormat="1" ht="19.5" customHeight="1" x14ac:dyDescent="0.2">
      <c r="A1856" s="100"/>
      <c r="B1856" s="108"/>
      <c r="C1856" s="132"/>
      <c r="D1856" s="130"/>
      <c r="E1856" s="130"/>
      <c r="F1856" s="131"/>
      <c r="G1856" s="131"/>
      <c r="H1856" s="109"/>
      <c r="I1856" s="109"/>
      <c r="J1856" s="123"/>
      <c r="K1856" s="125"/>
    </row>
    <row r="1857" spans="1:11" s="113" customFormat="1" ht="19.5" customHeight="1" x14ac:dyDescent="0.2">
      <c r="A1857" s="100"/>
      <c r="B1857" s="107"/>
      <c r="C1857" s="124"/>
      <c r="D1857" s="127"/>
      <c r="E1857" s="127"/>
      <c r="F1857" s="125"/>
      <c r="G1857" s="125"/>
      <c r="H1857" s="107"/>
      <c r="I1857" s="107"/>
      <c r="J1857" s="123"/>
      <c r="K1857" s="125"/>
    </row>
    <row r="1858" spans="1:11" s="113" customFormat="1" ht="19.5" customHeight="1" x14ac:dyDescent="0.2">
      <c r="A1858" s="100"/>
      <c r="B1858" s="107"/>
      <c r="C1858" s="132"/>
      <c r="D1858" s="130"/>
      <c r="E1858" s="130"/>
      <c r="F1858" s="131"/>
      <c r="G1858" s="131"/>
      <c r="H1858" s="109"/>
      <c r="I1858" s="109"/>
      <c r="J1858" s="123"/>
      <c r="K1858" s="125"/>
    </row>
    <row r="1859" spans="1:11" s="113" customFormat="1" ht="19.5" customHeight="1" x14ac:dyDescent="0.2">
      <c r="A1859" s="100"/>
      <c r="B1859" s="109"/>
      <c r="C1859" s="124"/>
      <c r="D1859" s="127"/>
      <c r="E1859" s="127"/>
      <c r="F1859" s="125"/>
      <c r="G1859" s="125"/>
      <c r="H1859" s="107"/>
      <c r="I1859" s="107"/>
      <c r="J1859" s="123"/>
      <c r="K1859" s="125"/>
    </row>
    <row r="1860" spans="1:11" s="113" customFormat="1" ht="19.5" customHeight="1" x14ac:dyDescent="0.2">
      <c r="A1860" s="100"/>
      <c r="B1860" s="107"/>
      <c r="C1860" s="132"/>
      <c r="D1860" s="130"/>
      <c r="E1860" s="130"/>
      <c r="F1860" s="131"/>
      <c r="G1860" s="131"/>
      <c r="H1860" s="109"/>
      <c r="I1860" s="109"/>
      <c r="J1860" s="123"/>
      <c r="K1860" s="125"/>
    </row>
    <row r="1861" spans="1:11" s="113" customFormat="1" ht="19.5" customHeight="1" x14ac:dyDescent="0.2">
      <c r="A1861" s="100"/>
      <c r="B1861" s="109"/>
      <c r="C1861" s="124"/>
      <c r="D1861" s="127"/>
      <c r="E1861" s="127"/>
      <c r="F1861" s="125"/>
      <c r="G1861" s="125"/>
      <c r="H1861" s="107"/>
      <c r="I1861" s="107"/>
      <c r="J1861" s="123"/>
      <c r="K1861" s="125"/>
    </row>
    <row r="1862" spans="1:11" s="113" customFormat="1" ht="19.5" customHeight="1" x14ac:dyDescent="0.2">
      <c r="A1862" s="100"/>
      <c r="B1862" s="108"/>
      <c r="C1862" s="132"/>
      <c r="D1862" s="130"/>
      <c r="E1862" s="130"/>
      <c r="F1862" s="131"/>
      <c r="G1862" s="131"/>
      <c r="H1862" s="109"/>
      <c r="I1862" s="109"/>
      <c r="J1862" s="123"/>
      <c r="K1862" s="125"/>
    </row>
    <row r="1863" spans="1:11" s="113" customFormat="1" ht="19.5" customHeight="1" x14ac:dyDescent="0.2">
      <c r="A1863" s="100"/>
      <c r="B1863" s="109"/>
      <c r="C1863" s="124"/>
      <c r="D1863" s="127"/>
      <c r="E1863" s="127"/>
      <c r="F1863" s="125"/>
      <c r="G1863" s="125"/>
      <c r="H1863" s="109"/>
      <c r="I1863" s="107"/>
      <c r="J1863" s="123"/>
      <c r="K1863" s="125"/>
    </row>
    <row r="1864" spans="1:11" s="113" customFormat="1" ht="19.5" customHeight="1" x14ac:dyDescent="0.2">
      <c r="A1864" s="100"/>
      <c r="B1864" s="107"/>
      <c r="C1864" s="132"/>
      <c r="D1864" s="130"/>
      <c r="E1864" s="130"/>
      <c r="F1864" s="131"/>
      <c r="G1864" s="131"/>
      <c r="H1864" s="109"/>
      <c r="I1864" s="109"/>
      <c r="J1864" s="123"/>
      <c r="K1864" s="125"/>
    </row>
    <row r="1865" spans="1:11" s="113" customFormat="1" ht="19.5" customHeight="1" x14ac:dyDescent="0.2">
      <c r="A1865" s="100"/>
      <c r="B1865" s="109"/>
      <c r="C1865" s="124"/>
      <c r="D1865" s="127"/>
      <c r="E1865" s="127"/>
      <c r="F1865" s="125"/>
      <c r="G1865" s="125"/>
      <c r="H1865" s="107"/>
      <c r="I1865" s="107"/>
      <c r="J1865" s="123"/>
      <c r="K1865" s="125"/>
    </row>
    <row r="1866" spans="1:11" s="113" customFormat="1" ht="19.5" customHeight="1" x14ac:dyDescent="0.2">
      <c r="A1866" s="100"/>
      <c r="B1866" s="107"/>
      <c r="C1866" s="132"/>
      <c r="D1866" s="110"/>
      <c r="E1866" s="110"/>
      <c r="F1866" s="131"/>
      <c r="G1866" s="131"/>
      <c r="H1866" s="109"/>
      <c r="I1866" s="109"/>
      <c r="J1866" s="123"/>
      <c r="K1866" s="125"/>
    </row>
    <row r="1867" spans="1:11" s="113" customFormat="1" ht="19.5" customHeight="1" x14ac:dyDescent="0.2">
      <c r="A1867" s="100"/>
      <c r="B1867" s="109"/>
      <c r="C1867" s="110"/>
      <c r="D1867" s="110"/>
      <c r="E1867" s="110"/>
      <c r="F1867" s="131"/>
      <c r="G1867" s="131"/>
      <c r="H1867" s="109"/>
      <c r="I1867" s="109"/>
      <c r="J1867" s="123"/>
      <c r="K1867" s="125"/>
    </row>
    <row r="1868" spans="1:11" s="113" customFormat="1" ht="19.5" customHeight="1" x14ac:dyDescent="0.2">
      <c r="A1868" s="100"/>
      <c r="B1868" s="134"/>
      <c r="C1868" s="110"/>
      <c r="D1868" s="110"/>
      <c r="E1868" s="110"/>
      <c r="F1868" s="131"/>
      <c r="G1868" s="131"/>
      <c r="H1868" s="109"/>
      <c r="I1868" s="109"/>
      <c r="J1868" s="123"/>
      <c r="K1868" s="125"/>
    </row>
    <row r="1869" spans="1:11" s="113" customFormat="1" ht="19.5" customHeight="1" x14ac:dyDescent="0.2">
      <c r="A1869" s="100"/>
      <c r="B1869" s="109"/>
      <c r="C1869" s="110"/>
      <c r="D1869" s="110"/>
      <c r="E1869" s="110"/>
      <c r="F1869" s="131"/>
      <c r="G1869" s="131"/>
      <c r="H1869" s="109"/>
      <c r="I1869" s="109"/>
      <c r="J1869" s="123"/>
      <c r="K1869" s="125"/>
    </row>
    <row r="1870" spans="1:11" s="110" customFormat="1" ht="19.5" customHeight="1" x14ac:dyDescent="0.2">
      <c r="A1870" s="100"/>
      <c r="B1870" s="107"/>
      <c r="C1870" s="132"/>
      <c r="F1870" s="131"/>
      <c r="G1870" s="131"/>
      <c r="H1870" s="109"/>
      <c r="I1870" s="109"/>
      <c r="J1870" s="123"/>
      <c r="K1870" s="131"/>
    </row>
    <row r="1871" spans="1:11" s="113" customFormat="1" ht="19.5" customHeight="1" x14ac:dyDescent="0.2">
      <c r="A1871" s="100"/>
      <c r="B1871" s="109"/>
      <c r="C1871" s="124"/>
      <c r="F1871" s="125"/>
      <c r="G1871" s="125"/>
      <c r="H1871" s="107"/>
      <c r="I1871" s="107"/>
      <c r="J1871" s="123"/>
      <c r="K1871" s="125"/>
    </row>
    <row r="1872" spans="1:11" s="113" customFormat="1" ht="19.5" customHeight="1" x14ac:dyDescent="0.2">
      <c r="A1872" s="100"/>
      <c r="B1872" s="109"/>
      <c r="C1872" s="124"/>
      <c r="F1872" s="125"/>
      <c r="G1872" s="125"/>
      <c r="H1872" s="107"/>
      <c r="I1872" s="107"/>
      <c r="J1872" s="123"/>
      <c r="K1872" s="125"/>
    </row>
    <row r="1873" spans="1:11" s="113" customFormat="1" ht="19.5" customHeight="1" x14ac:dyDescent="0.2">
      <c r="A1873" s="100"/>
      <c r="B1873" s="109"/>
      <c r="C1873" s="124"/>
      <c r="D1873" s="110"/>
      <c r="E1873" s="110"/>
      <c r="F1873" s="131"/>
      <c r="G1873" s="125"/>
      <c r="H1873" s="107"/>
      <c r="I1873" s="107"/>
      <c r="J1873" s="123"/>
      <c r="K1873" s="125"/>
    </row>
    <row r="1874" spans="1:11" s="110" customFormat="1" ht="19.5" customHeight="1" x14ac:dyDescent="0.2">
      <c r="A1874" s="100"/>
      <c r="B1874" s="108"/>
      <c r="C1874" s="132"/>
      <c r="F1874" s="131"/>
      <c r="G1874" s="131"/>
      <c r="H1874" s="109"/>
      <c r="I1874" s="109"/>
      <c r="J1874" s="123"/>
      <c r="K1874" s="131"/>
    </row>
    <row r="1875" spans="1:11" s="113" customFormat="1" ht="19.5" customHeight="1" x14ac:dyDescent="0.2">
      <c r="A1875" s="100"/>
      <c r="B1875" s="108"/>
      <c r="C1875" s="124"/>
      <c r="F1875" s="125"/>
      <c r="G1875" s="125"/>
      <c r="H1875" s="107"/>
      <c r="I1875" s="107"/>
      <c r="J1875" s="123"/>
      <c r="K1875" s="125"/>
    </row>
    <row r="1876" spans="1:11" s="113" customFormat="1" ht="19.5" customHeight="1" x14ac:dyDescent="0.2">
      <c r="A1876" s="100"/>
      <c r="B1876" s="109"/>
      <c r="C1876" s="124"/>
      <c r="F1876" s="125"/>
      <c r="G1876" s="125"/>
      <c r="H1876" s="107"/>
      <c r="I1876" s="107"/>
      <c r="J1876" s="123"/>
      <c r="K1876" s="125"/>
    </row>
    <row r="1877" spans="1:11" s="113" customFormat="1" ht="19.5" customHeight="1" x14ac:dyDescent="0.2">
      <c r="A1877" s="100"/>
      <c r="B1877" s="107"/>
      <c r="C1877" s="124"/>
      <c r="F1877" s="125"/>
      <c r="G1877" s="125"/>
      <c r="H1877" s="107"/>
      <c r="I1877" s="107"/>
      <c r="J1877" s="123"/>
      <c r="K1877" s="125"/>
    </row>
    <row r="1878" spans="1:11" s="110" customFormat="1" ht="19.5" customHeight="1" x14ac:dyDescent="0.2">
      <c r="A1878" s="100"/>
      <c r="B1878" s="109"/>
      <c r="C1878" s="132"/>
      <c r="F1878" s="131"/>
      <c r="G1878" s="131"/>
      <c r="H1878" s="109"/>
      <c r="I1878" s="109"/>
      <c r="J1878" s="123"/>
      <c r="K1878" s="131"/>
    </row>
    <row r="1879" spans="1:11" s="113" customFormat="1" ht="19.5" customHeight="1" x14ac:dyDescent="0.2">
      <c r="A1879" s="100"/>
      <c r="B1879" s="107"/>
      <c r="C1879" s="124"/>
      <c r="F1879" s="125"/>
      <c r="G1879" s="125"/>
      <c r="H1879" s="107"/>
      <c r="I1879" s="107"/>
      <c r="J1879" s="123"/>
      <c r="K1879" s="125"/>
    </row>
    <row r="1880" spans="1:11" s="113" customFormat="1" ht="19.5" customHeight="1" x14ac:dyDescent="0.2">
      <c r="A1880" s="100"/>
      <c r="B1880" s="109"/>
      <c r="C1880" s="124"/>
      <c r="F1880" s="125"/>
      <c r="G1880" s="125"/>
      <c r="H1880" s="107"/>
      <c r="I1880" s="107"/>
      <c r="J1880" s="123"/>
      <c r="K1880" s="125"/>
    </row>
    <row r="1881" spans="1:11" s="113" customFormat="1" ht="19.5" customHeight="1" x14ac:dyDescent="0.2">
      <c r="A1881" s="100"/>
      <c r="B1881" s="107"/>
      <c r="C1881" s="132"/>
      <c r="D1881" s="130"/>
      <c r="E1881" s="130"/>
      <c r="F1881" s="131"/>
      <c r="G1881" s="131"/>
      <c r="H1881" s="109"/>
      <c r="I1881" s="109"/>
      <c r="J1881" s="123"/>
      <c r="K1881" s="125"/>
    </row>
    <row r="1882" spans="1:11" s="110" customFormat="1" ht="19.5" customHeight="1" x14ac:dyDescent="0.2">
      <c r="A1882" s="100"/>
      <c r="B1882" s="107"/>
      <c r="C1882" s="124"/>
      <c r="D1882" s="127"/>
      <c r="E1882" s="127"/>
      <c r="F1882" s="125"/>
      <c r="G1882" s="125"/>
      <c r="H1882" s="107"/>
      <c r="I1882" s="107"/>
      <c r="J1882" s="123"/>
      <c r="K1882" s="131"/>
    </row>
    <row r="1883" spans="1:11" s="110" customFormat="1" ht="19.5" customHeight="1" x14ac:dyDescent="0.2">
      <c r="A1883" s="100"/>
      <c r="B1883" s="109"/>
      <c r="C1883" s="130"/>
      <c r="D1883" s="130"/>
      <c r="E1883" s="130"/>
      <c r="F1883" s="131"/>
      <c r="G1883" s="131"/>
      <c r="H1883" s="109"/>
      <c r="I1883" s="109"/>
      <c r="J1883" s="123"/>
      <c r="K1883" s="131"/>
    </row>
    <row r="1884" spans="1:11" s="110" customFormat="1" ht="19.5" customHeight="1" x14ac:dyDescent="0.2">
      <c r="A1884" s="100"/>
      <c r="B1884" s="134"/>
      <c r="C1884" s="130"/>
      <c r="D1884" s="130"/>
      <c r="E1884" s="130"/>
      <c r="F1884" s="131"/>
      <c r="G1884" s="125"/>
      <c r="H1884" s="107"/>
      <c r="I1884" s="107"/>
      <c r="J1884" s="123"/>
      <c r="K1884" s="131"/>
    </row>
    <row r="1885" spans="1:11" s="113" customFormat="1" ht="19.5" customHeight="1" x14ac:dyDescent="0.2">
      <c r="A1885" s="100"/>
      <c r="B1885" s="109"/>
      <c r="C1885" s="130"/>
      <c r="D1885" s="130"/>
      <c r="E1885" s="130"/>
      <c r="F1885" s="131"/>
      <c r="G1885" s="131"/>
      <c r="H1885" s="109"/>
      <c r="I1885" s="109"/>
      <c r="J1885" s="123"/>
      <c r="K1885" s="125"/>
    </row>
    <row r="1886" spans="1:11" s="110" customFormat="1" ht="19.5" customHeight="1" x14ac:dyDescent="0.2">
      <c r="A1886" s="100"/>
      <c r="B1886" s="107"/>
      <c r="C1886" s="132"/>
      <c r="D1886" s="130"/>
      <c r="E1886" s="130"/>
      <c r="F1886" s="131"/>
      <c r="G1886" s="131"/>
      <c r="H1886" s="109"/>
      <c r="I1886" s="109"/>
      <c r="J1886" s="123"/>
      <c r="K1886" s="131"/>
    </row>
    <row r="1887" spans="1:11" s="110" customFormat="1" ht="19.5" customHeight="1" x14ac:dyDescent="0.2">
      <c r="A1887" s="100"/>
      <c r="B1887" s="108"/>
      <c r="C1887" s="124"/>
      <c r="D1887" s="127"/>
      <c r="E1887" s="127"/>
      <c r="F1887" s="125"/>
      <c r="G1887" s="125"/>
      <c r="H1887" s="107"/>
      <c r="I1887" s="107"/>
      <c r="J1887" s="123"/>
      <c r="K1887" s="131"/>
    </row>
    <row r="1888" spans="1:11" s="110" customFormat="1" ht="19.5" customHeight="1" x14ac:dyDescent="0.2">
      <c r="A1888" s="100"/>
      <c r="B1888" s="109"/>
      <c r="C1888" s="132"/>
      <c r="D1888" s="130"/>
      <c r="E1888" s="130"/>
      <c r="F1888" s="131"/>
      <c r="G1888" s="131"/>
      <c r="H1888" s="109"/>
      <c r="I1888" s="109"/>
      <c r="J1888" s="123"/>
      <c r="K1888" s="131"/>
    </row>
    <row r="1889" spans="1:11" s="110" customFormat="1" ht="19.5" customHeight="1" x14ac:dyDescent="0.2">
      <c r="A1889" s="100"/>
      <c r="B1889" s="133"/>
      <c r="C1889" s="124"/>
      <c r="D1889" s="127"/>
      <c r="E1889" s="127"/>
      <c r="F1889" s="125"/>
      <c r="G1889" s="125"/>
      <c r="H1889" s="109"/>
      <c r="I1889" s="109"/>
      <c r="J1889" s="123"/>
      <c r="K1889" s="131"/>
    </row>
    <row r="1890" spans="1:11" s="113" customFormat="1" ht="19.5" customHeight="1" x14ac:dyDescent="0.2">
      <c r="A1890" s="100"/>
      <c r="B1890" s="107"/>
      <c r="C1890" s="132"/>
      <c r="D1890" s="130"/>
      <c r="E1890" s="130"/>
      <c r="F1890" s="131"/>
      <c r="G1890" s="131"/>
      <c r="H1890" s="109"/>
      <c r="I1890" s="137"/>
      <c r="J1890" s="123"/>
      <c r="K1890" s="125"/>
    </row>
    <row r="1891" spans="1:11" s="113" customFormat="1" ht="19.5" customHeight="1" x14ac:dyDescent="0.2">
      <c r="A1891" s="100"/>
      <c r="B1891" s="134"/>
      <c r="C1891" s="124"/>
      <c r="D1891" s="130"/>
      <c r="E1891" s="130"/>
      <c r="F1891" s="131"/>
      <c r="G1891" s="125"/>
      <c r="H1891" s="107"/>
      <c r="I1891" s="107"/>
      <c r="J1891" s="123"/>
      <c r="K1891" s="125"/>
    </row>
    <row r="1892" spans="1:11" s="110" customFormat="1" ht="19.5" customHeight="1" x14ac:dyDescent="0.2">
      <c r="A1892" s="100"/>
      <c r="B1892" s="107"/>
      <c r="C1892" s="132"/>
      <c r="D1892" s="130"/>
      <c r="E1892" s="130"/>
      <c r="F1892" s="131"/>
      <c r="G1892" s="131"/>
      <c r="H1892" s="109"/>
      <c r="I1892" s="109"/>
      <c r="J1892" s="123"/>
      <c r="K1892" s="131"/>
    </row>
    <row r="1893" spans="1:11" s="113" customFormat="1" ht="19.5" customHeight="1" x14ac:dyDescent="0.2">
      <c r="A1893" s="100"/>
      <c r="B1893" s="109"/>
      <c r="C1893" s="124"/>
      <c r="D1893" s="127"/>
      <c r="E1893" s="127"/>
      <c r="F1893" s="125"/>
      <c r="G1893" s="125"/>
      <c r="H1893" s="107"/>
      <c r="I1893" s="107"/>
      <c r="J1893" s="123"/>
      <c r="K1893" s="125"/>
    </row>
    <row r="1894" spans="1:11" s="110" customFormat="1" ht="19.5" customHeight="1" x14ac:dyDescent="0.2">
      <c r="A1894" s="100"/>
      <c r="B1894" s="107"/>
      <c r="C1894" s="132"/>
      <c r="D1894" s="130"/>
      <c r="E1894" s="130"/>
      <c r="F1894" s="131"/>
      <c r="G1894" s="131"/>
      <c r="H1894" s="109"/>
      <c r="I1894" s="109"/>
      <c r="J1894" s="123"/>
      <c r="K1894" s="131"/>
    </row>
    <row r="1895" spans="1:11" s="113" customFormat="1" ht="19.5" customHeight="1" x14ac:dyDescent="0.2">
      <c r="A1895" s="100"/>
      <c r="B1895" s="109"/>
      <c r="C1895" s="124"/>
      <c r="D1895" s="130"/>
      <c r="E1895" s="130"/>
      <c r="F1895" s="131"/>
      <c r="G1895" s="125"/>
      <c r="H1895" s="107"/>
      <c r="I1895" s="107"/>
      <c r="J1895" s="123"/>
      <c r="K1895" s="125"/>
    </row>
    <row r="1896" spans="1:11" s="113" customFormat="1" ht="19.5" customHeight="1" x14ac:dyDescent="0.2">
      <c r="A1896" s="100"/>
      <c r="B1896" s="107"/>
      <c r="C1896" s="132"/>
      <c r="D1896" s="130"/>
      <c r="E1896" s="130"/>
      <c r="F1896" s="131"/>
      <c r="G1896" s="131"/>
      <c r="H1896" s="109"/>
      <c r="I1896" s="109"/>
      <c r="J1896" s="123"/>
      <c r="K1896" s="125"/>
    </row>
    <row r="1897" spans="1:11" s="113" customFormat="1" ht="19.5" customHeight="1" x14ac:dyDescent="0.2">
      <c r="A1897" s="100"/>
      <c r="B1897" s="109"/>
      <c r="C1897" s="124"/>
      <c r="D1897" s="130"/>
      <c r="E1897" s="130"/>
      <c r="F1897" s="131"/>
      <c r="G1897" s="125"/>
      <c r="H1897" s="107"/>
      <c r="I1897" s="107"/>
      <c r="J1897" s="123"/>
      <c r="K1897" s="125"/>
    </row>
    <row r="1898" spans="1:11" s="110" customFormat="1" ht="19.5" customHeight="1" x14ac:dyDescent="0.2">
      <c r="A1898" s="100"/>
      <c r="B1898" s="107"/>
      <c r="C1898" s="132"/>
      <c r="D1898" s="130"/>
      <c r="E1898" s="130"/>
      <c r="F1898" s="131"/>
      <c r="G1898" s="131"/>
      <c r="H1898" s="109"/>
      <c r="I1898" s="109"/>
      <c r="J1898" s="123"/>
      <c r="K1898" s="131"/>
    </row>
    <row r="1899" spans="1:11" s="113" customFormat="1" ht="19.5" customHeight="1" x14ac:dyDescent="0.2">
      <c r="A1899" s="100"/>
      <c r="B1899" s="109"/>
      <c r="C1899" s="124"/>
      <c r="D1899" s="127"/>
      <c r="E1899" s="127"/>
      <c r="F1899" s="125"/>
      <c r="G1899" s="125"/>
      <c r="H1899" s="107"/>
      <c r="I1899" s="107"/>
      <c r="J1899" s="123"/>
      <c r="K1899" s="125"/>
    </row>
    <row r="1900" spans="1:11" s="113" customFormat="1" ht="19.5" customHeight="1" x14ac:dyDescent="0.2">
      <c r="A1900" s="100"/>
      <c r="B1900" s="108"/>
      <c r="C1900" s="132"/>
      <c r="D1900" s="130"/>
      <c r="E1900" s="130"/>
      <c r="F1900" s="131"/>
      <c r="G1900" s="131"/>
      <c r="H1900" s="109"/>
      <c r="I1900" s="109"/>
      <c r="J1900" s="123"/>
      <c r="K1900" s="125"/>
    </row>
    <row r="1901" spans="1:11" s="110" customFormat="1" ht="19.5" customHeight="1" x14ac:dyDescent="0.2">
      <c r="A1901" s="100"/>
      <c r="B1901" s="109"/>
      <c r="C1901" s="130"/>
      <c r="D1901" s="130"/>
      <c r="E1901" s="130"/>
      <c r="F1901" s="131"/>
      <c r="G1901" s="131"/>
      <c r="H1901" s="109"/>
      <c r="I1901" s="109"/>
      <c r="J1901" s="123"/>
      <c r="K1901" s="131"/>
    </row>
    <row r="1902" spans="1:11" s="110" customFormat="1" ht="19.5" customHeight="1" x14ac:dyDescent="0.2">
      <c r="A1902" s="100"/>
      <c r="B1902" s="107"/>
      <c r="C1902" s="124"/>
      <c r="D1902" s="127"/>
      <c r="E1902" s="127"/>
      <c r="F1902" s="125"/>
      <c r="G1902" s="125"/>
      <c r="H1902" s="107"/>
      <c r="I1902" s="107"/>
      <c r="J1902" s="123"/>
      <c r="K1902" s="131"/>
    </row>
    <row r="1903" spans="1:11" s="110" customFormat="1" ht="19.5" customHeight="1" x14ac:dyDescent="0.2">
      <c r="A1903" s="100"/>
      <c r="B1903" s="109"/>
      <c r="C1903" s="130"/>
      <c r="D1903" s="130"/>
      <c r="E1903" s="130"/>
      <c r="F1903" s="131"/>
      <c r="G1903" s="131"/>
      <c r="H1903" s="109"/>
      <c r="I1903" s="109"/>
      <c r="J1903" s="123"/>
      <c r="K1903" s="131"/>
    </row>
    <row r="1904" spans="1:11" s="113" customFormat="1" ht="19.5" customHeight="1" x14ac:dyDescent="0.2">
      <c r="A1904" s="100"/>
      <c r="B1904" s="107"/>
      <c r="C1904" s="132"/>
      <c r="D1904" s="130"/>
      <c r="E1904" s="130"/>
      <c r="F1904" s="131"/>
      <c r="G1904" s="131"/>
      <c r="H1904" s="109"/>
      <c r="I1904" s="109"/>
      <c r="J1904" s="123"/>
      <c r="K1904" s="125"/>
    </row>
    <row r="1905" spans="1:11" s="110" customFormat="1" ht="19.5" customHeight="1" x14ac:dyDescent="0.2">
      <c r="A1905" s="100"/>
      <c r="B1905" s="107"/>
      <c r="C1905" s="132"/>
      <c r="D1905" s="130"/>
      <c r="E1905" s="130"/>
      <c r="F1905" s="131"/>
      <c r="G1905" s="131"/>
      <c r="H1905" s="109"/>
      <c r="I1905" s="109"/>
      <c r="J1905" s="123"/>
      <c r="K1905" s="131"/>
    </row>
    <row r="1906" spans="1:11" s="113" customFormat="1" ht="19.5" customHeight="1" x14ac:dyDescent="0.2">
      <c r="A1906" s="100"/>
      <c r="B1906" s="109"/>
      <c r="C1906" s="124"/>
      <c r="D1906" s="127"/>
      <c r="E1906" s="127"/>
      <c r="F1906" s="125"/>
      <c r="G1906" s="125"/>
      <c r="H1906" s="107"/>
      <c r="I1906" s="107"/>
      <c r="J1906" s="123"/>
      <c r="K1906" s="125"/>
    </row>
    <row r="1907" spans="1:11" s="113" customFormat="1" ht="19.5" customHeight="1" x14ac:dyDescent="0.2">
      <c r="A1907" s="100"/>
      <c r="B1907" s="107"/>
      <c r="C1907" s="132"/>
      <c r="D1907" s="130"/>
      <c r="E1907" s="130"/>
      <c r="F1907" s="131"/>
      <c r="G1907" s="131"/>
      <c r="H1907" s="109"/>
      <c r="I1907" s="109"/>
      <c r="J1907" s="123"/>
      <c r="K1907" s="125"/>
    </row>
    <row r="1908" spans="1:11" s="113" customFormat="1" ht="19.5" customHeight="1" x14ac:dyDescent="0.2">
      <c r="A1908" s="100"/>
      <c r="B1908" s="109"/>
      <c r="C1908" s="124"/>
      <c r="D1908" s="127"/>
      <c r="E1908" s="127"/>
      <c r="F1908" s="125"/>
      <c r="G1908" s="125"/>
      <c r="H1908" s="107"/>
      <c r="I1908" s="107"/>
      <c r="J1908" s="123"/>
      <c r="K1908" s="138"/>
    </row>
    <row r="1909" spans="1:11" s="110" customFormat="1" ht="19.5" customHeight="1" x14ac:dyDescent="0.2">
      <c r="A1909" s="100"/>
      <c r="B1909" s="107"/>
      <c r="C1909" s="132"/>
      <c r="D1909" s="130"/>
      <c r="E1909" s="130"/>
      <c r="F1909" s="131"/>
      <c r="G1909" s="131"/>
      <c r="H1909" s="109"/>
      <c r="I1909" s="109"/>
      <c r="J1909" s="123"/>
      <c r="K1909" s="131"/>
    </row>
    <row r="1910" spans="1:11" s="113" customFormat="1" ht="19.5" customHeight="1" x14ac:dyDescent="0.2">
      <c r="A1910" s="100"/>
      <c r="B1910" s="109"/>
      <c r="C1910" s="124"/>
      <c r="D1910" s="127"/>
      <c r="E1910" s="127"/>
      <c r="F1910" s="125"/>
      <c r="G1910" s="125"/>
      <c r="H1910" s="107"/>
      <c r="I1910" s="107"/>
      <c r="J1910" s="123"/>
      <c r="K1910" s="125"/>
    </row>
    <row r="1911" spans="1:11" s="113" customFormat="1" ht="19.5" customHeight="1" x14ac:dyDescent="0.2">
      <c r="A1911" s="100"/>
      <c r="B1911" s="107"/>
      <c r="C1911" s="132"/>
      <c r="D1911" s="130"/>
      <c r="E1911" s="130"/>
      <c r="F1911" s="131"/>
      <c r="G1911" s="131"/>
      <c r="H1911" s="109"/>
      <c r="I1911" s="109"/>
      <c r="J1911" s="123"/>
      <c r="K1911" s="125"/>
    </row>
    <row r="1912" spans="1:11" s="113" customFormat="1" ht="19.5" customHeight="1" x14ac:dyDescent="0.2">
      <c r="A1912" s="100"/>
      <c r="B1912" s="109"/>
      <c r="C1912" s="124"/>
      <c r="D1912" s="127"/>
      <c r="E1912" s="127"/>
      <c r="F1912" s="125"/>
      <c r="G1912" s="125"/>
      <c r="H1912" s="107"/>
      <c r="I1912" s="107"/>
      <c r="J1912" s="123"/>
      <c r="K1912" s="125"/>
    </row>
    <row r="1913" spans="1:11" s="113" customFormat="1" ht="19.5" customHeight="1" x14ac:dyDescent="0.2">
      <c r="A1913" s="100"/>
      <c r="B1913" s="107"/>
      <c r="C1913" s="132"/>
      <c r="D1913" s="130"/>
      <c r="E1913" s="130"/>
      <c r="F1913" s="131"/>
      <c r="G1913" s="131"/>
      <c r="H1913" s="109"/>
      <c r="I1913" s="139"/>
      <c r="J1913" s="123"/>
      <c r="K1913" s="125"/>
    </row>
    <row r="1914" spans="1:11" s="113" customFormat="1" ht="19.5" customHeight="1" x14ac:dyDescent="0.2">
      <c r="A1914" s="100"/>
      <c r="B1914" s="109"/>
      <c r="C1914" s="124"/>
      <c r="D1914" s="127"/>
      <c r="E1914" s="127"/>
      <c r="F1914" s="125"/>
      <c r="G1914" s="125"/>
      <c r="H1914" s="107"/>
      <c r="I1914" s="107"/>
      <c r="J1914" s="123"/>
      <c r="K1914" s="125"/>
    </row>
    <row r="1915" spans="1:11" s="113" customFormat="1" ht="19.5" customHeight="1" x14ac:dyDescent="0.2">
      <c r="A1915" s="100"/>
      <c r="B1915" s="107"/>
      <c r="C1915" s="132"/>
      <c r="D1915" s="130"/>
      <c r="E1915" s="130"/>
      <c r="F1915" s="131"/>
      <c r="G1915" s="131"/>
      <c r="H1915" s="109"/>
      <c r="I1915" s="109"/>
      <c r="J1915" s="123"/>
      <c r="K1915" s="125"/>
    </row>
    <row r="1916" spans="1:11" s="110" customFormat="1" ht="19.5" customHeight="1" x14ac:dyDescent="0.2">
      <c r="A1916" s="100"/>
      <c r="B1916" s="109"/>
      <c r="C1916" s="124"/>
      <c r="D1916" s="127"/>
      <c r="E1916" s="127"/>
      <c r="F1916" s="125"/>
      <c r="G1916" s="125"/>
      <c r="H1916" s="107"/>
      <c r="I1916" s="107"/>
      <c r="J1916" s="123"/>
      <c r="K1916" s="131"/>
    </row>
    <row r="1917" spans="1:11" s="113" customFormat="1" ht="19.5" customHeight="1" x14ac:dyDescent="0.2">
      <c r="A1917" s="100"/>
      <c r="B1917" s="134"/>
      <c r="C1917" s="132"/>
      <c r="D1917" s="130"/>
      <c r="E1917" s="130"/>
      <c r="F1917" s="131"/>
      <c r="G1917" s="131"/>
      <c r="H1917" s="109"/>
      <c r="I1917" s="109"/>
      <c r="J1917" s="123"/>
      <c r="K1917" s="125"/>
    </row>
    <row r="1918" spans="1:11" s="113" customFormat="1" ht="19.5" customHeight="1" x14ac:dyDescent="0.2">
      <c r="A1918" s="100"/>
      <c r="B1918" s="109"/>
      <c r="C1918" s="124"/>
      <c r="D1918" s="127"/>
      <c r="E1918" s="127"/>
      <c r="F1918" s="125"/>
      <c r="G1918" s="125"/>
      <c r="H1918" s="107"/>
      <c r="I1918" s="107"/>
      <c r="J1918" s="123"/>
      <c r="K1918" s="125"/>
    </row>
    <row r="1919" spans="1:11" s="113" customFormat="1" ht="19.5" customHeight="1" x14ac:dyDescent="0.2">
      <c r="A1919" s="100"/>
      <c r="B1919" s="134"/>
      <c r="C1919" s="132"/>
      <c r="D1919" s="130"/>
      <c r="E1919" s="130"/>
      <c r="F1919" s="131"/>
      <c r="G1919" s="131"/>
      <c r="H1919" s="109"/>
      <c r="I1919" s="109"/>
      <c r="J1919" s="123"/>
      <c r="K1919" s="125"/>
    </row>
    <row r="1920" spans="1:11" s="113" customFormat="1" ht="19.5" customHeight="1" x14ac:dyDescent="0.2">
      <c r="A1920" s="100"/>
      <c r="B1920" s="109"/>
      <c r="C1920" s="124"/>
      <c r="D1920" s="127"/>
      <c r="E1920" s="127"/>
      <c r="F1920" s="125"/>
      <c r="G1920" s="125"/>
      <c r="H1920" s="107"/>
      <c r="I1920" s="107"/>
      <c r="J1920" s="123"/>
      <c r="K1920" s="125"/>
    </row>
    <row r="1921" spans="1:11" s="110" customFormat="1" ht="19.5" customHeight="1" x14ac:dyDescent="0.2">
      <c r="A1921" s="100"/>
      <c r="B1921" s="107"/>
      <c r="C1921" s="130"/>
      <c r="D1921" s="130"/>
      <c r="E1921" s="130"/>
      <c r="F1921" s="131"/>
      <c r="G1921" s="131"/>
      <c r="H1921" s="109"/>
      <c r="I1921" s="109"/>
      <c r="J1921" s="123"/>
      <c r="K1921" s="131"/>
    </row>
    <row r="1922" spans="1:11" s="113" customFormat="1" ht="19.5" customHeight="1" x14ac:dyDescent="0.2">
      <c r="A1922" s="100"/>
      <c r="B1922" s="107"/>
      <c r="C1922" s="132"/>
      <c r="D1922" s="130"/>
      <c r="E1922" s="130"/>
      <c r="F1922" s="131"/>
      <c r="G1922" s="131"/>
      <c r="H1922" s="109"/>
      <c r="I1922" s="109"/>
      <c r="J1922" s="123"/>
      <c r="K1922" s="125"/>
    </row>
    <row r="1923" spans="1:11" s="113" customFormat="1" ht="19.5" customHeight="1" x14ac:dyDescent="0.2">
      <c r="A1923" s="100"/>
      <c r="B1923" s="107"/>
      <c r="C1923" s="130"/>
      <c r="D1923" s="130"/>
      <c r="E1923" s="130"/>
      <c r="F1923" s="131"/>
      <c r="G1923" s="131"/>
      <c r="H1923" s="109"/>
      <c r="I1923" s="109"/>
      <c r="J1923" s="123"/>
      <c r="K1923" s="125"/>
    </row>
    <row r="1924" spans="1:11" s="113" customFormat="1" ht="19.5" customHeight="1" x14ac:dyDescent="0.2">
      <c r="A1924" s="100"/>
      <c r="B1924" s="109"/>
      <c r="C1924" s="132"/>
      <c r="D1924" s="130"/>
      <c r="E1924" s="130"/>
      <c r="F1924" s="131"/>
      <c r="G1924" s="131"/>
      <c r="H1924" s="109"/>
      <c r="I1924" s="109"/>
      <c r="J1924" s="123"/>
      <c r="K1924" s="125"/>
    </row>
    <row r="1925" spans="1:11" s="110" customFormat="1" ht="19.5" customHeight="1" x14ac:dyDescent="0.2">
      <c r="A1925" s="100"/>
      <c r="B1925" s="107"/>
      <c r="C1925" s="124"/>
      <c r="D1925" s="127"/>
      <c r="E1925" s="127"/>
      <c r="F1925" s="125"/>
      <c r="G1925" s="125"/>
      <c r="H1925" s="107"/>
      <c r="I1925" s="107"/>
      <c r="J1925" s="123"/>
      <c r="K1925" s="131"/>
    </row>
    <row r="1926" spans="1:11" s="113" customFormat="1" ht="19.5" customHeight="1" x14ac:dyDescent="0.2">
      <c r="A1926" s="100"/>
      <c r="B1926" s="107"/>
      <c r="C1926" s="132"/>
      <c r="D1926" s="130"/>
      <c r="E1926" s="130"/>
      <c r="F1926" s="131"/>
      <c r="G1926" s="131"/>
      <c r="H1926" s="109"/>
      <c r="I1926" s="109"/>
      <c r="J1926" s="123"/>
      <c r="K1926" s="125"/>
    </row>
    <row r="1927" spans="1:11" s="113" customFormat="1" ht="19.5" customHeight="1" x14ac:dyDescent="0.2">
      <c r="A1927" s="100"/>
      <c r="B1927" s="107"/>
      <c r="C1927" s="124"/>
      <c r="D1927" s="127"/>
      <c r="E1927" s="127"/>
      <c r="F1927" s="125"/>
      <c r="G1927" s="125"/>
      <c r="H1927" s="107"/>
      <c r="I1927" s="107"/>
      <c r="J1927" s="123"/>
      <c r="K1927" s="125"/>
    </row>
    <row r="1928" spans="1:11" s="113" customFormat="1" ht="19.5" customHeight="1" x14ac:dyDescent="0.2">
      <c r="A1928" s="100"/>
      <c r="B1928" s="109"/>
      <c r="C1928" s="132"/>
      <c r="D1928" s="130"/>
      <c r="E1928" s="130"/>
      <c r="F1928" s="131"/>
      <c r="G1928" s="131"/>
      <c r="H1928" s="109"/>
      <c r="I1928" s="109"/>
      <c r="J1928" s="123"/>
      <c r="K1928" s="125"/>
    </row>
    <row r="1929" spans="1:11" s="113" customFormat="1" ht="19.5" customHeight="1" x14ac:dyDescent="0.2">
      <c r="A1929" s="100"/>
      <c r="B1929" s="107"/>
      <c r="C1929" s="124"/>
      <c r="D1929" s="127"/>
      <c r="E1929" s="127"/>
      <c r="F1929" s="125"/>
      <c r="G1929" s="125"/>
      <c r="H1929" s="107"/>
      <c r="I1929" s="107"/>
      <c r="J1929" s="123"/>
      <c r="K1929" s="125"/>
    </row>
    <row r="1930" spans="1:11" s="113" customFormat="1" ht="19.5" customHeight="1" x14ac:dyDescent="0.2">
      <c r="A1930" s="100"/>
      <c r="B1930" s="107"/>
      <c r="C1930" s="132"/>
      <c r="D1930" s="130"/>
      <c r="E1930" s="130"/>
      <c r="F1930" s="131"/>
      <c r="G1930" s="131"/>
      <c r="H1930" s="109"/>
      <c r="I1930" s="109"/>
      <c r="J1930" s="123"/>
      <c r="K1930" s="125"/>
    </row>
    <row r="1931" spans="1:11" s="110" customFormat="1" ht="19.5" customHeight="1" x14ac:dyDescent="0.2">
      <c r="A1931" s="100"/>
      <c r="B1931" s="109"/>
      <c r="C1931" s="124"/>
      <c r="D1931" s="127"/>
      <c r="E1931" s="127"/>
      <c r="F1931" s="125"/>
      <c r="G1931" s="125"/>
      <c r="H1931" s="107"/>
      <c r="I1931" s="107"/>
      <c r="J1931" s="123"/>
      <c r="K1931" s="131"/>
    </row>
    <row r="1932" spans="1:11" s="113" customFormat="1" ht="19.5" customHeight="1" x14ac:dyDescent="0.2">
      <c r="A1932" s="100"/>
      <c r="B1932" s="107"/>
      <c r="C1932" s="130"/>
      <c r="D1932" s="130"/>
      <c r="E1932" s="130"/>
      <c r="F1932" s="131"/>
      <c r="G1932" s="131"/>
      <c r="H1932" s="109"/>
      <c r="I1932" s="109"/>
      <c r="J1932" s="123"/>
      <c r="K1932" s="125"/>
    </row>
    <row r="1933" spans="1:11" s="113" customFormat="1" ht="19.5" customHeight="1" x14ac:dyDescent="0.2">
      <c r="A1933" s="100"/>
      <c r="B1933" s="109"/>
      <c r="C1933" s="130"/>
      <c r="D1933" s="130"/>
      <c r="E1933" s="130"/>
      <c r="F1933" s="131"/>
      <c r="G1933" s="131"/>
      <c r="H1933" s="109"/>
      <c r="I1933" s="109"/>
      <c r="J1933" s="123"/>
      <c r="K1933" s="125"/>
    </row>
    <row r="1934" spans="1:11" s="113" customFormat="1" ht="19.5" customHeight="1" x14ac:dyDescent="0.2">
      <c r="A1934" s="100"/>
      <c r="B1934" s="109"/>
      <c r="C1934" s="132"/>
      <c r="D1934" s="130"/>
      <c r="E1934" s="130"/>
      <c r="F1934" s="131"/>
      <c r="G1934" s="131"/>
      <c r="H1934" s="109"/>
      <c r="I1934" s="109"/>
      <c r="J1934" s="123"/>
      <c r="K1934" s="125"/>
    </row>
    <row r="1935" spans="1:11" s="113" customFormat="1" ht="19.5" customHeight="1" x14ac:dyDescent="0.2">
      <c r="A1935" s="100"/>
      <c r="B1935" s="107"/>
      <c r="C1935" s="124"/>
      <c r="D1935" s="127"/>
      <c r="E1935" s="127"/>
      <c r="F1935" s="125"/>
      <c r="G1935" s="125"/>
      <c r="H1935" s="107"/>
      <c r="I1935" s="107"/>
      <c r="J1935" s="123"/>
      <c r="K1935" s="125"/>
    </row>
    <row r="1936" spans="1:11" s="113" customFormat="1" ht="19.5" customHeight="1" x14ac:dyDescent="0.2">
      <c r="A1936" s="100"/>
      <c r="B1936" s="109"/>
      <c r="C1936" s="124"/>
      <c r="D1936" s="127"/>
      <c r="E1936" s="127"/>
      <c r="F1936" s="125"/>
      <c r="G1936" s="125"/>
      <c r="H1936" s="107"/>
      <c r="I1936" s="107"/>
      <c r="J1936" s="123"/>
      <c r="K1936" s="125"/>
    </row>
    <row r="1937" spans="1:11" s="113" customFormat="1" ht="19.5" customHeight="1" x14ac:dyDescent="0.2">
      <c r="A1937" s="100"/>
      <c r="B1937" s="98"/>
      <c r="C1937" s="132"/>
      <c r="D1937" s="127"/>
      <c r="E1937" s="127"/>
      <c r="F1937" s="131"/>
      <c r="G1937" s="131"/>
      <c r="H1937" s="109"/>
      <c r="I1937" s="109"/>
      <c r="J1937" s="123"/>
      <c r="K1937" s="125"/>
    </row>
    <row r="1938" spans="1:11" s="113" customFormat="1" ht="19.5" customHeight="1" x14ac:dyDescent="0.2">
      <c r="A1938" s="100"/>
      <c r="B1938" s="109"/>
      <c r="C1938" s="132"/>
      <c r="D1938" s="127"/>
      <c r="E1938" s="127"/>
      <c r="F1938" s="131"/>
      <c r="G1938" s="131"/>
      <c r="H1938" s="109"/>
      <c r="I1938" s="109"/>
      <c r="J1938" s="123"/>
      <c r="K1938" s="125"/>
    </row>
    <row r="1939" spans="1:11" s="113" customFormat="1" ht="19.5" customHeight="1" x14ac:dyDescent="0.2">
      <c r="A1939" s="100"/>
      <c r="B1939" s="107"/>
      <c r="C1939" s="124"/>
      <c r="D1939" s="127"/>
      <c r="E1939" s="127"/>
      <c r="F1939" s="125"/>
      <c r="G1939" s="125"/>
      <c r="H1939" s="107"/>
      <c r="I1939" s="107"/>
      <c r="J1939" s="123"/>
      <c r="K1939" s="125"/>
    </row>
    <row r="1940" spans="1:11" s="113" customFormat="1" ht="19.5" customHeight="1" x14ac:dyDescent="0.2">
      <c r="A1940" s="100"/>
      <c r="B1940" s="109"/>
      <c r="C1940" s="124"/>
      <c r="D1940" s="127"/>
      <c r="E1940" s="127"/>
      <c r="F1940" s="125"/>
      <c r="G1940" s="125"/>
      <c r="H1940" s="107"/>
      <c r="I1940" s="107"/>
      <c r="J1940" s="123"/>
      <c r="K1940" s="125"/>
    </row>
    <row r="1941" spans="1:11" s="113" customFormat="1" ht="19.5" customHeight="1" x14ac:dyDescent="0.2">
      <c r="A1941" s="100"/>
      <c r="B1941" s="107"/>
      <c r="C1941" s="124"/>
      <c r="D1941" s="127"/>
      <c r="E1941" s="127"/>
      <c r="F1941" s="125"/>
      <c r="G1941" s="125"/>
      <c r="H1941" s="107"/>
      <c r="I1941" s="107"/>
      <c r="J1941" s="123"/>
      <c r="K1941" s="125"/>
    </row>
    <row r="1942" spans="1:11" s="113" customFormat="1" ht="19.5" customHeight="1" x14ac:dyDescent="0.2">
      <c r="A1942" s="100"/>
      <c r="B1942" s="109"/>
      <c r="C1942" s="124"/>
      <c r="D1942" s="127"/>
      <c r="E1942" s="127"/>
      <c r="F1942" s="125"/>
      <c r="G1942" s="125"/>
      <c r="H1942" s="107"/>
      <c r="I1942" s="107"/>
      <c r="J1942" s="123"/>
      <c r="K1942" s="125"/>
    </row>
    <row r="1943" spans="1:11" s="113" customFormat="1" ht="19.5" customHeight="1" x14ac:dyDescent="0.2">
      <c r="A1943" s="100"/>
      <c r="B1943" s="107"/>
      <c r="C1943" s="132"/>
      <c r="D1943" s="110"/>
      <c r="E1943" s="110"/>
      <c r="F1943" s="131"/>
      <c r="G1943" s="131"/>
      <c r="H1943" s="109"/>
      <c r="I1943" s="109"/>
      <c r="J1943" s="123"/>
      <c r="K1943" s="125"/>
    </row>
    <row r="1944" spans="1:11" s="110" customFormat="1" ht="19.5" customHeight="1" x14ac:dyDescent="0.2">
      <c r="A1944" s="100"/>
      <c r="B1944" s="109"/>
      <c r="C1944" s="124"/>
      <c r="D1944" s="130"/>
      <c r="E1944" s="130"/>
      <c r="F1944" s="131"/>
      <c r="G1944" s="125"/>
      <c r="H1944" s="107"/>
      <c r="I1944" s="107"/>
      <c r="J1944" s="123"/>
      <c r="K1944" s="131"/>
    </row>
    <row r="1945" spans="1:11" s="110" customFormat="1" ht="19.5" customHeight="1" x14ac:dyDescent="0.2">
      <c r="A1945" s="100"/>
      <c r="B1945" s="107"/>
      <c r="C1945" s="124"/>
      <c r="D1945" s="130"/>
      <c r="E1945" s="130"/>
      <c r="F1945" s="131"/>
      <c r="G1945" s="125"/>
      <c r="H1945" s="107"/>
      <c r="I1945" s="107"/>
      <c r="J1945" s="123"/>
      <c r="K1945" s="131"/>
    </row>
    <row r="1946" spans="1:11" s="110" customFormat="1" ht="19.5" customHeight="1" x14ac:dyDescent="0.2">
      <c r="A1946" s="100"/>
      <c r="B1946" s="109"/>
      <c r="C1946" s="124"/>
      <c r="D1946" s="130"/>
      <c r="E1946" s="130"/>
      <c r="F1946" s="131"/>
      <c r="G1946" s="131"/>
      <c r="H1946" s="109"/>
      <c r="I1946" s="109"/>
      <c r="J1946" s="123"/>
      <c r="K1946" s="131"/>
    </row>
    <row r="1947" spans="1:11" s="110" customFormat="1" ht="19.5" customHeight="1" x14ac:dyDescent="0.2">
      <c r="A1947" s="100"/>
      <c r="B1947" s="107"/>
      <c r="C1947" s="132"/>
      <c r="D1947" s="130"/>
      <c r="E1947" s="130"/>
      <c r="F1947" s="131"/>
      <c r="G1947" s="131"/>
      <c r="H1947" s="109"/>
      <c r="I1947" s="109"/>
      <c r="J1947" s="123"/>
      <c r="K1947" s="131"/>
    </row>
    <row r="1948" spans="1:11" s="113" customFormat="1" ht="19.5" customHeight="1" x14ac:dyDescent="0.2">
      <c r="A1948" s="100"/>
      <c r="B1948" s="109"/>
      <c r="C1948" s="124"/>
      <c r="D1948" s="127"/>
      <c r="E1948" s="127"/>
      <c r="F1948" s="125"/>
      <c r="G1948" s="125"/>
      <c r="H1948" s="107"/>
      <c r="I1948" s="107"/>
      <c r="J1948" s="123"/>
      <c r="K1948" s="125"/>
    </row>
    <row r="1949" spans="1:11" s="113" customFormat="1" ht="19.5" customHeight="1" x14ac:dyDescent="0.2">
      <c r="A1949" s="100"/>
      <c r="B1949" s="109"/>
      <c r="C1949" s="132"/>
      <c r="D1949" s="130"/>
      <c r="E1949" s="130"/>
      <c r="F1949" s="131"/>
      <c r="G1949" s="131"/>
      <c r="H1949" s="109"/>
      <c r="I1949" s="109"/>
      <c r="J1949" s="123"/>
      <c r="K1949" s="125"/>
    </row>
    <row r="1950" spans="1:11" s="113" customFormat="1" ht="19.5" customHeight="1" x14ac:dyDescent="0.2">
      <c r="A1950" s="100"/>
      <c r="B1950" s="107"/>
      <c r="C1950" s="124"/>
      <c r="D1950" s="127"/>
      <c r="E1950" s="127"/>
      <c r="F1950" s="125"/>
      <c r="G1950" s="125"/>
      <c r="H1950" s="107"/>
      <c r="I1950" s="107"/>
      <c r="J1950" s="123"/>
      <c r="K1950" s="125"/>
    </row>
    <row r="1951" spans="1:11" s="113" customFormat="1" ht="19.5" customHeight="1" x14ac:dyDescent="0.2">
      <c r="A1951" s="100"/>
      <c r="B1951" s="134"/>
      <c r="C1951" s="132"/>
      <c r="D1951" s="130"/>
      <c r="E1951" s="130"/>
      <c r="F1951" s="131"/>
      <c r="G1951" s="131"/>
      <c r="H1951" s="109"/>
      <c r="I1951" s="109"/>
      <c r="J1951" s="123"/>
      <c r="K1951" s="125"/>
    </row>
    <row r="1952" spans="1:11" s="110" customFormat="1" ht="19.5" customHeight="1" x14ac:dyDescent="0.2">
      <c r="A1952" s="100"/>
      <c r="B1952" s="109"/>
      <c r="C1952" s="124"/>
      <c r="D1952" s="127"/>
      <c r="E1952" s="127"/>
      <c r="F1952" s="125"/>
      <c r="G1952" s="125"/>
      <c r="H1952" s="107"/>
      <c r="I1952" s="107"/>
      <c r="J1952" s="123"/>
      <c r="K1952" s="131"/>
    </row>
    <row r="1953" spans="1:11" s="110" customFormat="1" ht="19.5" customHeight="1" x14ac:dyDescent="0.2">
      <c r="A1953" s="100"/>
      <c r="B1953" s="109"/>
      <c r="C1953" s="132"/>
      <c r="D1953" s="130"/>
      <c r="E1953" s="130"/>
      <c r="F1953" s="131"/>
      <c r="G1953" s="131"/>
      <c r="H1953" s="109"/>
      <c r="I1953" s="109"/>
      <c r="J1953" s="123"/>
      <c r="K1953" s="131"/>
    </row>
    <row r="1954" spans="1:11" s="110" customFormat="1" ht="19.5" customHeight="1" x14ac:dyDescent="0.2">
      <c r="A1954" s="100"/>
      <c r="B1954" s="107"/>
      <c r="C1954" s="124"/>
      <c r="D1954" s="127"/>
      <c r="E1954" s="127"/>
      <c r="F1954" s="125"/>
      <c r="G1954" s="125"/>
      <c r="H1954" s="107"/>
      <c r="I1954" s="107"/>
      <c r="J1954" s="123"/>
      <c r="K1954" s="131"/>
    </row>
    <row r="1955" spans="1:11" s="110" customFormat="1" ht="19.5" customHeight="1" x14ac:dyDescent="0.2">
      <c r="A1955" s="100"/>
      <c r="B1955" s="109"/>
      <c r="C1955" s="132"/>
      <c r="D1955" s="130"/>
      <c r="E1955" s="130"/>
      <c r="F1955" s="131"/>
      <c r="G1955" s="131"/>
      <c r="H1955" s="109"/>
      <c r="I1955" s="109"/>
      <c r="J1955" s="123"/>
      <c r="K1955" s="131"/>
    </row>
    <row r="1956" spans="1:11" s="110" customFormat="1" ht="19.5" customHeight="1" x14ac:dyDescent="0.2">
      <c r="A1956" s="100"/>
      <c r="B1956" s="107"/>
      <c r="C1956" s="124"/>
      <c r="D1956" s="127"/>
      <c r="E1956" s="127"/>
      <c r="F1956" s="125"/>
      <c r="G1956" s="125"/>
      <c r="H1956" s="107"/>
      <c r="I1956" s="107"/>
      <c r="J1956" s="123"/>
      <c r="K1956" s="131"/>
    </row>
    <row r="1957" spans="1:11" s="110" customFormat="1" ht="19.5" customHeight="1" x14ac:dyDescent="0.2">
      <c r="A1957" s="100"/>
      <c r="B1957" s="109"/>
      <c r="C1957" s="124"/>
      <c r="D1957" s="127"/>
      <c r="E1957" s="127"/>
      <c r="F1957" s="125"/>
      <c r="G1957" s="125"/>
      <c r="H1957" s="107"/>
      <c r="I1957" s="107"/>
      <c r="J1957" s="123"/>
      <c r="K1957" s="131"/>
    </row>
    <row r="1958" spans="1:11" s="110" customFormat="1" ht="19.5" customHeight="1" x14ac:dyDescent="0.2">
      <c r="A1958" s="100"/>
      <c r="B1958" s="107"/>
      <c r="C1958" s="132"/>
      <c r="D1958" s="130"/>
      <c r="E1958" s="130"/>
      <c r="F1958" s="131"/>
      <c r="G1958" s="131"/>
      <c r="H1958" s="109"/>
      <c r="I1958" s="109"/>
      <c r="J1958" s="123"/>
      <c r="K1958" s="131"/>
    </row>
    <row r="1959" spans="1:11" s="113" customFormat="1" ht="19.5" customHeight="1" x14ac:dyDescent="0.2">
      <c r="A1959" s="100"/>
      <c r="B1959" s="109"/>
      <c r="C1959" s="124"/>
      <c r="D1959" s="127"/>
      <c r="E1959" s="127"/>
      <c r="F1959" s="125"/>
      <c r="G1959" s="125"/>
      <c r="H1959" s="107"/>
      <c r="I1959" s="107"/>
      <c r="J1959" s="123"/>
      <c r="K1959" s="125"/>
    </row>
    <row r="1960" spans="1:11" s="110" customFormat="1" ht="19.5" customHeight="1" x14ac:dyDescent="0.2">
      <c r="A1960" s="100"/>
      <c r="B1960" s="107"/>
      <c r="C1960" s="132"/>
      <c r="D1960" s="130"/>
      <c r="E1960" s="130"/>
      <c r="F1960" s="131"/>
      <c r="G1960" s="131"/>
      <c r="H1960" s="109"/>
      <c r="I1960" s="109"/>
      <c r="J1960" s="123"/>
      <c r="K1960" s="131"/>
    </row>
    <row r="1961" spans="1:11" s="113" customFormat="1" ht="19.5" customHeight="1" x14ac:dyDescent="0.2">
      <c r="A1961" s="100"/>
      <c r="B1961" s="109"/>
      <c r="C1961" s="124"/>
      <c r="D1961" s="127"/>
      <c r="E1961" s="127"/>
      <c r="F1961" s="125"/>
      <c r="G1961" s="125"/>
      <c r="H1961" s="107"/>
      <c r="I1961" s="107"/>
      <c r="J1961" s="123"/>
      <c r="K1961" s="125"/>
    </row>
    <row r="1962" spans="1:11" s="113" customFormat="1" ht="19.5" customHeight="1" x14ac:dyDescent="0.2">
      <c r="A1962" s="100"/>
      <c r="B1962" s="107"/>
      <c r="C1962" s="132"/>
      <c r="D1962" s="130"/>
      <c r="E1962" s="130"/>
      <c r="F1962" s="131"/>
      <c r="G1962" s="131"/>
      <c r="H1962" s="109"/>
      <c r="I1962" s="109"/>
      <c r="J1962" s="123"/>
      <c r="K1962" s="125"/>
    </row>
    <row r="1963" spans="1:11" s="113" customFormat="1" ht="19.5" customHeight="1" x14ac:dyDescent="0.2">
      <c r="A1963" s="100"/>
      <c r="B1963" s="109"/>
      <c r="C1963" s="124"/>
      <c r="D1963" s="127"/>
      <c r="E1963" s="127"/>
      <c r="F1963" s="125"/>
      <c r="G1963" s="125"/>
      <c r="H1963" s="107"/>
      <c r="I1963" s="107"/>
      <c r="J1963" s="123"/>
      <c r="K1963" s="125"/>
    </row>
    <row r="1964" spans="1:11" s="113" customFormat="1" ht="19.5" customHeight="1" x14ac:dyDescent="0.2">
      <c r="A1964" s="100"/>
      <c r="B1964" s="140"/>
      <c r="C1964" s="132"/>
      <c r="D1964" s="130"/>
      <c r="E1964" s="130"/>
      <c r="F1964" s="131"/>
      <c r="G1964" s="131"/>
      <c r="H1964" s="109"/>
      <c r="I1964" s="109"/>
      <c r="J1964" s="123"/>
      <c r="K1964" s="125"/>
    </row>
    <row r="1965" spans="1:11" s="113" customFormat="1" ht="19.5" customHeight="1" x14ac:dyDescent="0.2">
      <c r="A1965" s="100"/>
      <c r="B1965" s="109"/>
      <c r="C1965" s="124"/>
      <c r="D1965" s="127"/>
      <c r="E1965" s="127"/>
      <c r="F1965" s="125"/>
      <c r="G1965" s="125"/>
      <c r="H1965" s="107"/>
      <c r="I1965" s="107"/>
      <c r="J1965" s="123"/>
      <c r="K1965" s="125"/>
    </row>
    <row r="1966" spans="1:11" s="113" customFormat="1" ht="19.5" customHeight="1" x14ac:dyDescent="0.2">
      <c r="A1966" s="100"/>
      <c r="B1966" s="107"/>
      <c r="C1966" s="132"/>
      <c r="D1966" s="130"/>
      <c r="E1966" s="130"/>
      <c r="F1966" s="131"/>
      <c r="G1966" s="131"/>
      <c r="H1966" s="109"/>
      <c r="I1966" s="109"/>
      <c r="J1966" s="123"/>
      <c r="K1966" s="125"/>
    </row>
    <row r="1967" spans="1:11" s="113" customFormat="1" ht="19.5" customHeight="1" x14ac:dyDescent="0.2">
      <c r="A1967" s="100"/>
      <c r="B1967" s="109"/>
      <c r="C1967" s="124"/>
      <c r="D1967" s="127"/>
      <c r="E1967" s="127"/>
      <c r="F1967" s="125"/>
      <c r="G1967" s="125"/>
      <c r="H1967" s="107"/>
      <c r="I1967" s="107"/>
      <c r="J1967" s="123"/>
      <c r="K1967" s="125"/>
    </row>
    <row r="1968" spans="1:11" s="113" customFormat="1" ht="19.5" customHeight="1" x14ac:dyDescent="0.2">
      <c r="A1968" s="100"/>
      <c r="B1968" s="107"/>
      <c r="C1968" s="132"/>
      <c r="D1968" s="130"/>
      <c r="E1968" s="130"/>
      <c r="F1968" s="131"/>
      <c r="G1968" s="131"/>
      <c r="H1968" s="109"/>
      <c r="I1968" s="109"/>
      <c r="J1968" s="123"/>
      <c r="K1968" s="125"/>
    </row>
    <row r="1969" spans="1:11" s="113" customFormat="1" ht="19.5" customHeight="1" x14ac:dyDescent="0.2">
      <c r="A1969" s="100"/>
      <c r="B1969" s="134"/>
      <c r="C1969" s="141"/>
      <c r="D1969" s="127"/>
      <c r="E1969" s="127"/>
      <c r="F1969" s="125"/>
      <c r="G1969" s="125"/>
      <c r="H1969" s="107"/>
      <c r="I1969" s="107"/>
      <c r="J1969" s="123"/>
      <c r="K1969" s="125"/>
    </row>
    <row r="1970" spans="1:11" s="110" customFormat="1" ht="19.5" customHeight="1" x14ac:dyDescent="0.2">
      <c r="A1970" s="100"/>
      <c r="B1970" s="109"/>
      <c r="C1970" s="124"/>
      <c r="D1970" s="127"/>
      <c r="E1970" s="127"/>
      <c r="F1970" s="125"/>
      <c r="G1970" s="125"/>
      <c r="H1970" s="107"/>
      <c r="I1970" s="107"/>
      <c r="J1970" s="123"/>
      <c r="K1970" s="131"/>
    </row>
    <row r="1971" spans="1:11" s="110" customFormat="1" ht="19.5" customHeight="1" x14ac:dyDescent="0.2">
      <c r="A1971" s="100"/>
      <c r="B1971" s="134"/>
      <c r="C1971" s="127"/>
      <c r="D1971" s="127"/>
      <c r="E1971" s="127"/>
      <c r="F1971" s="125"/>
      <c r="G1971" s="125"/>
      <c r="H1971" s="109"/>
      <c r="I1971" s="109"/>
      <c r="J1971" s="123"/>
      <c r="K1971" s="131"/>
    </row>
    <row r="1972" spans="1:11" s="113" customFormat="1" ht="19.5" customHeight="1" x14ac:dyDescent="0.2">
      <c r="A1972" s="100"/>
      <c r="B1972" s="109"/>
      <c r="C1972" s="124"/>
      <c r="D1972" s="127"/>
      <c r="E1972" s="127"/>
      <c r="F1972" s="125"/>
      <c r="G1972" s="125"/>
      <c r="H1972" s="107"/>
      <c r="I1972" s="107"/>
      <c r="J1972" s="123"/>
      <c r="K1972" s="125"/>
    </row>
    <row r="1973" spans="1:11" s="110" customFormat="1" ht="19.5" customHeight="1" x14ac:dyDescent="0.2">
      <c r="A1973" s="100"/>
      <c r="B1973" s="107"/>
      <c r="C1973" s="124"/>
      <c r="D1973" s="127"/>
      <c r="E1973" s="127"/>
      <c r="F1973" s="125"/>
      <c r="G1973" s="125"/>
      <c r="H1973" s="107"/>
      <c r="I1973" s="107"/>
      <c r="J1973" s="123"/>
      <c r="K1973" s="131"/>
    </row>
    <row r="1974" spans="1:11" s="113" customFormat="1" ht="19.5" customHeight="1" x14ac:dyDescent="0.2">
      <c r="A1974" s="100"/>
      <c r="B1974" s="109"/>
      <c r="C1974" s="132"/>
      <c r="D1974" s="130"/>
      <c r="E1974" s="130"/>
      <c r="F1974" s="131"/>
      <c r="G1974" s="143"/>
      <c r="H1974" s="109"/>
      <c r="I1974" s="109"/>
      <c r="J1974" s="123"/>
      <c r="K1974" s="125"/>
    </row>
    <row r="1975" spans="1:11" s="113" customFormat="1" ht="19.5" customHeight="1" x14ac:dyDescent="0.2">
      <c r="A1975" s="100"/>
      <c r="B1975" s="107"/>
      <c r="C1975" s="124"/>
      <c r="D1975" s="127"/>
      <c r="E1975" s="127"/>
      <c r="F1975" s="125"/>
      <c r="G1975" s="125"/>
      <c r="H1975" s="107"/>
      <c r="I1975" s="107"/>
      <c r="J1975" s="123"/>
      <c r="K1975" s="125"/>
    </row>
    <row r="1976" spans="1:11" s="113" customFormat="1" ht="19.5" customHeight="1" x14ac:dyDescent="0.2">
      <c r="A1976" s="100"/>
      <c r="B1976" s="109"/>
      <c r="C1976" s="132"/>
      <c r="D1976" s="130"/>
      <c r="E1976" s="130"/>
      <c r="F1976" s="131"/>
      <c r="G1976" s="131"/>
      <c r="H1976" s="109"/>
      <c r="I1976" s="109"/>
      <c r="J1976" s="123"/>
      <c r="K1976" s="125"/>
    </row>
    <row r="1977" spans="1:11" s="113" customFormat="1" ht="19.5" customHeight="1" x14ac:dyDescent="0.2">
      <c r="A1977" s="100"/>
      <c r="B1977" s="107"/>
      <c r="C1977" s="124"/>
      <c r="D1977" s="127"/>
      <c r="E1977" s="127"/>
      <c r="F1977" s="125"/>
      <c r="G1977" s="125"/>
      <c r="H1977" s="107"/>
      <c r="I1977" s="107"/>
      <c r="J1977" s="123"/>
      <c r="K1977" s="125"/>
    </row>
    <row r="1978" spans="1:11" s="113" customFormat="1" ht="19.5" customHeight="1" x14ac:dyDescent="0.2">
      <c r="A1978" s="100"/>
      <c r="B1978" s="109"/>
      <c r="C1978" s="124"/>
      <c r="D1978" s="127"/>
      <c r="E1978" s="127"/>
      <c r="F1978" s="125"/>
      <c r="G1978" s="125"/>
      <c r="H1978" s="107"/>
      <c r="I1978" s="107"/>
      <c r="J1978" s="123"/>
      <c r="K1978" s="125"/>
    </row>
    <row r="1979" spans="1:11" s="113" customFormat="1" ht="19.5" customHeight="1" x14ac:dyDescent="0.2">
      <c r="A1979" s="100"/>
      <c r="B1979" s="107"/>
      <c r="C1979" s="132"/>
      <c r="D1979" s="130"/>
      <c r="E1979" s="130"/>
      <c r="F1979" s="131"/>
      <c r="G1979" s="131"/>
      <c r="H1979" s="109"/>
      <c r="I1979" s="109"/>
      <c r="J1979" s="123"/>
      <c r="K1979" s="138"/>
    </row>
    <row r="1980" spans="1:11" s="113" customFormat="1" ht="19.5" customHeight="1" x14ac:dyDescent="0.2">
      <c r="A1980" s="100"/>
      <c r="B1980" s="184" t="s">
        <v>445</v>
      </c>
      <c r="C1980" s="124"/>
      <c r="D1980" s="127"/>
      <c r="E1980" s="127"/>
      <c r="F1980" s="125"/>
      <c r="G1980" s="125"/>
      <c r="H1980" s="107"/>
      <c r="I1980" s="107"/>
      <c r="J1980" s="123"/>
      <c r="K1980" s="125"/>
    </row>
    <row r="1981" spans="1:11" s="113" customFormat="1" ht="19.5" customHeight="1" x14ac:dyDescent="0.2">
      <c r="A1981" s="100"/>
      <c r="B1981" s="184"/>
      <c r="C1981" s="132"/>
      <c r="D1981" s="130"/>
      <c r="E1981" s="130"/>
      <c r="F1981" s="131"/>
      <c r="G1981" s="131"/>
      <c r="H1981" s="109"/>
      <c r="I1981" s="109"/>
      <c r="J1981" s="123"/>
      <c r="K1981" s="138"/>
    </row>
    <row r="1982" spans="1:11" s="113" customFormat="1" ht="19.5" customHeight="1" x14ac:dyDescent="0.2">
      <c r="A1982" s="100"/>
      <c r="B1982" s="162" t="s">
        <v>107</v>
      </c>
      <c r="C1982" s="124"/>
      <c r="D1982" s="130"/>
      <c r="E1982" s="130"/>
      <c r="F1982" s="131"/>
      <c r="G1982" s="125"/>
      <c r="H1982" s="107"/>
      <c r="I1982" s="107"/>
      <c r="J1982" s="123"/>
      <c r="K1982" s="125"/>
    </row>
    <row r="1983" spans="1:11" s="113" customFormat="1" ht="19.5" customHeight="1" x14ac:dyDescent="0.2">
      <c r="A1983" s="100"/>
      <c r="B1983" s="162"/>
      <c r="C1983" s="132"/>
      <c r="D1983" s="130"/>
      <c r="E1983" s="130"/>
      <c r="F1983" s="131"/>
      <c r="G1983" s="131"/>
      <c r="H1983" s="109"/>
      <c r="I1983" s="109"/>
      <c r="J1983" s="123"/>
      <c r="K1983" s="125"/>
    </row>
    <row r="1984" spans="1:11" s="113" customFormat="1" ht="19.5" customHeight="1" x14ac:dyDescent="0.2">
      <c r="A1984" s="100"/>
      <c r="B1984" s="162" t="s">
        <v>109</v>
      </c>
      <c r="C1984" s="124"/>
      <c r="D1984" s="130"/>
      <c r="E1984" s="130"/>
      <c r="F1984" s="131"/>
      <c r="G1984" s="125"/>
      <c r="H1984" s="107"/>
      <c r="I1984" s="107"/>
      <c r="J1984" s="123"/>
      <c r="K1984" s="125"/>
    </row>
    <row r="1985" spans="1:11" s="113" customFormat="1" ht="19.5" customHeight="1" x14ac:dyDescent="0.2">
      <c r="A1985" s="100"/>
      <c r="B1985" s="162"/>
      <c r="C1985" s="124"/>
      <c r="D1985" s="127"/>
      <c r="E1985" s="127"/>
      <c r="F1985" s="125"/>
      <c r="G1985" s="125"/>
      <c r="H1985" s="107"/>
      <c r="I1985" s="107"/>
      <c r="J1985" s="123"/>
      <c r="K1985" s="125"/>
    </row>
    <row r="1986" spans="1:11" s="113" customFormat="1" ht="19.5" customHeight="1" x14ac:dyDescent="0.2">
      <c r="A1986" s="100"/>
      <c r="B1986" s="162"/>
      <c r="C1986" s="132"/>
      <c r="D1986" s="130"/>
      <c r="E1986" s="130"/>
      <c r="F1986" s="131"/>
      <c r="G1986" s="131"/>
      <c r="H1986" s="109"/>
      <c r="I1986" s="109"/>
      <c r="J1986" s="123"/>
      <c r="K1986" s="125"/>
    </row>
    <row r="1987" spans="1:11" s="113" customFormat="1" ht="19.5" customHeight="1" x14ac:dyDescent="0.2">
      <c r="A1987" s="100"/>
      <c r="B1987" s="162" t="s">
        <v>446</v>
      </c>
      <c r="C1987" s="124"/>
      <c r="D1987" s="127"/>
      <c r="E1987" s="127"/>
      <c r="F1987" s="125"/>
      <c r="G1987" s="125"/>
      <c r="H1987" s="107"/>
      <c r="I1987" s="107"/>
      <c r="J1987" s="123"/>
      <c r="K1987" s="125"/>
    </row>
    <row r="1988" spans="1:11" s="110" customFormat="1" ht="19.5" customHeight="1" x14ac:dyDescent="0.2">
      <c r="A1988" s="100"/>
      <c r="B1988" s="162"/>
      <c r="C1988" s="132"/>
      <c r="D1988" s="130"/>
      <c r="E1988" s="130"/>
      <c r="F1988" s="131"/>
      <c r="G1988" s="131"/>
      <c r="H1988" s="109"/>
      <c r="I1988" s="109"/>
      <c r="J1988" s="123"/>
      <c r="K1988" s="131"/>
    </row>
    <row r="1989" spans="1:11" s="110" customFormat="1" ht="19.5" customHeight="1" x14ac:dyDescent="0.2">
      <c r="A1989" s="100"/>
      <c r="B1989" s="162" t="s">
        <v>447</v>
      </c>
      <c r="F1989" s="131"/>
      <c r="G1989" s="131"/>
      <c r="H1989" s="109"/>
      <c r="I1989" s="109"/>
      <c r="J1989" s="123"/>
      <c r="K1989" s="131"/>
    </row>
    <row r="1990" spans="1:11" s="113" customFormat="1" ht="19.5" customHeight="1" x14ac:dyDescent="0.2">
      <c r="A1990" s="100"/>
      <c r="B1990" s="162"/>
      <c r="C1990" s="145"/>
      <c r="D1990" s="130"/>
      <c r="E1990" s="130"/>
      <c r="F1990" s="131"/>
      <c r="G1990" s="131"/>
      <c r="H1990" s="109"/>
      <c r="I1990" s="109"/>
      <c r="J1990" s="123"/>
      <c r="K1990" s="125"/>
    </row>
    <row r="1991" spans="1:11" s="113" customFormat="1" ht="19.5" customHeight="1" x14ac:dyDescent="0.2">
      <c r="A1991" s="100"/>
      <c r="B1991" s="162" t="s">
        <v>294</v>
      </c>
      <c r="C1991" s="124"/>
      <c r="D1991" s="127"/>
      <c r="E1991" s="127"/>
      <c r="F1991" s="125"/>
      <c r="G1991" s="125"/>
      <c r="H1991" s="109"/>
      <c r="I1991" s="107"/>
      <c r="J1991" s="135"/>
      <c r="K1991" s="125"/>
    </row>
    <row r="1992" spans="1:11" s="113" customFormat="1" ht="19.5" customHeight="1" x14ac:dyDescent="0.2">
      <c r="A1992" s="100"/>
      <c r="B1992" s="162"/>
      <c r="C1992" s="132"/>
      <c r="D1992" s="130"/>
      <c r="E1992" s="130"/>
      <c r="F1992" s="131"/>
      <c r="G1992" s="131"/>
      <c r="H1992" s="109"/>
      <c r="I1992" s="109"/>
      <c r="J1992" s="123"/>
      <c r="K1992" s="125"/>
    </row>
    <row r="1993" spans="1:11" s="113" customFormat="1" ht="19.5" customHeight="1" x14ac:dyDescent="0.2">
      <c r="A1993" s="100"/>
      <c r="B1993" s="162" t="s">
        <v>522</v>
      </c>
      <c r="C1993" s="124"/>
      <c r="D1993" s="127"/>
      <c r="E1993" s="127"/>
      <c r="F1993" s="125"/>
      <c r="G1993" s="125"/>
      <c r="H1993" s="109"/>
      <c r="I1993" s="107"/>
      <c r="J1993" s="123"/>
      <c r="K1993" s="125"/>
    </row>
    <row r="1994" spans="1:11" s="113" customFormat="1" ht="19.5" customHeight="1" x14ac:dyDescent="0.2">
      <c r="A1994" s="100"/>
      <c r="B1994" s="108"/>
      <c r="C1994" s="132"/>
      <c r="D1994" s="130"/>
      <c r="E1994" s="130"/>
      <c r="F1994" s="131"/>
      <c r="G1994" s="131"/>
      <c r="H1994" s="109"/>
      <c r="I1994" s="109"/>
      <c r="J1994" s="123"/>
      <c r="K1994" s="125"/>
    </row>
    <row r="1995" spans="1:11" s="110" customFormat="1" ht="19.5" customHeight="1" x14ac:dyDescent="0.2">
      <c r="A1995" s="100"/>
      <c r="B1995" s="107"/>
      <c r="C1995" s="132"/>
      <c r="D1995" s="130"/>
      <c r="E1995" s="130"/>
      <c r="F1995" s="131"/>
      <c r="G1995" s="131"/>
      <c r="H1995" s="109"/>
      <c r="I1995" s="109"/>
      <c r="J1995" s="123"/>
      <c r="K1995" s="131"/>
    </row>
    <row r="1996" spans="1:11" s="113" customFormat="1" ht="19.5" customHeight="1" x14ac:dyDescent="0.2">
      <c r="A1996" s="100"/>
      <c r="B1996" s="98"/>
      <c r="C1996" s="132"/>
      <c r="D1996" s="130"/>
      <c r="E1996" s="130"/>
      <c r="F1996" s="131"/>
      <c r="G1996" s="131"/>
      <c r="H1996" s="109"/>
      <c r="I1996" s="109"/>
      <c r="J1996" s="123"/>
      <c r="K1996" s="125"/>
    </row>
    <row r="1997" spans="1:11" s="110" customFormat="1" ht="19.5" customHeight="1" x14ac:dyDescent="0.2">
      <c r="A1997" s="100"/>
      <c r="B1997" s="109"/>
      <c r="C1997" s="132"/>
      <c r="D1997" s="130"/>
      <c r="E1997" s="130"/>
      <c r="F1997" s="131"/>
      <c r="G1997" s="131"/>
      <c r="H1997" s="109"/>
      <c r="I1997" s="109"/>
      <c r="J1997" s="123"/>
      <c r="K1997" s="131"/>
    </row>
    <row r="1998" spans="1:11" s="110" customFormat="1" ht="19.5" customHeight="1" x14ac:dyDescent="0.2">
      <c r="A1998" s="100"/>
      <c r="B1998" s="107"/>
      <c r="C1998" s="124"/>
      <c r="D1998" s="127"/>
      <c r="E1998" s="127"/>
      <c r="F1998" s="125"/>
      <c r="G1998" s="125"/>
      <c r="H1998" s="107"/>
      <c r="I1998" s="107"/>
      <c r="J1998" s="123"/>
      <c r="K1998" s="131"/>
    </row>
    <row r="1999" spans="1:11" s="110" customFormat="1" ht="19.5" customHeight="1" x14ac:dyDescent="0.2">
      <c r="A1999" s="100"/>
      <c r="B1999" s="109"/>
      <c r="C1999" s="132"/>
      <c r="D1999" s="130"/>
      <c r="E1999" s="130"/>
      <c r="F1999" s="131"/>
      <c r="G1999" s="131"/>
      <c r="H1999" s="109"/>
      <c r="I1999" s="109"/>
      <c r="J1999" s="123"/>
      <c r="K1999" s="131"/>
    </row>
    <row r="2000" spans="1:11" s="110" customFormat="1" ht="19.5" customHeight="1" x14ac:dyDescent="0.2">
      <c r="A2000" s="100"/>
      <c r="B2000" s="107"/>
      <c r="C2000" s="132"/>
      <c r="D2000" s="130"/>
      <c r="E2000" s="130"/>
      <c r="F2000" s="131"/>
      <c r="G2000" s="131"/>
      <c r="H2000" s="109"/>
      <c r="I2000" s="109"/>
      <c r="J2000" s="123"/>
      <c r="K2000" s="131"/>
    </row>
    <row r="2001" spans="1:11" s="110" customFormat="1" ht="19.5" customHeight="1" x14ac:dyDescent="0.2">
      <c r="A2001" s="100"/>
      <c r="B2001" s="109"/>
      <c r="C2001" s="132"/>
      <c r="D2001" s="130"/>
      <c r="E2001" s="130"/>
      <c r="F2001" s="131"/>
      <c r="G2001" s="131"/>
      <c r="H2001" s="109"/>
      <c r="I2001" s="109"/>
      <c r="J2001" s="123"/>
      <c r="K2001" s="131"/>
    </row>
    <row r="2002" spans="1:11" s="110" customFormat="1" ht="19.5" customHeight="1" x14ac:dyDescent="0.2">
      <c r="A2002" s="100"/>
      <c r="B2002" s="108"/>
      <c r="C2002" s="124"/>
      <c r="D2002" s="127"/>
      <c r="E2002" s="127"/>
      <c r="F2002" s="125"/>
      <c r="G2002" s="125"/>
      <c r="H2002" s="107"/>
      <c r="I2002" s="107"/>
      <c r="J2002" s="123"/>
      <c r="K2002" s="131"/>
    </row>
    <row r="2003" spans="1:11" s="113" customFormat="1" ht="19.5" customHeight="1" x14ac:dyDescent="0.2">
      <c r="A2003" s="100"/>
      <c r="B2003" s="109"/>
      <c r="C2003" s="132"/>
      <c r="D2003" s="130"/>
      <c r="E2003" s="130"/>
      <c r="F2003" s="131"/>
      <c r="G2003" s="131"/>
      <c r="H2003" s="109"/>
      <c r="I2003" s="109"/>
      <c r="J2003" s="123"/>
      <c r="K2003" s="125"/>
    </row>
    <row r="2004" spans="1:11" s="110" customFormat="1" ht="19.5" customHeight="1" x14ac:dyDescent="0.2">
      <c r="A2004" s="100"/>
      <c r="B2004" s="108"/>
      <c r="C2004" s="124"/>
      <c r="D2004" s="127"/>
      <c r="E2004" s="127"/>
      <c r="F2004" s="125"/>
      <c r="G2004" s="125"/>
      <c r="H2004" s="107"/>
      <c r="I2004" s="107"/>
      <c r="J2004" s="123"/>
      <c r="K2004" s="131"/>
    </row>
    <row r="2005" spans="1:11" s="110" customFormat="1" ht="19.5" customHeight="1" x14ac:dyDescent="0.2">
      <c r="A2005" s="100"/>
      <c r="B2005" s="109"/>
      <c r="C2005" s="132"/>
      <c r="D2005" s="130"/>
      <c r="E2005" s="130"/>
      <c r="F2005" s="131"/>
      <c r="G2005" s="131"/>
      <c r="H2005" s="109"/>
      <c r="I2005" s="139"/>
      <c r="J2005" s="123"/>
      <c r="K2005" s="131"/>
    </row>
    <row r="2006" spans="1:11" s="113" customFormat="1" ht="19.5" customHeight="1" x14ac:dyDescent="0.2">
      <c r="A2006" s="100"/>
      <c r="B2006" s="108"/>
      <c r="C2006" s="124"/>
      <c r="D2006" s="127"/>
      <c r="E2006" s="127"/>
      <c r="F2006" s="125"/>
      <c r="G2006" s="125"/>
      <c r="H2006" s="107"/>
      <c r="I2006" s="107"/>
      <c r="J2006" s="123"/>
      <c r="K2006" s="125"/>
    </row>
    <row r="2007" spans="1:11" s="110" customFormat="1" ht="19.5" customHeight="1" x14ac:dyDescent="0.2">
      <c r="A2007" s="146"/>
      <c r="B2007" s="108"/>
      <c r="C2007" s="147"/>
      <c r="D2007" s="147"/>
      <c r="E2007" s="147"/>
      <c r="F2007" s="147"/>
      <c r="G2007" s="147"/>
      <c r="H2007" s="103"/>
      <c r="I2007" s="103"/>
      <c r="J2007" s="148"/>
      <c r="K2007" s="131"/>
    </row>
    <row r="2008" spans="1:11" s="113" customFormat="1" ht="19.5" customHeight="1" x14ac:dyDescent="0.2">
      <c r="A2008" s="100"/>
      <c r="B2008" s="109"/>
      <c r="C2008" s="132"/>
      <c r="D2008" s="130"/>
      <c r="E2008" s="130"/>
      <c r="F2008" s="131"/>
      <c r="G2008" s="131"/>
      <c r="H2008" s="109"/>
      <c r="I2008" s="109"/>
      <c r="J2008" s="123"/>
      <c r="K2008" s="125"/>
    </row>
    <row r="2009" spans="1:11" s="113" customFormat="1" ht="19.5" customHeight="1" x14ac:dyDescent="0.2">
      <c r="A2009" s="100"/>
      <c r="B2009" s="107"/>
      <c r="C2009" s="130"/>
      <c r="D2009" s="130"/>
      <c r="E2009" s="130"/>
      <c r="F2009" s="131"/>
      <c r="G2009" s="131"/>
      <c r="H2009" s="109"/>
      <c r="I2009" s="109"/>
      <c r="J2009" s="123"/>
      <c r="K2009" s="125"/>
    </row>
    <row r="2010" spans="1:11" s="112" customFormat="1" ht="15.75" customHeight="1" x14ac:dyDescent="0.2">
      <c r="A2010" s="100"/>
      <c r="B2010" s="109"/>
      <c r="C2010" s="124"/>
      <c r="D2010" s="113"/>
      <c r="E2010" s="113"/>
      <c r="F2010" s="125"/>
      <c r="G2010" s="125"/>
      <c r="H2010" s="107"/>
      <c r="I2010" s="107"/>
      <c r="J2010" s="123"/>
      <c r="K2010" s="122"/>
    </row>
    <row r="2011" spans="1:11" s="110" customFormat="1" ht="19.5" customHeight="1" x14ac:dyDescent="0.2">
      <c r="A2011" s="100"/>
      <c r="B2011" s="107"/>
      <c r="C2011" s="132"/>
      <c r="F2011" s="131"/>
      <c r="G2011" s="131"/>
      <c r="H2011" s="109"/>
      <c r="I2011" s="109"/>
      <c r="J2011" s="123"/>
      <c r="K2011" s="131"/>
    </row>
    <row r="2012" spans="1:11" s="110" customFormat="1" ht="19.5" customHeight="1" x14ac:dyDescent="0.2">
      <c r="A2012" s="100"/>
      <c r="B2012" s="109"/>
      <c r="C2012" s="124"/>
      <c r="D2012" s="113"/>
      <c r="E2012" s="113"/>
      <c r="F2012" s="125"/>
      <c r="G2012" s="125"/>
      <c r="H2012" s="107"/>
      <c r="I2012" s="107"/>
      <c r="J2012" s="123"/>
      <c r="K2012" s="131"/>
    </row>
    <row r="2013" spans="1:11" s="113" customFormat="1" ht="19.5" customHeight="1" x14ac:dyDescent="0.2">
      <c r="A2013" s="100"/>
      <c r="B2013" s="107"/>
      <c r="C2013" s="132"/>
      <c r="D2013" s="130"/>
      <c r="E2013" s="130"/>
      <c r="F2013" s="131"/>
      <c r="G2013" s="131"/>
      <c r="H2013" s="109"/>
      <c r="I2013" s="109"/>
      <c r="J2013" s="123"/>
      <c r="K2013" s="125"/>
    </row>
    <row r="2014" spans="1:11" s="113" customFormat="1" ht="19.5" customHeight="1" x14ac:dyDescent="0.2">
      <c r="A2014" s="100"/>
      <c r="B2014" s="109"/>
      <c r="C2014" s="124"/>
      <c r="D2014" s="127"/>
      <c r="E2014" s="127"/>
      <c r="F2014" s="125"/>
      <c r="G2014" s="125"/>
      <c r="H2014" s="107"/>
      <c r="I2014" s="107"/>
      <c r="J2014" s="123"/>
      <c r="K2014" s="125"/>
    </row>
    <row r="2015" spans="1:11" s="110" customFormat="1" ht="19.5" customHeight="1" x14ac:dyDescent="0.2">
      <c r="A2015" s="100"/>
      <c r="B2015" s="107"/>
      <c r="C2015" s="132"/>
      <c r="D2015" s="130"/>
      <c r="E2015" s="130"/>
      <c r="F2015" s="131"/>
      <c r="G2015" s="131"/>
      <c r="H2015" s="109"/>
      <c r="I2015" s="109"/>
      <c r="J2015" s="123"/>
      <c r="K2015" s="131"/>
    </row>
    <row r="2016" spans="1:11" s="110" customFormat="1" ht="19.5" customHeight="1" x14ac:dyDescent="0.2">
      <c r="A2016" s="100"/>
      <c r="B2016" s="109"/>
      <c r="C2016" s="132"/>
      <c r="D2016" s="130"/>
      <c r="E2016" s="130"/>
      <c r="F2016" s="131"/>
      <c r="G2016" s="131"/>
      <c r="H2016" s="109"/>
      <c r="I2016" s="109"/>
      <c r="J2016" s="123"/>
      <c r="K2016" s="131"/>
    </row>
    <row r="2017" spans="1:11" s="110" customFormat="1" ht="19.5" customHeight="1" x14ac:dyDescent="0.2">
      <c r="A2017" s="100"/>
      <c r="B2017" s="107"/>
      <c r="C2017" s="124"/>
      <c r="D2017" s="127"/>
      <c r="E2017" s="127"/>
      <c r="F2017" s="125"/>
      <c r="G2017" s="125"/>
      <c r="H2017" s="109"/>
      <c r="I2017" s="107"/>
      <c r="J2017" s="123"/>
      <c r="K2017" s="131"/>
    </row>
    <row r="2018" spans="1:11" s="110" customFormat="1" ht="19.5" customHeight="1" x14ac:dyDescent="0.2">
      <c r="A2018" s="100"/>
      <c r="B2018" s="109"/>
      <c r="C2018" s="124"/>
      <c r="D2018" s="127"/>
      <c r="E2018" s="127"/>
      <c r="F2018" s="125"/>
      <c r="G2018" s="125"/>
      <c r="H2018" s="109"/>
      <c r="I2018" s="107"/>
      <c r="J2018" s="123"/>
      <c r="K2018" s="131"/>
    </row>
    <row r="2019" spans="1:11" s="113" customFormat="1" ht="19.5" customHeight="1" x14ac:dyDescent="0.2">
      <c r="A2019" s="100"/>
      <c r="B2019" s="109"/>
      <c r="C2019" s="130"/>
      <c r="D2019" s="130"/>
      <c r="E2019" s="130"/>
      <c r="F2019" s="131"/>
      <c r="G2019" s="151"/>
      <c r="H2019" s="109"/>
      <c r="I2019" s="109"/>
      <c r="J2019" s="123"/>
      <c r="K2019" s="125"/>
    </row>
    <row r="2020" spans="1:11" s="113" customFormat="1" ht="19.5" customHeight="1" x14ac:dyDescent="0.2">
      <c r="A2020" s="100"/>
      <c r="B2020" s="107"/>
      <c r="C2020" s="130"/>
      <c r="D2020" s="130"/>
      <c r="E2020" s="130"/>
      <c r="F2020" s="131"/>
      <c r="G2020" s="131"/>
      <c r="H2020" s="109"/>
      <c r="I2020" s="109"/>
      <c r="J2020" s="123"/>
      <c r="K2020" s="125"/>
    </row>
    <row r="2021" spans="1:11" s="113" customFormat="1" ht="19.5" customHeight="1" x14ac:dyDescent="0.2">
      <c r="A2021" s="100"/>
      <c r="B2021" s="142"/>
      <c r="C2021" s="132"/>
      <c r="D2021" s="130"/>
      <c r="E2021" s="130"/>
      <c r="F2021" s="131"/>
      <c r="G2021" s="131"/>
      <c r="H2021" s="109"/>
      <c r="I2021" s="109"/>
      <c r="J2021" s="123"/>
      <c r="K2021" s="125"/>
    </row>
    <row r="2022" spans="1:11" s="110" customFormat="1" ht="19.5" customHeight="1" x14ac:dyDescent="0.2">
      <c r="A2022" s="100"/>
      <c r="B2022" s="109"/>
      <c r="C2022" s="141"/>
      <c r="D2022" s="130"/>
      <c r="E2022" s="130"/>
      <c r="F2022" s="131"/>
      <c r="G2022" s="151"/>
      <c r="H2022" s="107"/>
      <c r="I2022" s="107"/>
      <c r="J2022" s="123"/>
      <c r="K2022" s="131"/>
    </row>
    <row r="2023" spans="1:11" s="113" customFormat="1" ht="19.5" customHeight="1" x14ac:dyDescent="0.2">
      <c r="A2023" s="112"/>
      <c r="B2023" s="107"/>
      <c r="C2023" s="104"/>
      <c r="D2023" s="104"/>
      <c r="E2023" s="101"/>
      <c r="F2023" s="105"/>
      <c r="G2023" s="106"/>
      <c r="H2023" s="152"/>
      <c r="I2023" s="102"/>
      <c r="J2023" s="135"/>
      <c r="K2023" s="125"/>
    </row>
    <row r="2024" spans="1:11" s="113" customFormat="1" ht="19.5" customHeight="1" x14ac:dyDescent="0.2">
      <c r="A2024" s="103"/>
      <c r="B2024" s="109"/>
      <c r="C2024" s="127"/>
      <c r="D2024" s="127"/>
      <c r="E2024" s="127"/>
      <c r="F2024" s="125"/>
      <c r="G2024" s="125"/>
      <c r="H2024" s="109"/>
      <c r="I2024" s="107"/>
      <c r="J2024" s="123"/>
      <c r="K2024" s="125"/>
    </row>
    <row r="2025" spans="1:11" s="110" customFormat="1" ht="19.5" customHeight="1" x14ac:dyDescent="0.2">
      <c r="A2025" s="100"/>
      <c r="B2025" s="107"/>
      <c r="C2025" s="130"/>
      <c r="D2025" s="130"/>
      <c r="E2025" s="130"/>
      <c r="F2025" s="131"/>
      <c r="G2025" s="131"/>
      <c r="H2025" s="109"/>
      <c r="I2025" s="107"/>
      <c r="J2025" s="123"/>
      <c r="K2025" s="131"/>
    </row>
    <row r="2026" spans="1:11" s="113" customFormat="1" ht="19.5" customHeight="1" x14ac:dyDescent="0.2">
      <c r="A2026" s="100"/>
      <c r="B2026" s="109"/>
      <c r="C2026" s="124"/>
      <c r="D2026" s="127"/>
      <c r="E2026" s="127"/>
      <c r="F2026" s="125"/>
      <c r="G2026" s="125"/>
      <c r="H2026" s="109"/>
      <c r="I2026" s="107"/>
      <c r="J2026" s="123"/>
      <c r="K2026" s="125"/>
    </row>
    <row r="2027" spans="1:11" s="112" customFormat="1" ht="21" customHeight="1" x14ac:dyDescent="0.2">
      <c r="A2027" s="100"/>
      <c r="B2027" s="98"/>
      <c r="C2027" s="124"/>
      <c r="D2027" s="127"/>
      <c r="E2027" s="127"/>
      <c r="F2027" s="125"/>
      <c r="G2027" s="125"/>
      <c r="H2027" s="109"/>
      <c r="I2027" s="107"/>
      <c r="J2027" s="123"/>
      <c r="K2027" s="122"/>
    </row>
    <row r="2028" spans="1:11" s="112" customFormat="1" ht="21" customHeight="1" x14ac:dyDescent="0.2">
      <c r="A2028" s="100"/>
      <c r="B2028" s="107"/>
      <c r="C2028" s="124"/>
      <c r="D2028" s="127"/>
      <c r="E2028" s="127"/>
      <c r="F2028" s="125"/>
      <c r="G2028" s="125"/>
      <c r="H2028" s="109"/>
      <c r="I2028" s="107"/>
      <c r="J2028" s="123"/>
      <c r="K2028" s="122"/>
    </row>
    <row r="2029" spans="1:11" s="113" customFormat="1" ht="19.5" customHeight="1" x14ac:dyDescent="0.2">
      <c r="A2029" s="100"/>
      <c r="B2029" s="109"/>
      <c r="C2029" s="127"/>
      <c r="D2029" s="127"/>
      <c r="E2029" s="127"/>
      <c r="F2029" s="125"/>
      <c r="G2029" s="125"/>
      <c r="H2029" s="109"/>
      <c r="I2029" s="109"/>
      <c r="J2029" s="123"/>
      <c r="K2029" s="125"/>
    </row>
    <row r="2030" spans="1:11" s="113" customFormat="1" ht="19.5" customHeight="1" x14ac:dyDescent="0.2">
      <c r="A2030" s="112"/>
      <c r="B2030" s="107"/>
      <c r="C2030" s="104"/>
      <c r="D2030" s="104"/>
      <c r="E2030" s="101"/>
      <c r="F2030" s="105"/>
      <c r="G2030" s="106"/>
      <c r="H2030" s="152"/>
      <c r="I2030" s="102"/>
      <c r="J2030" s="135"/>
      <c r="K2030" s="125"/>
    </row>
    <row r="2031" spans="1:11" s="113" customFormat="1" ht="19.5" customHeight="1" x14ac:dyDescent="0.2">
      <c r="A2031" s="153"/>
      <c r="B2031" s="109"/>
      <c r="C2031" s="104"/>
      <c r="D2031" s="104"/>
      <c r="E2031" s="101"/>
      <c r="F2031" s="105"/>
      <c r="G2031" s="106"/>
      <c r="H2031" s="152"/>
      <c r="I2031" s="102"/>
      <c r="J2031" s="135"/>
      <c r="K2031" s="125"/>
    </row>
    <row r="2032" spans="1:11" s="113" customFormat="1" ht="19.5" customHeight="1" x14ac:dyDescent="0.2">
      <c r="A2032" s="153"/>
      <c r="B2032" s="108"/>
      <c r="C2032" s="104"/>
      <c r="D2032" s="104"/>
      <c r="E2032" s="101"/>
      <c r="F2032" s="105"/>
      <c r="G2032" s="106"/>
      <c r="H2032" s="152"/>
      <c r="I2032" s="102"/>
      <c r="J2032" s="135"/>
      <c r="K2032" s="125"/>
    </row>
    <row r="2033" spans="1:11" s="113" customFormat="1" ht="19.5" customHeight="1" x14ac:dyDescent="0.2">
      <c r="A2033" s="100"/>
      <c r="B2033" s="109"/>
      <c r="C2033" s="127"/>
      <c r="D2033" s="127"/>
      <c r="E2033" s="127"/>
      <c r="F2033" s="125"/>
      <c r="G2033" s="125"/>
      <c r="H2033" s="109"/>
      <c r="I2033" s="109"/>
      <c r="J2033" s="123"/>
      <c r="K2033" s="125"/>
    </row>
    <row r="2034" spans="1:11" s="113" customFormat="1" ht="19.5" customHeight="1" x14ac:dyDescent="0.2">
      <c r="A2034" s="100"/>
      <c r="B2034" s="109"/>
      <c r="C2034" s="132"/>
      <c r="D2034" s="130"/>
      <c r="E2034" s="130"/>
      <c r="F2034" s="131"/>
      <c r="G2034" s="131"/>
      <c r="H2034" s="109"/>
      <c r="I2034" s="109"/>
      <c r="J2034" s="123"/>
      <c r="K2034" s="125"/>
    </row>
    <row r="2035" spans="1:11" s="113" customFormat="1" ht="19.5" customHeight="1" x14ac:dyDescent="0.2">
      <c r="A2035" s="100"/>
      <c r="B2035" s="107"/>
      <c r="C2035" s="124"/>
      <c r="D2035" s="127"/>
      <c r="E2035" s="127"/>
      <c r="F2035" s="125"/>
      <c r="G2035" s="125"/>
      <c r="H2035" s="109"/>
      <c r="I2035" s="107"/>
      <c r="J2035" s="123"/>
      <c r="K2035" s="125"/>
    </row>
    <row r="2036" spans="1:11" s="113" customFormat="1" ht="19.5" customHeight="1" x14ac:dyDescent="0.2">
      <c r="A2036" s="100"/>
      <c r="B2036" s="109"/>
      <c r="C2036" s="132"/>
      <c r="D2036" s="127"/>
      <c r="E2036" s="127"/>
      <c r="F2036" s="125"/>
      <c r="G2036" s="125"/>
      <c r="H2036" s="109"/>
      <c r="I2036" s="107"/>
      <c r="J2036" s="123"/>
      <c r="K2036" s="125"/>
    </row>
    <row r="2037" spans="1:11" s="113" customFormat="1" ht="19.5" customHeight="1" x14ac:dyDescent="0.2">
      <c r="A2037" s="100"/>
      <c r="B2037" s="98"/>
      <c r="C2037" s="124"/>
      <c r="D2037" s="127"/>
      <c r="E2037" s="127"/>
      <c r="F2037" s="125"/>
      <c r="G2037" s="125"/>
      <c r="H2037" s="109"/>
      <c r="I2037" s="107"/>
      <c r="J2037" s="123"/>
      <c r="K2037" s="125"/>
    </row>
    <row r="2038" spans="1:11" s="113" customFormat="1" ht="19.5" customHeight="1" x14ac:dyDescent="0.2">
      <c r="A2038" s="100"/>
      <c r="B2038" s="109"/>
      <c r="C2038" s="132"/>
      <c r="D2038" s="130"/>
      <c r="E2038" s="130"/>
      <c r="F2038" s="131"/>
      <c r="G2038" s="131"/>
      <c r="H2038" s="109"/>
      <c r="I2038" s="109"/>
      <c r="J2038" s="123"/>
      <c r="K2038" s="125"/>
    </row>
    <row r="2039" spans="1:11" s="110" customFormat="1" ht="19.5" customHeight="1" x14ac:dyDescent="0.2">
      <c r="A2039" s="100"/>
      <c r="B2039" s="144"/>
      <c r="C2039" s="124"/>
      <c r="D2039" s="127"/>
      <c r="E2039" s="127"/>
      <c r="F2039" s="125"/>
      <c r="G2039" s="125"/>
      <c r="H2039" s="109"/>
      <c r="I2039" s="107"/>
      <c r="J2039" s="123"/>
      <c r="K2039" s="131"/>
    </row>
    <row r="2040" spans="1:11" s="113" customFormat="1" ht="19.5" customHeight="1" x14ac:dyDescent="0.2">
      <c r="A2040" s="100"/>
      <c r="B2040" s="109"/>
      <c r="C2040" s="132"/>
      <c r="D2040" s="127"/>
      <c r="E2040" s="127"/>
      <c r="F2040" s="125"/>
      <c r="G2040" s="125"/>
      <c r="H2040" s="109"/>
      <c r="I2040" s="107"/>
      <c r="J2040" s="123"/>
      <c r="K2040" s="125"/>
    </row>
    <row r="2041" spans="1:11" s="113" customFormat="1" ht="19.5" customHeight="1" x14ac:dyDescent="0.2">
      <c r="A2041" s="100"/>
      <c r="B2041" s="107"/>
      <c r="C2041" s="124"/>
      <c r="D2041" s="127"/>
      <c r="E2041" s="127"/>
      <c r="F2041" s="125"/>
      <c r="G2041" s="125"/>
      <c r="H2041" s="109"/>
      <c r="I2041" s="107"/>
      <c r="J2041" s="123"/>
      <c r="K2041" s="125"/>
    </row>
    <row r="2042" spans="1:11" s="113" customFormat="1" ht="19.5" customHeight="1" x14ac:dyDescent="0.2">
      <c r="A2042" s="100"/>
      <c r="B2042" s="109"/>
      <c r="C2042" s="124"/>
      <c r="D2042" s="127"/>
      <c r="E2042" s="127"/>
      <c r="F2042" s="125"/>
      <c r="G2042" s="125"/>
      <c r="H2042" s="109"/>
      <c r="I2042" s="107"/>
      <c r="J2042" s="123"/>
      <c r="K2042" s="125"/>
    </row>
    <row r="2043" spans="1:11" s="113" customFormat="1" ht="19.5" customHeight="1" x14ac:dyDescent="0.2">
      <c r="A2043" s="100"/>
      <c r="B2043" s="107"/>
      <c r="C2043" s="124"/>
      <c r="D2043" s="127"/>
      <c r="E2043" s="127"/>
      <c r="F2043" s="125"/>
      <c r="G2043" s="125"/>
      <c r="H2043" s="109"/>
      <c r="I2043" s="107"/>
      <c r="J2043" s="123"/>
      <c r="K2043" s="125"/>
    </row>
    <row r="2044" spans="1:11" s="113" customFormat="1" ht="19.5" customHeight="1" x14ac:dyDescent="0.2">
      <c r="A2044" s="100"/>
      <c r="B2044" s="109"/>
      <c r="C2044" s="124"/>
      <c r="D2044" s="127"/>
      <c r="E2044" s="127"/>
      <c r="F2044" s="125"/>
      <c r="G2044" s="125"/>
      <c r="H2044" s="109"/>
      <c r="I2044" s="107"/>
      <c r="J2044" s="123"/>
      <c r="K2044" s="125"/>
    </row>
    <row r="2045" spans="1:11" s="113" customFormat="1" ht="19.5" customHeight="1" x14ac:dyDescent="0.2">
      <c r="A2045" s="100"/>
      <c r="B2045" s="109"/>
      <c r="C2045" s="124"/>
      <c r="D2045" s="127"/>
      <c r="E2045" s="127"/>
      <c r="F2045" s="125"/>
      <c r="G2045" s="125"/>
      <c r="H2045" s="109"/>
      <c r="I2045" s="107"/>
      <c r="J2045" s="123"/>
      <c r="K2045" s="125"/>
    </row>
    <row r="2046" spans="1:11" s="113" customFormat="1" ht="19.5" customHeight="1" x14ac:dyDescent="0.2">
      <c r="A2046" s="100"/>
      <c r="B2046" s="109"/>
      <c r="C2046" s="124"/>
      <c r="D2046" s="127"/>
      <c r="E2046" s="127"/>
      <c r="F2046" s="125"/>
      <c r="G2046" s="125"/>
      <c r="H2046" s="109"/>
      <c r="I2046" s="107"/>
      <c r="J2046" s="123"/>
      <c r="K2046" s="125"/>
    </row>
    <row r="2047" spans="1:11" s="113" customFormat="1" ht="19.5" customHeight="1" x14ac:dyDescent="0.2">
      <c r="A2047" s="100"/>
      <c r="B2047" s="109"/>
      <c r="C2047" s="132"/>
      <c r="D2047" s="127"/>
      <c r="E2047" s="127"/>
      <c r="F2047" s="125"/>
      <c r="G2047" s="125"/>
      <c r="H2047" s="109"/>
      <c r="I2047" s="107"/>
      <c r="J2047" s="123"/>
      <c r="K2047" s="125"/>
    </row>
    <row r="2048" spans="1:11" s="113" customFormat="1" ht="19.5" customHeight="1" x14ac:dyDescent="0.2">
      <c r="A2048" s="100"/>
      <c r="B2048" s="107"/>
      <c r="C2048" s="124"/>
      <c r="D2048" s="127"/>
      <c r="E2048" s="127"/>
      <c r="F2048" s="125"/>
      <c r="G2048" s="125"/>
      <c r="H2048" s="109"/>
      <c r="I2048" s="107"/>
      <c r="J2048" s="123"/>
      <c r="K2048" s="125"/>
    </row>
    <row r="2049" spans="1:11" s="110" customFormat="1" ht="19.5" customHeight="1" x14ac:dyDescent="0.2">
      <c r="A2049" s="100"/>
      <c r="B2049" s="109"/>
      <c r="C2049" s="132"/>
      <c r="D2049" s="127"/>
      <c r="E2049" s="127"/>
      <c r="F2049" s="125"/>
      <c r="G2049" s="125"/>
      <c r="H2049" s="109"/>
      <c r="I2049" s="107"/>
      <c r="J2049" s="123"/>
      <c r="K2049" s="131"/>
    </row>
    <row r="2050" spans="1:11" s="113" customFormat="1" ht="19.5" customHeight="1" x14ac:dyDescent="0.2">
      <c r="A2050" s="100"/>
      <c r="B2050" s="109"/>
      <c r="C2050" s="124"/>
      <c r="D2050" s="127"/>
      <c r="E2050" s="127"/>
      <c r="F2050" s="125"/>
      <c r="G2050" s="125"/>
      <c r="H2050" s="109"/>
      <c r="I2050" s="107"/>
      <c r="J2050" s="123"/>
      <c r="K2050" s="125"/>
    </row>
    <row r="2051" spans="1:11" s="113" customFormat="1" ht="19.5" customHeight="1" x14ac:dyDescent="0.2">
      <c r="A2051" s="100"/>
      <c r="B2051" s="109"/>
      <c r="C2051" s="132"/>
      <c r="D2051" s="127"/>
      <c r="E2051" s="127"/>
      <c r="F2051" s="125"/>
      <c r="G2051" s="125"/>
      <c r="H2051" s="109"/>
      <c r="I2051" s="107"/>
      <c r="J2051" s="123"/>
      <c r="K2051" s="125"/>
    </row>
    <row r="2052" spans="1:11" s="110" customFormat="1" ht="19.5" customHeight="1" x14ac:dyDescent="0.2">
      <c r="A2052" s="100"/>
      <c r="B2052" s="107"/>
      <c r="C2052" s="130"/>
      <c r="D2052" s="130"/>
      <c r="E2052" s="130"/>
      <c r="F2052" s="131"/>
      <c r="G2052" s="131"/>
      <c r="H2052" s="109"/>
      <c r="I2052" s="109"/>
      <c r="J2052" s="123"/>
      <c r="K2052" s="131"/>
    </row>
    <row r="2053" spans="1:11" s="113" customFormat="1" ht="19.5" customHeight="1" x14ac:dyDescent="0.2">
      <c r="A2053" s="100"/>
      <c r="B2053" s="109"/>
      <c r="C2053" s="132"/>
      <c r="D2053" s="130"/>
      <c r="E2053" s="130"/>
      <c r="F2053" s="131"/>
      <c r="G2053" s="131"/>
      <c r="H2053" s="109"/>
      <c r="I2053" s="109"/>
      <c r="J2053" s="123"/>
      <c r="K2053" s="125"/>
    </row>
    <row r="2054" spans="1:11" s="113" customFormat="1" ht="19.5" customHeight="1" x14ac:dyDescent="0.2">
      <c r="A2054" s="100"/>
      <c r="B2054" s="108"/>
      <c r="C2054" s="124"/>
      <c r="D2054" s="127"/>
      <c r="E2054" s="127"/>
      <c r="F2054" s="125"/>
      <c r="G2054" s="125"/>
      <c r="H2054" s="109"/>
      <c r="I2054" s="107"/>
      <c r="J2054" s="123"/>
      <c r="K2054" s="125"/>
    </row>
    <row r="2055" spans="1:11" s="113" customFormat="1" ht="19.5" customHeight="1" x14ac:dyDescent="0.2">
      <c r="A2055" s="100"/>
      <c r="B2055" s="109"/>
      <c r="C2055" s="132"/>
      <c r="D2055" s="130"/>
      <c r="E2055" s="130"/>
      <c r="F2055" s="131"/>
      <c r="G2055" s="131"/>
      <c r="H2055" s="109"/>
      <c r="I2055" s="139"/>
      <c r="J2055" s="123"/>
      <c r="K2055" s="125"/>
    </row>
    <row r="2056" spans="1:11" s="113" customFormat="1" ht="19.5" customHeight="1" x14ac:dyDescent="0.2">
      <c r="A2056" s="100"/>
      <c r="B2056" s="107"/>
      <c r="C2056" s="124"/>
      <c r="D2056" s="127"/>
      <c r="E2056" s="127"/>
      <c r="F2056" s="125"/>
      <c r="G2056" s="125"/>
      <c r="H2056" s="109"/>
      <c r="I2056" s="107"/>
      <c r="J2056" s="123"/>
      <c r="K2056" s="125"/>
    </row>
    <row r="2057" spans="1:11" s="113" customFormat="1" ht="19.5" customHeight="1" x14ac:dyDescent="0.2">
      <c r="A2057" s="100"/>
      <c r="B2057" s="112"/>
      <c r="C2057" s="132"/>
      <c r="D2057" s="127"/>
      <c r="E2057" s="127"/>
      <c r="F2057" s="125"/>
      <c r="G2057" s="125"/>
      <c r="H2057" s="107"/>
      <c r="I2057" s="107"/>
      <c r="J2057" s="123"/>
      <c r="K2057" s="125"/>
    </row>
    <row r="2058" spans="1:11" s="113" customFormat="1" ht="19.5" customHeight="1" x14ac:dyDescent="0.2">
      <c r="A2058" s="100"/>
      <c r="B2058" s="149"/>
      <c r="C2058" s="124"/>
      <c r="D2058" s="127"/>
      <c r="E2058" s="127"/>
      <c r="F2058" s="125"/>
      <c r="G2058" s="125"/>
      <c r="H2058" s="107"/>
      <c r="I2058" s="107"/>
      <c r="J2058" s="123"/>
      <c r="K2058" s="125"/>
    </row>
    <row r="2059" spans="1:11" s="113" customFormat="1" ht="19.5" customHeight="1" x14ac:dyDescent="0.2">
      <c r="A2059" s="100"/>
      <c r="B2059" s="150"/>
      <c r="C2059" s="132"/>
      <c r="D2059" s="127"/>
      <c r="E2059" s="127"/>
      <c r="F2059" s="125"/>
      <c r="G2059" s="125"/>
      <c r="H2059" s="107"/>
      <c r="I2059" s="107"/>
      <c r="J2059" s="123"/>
      <c r="K2059" s="125"/>
    </row>
    <row r="2060" spans="1:11" s="113" customFormat="1" ht="19.5" customHeight="1" x14ac:dyDescent="0.2">
      <c r="A2060" s="100"/>
      <c r="B2060" s="98"/>
      <c r="C2060" s="124"/>
      <c r="D2060" s="127"/>
      <c r="E2060" s="127"/>
      <c r="F2060" s="125"/>
      <c r="G2060" s="125"/>
      <c r="H2060" s="107"/>
      <c r="I2060" s="107"/>
      <c r="J2060" s="123"/>
      <c r="K2060" s="125"/>
    </row>
    <row r="2061" spans="1:11" s="113" customFormat="1" ht="19.5" customHeight="1" x14ac:dyDescent="0.2">
      <c r="A2061" s="100"/>
      <c r="B2061" s="109"/>
      <c r="C2061" s="132"/>
      <c r="D2061" s="127"/>
      <c r="E2061" s="127"/>
      <c r="F2061" s="125"/>
      <c r="G2061" s="125"/>
      <c r="H2061" s="107"/>
      <c r="I2061" s="107"/>
      <c r="J2061" s="123"/>
      <c r="K2061" s="125"/>
    </row>
    <row r="2062" spans="1:11" s="113" customFormat="1" ht="19.5" customHeight="1" x14ac:dyDescent="0.2">
      <c r="A2062" s="100"/>
      <c r="B2062" s="107"/>
      <c r="C2062" s="124"/>
      <c r="D2062" s="127"/>
      <c r="E2062" s="127"/>
      <c r="F2062" s="125"/>
      <c r="G2062" s="125"/>
      <c r="H2062" s="107"/>
      <c r="I2062" s="107"/>
      <c r="J2062" s="123"/>
      <c r="K2062" s="125"/>
    </row>
    <row r="2063" spans="1:11" s="113" customFormat="1" ht="19.5" customHeight="1" x14ac:dyDescent="0.2">
      <c r="A2063" s="100"/>
      <c r="B2063" s="109"/>
      <c r="C2063" s="124"/>
      <c r="D2063" s="127"/>
      <c r="E2063" s="127"/>
      <c r="F2063" s="125"/>
      <c r="G2063" s="125"/>
      <c r="H2063" s="107"/>
      <c r="I2063" s="107"/>
      <c r="J2063" s="123"/>
      <c r="K2063" s="125"/>
    </row>
    <row r="2064" spans="1:11" s="113" customFormat="1" ht="19.5" customHeight="1" x14ac:dyDescent="0.2">
      <c r="A2064" s="100"/>
      <c r="B2064" s="107"/>
      <c r="C2064" s="132"/>
      <c r="D2064" s="127"/>
      <c r="E2064" s="127"/>
      <c r="F2064" s="125"/>
      <c r="G2064" s="125"/>
      <c r="H2064" s="107"/>
      <c r="I2064" s="107"/>
      <c r="J2064" s="123"/>
      <c r="K2064" s="125"/>
    </row>
    <row r="2065" spans="1:11" s="113" customFormat="1" ht="19.5" customHeight="1" x14ac:dyDescent="0.2">
      <c r="A2065" s="100"/>
      <c r="B2065" s="109"/>
      <c r="C2065" s="124"/>
      <c r="D2065" s="127"/>
      <c r="E2065" s="127"/>
      <c r="F2065" s="125"/>
      <c r="G2065" s="125"/>
      <c r="H2065" s="107"/>
      <c r="I2065" s="107"/>
      <c r="J2065" s="123"/>
      <c r="K2065" s="125"/>
    </row>
    <row r="2066" spans="1:11" s="113" customFormat="1" ht="19.5" customHeight="1" x14ac:dyDescent="0.2">
      <c r="A2066" s="100"/>
      <c r="B2066" s="109"/>
      <c r="C2066" s="132"/>
      <c r="D2066" s="130"/>
      <c r="E2066" s="130"/>
      <c r="F2066" s="131"/>
      <c r="G2066" s="131"/>
      <c r="H2066" s="109"/>
      <c r="I2066" s="109"/>
      <c r="J2066" s="123"/>
      <c r="K2066" s="125"/>
    </row>
    <row r="2067" spans="1:11" s="113" customFormat="1" ht="19.5" customHeight="1" x14ac:dyDescent="0.2">
      <c r="A2067" s="100"/>
      <c r="B2067" s="107"/>
      <c r="C2067" s="124"/>
      <c r="D2067" s="127"/>
      <c r="E2067" s="127"/>
      <c r="F2067" s="125"/>
      <c r="G2067" s="125"/>
      <c r="H2067" s="107"/>
      <c r="I2067" s="107"/>
      <c r="J2067" s="123"/>
      <c r="K2067" s="125"/>
    </row>
    <row r="2068" spans="1:11" s="113" customFormat="1" ht="19.5" customHeight="1" x14ac:dyDescent="0.2">
      <c r="A2068" s="100"/>
      <c r="B2068" s="107"/>
      <c r="C2068" s="132"/>
      <c r="D2068" s="130"/>
      <c r="E2068" s="130"/>
      <c r="F2068" s="131"/>
      <c r="G2068" s="131"/>
      <c r="H2068" s="109"/>
      <c r="I2068" s="109"/>
      <c r="J2068" s="123"/>
      <c r="K2068" s="125"/>
    </row>
    <row r="2069" spans="1:11" s="113" customFormat="1" ht="19.5" customHeight="1" x14ac:dyDescent="0.2">
      <c r="A2069" s="100"/>
      <c r="B2069" s="134"/>
      <c r="C2069" s="124"/>
      <c r="D2069" s="127"/>
      <c r="E2069" s="127"/>
      <c r="F2069" s="125"/>
      <c r="G2069" s="125"/>
      <c r="H2069" s="107"/>
      <c r="I2069" s="107"/>
      <c r="J2069" s="123"/>
      <c r="K2069" s="125"/>
    </row>
    <row r="2070" spans="1:11" s="113" customFormat="1" ht="19.5" customHeight="1" x14ac:dyDescent="0.2">
      <c r="A2070" s="100"/>
      <c r="B2070" s="134"/>
      <c r="C2070" s="132"/>
      <c r="D2070" s="127"/>
      <c r="E2070" s="127"/>
      <c r="F2070" s="125"/>
      <c r="G2070" s="125"/>
      <c r="H2070" s="107"/>
      <c r="I2070" s="107"/>
      <c r="J2070" s="123"/>
      <c r="K2070" s="125"/>
    </row>
    <row r="2071" spans="1:11" s="113" customFormat="1" ht="19.5" customHeight="1" x14ac:dyDescent="0.2">
      <c r="A2071" s="100"/>
      <c r="B2071" s="109"/>
      <c r="C2071" s="124"/>
      <c r="D2071" s="127"/>
      <c r="E2071" s="127"/>
      <c r="F2071" s="125"/>
      <c r="G2071" s="125"/>
      <c r="H2071" s="107"/>
      <c r="I2071" s="107"/>
      <c r="J2071" s="123"/>
      <c r="K2071" s="125"/>
    </row>
    <row r="2072" spans="1:11" s="113" customFormat="1" ht="19.5" customHeight="1" x14ac:dyDescent="0.2">
      <c r="A2072" s="100"/>
      <c r="B2072" s="108"/>
      <c r="C2072" s="132"/>
      <c r="D2072" s="127"/>
      <c r="E2072" s="127"/>
      <c r="F2072" s="125"/>
      <c r="G2072" s="125"/>
      <c r="H2072" s="107"/>
      <c r="I2072" s="107"/>
      <c r="J2072" s="123"/>
      <c r="K2072" s="125"/>
    </row>
    <row r="2073" spans="1:11" s="113" customFormat="1" ht="19.5" customHeight="1" x14ac:dyDescent="0.2">
      <c r="A2073" s="100"/>
      <c r="B2073" s="112"/>
      <c r="C2073" s="124"/>
      <c r="D2073" s="127"/>
      <c r="E2073" s="127"/>
      <c r="F2073" s="125"/>
      <c r="G2073" s="125"/>
      <c r="H2073" s="107"/>
      <c r="I2073" s="107"/>
      <c r="J2073" s="123"/>
      <c r="K2073" s="125"/>
    </row>
    <row r="2074" spans="1:11" s="113" customFormat="1" ht="19.5" customHeight="1" x14ac:dyDescent="0.2">
      <c r="A2074" s="100"/>
      <c r="B2074" s="97"/>
      <c r="C2074" s="132"/>
      <c r="D2074" s="127"/>
      <c r="E2074" s="127"/>
      <c r="F2074" s="125"/>
      <c r="G2074" s="125"/>
      <c r="H2074" s="107"/>
      <c r="I2074" s="107"/>
      <c r="J2074" s="123"/>
      <c r="K2074" s="125"/>
    </row>
    <row r="2075" spans="1:11" s="113" customFormat="1" ht="19.5" customHeight="1" x14ac:dyDescent="0.2">
      <c r="A2075" s="100"/>
      <c r="B2075" s="134"/>
      <c r="C2075" s="124"/>
      <c r="D2075" s="127"/>
      <c r="E2075" s="127"/>
      <c r="F2075" s="125"/>
      <c r="G2075" s="125"/>
      <c r="H2075" s="107"/>
      <c r="I2075" s="107"/>
      <c r="J2075" s="123"/>
      <c r="K2075" s="125"/>
    </row>
    <row r="2076" spans="1:11" s="113" customFormat="1" ht="19.5" customHeight="1" x14ac:dyDescent="0.2">
      <c r="A2076" s="100"/>
      <c r="B2076" s="107"/>
      <c r="C2076" s="132"/>
      <c r="D2076" s="130"/>
      <c r="E2076" s="130"/>
      <c r="F2076" s="131"/>
      <c r="G2076" s="131"/>
      <c r="H2076" s="109"/>
      <c r="I2076" s="109"/>
      <c r="J2076" s="123"/>
      <c r="K2076" s="125"/>
    </row>
    <row r="2077" spans="1:11" s="113" customFormat="1" ht="19.5" customHeight="1" x14ac:dyDescent="0.2">
      <c r="A2077" s="100"/>
      <c r="B2077" s="107"/>
      <c r="C2077" s="124"/>
      <c r="D2077" s="127"/>
      <c r="E2077" s="127"/>
      <c r="F2077" s="125"/>
      <c r="G2077" s="125"/>
      <c r="H2077" s="107"/>
      <c r="I2077" s="107"/>
      <c r="J2077" s="123"/>
      <c r="K2077" s="125"/>
    </row>
    <row r="2078" spans="1:11" s="113" customFormat="1" ht="19.5" customHeight="1" x14ac:dyDescent="0.2">
      <c r="A2078" s="103"/>
      <c r="B2078" s="107"/>
      <c r="C2078" s="127"/>
      <c r="D2078" s="127"/>
      <c r="E2078" s="127"/>
      <c r="F2078" s="125"/>
      <c r="G2078" s="125"/>
      <c r="H2078" s="109"/>
      <c r="I2078" s="109"/>
      <c r="J2078" s="123"/>
      <c r="K2078" s="125"/>
    </row>
    <row r="2079" spans="1:11" s="113" customFormat="1" ht="19.5" customHeight="1" x14ac:dyDescent="0.2">
      <c r="A2079" s="100"/>
      <c r="B2079" s="142"/>
      <c r="C2079" s="132"/>
      <c r="D2079" s="127"/>
      <c r="E2079" s="127"/>
      <c r="F2079" s="125"/>
      <c r="G2079" s="125"/>
      <c r="H2079" s="107"/>
      <c r="I2079" s="107"/>
      <c r="J2079" s="123"/>
      <c r="K2079" s="125"/>
    </row>
    <row r="2080" spans="1:11" s="113" customFormat="1" ht="19.5" customHeight="1" x14ac:dyDescent="0.2">
      <c r="A2080" s="100"/>
      <c r="B2080" s="112"/>
      <c r="C2080" s="127"/>
      <c r="D2080" s="127"/>
      <c r="E2080" s="127"/>
      <c r="F2080" s="125"/>
      <c r="G2080" s="125"/>
      <c r="H2080" s="107"/>
      <c r="I2080" s="107"/>
      <c r="J2080" s="123"/>
      <c r="K2080" s="125"/>
    </row>
    <row r="2081" spans="1:11" s="110" customFormat="1" ht="19.5" customHeight="1" x14ac:dyDescent="0.2">
      <c r="A2081" s="100"/>
      <c r="B2081" s="112"/>
      <c r="C2081" s="132"/>
      <c r="D2081" s="127"/>
      <c r="E2081" s="127"/>
      <c r="F2081" s="125"/>
      <c r="G2081" s="125"/>
      <c r="H2081" s="107"/>
      <c r="I2081" s="107"/>
      <c r="J2081" s="123"/>
      <c r="K2081" s="131"/>
    </row>
    <row r="2082" spans="1:11" s="112" customFormat="1" ht="21" customHeight="1" x14ac:dyDescent="0.2">
      <c r="A2082" s="100"/>
      <c r="B2082" s="153"/>
      <c r="C2082" s="124"/>
      <c r="D2082" s="127"/>
      <c r="E2082" s="127"/>
      <c r="F2082" s="125"/>
      <c r="G2082" s="125"/>
      <c r="H2082" s="107"/>
      <c r="I2082" s="107"/>
      <c r="J2082" s="123"/>
      <c r="K2082" s="122"/>
    </row>
    <row r="2083" spans="1:11" s="113" customFormat="1" ht="19.5" customHeight="1" x14ac:dyDescent="0.2">
      <c r="A2083" s="100"/>
      <c r="B2083" s="142"/>
      <c r="C2083" s="132"/>
      <c r="D2083" s="127"/>
      <c r="E2083" s="127"/>
      <c r="F2083" s="125"/>
      <c r="G2083" s="125"/>
      <c r="H2083" s="107"/>
      <c r="I2083" s="107"/>
      <c r="J2083" s="123"/>
      <c r="K2083" s="125"/>
    </row>
    <row r="2084" spans="1:11" s="113" customFormat="1" ht="19.5" customHeight="1" x14ac:dyDescent="0.2">
      <c r="A2084" s="100"/>
      <c r="B2084" s="109"/>
      <c r="C2084" s="127"/>
      <c r="D2084" s="127"/>
      <c r="E2084" s="127"/>
      <c r="F2084" s="125"/>
      <c r="G2084" s="125"/>
      <c r="H2084" s="109"/>
      <c r="I2084" s="109"/>
      <c r="J2084" s="123"/>
      <c r="K2084" s="125"/>
    </row>
    <row r="2085" spans="1:11" s="113" customFormat="1" ht="19.5" customHeight="1" x14ac:dyDescent="0.2">
      <c r="A2085" s="100"/>
      <c r="B2085" s="107"/>
      <c r="C2085" s="132"/>
      <c r="D2085" s="130"/>
      <c r="E2085" s="130"/>
      <c r="F2085" s="131"/>
      <c r="G2085" s="131"/>
      <c r="H2085" s="109"/>
      <c r="I2085" s="109"/>
      <c r="J2085" s="123"/>
      <c r="K2085" s="125"/>
    </row>
    <row r="2086" spans="1:11" s="113" customFormat="1" ht="19.5" customHeight="1" x14ac:dyDescent="0.2">
      <c r="A2086" s="100"/>
      <c r="B2086" s="109"/>
      <c r="C2086" s="127"/>
      <c r="D2086" s="127"/>
      <c r="E2086" s="127"/>
      <c r="F2086" s="125"/>
      <c r="G2086" s="125"/>
      <c r="H2086" s="109"/>
      <c r="I2086" s="109"/>
      <c r="J2086" s="123"/>
      <c r="K2086" s="125"/>
    </row>
    <row r="2087" spans="1:11" s="113" customFormat="1" ht="19.5" customHeight="1" x14ac:dyDescent="0.2">
      <c r="A2087" s="100"/>
      <c r="B2087" s="107"/>
      <c r="C2087" s="132"/>
      <c r="D2087" s="127"/>
      <c r="E2087" s="127"/>
      <c r="F2087" s="125"/>
      <c r="G2087" s="125"/>
      <c r="H2087" s="107"/>
      <c r="I2087" s="107"/>
      <c r="J2087" s="123"/>
      <c r="K2087" s="125"/>
    </row>
    <row r="2088" spans="1:11" s="110" customFormat="1" ht="19.5" customHeight="1" x14ac:dyDescent="0.2">
      <c r="A2088" s="100"/>
      <c r="B2088" s="109"/>
      <c r="C2088" s="127"/>
      <c r="D2088" s="127"/>
      <c r="E2088" s="127"/>
      <c r="F2088" s="125"/>
      <c r="G2088" s="125"/>
      <c r="H2088" s="107"/>
      <c r="I2088" s="107"/>
      <c r="J2088" s="123"/>
      <c r="K2088" s="131"/>
    </row>
    <row r="2089" spans="1:11" s="110" customFormat="1" ht="19.5" customHeight="1" x14ac:dyDescent="0.2">
      <c r="A2089" s="100"/>
      <c r="B2089" s="107"/>
      <c r="C2089" s="132"/>
      <c r="D2089" s="127"/>
      <c r="E2089" s="127"/>
      <c r="F2089" s="125"/>
      <c r="G2089" s="125"/>
      <c r="H2089" s="107"/>
      <c r="I2089" s="107"/>
      <c r="J2089" s="123"/>
      <c r="K2089" s="131"/>
    </row>
    <row r="2090" spans="1:11" s="113" customFormat="1" ht="19.5" customHeight="1" x14ac:dyDescent="0.2">
      <c r="A2090" s="100"/>
      <c r="B2090" s="109"/>
      <c r="C2090" s="124"/>
      <c r="D2090" s="127"/>
      <c r="E2090" s="127"/>
      <c r="F2090" s="125"/>
      <c r="G2090" s="125"/>
      <c r="H2090" s="107"/>
      <c r="I2090" s="107"/>
      <c r="J2090" s="123"/>
      <c r="K2090" s="125"/>
    </row>
    <row r="2091" spans="1:11" s="113" customFormat="1" ht="19.5" customHeight="1" x14ac:dyDescent="0.2">
      <c r="A2091" s="100"/>
      <c r="B2091" s="107"/>
      <c r="C2091" s="132"/>
      <c r="D2091" s="130"/>
      <c r="E2091" s="130"/>
      <c r="F2091" s="131"/>
      <c r="G2091" s="131"/>
      <c r="H2091" s="109"/>
      <c r="I2091" s="109"/>
      <c r="J2091" s="123"/>
      <c r="K2091" s="125"/>
    </row>
    <row r="2092" spans="1:11" s="113" customFormat="1" ht="19.5" customHeight="1" x14ac:dyDescent="0.2">
      <c r="A2092" s="100"/>
      <c r="B2092" s="107"/>
      <c r="C2092" s="124"/>
      <c r="D2092" s="127"/>
      <c r="E2092" s="127"/>
      <c r="F2092" s="125"/>
      <c r="G2092" s="125"/>
      <c r="H2092" s="107"/>
      <c r="I2092" s="107"/>
      <c r="J2092" s="123"/>
      <c r="K2092" s="125"/>
    </row>
    <row r="2093" spans="1:11" s="113" customFormat="1" ht="19.5" customHeight="1" x14ac:dyDescent="0.2">
      <c r="A2093" s="100"/>
      <c r="B2093" s="107"/>
      <c r="C2093" s="127"/>
      <c r="D2093" s="127"/>
      <c r="E2093" s="127"/>
      <c r="F2093" s="125"/>
      <c r="G2093" s="125"/>
      <c r="H2093" s="109"/>
      <c r="I2093" s="109"/>
      <c r="J2093" s="154"/>
      <c r="K2093" s="125"/>
    </row>
    <row r="2094" spans="1:11" s="113" customFormat="1" ht="19.5" customHeight="1" x14ac:dyDescent="0.2">
      <c r="A2094" s="100"/>
      <c r="B2094" s="107"/>
      <c r="C2094" s="130"/>
      <c r="D2094" s="130"/>
      <c r="E2094" s="130"/>
      <c r="F2094" s="131"/>
      <c r="G2094" s="131"/>
      <c r="H2094" s="109"/>
      <c r="I2094" s="109"/>
      <c r="J2094" s="123"/>
      <c r="K2094" s="125"/>
    </row>
    <row r="2095" spans="1:11" s="113" customFormat="1" ht="19.5" customHeight="1" x14ac:dyDescent="0.2">
      <c r="A2095" s="100"/>
      <c r="B2095" s="107"/>
      <c r="C2095" s="127"/>
      <c r="D2095" s="127"/>
      <c r="E2095" s="127"/>
      <c r="F2095" s="125"/>
      <c r="G2095" s="125"/>
      <c r="H2095" s="109"/>
      <c r="I2095" s="109"/>
      <c r="J2095" s="123"/>
      <c r="K2095" s="125"/>
    </row>
    <row r="2096" spans="1:11" s="113" customFormat="1" ht="19.5" customHeight="1" x14ac:dyDescent="0.2">
      <c r="A2096" s="100"/>
      <c r="B2096" s="107"/>
      <c r="C2096" s="127"/>
      <c r="D2096" s="127"/>
      <c r="E2096" s="127"/>
      <c r="F2096" s="125"/>
      <c r="G2096" s="125"/>
      <c r="H2096" s="109"/>
      <c r="I2096" s="109"/>
      <c r="J2096" s="123"/>
      <c r="K2096" s="125"/>
    </row>
    <row r="2097" spans="1:11" s="113" customFormat="1" ht="19.5" customHeight="1" x14ac:dyDescent="0.2">
      <c r="A2097" s="100"/>
      <c r="B2097" s="109"/>
      <c r="C2097" s="127"/>
      <c r="D2097" s="127"/>
      <c r="E2097" s="127"/>
      <c r="F2097" s="125"/>
      <c r="G2097" s="125"/>
      <c r="H2097" s="109"/>
      <c r="I2097" s="109"/>
      <c r="J2097" s="123"/>
      <c r="K2097" s="125"/>
    </row>
    <row r="2098" spans="1:11" s="113" customFormat="1" ht="19.5" customHeight="1" x14ac:dyDescent="0.2">
      <c r="A2098" s="100"/>
      <c r="B2098" s="107"/>
      <c r="C2098" s="127"/>
      <c r="D2098" s="127"/>
      <c r="E2098" s="127"/>
      <c r="F2098" s="125"/>
      <c r="G2098" s="125"/>
      <c r="H2098" s="109"/>
      <c r="I2098" s="109"/>
      <c r="J2098" s="123"/>
      <c r="K2098" s="138"/>
    </row>
    <row r="2099" spans="1:11" s="113" customFormat="1" ht="19.5" customHeight="1" x14ac:dyDescent="0.2">
      <c r="A2099" s="100"/>
      <c r="B2099" s="109"/>
      <c r="C2099" s="127"/>
      <c r="D2099" s="127"/>
      <c r="E2099" s="127"/>
      <c r="F2099" s="125"/>
      <c r="G2099" s="125"/>
      <c r="H2099" s="109"/>
      <c r="I2099" s="109"/>
      <c r="J2099" s="123"/>
      <c r="K2099" s="138"/>
    </row>
    <row r="2100" spans="1:11" s="113" customFormat="1" ht="19.5" customHeight="1" x14ac:dyDescent="0.2">
      <c r="A2100" s="100"/>
      <c r="B2100" s="109"/>
      <c r="C2100" s="130"/>
      <c r="D2100" s="130"/>
      <c r="E2100" s="130"/>
      <c r="F2100" s="131"/>
      <c r="G2100" s="131"/>
      <c r="H2100" s="109"/>
      <c r="I2100" s="109"/>
      <c r="J2100" s="123"/>
      <c r="K2100" s="138"/>
    </row>
    <row r="2101" spans="1:11" s="113" customFormat="1" ht="19.5" customHeight="1" x14ac:dyDescent="0.2">
      <c r="A2101" s="100"/>
      <c r="B2101" s="109"/>
      <c r="C2101" s="130"/>
      <c r="D2101" s="130"/>
      <c r="E2101" s="130"/>
      <c r="F2101" s="131"/>
      <c r="G2101" s="131"/>
      <c r="H2101" s="109"/>
      <c r="I2101" s="109"/>
      <c r="J2101" s="123"/>
      <c r="K2101" s="138"/>
    </row>
    <row r="2102" spans="1:11" s="113" customFormat="1" ht="19.5" customHeight="1" x14ac:dyDescent="0.2">
      <c r="A2102" s="100"/>
      <c r="B2102" s="144"/>
      <c r="C2102" s="127"/>
      <c r="D2102" s="127"/>
      <c r="E2102" s="127"/>
      <c r="F2102" s="125"/>
      <c r="G2102" s="125"/>
      <c r="H2102" s="109"/>
      <c r="I2102" s="109"/>
      <c r="J2102" s="123"/>
      <c r="K2102" s="138"/>
    </row>
    <row r="2103" spans="1:11" s="110" customFormat="1" ht="19.5" customHeight="1" x14ac:dyDescent="0.2">
      <c r="A2103" s="100"/>
      <c r="B2103" s="109"/>
      <c r="C2103" s="127"/>
      <c r="D2103" s="127"/>
      <c r="E2103" s="127"/>
      <c r="F2103" s="125"/>
      <c r="G2103" s="125"/>
      <c r="H2103" s="109"/>
      <c r="I2103" s="109"/>
      <c r="J2103" s="123"/>
      <c r="K2103" s="131"/>
    </row>
    <row r="2104" spans="1:11" s="113" customFormat="1" ht="19.5" customHeight="1" x14ac:dyDescent="0.2">
      <c r="A2104" s="100"/>
      <c r="B2104" s="107"/>
      <c r="C2104" s="127"/>
      <c r="D2104" s="127"/>
      <c r="E2104" s="127"/>
      <c r="F2104" s="125"/>
      <c r="G2104" s="125"/>
      <c r="H2104" s="109"/>
      <c r="I2104" s="109"/>
      <c r="J2104" s="123"/>
      <c r="K2104" s="125"/>
    </row>
    <row r="2105" spans="1:11" s="113" customFormat="1" ht="19.5" customHeight="1" x14ac:dyDescent="0.2">
      <c r="A2105" s="100"/>
      <c r="B2105" s="109"/>
      <c r="C2105" s="127"/>
      <c r="D2105" s="127"/>
      <c r="E2105" s="127"/>
      <c r="F2105" s="125"/>
      <c r="G2105" s="125"/>
      <c r="H2105" s="109"/>
      <c r="I2105" s="109"/>
      <c r="J2105" s="123"/>
      <c r="K2105" s="125"/>
    </row>
    <row r="2106" spans="1:11" s="113" customFormat="1" ht="19.5" customHeight="1" x14ac:dyDescent="0.2">
      <c r="A2106" s="100"/>
      <c r="B2106" s="109"/>
      <c r="C2106" s="127"/>
      <c r="D2106" s="127"/>
      <c r="E2106" s="127"/>
      <c r="F2106" s="125"/>
      <c r="G2106" s="125"/>
      <c r="H2106" s="109"/>
      <c r="I2106" s="109"/>
      <c r="J2106" s="123"/>
      <c r="K2106" s="125"/>
    </row>
    <row r="2107" spans="1:11" s="113" customFormat="1" ht="19.5" customHeight="1" x14ac:dyDescent="0.2">
      <c r="A2107" s="100"/>
      <c r="B2107" s="109"/>
      <c r="C2107" s="127"/>
      <c r="D2107" s="127"/>
      <c r="E2107" s="127"/>
      <c r="F2107" s="125"/>
      <c r="G2107" s="125"/>
      <c r="H2107" s="109"/>
      <c r="I2107" s="107"/>
      <c r="J2107" s="123"/>
      <c r="K2107" s="125"/>
    </row>
    <row r="2108" spans="1:11" s="113" customFormat="1" ht="19.5" customHeight="1" x14ac:dyDescent="0.2">
      <c r="A2108" s="100"/>
      <c r="B2108" s="107"/>
      <c r="C2108" s="127"/>
      <c r="D2108" s="127"/>
      <c r="E2108" s="127"/>
      <c r="F2108" s="125"/>
      <c r="G2108" s="125"/>
      <c r="H2108" s="109"/>
      <c r="I2108" s="107"/>
      <c r="J2108" s="123"/>
      <c r="K2108" s="125"/>
    </row>
    <row r="2109" spans="1:11" s="110" customFormat="1" ht="19.5" customHeight="1" x14ac:dyDescent="0.2">
      <c r="A2109" s="100"/>
      <c r="B2109" s="109"/>
      <c r="C2109" s="127"/>
      <c r="D2109" s="127"/>
      <c r="E2109" s="127"/>
      <c r="F2109" s="125"/>
      <c r="G2109" s="125"/>
      <c r="H2109" s="109"/>
      <c r="I2109" s="107"/>
      <c r="J2109" s="123"/>
      <c r="K2109" s="131"/>
    </row>
    <row r="2110" spans="1:11" s="110" customFormat="1" ht="19.5" customHeight="1" x14ac:dyDescent="0.2">
      <c r="A2110" s="100"/>
      <c r="B2110" s="107"/>
      <c r="C2110" s="127"/>
      <c r="D2110" s="127"/>
      <c r="E2110" s="127"/>
      <c r="F2110" s="125"/>
      <c r="G2110" s="125"/>
      <c r="H2110" s="109"/>
      <c r="I2110" s="109"/>
      <c r="J2110" s="123"/>
      <c r="K2110" s="131"/>
    </row>
    <row r="2111" spans="1:11" s="113" customFormat="1" ht="19.5" customHeight="1" x14ac:dyDescent="0.2">
      <c r="A2111" s="100"/>
      <c r="B2111" s="109"/>
      <c r="C2111" s="127"/>
      <c r="D2111" s="127"/>
      <c r="E2111" s="127"/>
      <c r="F2111" s="125"/>
      <c r="G2111" s="125"/>
      <c r="H2111" s="109"/>
      <c r="I2111" s="109"/>
      <c r="J2111" s="123"/>
      <c r="K2111" s="125"/>
    </row>
    <row r="2112" spans="1:11" s="113" customFormat="1" ht="19.5" customHeight="1" x14ac:dyDescent="0.2">
      <c r="A2112" s="100"/>
      <c r="B2112" s="107"/>
      <c r="C2112" s="127"/>
      <c r="D2112" s="127"/>
      <c r="E2112" s="127"/>
      <c r="F2112" s="125"/>
      <c r="G2112" s="125"/>
      <c r="H2112" s="109"/>
      <c r="I2112" s="109"/>
      <c r="J2112" s="123"/>
      <c r="K2112" s="125"/>
    </row>
    <row r="2113" spans="1:11" s="113" customFormat="1" ht="19.5" customHeight="1" x14ac:dyDescent="0.2">
      <c r="A2113" s="100"/>
      <c r="B2113" s="107"/>
      <c r="C2113" s="130"/>
      <c r="D2113" s="130"/>
      <c r="E2113" s="130"/>
      <c r="F2113" s="131"/>
      <c r="G2113" s="131"/>
      <c r="H2113" s="109"/>
      <c r="I2113" s="109"/>
      <c r="J2113" s="123"/>
      <c r="K2113" s="125"/>
    </row>
    <row r="2114" spans="1:11" s="113" customFormat="1" ht="19.5" customHeight="1" x14ac:dyDescent="0.2">
      <c r="A2114" s="100"/>
      <c r="B2114" s="109"/>
      <c r="C2114" s="127"/>
      <c r="D2114" s="127"/>
      <c r="E2114" s="127"/>
      <c r="F2114" s="125"/>
      <c r="G2114" s="125"/>
      <c r="H2114" s="109"/>
      <c r="I2114" s="109"/>
      <c r="J2114" s="123"/>
      <c r="K2114" s="125"/>
    </row>
    <row r="2115" spans="1:11" s="113" customFormat="1" ht="19.5" customHeight="1" x14ac:dyDescent="0.2">
      <c r="A2115" s="100"/>
      <c r="B2115" s="107"/>
      <c r="C2115" s="127"/>
      <c r="D2115" s="127"/>
      <c r="E2115" s="127"/>
      <c r="F2115" s="125"/>
      <c r="G2115" s="125"/>
      <c r="H2115" s="109"/>
      <c r="I2115" s="109"/>
      <c r="J2115" s="123"/>
      <c r="K2115" s="125"/>
    </row>
    <row r="2116" spans="1:11" s="113" customFormat="1" ht="19.5" customHeight="1" x14ac:dyDescent="0.2">
      <c r="A2116" s="100"/>
      <c r="B2116" s="109"/>
      <c r="C2116" s="127"/>
      <c r="D2116" s="127"/>
      <c r="E2116" s="127"/>
      <c r="F2116" s="125"/>
      <c r="G2116" s="125"/>
      <c r="H2116" s="109"/>
      <c r="I2116" s="109"/>
      <c r="J2116" s="123"/>
      <c r="K2116" s="125"/>
    </row>
    <row r="2117" spans="1:11" s="113" customFormat="1" ht="19.5" customHeight="1" x14ac:dyDescent="0.2">
      <c r="A2117" s="100"/>
      <c r="B2117" s="107"/>
      <c r="C2117" s="130"/>
      <c r="D2117" s="130"/>
      <c r="E2117" s="130"/>
      <c r="F2117" s="131"/>
      <c r="G2117" s="131"/>
      <c r="H2117" s="109"/>
      <c r="I2117" s="109"/>
      <c r="J2117" s="123"/>
      <c r="K2117" s="125"/>
    </row>
    <row r="2118" spans="1:11" s="113" customFormat="1" ht="19.5" customHeight="1" x14ac:dyDescent="0.2">
      <c r="A2118" s="100"/>
      <c r="B2118" s="109"/>
      <c r="C2118" s="127"/>
      <c r="D2118" s="127"/>
      <c r="E2118" s="127"/>
      <c r="F2118" s="125"/>
      <c r="G2118" s="125"/>
      <c r="H2118" s="109"/>
      <c r="I2118" s="109"/>
      <c r="J2118" s="123"/>
      <c r="K2118" s="125"/>
    </row>
    <row r="2119" spans="1:11" s="113" customFormat="1" ht="19.5" customHeight="1" x14ac:dyDescent="0.2">
      <c r="A2119" s="100"/>
      <c r="B2119" s="108"/>
      <c r="C2119" s="127"/>
      <c r="D2119" s="127"/>
      <c r="E2119" s="127"/>
      <c r="F2119" s="125"/>
      <c r="G2119" s="125"/>
      <c r="H2119" s="109"/>
      <c r="I2119" s="109"/>
      <c r="J2119" s="123"/>
      <c r="K2119" s="125"/>
    </row>
    <row r="2120" spans="1:11" s="113" customFormat="1" ht="19.5" customHeight="1" x14ac:dyDescent="0.2">
      <c r="A2120" s="100"/>
      <c r="B2120" s="109"/>
      <c r="C2120" s="127"/>
      <c r="D2120" s="127"/>
      <c r="E2120" s="127"/>
      <c r="F2120" s="125"/>
      <c r="G2120" s="125"/>
      <c r="H2120" s="109"/>
      <c r="I2120" s="109"/>
      <c r="J2120" s="123"/>
      <c r="K2120" s="125"/>
    </row>
    <row r="2121" spans="1:11" s="113" customFormat="1" ht="19.5" customHeight="1" x14ac:dyDescent="0.2">
      <c r="A2121" s="100"/>
      <c r="B2121" s="109"/>
      <c r="C2121" s="127"/>
      <c r="D2121" s="127"/>
      <c r="E2121" s="127"/>
      <c r="F2121" s="125"/>
      <c r="G2121" s="125"/>
      <c r="H2121" s="109"/>
      <c r="I2121" s="109"/>
      <c r="J2121" s="123"/>
      <c r="K2121" s="125"/>
    </row>
    <row r="2122" spans="1:11" s="110" customFormat="1" ht="19.5" customHeight="1" x14ac:dyDescent="0.2">
      <c r="A2122" s="100"/>
      <c r="B2122" s="109"/>
      <c r="C2122" s="127"/>
      <c r="D2122" s="127"/>
      <c r="E2122" s="127"/>
      <c r="F2122" s="125"/>
      <c r="G2122" s="125"/>
      <c r="H2122" s="109"/>
      <c r="I2122" s="109"/>
      <c r="J2122" s="123"/>
      <c r="K2122" s="131"/>
    </row>
    <row r="2123" spans="1:11" s="113" customFormat="1" ht="19.5" customHeight="1" x14ac:dyDescent="0.2">
      <c r="A2123" s="100"/>
      <c r="B2123" s="107"/>
      <c r="C2123" s="127"/>
      <c r="D2123" s="127"/>
      <c r="E2123" s="127"/>
      <c r="F2123" s="125"/>
      <c r="G2123" s="125"/>
      <c r="H2123" s="109"/>
      <c r="I2123" s="109"/>
      <c r="J2123" s="123"/>
      <c r="K2123" s="125"/>
    </row>
    <row r="2124" spans="1:11" s="113" customFormat="1" ht="19.5" customHeight="1" x14ac:dyDescent="0.2">
      <c r="A2124" s="100"/>
      <c r="B2124" s="109"/>
      <c r="C2124" s="127"/>
      <c r="D2124" s="127"/>
      <c r="E2124" s="127"/>
      <c r="F2124" s="125"/>
      <c r="G2124" s="125"/>
      <c r="H2124" s="109"/>
      <c r="I2124" s="109"/>
      <c r="J2124" s="123"/>
      <c r="K2124" s="125"/>
    </row>
    <row r="2125" spans="1:11" s="113" customFormat="1" ht="19.5" customHeight="1" x14ac:dyDescent="0.2">
      <c r="A2125" s="100"/>
      <c r="B2125" s="107"/>
      <c r="C2125" s="127"/>
      <c r="D2125" s="127"/>
      <c r="E2125" s="127"/>
      <c r="F2125" s="125"/>
      <c r="G2125" s="125"/>
      <c r="H2125" s="109"/>
      <c r="I2125" s="109"/>
      <c r="J2125" s="123"/>
      <c r="K2125" s="125"/>
    </row>
    <row r="2126" spans="1:11" s="110" customFormat="1" ht="19.5" customHeight="1" x14ac:dyDescent="0.2">
      <c r="A2126" s="100"/>
      <c r="B2126" s="109"/>
      <c r="C2126" s="127"/>
      <c r="D2126" s="127"/>
      <c r="E2126" s="127"/>
      <c r="F2126" s="125"/>
      <c r="G2126" s="125"/>
      <c r="H2126" s="109"/>
      <c r="I2126" s="109"/>
      <c r="J2126" s="123"/>
      <c r="K2126" s="131"/>
    </row>
    <row r="2127" spans="1:11" s="113" customFormat="1" ht="19.5" customHeight="1" x14ac:dyDescent="0.2">
      <c r="A2127" s="100"/>
      <c r="B2127" s="107"/>
      <c r="C2127" s="130"/>
      <c r="D2127" s="130"/>
      <c r="E2127" s="130"/>
      <c r="F2127" s="131"/>
      <c r="G2127" s="131"/>
      <c r="H2127" s="109"/>
      <c r="I2127" s="109"/>
      <c r="J2127" s="123"/>
      <c r="K2127" s="125"/>
    </row>
    <row r="2128" spans="1:11" s="113" customFormat="1" ht="19.5" customHeight="1" x14ac:dyDescent="0.2">
      <c r="A2128" s="100"/>
      <c r="B2128" s="142"/>
      <c r="C2128" s="127"/>
      <c r="D2128" s="127"/>
      <c r="E2128" s="127"/>
      <c r="F2128" s="125"/>
      <c r="G2128" s="125"/>
      <c r="H2128" s="109"/>
      <c r="I2128" s="109"/>
      <c r="J2128" s="123"/>
      <c r="K2128" s="125"/>
    </row>
    <row r="2129" spans="1:11" s="113" customFormat="1" ht="19.5" customHeight="1" x14ac:dyDescent="0.2">
      <c r="A2129" s="100"/>
      <c r="B2129" s="109"/>
      <c r="C2129" s="127"/>
      <c r="D2129" s="127"/>
      <c r="E2129" s="127"/>
      <c r="F2129" s="125"/>
      <c r="G2129" s="125"/>
      <c r="H2129" s="109"/>
      <c r="I2129" s="109"/>
      <c r="J2129" s="123"/>
      <c r="K2129" s="125"/>
    </row>
    <row r="2130" spans="1:11" s="113" customFormat="1" ht="19.5" customHeight="1" x14ac:dyDescent="0.2">
      <c r="A2130" s="100"/>
      <c r="B2130" s="109"/>
      <c r="C2130" s="127"/>
      <c r="D2130" s="127"/>
      <c r="E2130" s="127"/>
      <c r="F2130" s="125"/>
      <c r="G2130" s="125"/>
      <c r="H2130" s="109"/>
      <c r="I2130" s="109"/>
      <c r="J2130" s="123"/>
      <c r="K2130" s="125"/>
    </row>
    <row r="2131" spans="1:11" s="113" customFormat="1" ht="19.5" customHeight="1" x14ac:dyDescent="0.2">
      <c r="A2131" s="100"/>
      <c r="B2131" s="109"/>
      <c r="C2131" s="127"/>
      <c r="D2131" s="127"/>
      <c r="E2131" s="127"/>
      <c r="F2131" s="125"/>
      <c r="G2131" s="125"/>
      <c r="H2131" s="109"/>
      <c r="I2131" s="109"/>
      <c r="J2131" s="123"/>
      <c r="K2131" s="125"/>
    </row>
    <row r="2132" spans="1:11" s="113" customFormat="1" ht="19.5" customHeight="1" x14ac:dyDescent="0.2">
      <c r="A2132" s="100"/>
      <c r="B2132" s="109"/>
      <c r="C2132" s="127"/>
      <c r="D2132" s="127"/>
      <c r="E2132" s="127"/>
      <c r="F2132" s="125"/>
      <c r="G2132" s="125"/>
      <c r="H2132" s="109"/>
      <c r="I2132" s="109"/>
      <c r="J2132" s="123"/>
      <c r="K2132" s="125"/>
    </row>
    <row r="2133" spans="1:11" s="113" customFormat="1" ht="19.5" customHeight="1" x14ac:dyDescent="0.2">
      <c r="A2133" s="100"/>
      <c r="B2133" s="109"/>
      <c r="C2133" s="127"/>
      <c r="D2133" s="127"/>
      <c r="E2133" s="127"/>
      <c r="F2133" s="125"/>
      <c r="G2133" s="125"/>
      <c r="H2133" s="109"/>
      <c r="I2133" s="109"/>
      <c r="J2133" s="123"/>
      <c r="K2133" s="125"/>
    </row>
    <row r="2134" spans="1:11" s="113" customFormat="1" ht="19.5" customHeight="1" x14ac:dyDescent="0.2">
      <c r="A2134" s="100"/>
      <c r="B2134" s="142"/>
      <c r="C2134" s="127"/>
      <c r="D2134" s="127"/>
      <c r="E2134" s="127"/>
      <c r="F2134" s="125"/>
      <c r="G2134" s="125"/>
      <c r="H2134" s="109"/>
      <c r="I2134" s="109"/>
      <c r="J2134" s="123"/>
      <c r="K2134" s="125"/>
    </row>
    <row r="2135" spans="1:11" s="113" customFormat="1" ht="19.5" customHeight="1" x14ac:dyDescent="0.2">
      <c r="A2135" s="100"/>
      <c r="B2135" s="109"/>
      <c r="C2135" s="127"/>
      <c r="D2135" s="127"/>
      <c r="E2135" s="127"/>
      <c r="F2135" s="125"/>
      <c r="G2135" s="125"/>
      <c r="H2135" s="109"/>
      <c r="I2135" s="109"/>
      <c r="J2135" s="123"/>
      <c r="K2135" s="125"/>
    </row>
    <row r="2136" spans="1:11" s="110" customFormat="1" ht="19.5" customHeight="1" x14ac:dyDescent="0.2">
      <c r="A2136" s="100"/>
      <c r="B2136" s="142"/>
      <c r="C2136" s="130"/>
      <c r="D2136" s="130"/>
      <c r="E2136" s="130"/>
      <c r="F2136" s="131"/>
      <c r="G2136" s="131"/>
      <c r="H2136" s="109"/>
      <c r="I2136" s="109"/>
      <c r="J2136" s="123"/>
      <c r="K2136" s="131"/>
    </row>
    <row r="2137" spans="1:11" s="113" customFormat="1" ht="19.5" customHeight="1" x14ac:dyDescent="0.2">
      <c r="A2137" s="100"/>
      <c r="B2137" s="109"/>
      <c r="C2137" s="130"/>
      <c r="D2137" s="130"/>
      <c r="E2137" s="130"/>
      <c r="F2137" s="131"/>
      <c r="G2137" s="131"/>
      <c r="H2137" s="109"/>
      <c r="I2137" s="109"/>
      <c r="J2137" s="123"/>
      <c r="K2137" s="125"/>
    </row>
    <row r="2138" spans="1:11" s="113" customFormat="1" ht="19.5" customHeight="1" x14ac:dyDescent="0.2">
      <c r="A2138" s="100"/>
      <c r="B2138" s="142"/>
      <c r="C2138" s="130"/>
      <c r="D2138" s="130"/>
      <c r="E2138" s="130"/>
      <c r="F2138" s="131"/>
      <c r="G2138" s="131"/>
      <c r="H2138" s="109"/>
      <c r="I2138" s="109"/>
      <c r="J2138" s="123"/>
      <c r="K2138" s="125"/>
    </row>
    <row r="2139" spans="1:11" s="113" customFormat="1" ht="19.5" customHeight="1" x14ac:dyDescent="0.2">
      <c r="A2139" s="100"/>
      <c r="B2139" s="109"/>
      <c r="C2139" s="127"/>
      <c r="D2139" s="127"/>
      <c r="E2139" s="127"/>
      <c r="F2139" s="125"/>
      <c r="G2139" s="125"/>
      <c r="H2139" s="109"/>
      <c r="I2139" s="109"/>
      <c r="J2139" s="123"/>
      <c r="K2139" s="125"/>
    </row>
    <row r="2140" spans="1:11" s="113" customFormat="1" ht="19.5" customHeight="1" x14ac:dyDescent="0.2">
      <c r="A2140" s="100"/>
      <c r="B2140" s="109"/>
      <c r="C2140" s="156"/>
      <c r="D2140" s="156"/>
      <c r="E2140" s="156"/>
      <c r="F2140" s="157"/>
      <c r="G2140" s="157"/>
      <c r="H2140" s="109"/>
      <c r="I2140" s="158"/>
      <c r="J2140" s="123"/>
      <c r="K2140" s="125"/>
    </row>
    <row r="2141" spans="1:11" s="113" customFormat="1" ht="19.5" customHeight="1" x14ac:dyDescent="0.2">
      <c r="A2141" s="100"/>
      <c r="B2141" s="109"/>
      <c r="C2141" s="127"/>
      <c r="D2141" s="127"/>
      <c r="E2141" s="127"/>
      <c r="F2141" s="125"/>
      <c r="G2141" s="125"/>
      <c r="H2141" s="109"/>
      <c r="I2141" s="109"/>
      <c r="J2141" s="123"/>
      <c r="K2141" s="125"/>
    </row>
    <row r="2142" spans="1:11" s="113" customFormat="1" ht="19.5" customHeight="1" x14ac:dyDescent="0.2">
      <c r="A2142" s="100"/>
      <c r="B2142" s="107"/>
      <c r="C2142" s="127"/>
      <c r="D2142" s="127"/>
      <c r="E2142" s="127"/>
      <c r="F2142" s="125"/>
      <c r="G2142" s="125"/>
      <c r="H2142" s="109"/>
      <c r="I2142" s="109"/>
      <c r="J2142" s="123"/>
      <c r="K2142" s="125"/>
    </row>
    <row r="2143" spans="1:11" s="113" customFormat="1" ht="19.5" customHeight="1" x14ac:dyDescent="0.2">
      <c r="A2143" s="100"/>
      <c r="B2143" s="142"/>
      <c r="C2143" s="127"/>
      <c r="D2143" s="127"/>
      <c r="E2143" s="127"/>
      <c r="F2143" s="125"/>
      <c r="G2143" s="125"/>
      <c r="H2143" s="109"/>
      <c r="I2143" s="109"/>
      <c r="J2143" s="123"/>
      <c r="K2143" s="125"/>
    </row>
    <row r="2144" spans="1:11" s="113" customFormat="1" ht="19.5" customHeight="1" x14ac:dyDescent="0.2">
      <c r="A2144" s="100"/>
      <c r="B2144" s="134"/>
      <c r="C2144" s="127"/>
      <c r="D2144" s="127"/>
      <c r="E2144" s="127"/>
      <c r="F2144" s="125"/>
      <c r="G2144" s="125"/>
      <c r="H2144" s="109"/>
      <c r="I2144" s="109"/>
      <c r="J2144" s="123"/>
      <c r="K2144" s="125"/>
    </row>
    <row r="2145" spans="1:11" s="110" customFormat="1" ht="19.5" customHeight="1" x14ac:dyDescent="0.2">
      <c r="A2145" s="100"/>
      <c r="B2145" s="142"/>
      <c r="C2145" s="127"/>
      <c r="D2145" s="127"/>
      <c r="E2145" s="127"/>
      <c r="F2145" s="125"/>
      <c r="G2145" s="125"/>
      <c r="H2145" s="109"/>
      <c r="I2145" s="109"/>
      <c r="J2145" s="123"/>
      <c r="K2145" s="131"/>
    </row>
    <row r="2146" spans="1:11" s="110" customFormat="1" ht="19.5" customHeight="1" x14ac:dyDescent="0.2">
      <c r="A2146" s="100"/>
      <c r="B2146" s="142"/>
      <c r="C2146" s="127"/>
      <c r="D2146" s="127"/>
      <c r="E2146" s="127"/>
      <c r="F2146" s="125"/>
      <c r="G2146" s="125"/>
      <c r="H2146" s="109"/>
      <c r="I2146" s="109"/>
      <c r="J2146" s="123"/>
      <c r="K2146" s="131"/>
    </row>
    <row r="2147" spans="1:11" s="110" customFormat="1" ht="19.5" customHeight="1" x14ac:dyDescent="0.2">
      <c r="A2147" s="100"/>
      <c r="B2147" s="142"/>
      <c r="C2147" s="127"/>
      <c r="D2147" s="127"/>
      <c r="E2147" s="127"/>
      <c r="F2147" s="125"/>
      <c r="G2147" s="125"/>
      <c r="H2147" s="109"/>
      <c r="I2147" s="109"/>
      <c r="J2147" s="123"/>
      <c r="K2147" s="131"/>
    </row>
    <row r="2148" spans="1:11" s="113" customFormat="1" ht="19.5" customHeight="1" x14ac:dyDescent="0.2">
      <c r="A2148" s="100"/>
      <c r="B2148" s="142"/>
      <c r="C2148" s="127"/>
      <c r="D2148" s="127"/>
      <c r="E2148" s="127"/>
      <c r="F2148" s="125"/>
      <c r="G2148" s="125"/>
      <c r="H2148" s="109"/>
      <c r="I2148" s="109"/>
      <c r="J2148" s="123"/>
      <c r="K2148" s="125"/>
    </row>
    <row r="2149" spans="1:11" s="111" customFormat="1" ht="19.5" customHeight="1" x14ac:dyDescent="0.2">
      <c r="A2149" s="100"/>
      <c r="B2149" s="142"/>
      <c r="C2149" s="127"/>
      <c r="D2149" s="127"/>
      <c r="E2149" s="127"/>
      <c r="F2149" s="125"/>
      <c r="G2149" s="125"/>
      <c r="H2149" s="109"/>
      <c r="I2149" s="109"/>
      <c r="J2149" s="123"/>
      <c r="K2149" s="157"/>
    </row>
    <row r="2150" spans="1:11" s="113" customFormat="1" ht="19.5" customHeight="1" x14ac:dyDescent="0.2">
      <c r="A2150" s="100"/>
      <c r="B2150" s="134"/>
      <c r="C2150" s="127"/>
      <c r="D2150" s="127"/>
      <c r="E2150" s="127"/>
      <c r="F2150" s="125"/>
      <c r="G2150" s="125"/>
      <c r="H2150" s="109"/>
      <c r="I2150" s="109"/>
      <c r="J2150" s="123"/>
      <c r="K2150" s="125"/>
    </row>
    <row r="2151" spans="1:11" s="113" customFormat="1" ht="19.5" customHeight="1" x14ac:dyDescent="0.2">
      <c r="A2151" s="100"/>
      <c r="B2151" s="134"/>
      <c r="C2151" s="127"/>
      <c r="D2151" s="127"/>
      <c r="E2151" s="127"/>
      <c r="F2151" s="125"/>
      <c r="G2151" s="125"/>
      <c r="H2151" s="109"/>
      <c r="I2151" s="109"/>
      <c r="J2151" s="123"/>
      <c r="K2151" s="125"/>
    </row>
    <row r="2152" spans="1:11" s="113" customFormat="1" ht="19.5" customHeight="1" x14ac:dyDescent="0.2">
      <c r="A2152" s="100"/>
      <c r="B2152" s="142"/>
      <c r="C2152" s="130"/>
      <c r="D2152" s="130"/>
      <c r="E2152" s="130"/>
      <c r="F2152" s="131"/>
      <c r="G2152" s="131"/>
      <c r="H2152" s="109"/>
      <c r="I2152" s="109"/>
      <c r="J2152" s="123"/>
      <c r="K2152" s="125"/>
    </row>
    <row r="2153" spans="1:11" s="113" customFormat="1" ht="19.5" customHeight="1" x14ac:dyDescent="0.2">
      <c r="A2153" s="100"/>
      <c r="B2153" s="142"/>
      <c r="C2153" s="127"/>
      <c r="D2153" s="127"/>
      <c r="E2153" s="127"/>
      <c r="F2153" s="125"/>
      <c r="G2153" s="125"/>
      <c r="H2153" s="109"/>
      <c r="I2153" s="109"/>
      <c r="J2153" s="123"/>
      <c r="K2153" s="125"/>
    </row>
    <row r="2154" spans="1:11" s="113" customFormat="1" ht="19.5" customHeight="1" x14ac:dyDescent="0.2">
      <c r="A2154" s="100"/>
      <c r="B2154" s="142"/>
      <c r="C2154" s="130"/>
      <c r="D2154" s="130"/>
      <c r="E2154" s="130"/>
      <c r="F2154" s="131"/>
      <c r="G2154" s="131"/>
      <c r="H2154" s="109"/>
      <c r="I2154" s="109"/>
      <c r="J2154" s="123"/>
      <c r="K2154" s="125"/>
    </row>
    <row r="2155" spans="1:11" s="113" customFormat="1" ht="19.5" customHeight="1" x14ac:dyDescent="0.2">
      <c r="A2155" s="100"/>
      <c r="B2155" s="142"/>
      <c r="C2155" s="127"/>
      <c r="D2155" s="127"/>
      <c r="E2155" s="127"/>
      <c r="F2155" s="125"/>
      <c r="G2155" s="125"/>
      <c r="H2155" s="109"/>
      <c r="I2155" s="109"/>
      <c r="J2155" s="123"/>
      <c r="K2155" s="125"/>
    </row>
    <row r="2156" spans="1:11" s="113" customFormat="1" ht="19.5" customHeight="1" x14ac:dyDescent="0.2">
      <c r="A2156" s="100"/>
      <c r="B2156" s="142"/>
      <c r="C2156" s="127"/>
      <c r="D2156" s="127"/>
      <c r="E2156" s="127"/>
      <c r="F2156" s="125"/>
      <c r="G2156" s="125"/>
      <c r="H2156" s="109"/>
      <c r="I2156" s="109"/>
      <c r="J2156" s="123"/>
      <c r="K2156" s="125"/>
    </row>
    <row r="2157" spans="1:11" s="113" customFormat="1" ht="19.5" customHeight="1" x14ac:dyDescent="0.2">
      <c r="A2157" s="100"/>
      <c r="B2157" s="142"/>
      <c r="C2157" s="127"/>
      <c r="D2157" s="127"/>
      <c r="E2157" s="127"/>
      <c r="F2157" s="125"/>
      <c r="G2157" s="125"/>
      <c r="H2157" s="109"/>
      <c r="I2157" s="109"/>
      <c r="J2157" s="123"/>
      <c r="K2157" s="125"/>
    </row>
    <row r="2158" spans="1:11" s="113" customFormat="1" ht="19.5" customHeight="1" x14ac:dyDescent="0.2">
      <c r="A2158" s="100"/>
      <c r="B2158" s="142"/>
      <c r="C2158" s="127"/>
      <c r="D2158" s="127"/>
      <c r="E2158" s="127"/>
      <c r="F2158" s="125"/>
      <c r="G2158" s="125"/>
      <c r="H2158" s="109"/>
      <c r="I2158" s="109"/>
      <c r="J2158" s="123"/>
      <c r="K2158" s="125"/>
    </row>
    <row r="2159" spans="1:11" s="113" customFormat="1" ht="19.5" customHeight="1" x14ac:dyDescent="0.2">
      <c r="A2159" s="100"/>
      <c r="B2159" s="142"/>
      <c r="C2159" s="127"/>
      <c r="D2159" s="127"/>
      <c r="E2159" s="127"/>
      <c r="F2159" s="125"/>
      <c r="G2159" s="125"/>
      <c r="H2159" s="109"/>
      <c r="I2159" s="109"/>
      <c r="J2159" s="123"/>
      <c r="K2159" s="125"/>
    </row>
    <row r="2160" spans="1:11" s="113" customFormat="1" ht="19.5" customHeight="1" x14ac:dyDescent="0.2">
      <c r="A2160" s="100"/>
      <c r="B2160" s="142"/>
      <c r="C2160" s="130"/>
      <c r="D2160" s="130"/>
      <c r="E2160" s="130"/>
      <c r="F2160" s="131"/>
      <c r="G2160" s="131"/>
      <c r="H2160" s="109"/>
      <c r="I2160" s="109"/>
      <c r="J2160" s="123"/>
      <c r="K2160" s="125"/>
    </row>
    <row r="2161" spans="1:11" s="110" customFormat="1" ht="19.5" customHeight="1" x14ac:dyDescent="0.2">
      <c r="A2161" s="100"/>
      <c r="B2161" s="142"/>
      <c r="C2161" s="130"/>
      <c r="D2161" s="130"/>
      <c r="E2161" s="130"/>
      <c r="F2161" s="131"/>
      <c r="G2161" s="131"/>
      <c r="H2161" s="109"/>
      <c r="I2161" s="109"/>
      <c r="J2161" s="123"/>
      <c r="K2161" s="131"/>
    </row>
    <row r="2162" spans="1:11" s="113" customFormat="1" ht="19.5" customHeight="1" x14ac:dyDescent="0.2">
      <c r="A2162" s="100"/>
      <c r="B2162" s="142"/>
      <c r="C2162" s="127"/>
      <c r="D2162" s="127"/>
      <c r="E2162" s="127"/>
      <c r="F2162" s="125"/>
      <c r="G2162" s="125"/>
      <c r="H2162" s="109"/>
      <c r="I2162" s="109"/>
      <c r="J2162" s="123"/>
      <c r="K2162" s="125"/>
    </row>
    <row r="2163" spans="1:11" s="110" customFormat="1" ht="19.5" customHeight="1" x14ac:dyDescent="0.2">
      <c r="A2163" s="100"/>
      <c r="B2163" s="134"/>
      <c r="C2163" s="127"/>
      <c r="D2163" s="127"/>
      <c r="E2163" s="127"/>
      <c r="F2163" s="125"/>
      <c r="G2163" s="125"/>
      <c r="H2163" s="109"/>
      <c r="I2163" s="109"/>
      <c r="J2163" s="123"/>
      <c r="K2163" s="131"/>
    </row>
    <row r="2164" spans="1:11" s="113" customFormat="1" ht="19.5" customHeight="1" x14ac:dyDescent="0.2">
      <c r="A2164" s="100"/>
      <c r="B2164" s="142"/>
      <c r="C2164" s="127"/>
      <c r="D2164" s="127"/>
      <c r="E2164" s="127"/>
      <c r="F2164" s="125"/>
      <c r="G2164" s="125"/>
      <c r="H2164" s="109"/>
      <c r="I2164" s="109"/>
      <c r="J2164" s="123"/>
      <c r="K2164" s="125"/>
    </row>
    <row r="2165" spans="1:11" s="113" customFormat="1" ht="19.5" customHeight="1" x14ac:dyDescent="0.2">
      <c r="A2165" s="100"/>
      <c r="B2165" s="142"/>
      <c r="C2165" s="127"/>
      <c r="D2165" s="127"/>
      <c r="E2165" s="127"/>
      <c r="F2165" s="125"/>
      <c r="G2165" s="125"/>
      <c r="H2165" s="109"/>
      <c r="I2165" s="109"/>
      <c r="J2165" s="123"/>
      <c r="K2165" s="125"/>
    </row>
    <row r="2166" spans="1:11" s="113" customFormat="1" ht="19.5" customHeight="1" x14ac:dyDescent="0.2">
      <c r="A2166" s="100"/>
      <c r="B2166" s="142"/>
      <c r="C2166" s="127"/>
      <c r="D2166" s="127"/>
      <c r="E2166" s="127"/>
      <c r="F2166" s="125"/>
      <c r="G2166" s="125"/>
      <c r="H2166" s="109"/>
      <c r="I2166" s="109"/>
      <c r="J2166" s="123"/>
      <c r="K2166" s="125"/>
    </row>
    <row r="2167" spans="1:11" s="113" customFormat="1" ht="19.5" customHeight="1" x14ac:dyDescent="0.2">
      <c r="A2167" s="100"/>
      <c r="B2167" s="134"/>
      <c r="C2167" s="130"/>
      <c r="D2167" s="130"/>
      <c r="E2167" s="130"/>
      <c r="F2167" s="131"/>
      <c r="G2167" s="131"/>
      <c r="H2167" s="109"/>
      <c r="I2167" s="109"/>
      <c r="J2167" s="123"/>
      <c r="K2167" s="125"/>
    </row>
    <row r="2168" spans="1:11" s="113" customFormat="1" ht="19.5" customHeight="1" x14ac:dyDescent="0.2">
      <c r="A2168" s="100"/>
      <c r="B2168" s="142"/>
      <c r="C2168" s="130"/>
      <c r="D2168" s="130"/>
      <c r="E2168" s="130"/>
      <c r="F2168" s="131"/>
      <c r="G2168" s="131"/>
      <c r="H2168" s="109"/>
      <c r="I2168" s="109"/>
      <c r="J2168" s="123"/>
      <c r="K2168" s="125"/>
    </row>
    <row r="2169" spans="1:11" s="110" customFormat="1" ht="19.5" customHeight="1" x14ac:dyDescent="0.2">
      <c r="A2169" s="100"/>
      <c r="B2169" s="142"/>
      <c r="C2169" s="127"/>
      <c r="D2169" s="127"/>
      <c r="E2169" s="127"/>
      <c r="F2169" s="125"/>
      <c r="G2169" s="125"/>
      <c r="H2169" s="109"/>
      <c r="I2169" s="109"/>
      <c r="J2169" s="123"/>
      <c r="K2169" s="131"/>
    </row>
    <row r="2170" spans="1:11" s="110" customFormat="1" ht="19.5" customHeight="1" x14ac:dyDescent="0.2">
      <c r="A2170" s="100"/>
      <c r="B2170" s="142"/>
      <c r="C2170" s="127"/>
      <c r="D2170" s="127"/>
      <c r="E2170" s="127"/>
      <c r="F2170" s="125"/>
      <c r="G2170" s="125"/>
      <c r="H2170" s="109"/>
      <c r="I2170" s="109"/>
      <c r="J2170" s="123"/>
      <c r="K2170" s="131"/>
    </row>
    <row r="2171" spans="1:11" s="113" customFormat="1" ht="19.5" customHeight="1" x14ac:dyDescent="0.2">
      <c r="A2171" s="100"/>
      <c r="B2171" s="142"/>
      <c r="C2171" s="130"/>
      <c r="D2171" s="130"/>
      <c r="E2171" s="130"/>
      <c r="F2171" s="131"/>
      <c r="G2171" s="131"/>
      <c r="H2171" s="109"/>
      <c r="I2171" s="109"/>
      <c r="J2171" s="123"/>
      <c r="K2171" s="125"/>
    </row>
    <row r="2172" spans="1:11" s="113" customFormat="1" ht="19.5" customHeight="1" x14ac:dyDescent="0.2">
      <c r="A2172" s="100"/>
      <c r="B2172" s="142"/>
      <c r="C2172" s="127"/>
      <c r="D2172" s="127"/>
      <c r="E2172" s="127"/>
      <c r="F2172" s="125"/>
      <c r="G2172" s="125"/>
      <c r="H2172" s="109"/>
      <c r="I2172" s="109"/>
      <c r="J2172" s="123"/>
      <c r="K2172" s="125"/>
    </row>
    <row r="2173" spans="1:11" s="113" customFormat="1" ht="19.5" customHeight="1" x14ac:dyDescent="0.2">
      <c r="A2173" s="100"/>
      <c r="B2173" s="142"/>
      <c r="C2173" s="127"/>
      <c r="D2173" s="127"/>
      <c r="E2173" s="127"/>
      <c r="F2173" s="125"/>
      <c r="G2173" s="125"/>
      <c r="H2173" s="109"/>
      <c r="I2173" s="109"/>
      <c r="J2173" s="123"/>
      <c r="K2173" s="125"/>
    </row>
    <row r="2174" spans="1:11" s="113" customFormat="1" ht="19.5" customHeight="1" x14ac:dyDescent="0.2">
      <c r="A2174" s="100"/>
      <c r="B2174" s="142"/>
      <c r="C2174" s="127"/>
      <c r="D2174" s="127"/>
      <c r="E2174" s="127"/>
      <c r="F2174" s="125"/>
      <c r="G2174" s="125"/>
      <c r="H2174" s="109"/>
      <c r="I2174" s="109"/>
      <c r="J2174" s="123"/>
      <c r="K2174" s="125"/>
    </row>
    <row r="2175" spans="1:11" s="113" customFormat="1" ht="19.5" customHeight="1" x14ac:dyDescent="0.2">
      <c r="A2175" s="100"/>
      <c r="B2175" s="142"/>
      <c r="C2175" s="130"/>
      <c r="D2175" s="130"/>
      <c r="E2175" s="130"/>
      <c r="F2175" s="131"/>
      <c r="G2175" s="131"/>
      <c r="H2175" s="109"/>
      <c r="I2175" s="109"/>
      <c r="J2175" s="123"/>
      <c r="K2175" s="125"/>
    </row>
    <row r="2176" spans="1:11" s="110" customFormat="1" ht="19.5" customHeight="1" x14ac:dyDescent="0.2">
      <c r="A2176" s="100"/>
      <c r="B2176" s="142"/>
      <c r="C2176" s="127"/>
      <c r="D2176" s="127"/>
      <c r="E2176" s="127"/>
      <c r="F2176" s="125"/>
      <c r="G2176" s="125"/>
      <c r="H2176" s="109"/>
      <c r="I2176" s="109"/>
      <c r="J2176" s="123"/>
      <c r="K2176" s="131"/>
    </row>
    <row r="2177" spans="1:11" s="110" customFormat="1" ht="19.5" customHeight="1" x14ac:dyDescent="0.2">
      <c r="A2177" s="100"/>
      <c r="B2177" s="134"/>
      <c r="C2177" s="127"/>
      <c r="D2177" s="127"/>
      <c r="E2177" s="127"/>
      <c r="F2177" s="125"/>
      <c r="G2177" s="125"/>
      <c r="H2177" s="109"/>
      <c r="I2177" s="109"/>
      <c r="J2177" s="123"/>
      <c r="K2177" s="131"/>
    </row>
    <row r="2178" spans="1:11" s="113" customFormat="1" ht="19.5" customHeight="1" x14ac:dyDescent="0.2">
      <c r="A2178" s="100"/>
      <c r="B2178" s="142"/>
      <c r="C2178" s="127"/>
      <c r="D2178" s="127"/>
      <c r="E2178" s="127"/>
      <c r="F2178" s="125"/>
      <c r="G2178" s="125"/>
      <c r="H2178" s="109"/>
      <c r="I2178" s="109"/>
      <c r="J2178" s="123"/>
      <c r="K2178" s="125"/>
    </row>
    <row r="2179" spans="1:11" s="113" customFormat="1" ht="19.5" customHeight="1" x14ac:dyDescent="0.2">
      <c r="A2179" s="100"/>
      <c r="B2179" s="142"/>
      <c r="C2179" s="127"/>
      <c r="D2179" s="127"/>
      <c r="E2179" s="127"/>
      <c r="F2179" s="125"/>
      <c r="G2179" s="125"/>
      <c r="H2179" s="109"/>
      <c r="I2179" s="109"/>
      <c r="J2179" s="123"/>
      <c r="K2179" s="125"/>
    </row>
    <row r="2180" spans="1:11" s="110" customFormat="1" ht="19.5" customHeight="1" x14ac:dyDescent="0.2">
      <c r="A2180" s="100"/>
      <c r="B2180" s="142"/>
      <c r="C2180" s="127"/>
      <c r="D2180" s="127"/>
      <c r="E2180" s="127"/>
      <c r="F2180" s="125"/>
      <c r="G2180" s="125"/>
      <c r="H2180" s="109"/>
      <c r="I2180" s="109"/>
      <c r="J2180" s="123"/>
      <c r="K2180" s="131"/>
    </row>
    <row r="2181" spans="1:11" s="113" customFormat="1" ht="19.5" customHeight="1" x14ac:dyDescent="0.2">
      <c r="A2181" s="100"/>
      <c r="B2181" s="142"/>
      <c r="C2181" s="127"/>
      <c r="D2181" s="127"/>
      <c r="E2181" s="127"/>
      <c r="F2181" s="125"/>
      <c r="G2181" s="125"/>
      <c r="H2181" s="109"/>
      <c r="I2181" s="109"/>
      <c r="J2181" s="123"/>
      <c r="K2181" s="125"/>
    </row>
    <row r="2182" spans="1:11" s="113" customFormat="1" ht="19.5" customHeight="1" x14ac:dyDescent="0.2">
      <c r="A2182" s="100"/>
      <c r="B2182" s="142"/>
      <c r="C2182" s="127"/>
      <c r="D2182" s="127"/>
      <c r="E2182" s="127"/>
      <c r="F2182" s="125"/>
      <c r="G2182" s="125"/>
      <c r="H2182" s="109"/>
      <c r="I2182" s="109"/>
      <c r="J2182" s="123"/>
      <c r="K2182" s="125"/>
    </row>
    <row r="2183" spans="1:11" s="113" customFormat="1" ht="19.5" customHeight="1" x14ac:dyDescent="0.2">
      <c r="A2183" s="100"/>
      <c r="B2183" s="142"/>
      <c r="C2183" s="130"/>
      <c r="D2183" s="130"/>
      <c r="E2183" s="130"/>
      <c r="F2183" s="131"/>
      <c r="G2183" s="131"/>
      <c r="H2183" s="109"/>
      <c r="I2183" s="109"/>
      <c r="J2183" s="123"/>
      <c r="K2183" s="125"/>
    </row>
    <row r="2184" spans="1:11" s="110" customFormat="1" ht="19.5" customHeight="1" x14ac:dyDescent="0.2">
      <c r="A2184" s="100"/>
      <c r="B2184" s="142"/>
      <c r="C2184" s="127"/>
      <c r="D2184" s="127"/>
      <c r="E2184" s="127"/>
      <c r="F2184" s="125"/>
      <c r="G2184" s="125"/>
      <c r="H2184" s="109"/>
      <c r="I2184" s="109"/>
      <c r="J2184" s="123"/>
      <c r="K2184" s="131"/>
    </row>
    <row r="2185" spans="1:11" s="113" customFormat="1" ht="19.5" customHeight="1" x14ac:dyDescent="0.2">
      <c r="A2185" s="100"/>
      <c r="B2185" s="142"/>
      <c r="C2185" s="127"/>
      <c r="D2185" s="127"/>
      <c r="E2185" s="127"/>
      <c r="F2185" s="125"/>
      <c r="G2185" s="125"/>
      <c r="H2185" s="109"/>
      <c r="I2185" s="109"/>
      <c r="J2185" s="123"/>
      <c r="K2185" s="125"/>
    </row>
    <row r="2186" spans="1:11" s="113" customFormat="1" ht="19.5" customHeight="1" x14ac:dyDescent="0.2">
      <c r="A2186" s="100"/>
      <c r="B2186" s="134"/>
      <c r="C2186" s="127"/>
      <c r="D2186" s="127"/>
      <c r="E2186" s="127"/>
      <c r="F2186" s="125"/>
      <c r="G2186" s="125"/>
      <c r="H2186" s="109"/>
      <c r="I2186" s="109"/>
      <c r="J2186" s="123"/>
      <c r="K2186" s="125"/>
    </row>
    <row r="2187" spans="1:11" s="113" customFormat="1" ht="19.5" customHeight="1" x14ac:dyDescent="0.2">
      <c r="A2187" s="100"/>
      <c r="B2187" s="134"/>
      <c r="C2187" s="127"/>
      <c r="D2187" s="127"/>
      <c r="E2187" s="127"/>
      <c r="F2187" s="125"/>
      <c r="G2187" s="125"/>
      <c r="H2187" s="109"/>
      <c r="I2187" s="109"/>
      <c r="J2187" s="123"/>
      <c r="K2187" s="125"/>
    </row>
    <row r="2188" spans="1:11" s="113" customFormat="1" ht="19.5" customHeight="1" x14ac:dyDescent="0.2">
      <c r="A2188" s="100"/>
      <c r="B2188" s="134"/>
      <c r="C2188" s="127"/>
      <c r="D2188" s="127"/>
      <c r="E2188" s="127"/>
      <c r="F2188" s="125"/>
      <c r="G2188" s="125"/>
      <c r="H2188" s="109"/>
      <c r="I2188" s="109"/>
      <c r="J2188" s="123"/>
      <c r="K2188" s="125"/>
    </row>
    <row r="2189" spans="1:11" s="113" customFormat="1" ht="19.5" customHeight="1" x14ac:dyDescent="0.2">
      <c r="A2189" s="100"/>
      <c r="B2189" s="142"/>
      <c r="C2189" s="127"/>
      <c r="D2189" s="127"/>
      <c r="E2189" s="127"/>
      <c r="F2189" s="125"/>
      <c r="G2189" s="125"/>
      <c r="H2189" s="109"/>
      <c r="I2189" s="109"/>
      <c r="J2189" s="123"/>
      <c r="K2189" s="125"/>
    </row>
    <row r="2190" spans="1:11" s="113" customFormat="1" ht="19.5" customHeight="1" x14ac:dyDescent="0.2">
      <c r="A2190" s="100"/>
      <c r="B2190" s="155"/>
      <c r="C2190" s="130"/>
      <c r="D2190" s="130"/>
      <c r="E2190" s="130"/>
      <c r="F2190" s="131"/>
      <c r="G2190" s="131"/>
      <c r="H2190" s="109"/>
      <c r="I2190" s="109"/>
      <c r="J2190" s="123"/>
      <c r="K2190" s="125"/>
    </row>
    <row r="2191" spans="1:11" s="113" customFormat="1" ht="19.5" customHeight="1" x14ac:dyDescent="0.2">
      <c r="A2191" s="100"/>
      <c r="B2191" s="142"/>
      <c r="C2191" s="127"/>
      <c r="D2191" s="127"/>
      <c r="E2191" s="127"/>
      <c r="F2191" s="125"/>
      <c r="G2191" s="125"/>
      <c r="H2191" s="109"/>
      <c r="I2191" s="109"/>
      <c r="J2191" s="123"/>
      <c r="K2191" s="125"/>
    </row>
    <row r="2192" spans="1:11" s="110" customFormat="1" ht="19.5" customHeight="1" x14ac:dyDescent="0.2">
      <c r="A2192" s="100"/>
      <c r="B2192" s="142"/>
      <c r="C2192" s="127"/>
      <c r="D2192" s="127"/>
      <c r="E2192" s="127"/>
      <c r="F2192" s="125"/>
      <c r="G2192" s="125"/>
      <c r="H2192" s="109"/>
      <c r="I2192" s="109"/>
      <c r="J2192" s="123"/>
      <c r="K2192" s="131"/>
    </row>
    <row r="2193" spans="1:11" s="113" customFormat="1" ht="19.5" customHeight="1" x14ac:dyDescent="0.2">
      <c r="A2193" s="100"/>
      <c r="B2193" s="142"/>
      <c r="C2193" s="127"/>
      <c r="D2193" s="127"/>
      <c r="E2193" s="127"/>
      <c r="F2193" s="125"/>
      <c r="G2193" s="125"/>
      <c r="H2193" s="109"/>
      <c r="I2193" s="109"/>
      <c r="J2193" s="123"/>
      <c r="K2193" s="125"/>
    </row>
    <row r="2194" spans="1:11" s="113" customFormat="1" ht="19.5" customHeight="1" x14ac:dyDescent="0.2">
      <c r="A2194" s="100"/>
      <c r="B2194" s="142"/>
      <c r="C2194" s="127"/>
      <c r="D2194" s="127"/>
      <c r="E2194" s="127"/>
      <c r="F2194" s="125"/>
      <c r="G2194" s="125"/>
      <c r="H2194" s="109"/>
      <c r="I2194" s="109"/>
      <c r="J2194" s="123"/>
      <c r="K2194" s="125"/>
    </row>
    <row r="2195" spans="1:11" s="113" customFormat="1" ht="19.5" customHeight="1" x14ac:dyDescent="0.2">
      <c r="A2195" s="100"/>
      <c r="B2195" s="142"/>
      <c r="C2195" s="127"/>
      <c r="D2195" s="127"/>
      <c r="E2195" s="127"/>
      <c r="F2195" s="125"/>
      <c r="G2195" s="125"/>
      <c r="H2195" s="109"/>
      <c r="I2195" s="109"/>
      <c r="J2195" s="123"/>
      <c r="K2195" s="125"/>
    </row>
    <row r="2196" spans="1:11" s="113" customFormat="1" ht="19.5" customHeight="1" x14ac:dyDescent="0.2">
      <c r="A2196" s="100"/>
      <c r="B2196" s="142"/>
      <c r="C2196" s="127"/>
      <c r="D2196" s="127"/>
      <c r="E2196" s="127"/>
      <c r="F2196" s="125"/>
      <c r="G2196" s="125"/>
      <c r="H2196" s="109"/>
      <c r="I2196" s="109"/>
      <c r="J2196" s="123"/>
      <c r="K2196" s="125"/>
    </row>
    <row r="2197" spans="1:11" s="113" customFormat="1" ht="19.5" customHeight="1" x14ac:dyDescent="0.2">
      <c r="A2197" s="100"/>
      <c r="B2197" s="142"/>
      <c r="C2197" s="127"/>
      <c r="D2197" s="127"/>
      <c r="E2197" s="127"/>
      <c r="F2197" s="125"/>
      <c r="G2197" s="125"/>
      <c r="H2197" s="109"/>
      <c r="I2197" s="109"/>
      <c r="J2197" s="123"/>
      <c r="K2197" s="125"/>
    </row>
    <row r="2198" spans="1:11" s="113" customFormat="1" ht="19.5" customHeight="1" x14ac:dyDescent="0.2">
      <c r="A2198" s="100"/>
      <c r="B2198" s="142"/>
      <c r="C2198" s="127"/>
      <c r="D2198" s="127"/>
      <c r="E2198" s="127"/>
      <c r="F2198" s="125"/>
      <c r="G2198" s="125"/>
      <c r="H2198" s="109"/>
      <c r="I2198" s="109"/>
      <c r="J2198" s="123"/>
      <c r="K2198" s="125"/>
    </row>
    <row r="2199" spans="1:11" s="113" customFormat="1" ht="19.5" customHeight="1" x14ac:dyDescent="0.2">
      <c r="A2199" s="100"/>
      <c r="B2199" s="142"/>
      <c r="C2199" s="130"/>
      <c r="D2199" s="130"/>
      <c r="E2199" s="130"/>
      <c r="F2199" s="131"/>
      <c r="G2199" s="131"/>
      <c r="H2199" s="109"/>
      <c r="I2199" s="109"/>
      <c r="J2199" s="123"/>
      <c r="K2199" s="125"/>
    </row>
    <row r="2200" spans="1:11" s="113" customFormat="1" ht="19.5" customHeight="1" x14ac:dyDescent="0.2">
      <c r="A2200" s="100"/>
      <c r="B2200" s="142"/>
      <c r="C2200" s="127"/>
      <c r="D2200" s="127"/>
      <c r="E2200" s="127"/>
      <c r="F2200" s="125"/>
      <c r="G2200" s="125"/>
      <c r="H2200" s="109"/>
      <c r="I2200" s="109"/>
      <c r="J2200" s="123"/>
      <c r="K2200" s="125"/>
    </row>
    <row r="2201" spans="1:11" s="113" customFormat="1" ht="19.5" customHeight="1" x14ac:dyDescent="0.2">
      <c r="A2201" s="100"/>
      <c r="B2201" s="142"/>
      <c r="C2201" s="127"/>
      <c r="D2201" s="127"/>
      <c r="E2201" s="127"/>
      <c r="F2201" s="125"/>
      <c r="G2201" s="125"/>
      <c r="H2201" s="109"/>
      <c r="I2201" s="109"/>
      <c r="J2201" s="123"/>
      <c r="K2201" s="125"/>
    </row>
    <row r="2202" spans="1:11" s="113" customFormat="1" ht="19.5" customHeight="1" x14ac:dyDescent="0.2">
      <c r="A2202" s="100"/>
      <c r="B2202" s="134"/>
      <c r="C2202" s="127"/>
      <c r="D2202" s="127"/>
      <c r="E2202" s="127"/>
      <c r="F2202" s="125"/>
      <c r="G2202" s="125"/>
      <c r="H2202" s="109"/>
      <c r="I2202" s="109"/>
      <c r="J2202" s="123"/>
      <c r="K2202" s="125"/>
    </row>
    <row r="2203" spans="1:11" s="113" customFormat="1" ht="19.5" customHeight="1" x14ac:dyDescent="0.2">
      <c r="A2203" s="100"/>
      <c r="B2203" s="142"/>
      <c r="C2203" s="127"/>
      <c r="D2203" s="127"/>
      <c r="E2203" s="127"/>
      <c r="F2203" s="125"/>
      <c r="G2203" s="125"/>
      <c r="H2203" s="109"/>
      <c r="I2203" s="109"/>
      <c r="J2203" s="123"/>
      <c r="K2203" s="125"/>
    </row>
    <row r="2204" spans="1:11" s="113" customFormat="1" ht="19.5" customHeight="1" x14ac:dyDescent="0.2">
      <c r="A2204" s="100"/>
      <c r="B2204" s="134"/>
      <c r="C2204" s="127"/>
      <c r="D2204" s="127"/>
      <c r="E2204" s="127"/>
      <c r="F2204" s="125"/>
      <c r="G2204" s="125"/>
      <c r="H2204" s="109"/>
      <c r="I2204" s="109"/>
      <c r="J2204" s="123"/>
      <c r="K2204" s="125"/>
    </row>
    <row r="2205" spans="1:11" s="113" customFormat="1" ht="19.5" customHeight="1" x14ac:dyDescent="0.2">
      <c r="A2205" s="100"/>
      <c r="B2205" s="142"/>
      <c r="C2205" s="127"/>
      <c r="D2205" s="127"/>
      <c r="E2205" s="127"/>
      <c r="F2205" s="125"/>
      <c r="G2205" s="125"/>
      <c r="H2205" s="109"/>
      <c r="I2205" s="109"/>
      <c r="J2205" s="123"/>
      <c r="K2205" s="125"/>
    </row>
    <row r="2206" spans="1:11" s="113" customFormat="1" ht="19.5" customHeight="1" x14ac:dyDescent="0.2">
      <c r="A2206" s="100"/>
      <c r="B2206" s="142"/>
      <c r="C2206" s="127"/>
      <c r="D2206" s="127"/>
      <c r="E2206" s="127"/>
      <c r="F2206" s="125"/>
      <c r="G2206" s="125"/>
      <c r="H2206" s="109"/>
      <c r="I2206" s="109"/>
      <c r="J2206" s="123"/>
      <c r="K2206" s="125"/>
    </row>
    <row r="2207" spans="1:11" s="113" customFormat="1" ht="19.5" customHeight="1" x14ac:dyDescent="0.2">
      <c r="A2207" s="100"/>
      <c r="B2207" s="142"/>
      <c r="C2207" s="127"/>
      <c r="D2207" s="127"/>
      <c r="E2207" s="127"/>
      <c r="F2207" s="125"/>
      <c r="G2207" s="125"/>
      <c r="H2207" s="109"/>
      <c r="I2207" s="109"/>
      <c r="J2207" s="123"/>
      <c r="K2207" s="125"/>
    </row>
    <row r="2208" spans="1:11" s="110" customFormat="1" ht="19.5" customHeight="1" x14ac:dyDescent="0.2">
      <c r="A2208" s="100"/>
      <c r="B2208" s="142"/>
      <c r="C2208" s="130"/>
      <c r="D2208" s="130"/>
      <c r="E2208" s="130"/>
      <c r="F2208" s="131"/>
      <c r="G2208" s="131"/>
      <c r="H2208" s="109"/>
      <c r="I2208" s="109"/>
      <c r="J2208" s="123"/>
      <c r="K2208" s="131"/>
    </row>
    <row r="2209" spans="1:11" s="113" customFormat="1" ht="19.5" customHeight="1" x14ac:dyDescent="0.2">
      <c r="A2209" s="100"/>
      <c r="B2209" s="142"/>
      <c r="C2209" s="130"/>
      <c r="D2209" s="130"/>
      <c r="E2209" s="130"/>
      <c r="F2209" s="131"/>
      <c r="G2209" s="131"/>
      <c r="H2209" s="109"/>
      <c r="I2209" s="109"/>
      <c r="J2209" s="123"/>
      <c r="K2209" s="125"/>
    </row>
    <row r="2210" spans="1:11" s="110" customFormat="1" ht="19.5" customHeight="1" x14ac:dyDescent="0.2">
      <c r="A2210" s="100"/>
      <c r="B2210" s="134"/>
      <c r="C2210" s="127"/>
      <c r="D2210" s="127"/>
      <c r="E2210" s="127"/>
      <c r="F2210" s="125"/>
      <c r="G2210" s="125"/>
      <c r="H2210" s="109"/>
      <c r="I2210" s="109"/>
      <c r="J2210" s="123"/>
      <c r="K2210" s="131"/>
    </row>
    <row r="2211" spans="1:11" s="110" customFormat="1" ht="19.5" customHeight="1" x14ac:dyDescent="0.2">
      <c r="A2211" s="100"/>
      <c r="B2211" s="134"/>
      <c r="C2211" s="127"/>
      <c r="D2211" s="127"/>
      <c r="E2211" s="127"/>
      <c r="F2211" s="125"/>
      <c r="G2211" s="125"/>
      <c r="H2211" s="109"/>
      <c r="I2211" s="109"/>
      <c r="J2211" s="123"/>
      <c r="K2211" s="131"/>
    </row>
    <row r="2212" spans="1:11" s="110" customFormat="1" ht="19.5" customHeight="1" x14ac:dyDescent="0.2">
      <c r="A2212" s="100"/>
      <c r="B2212" s="142"/>
      <c r="C2212" s="130"/>
      <c r="D2212" s="130"/>
      <c r="E2212" s="130"/>
      <c r="F2212" s="131"/>
      <c r="G2212" s="131"/>
      <c r="H2212" s="109"/>
      <c r="I2212" s="109"/>
      <c r="J2212" s="123"/>
      <c r="K2212" s="131"/>
    </row>
    <row r="2213" spans="1:11" s="110" customFormat="1" ht="19.5" customHeight="1" x14ac:dyDescent="0.2">
      <c r="A2213" s="100"/>
      <c r="B2213" s="142"/>
      <c r="C2213" s="127"/>
      <c r="D2213" s="127"/>
      <c r="E2213" s="127"/>
      <c r="F2213" s="125"/>
      <c r="G2213" s="125"/>
      <c r="H2213" s="109"/>
      <c r="I2213" s="109"/>
      <c r="J2213" s="123"/>
      <c r="K2213" s="131"/>
    </row>
    <row r="2214" spans="1:11" s="110" customFormat="1" ht="19.5" customHeight="1" x14ac:dyDescent="0.2">
      <c r="A2214" s="100"/>
      <c r="B2214" s="142"/>
      <c r="C2214" s="127"/>
      <c r="D2214" s="127"/>
      <c r="E2214" s="127"/>
      <c r="F2214" s="125"/>
      <c r="G2214" s="125"/>
      <c r="H2214" s="109"/>
      <c r="I2214" s="109"/>
      <c r="J2214" s="123"/>
      <c r="K2214" s="131"/>
    </row>
    <row r="2215" spans="1:11" s="110" customFormat="1" ht="19.5" customHeight="1" x14ac:dyDescent="0.2">
      <c r="A2215" s="100"/>
      <c r="B2215" s="142"/>
      <c r="C2215" s="127"/>
      <c r="D2215" s="127"/>
      <c r="E2215" s="127"/>
      <c r="F2215" s="125"/>
      <c r="G2215" s="125"/>
      <c r="H2215" s="109"/>
      <c r="I2215" s="109"/>
      <c r="J2215" s="123"/>
      <c r="K2215" s="131"/>
    </row>
    <row r="2216" spans="1:11" s="110" customFormat="1" ht="19.5" customHeight="1" x14ac:dyDescent="0.2">
      <c r="A2216" s="100"/>
      <c r="B2216" s="142"/>
      <c r="C2216" s="127"/>
      <c r="D2216" s="127"/>
      <c r="E2216" s="127"/>
      <c r="F2216" s="125"/>
      <c r="G2216" s="125"/>
      <c r="H2216" s="109"/>
      <c r="I2216" s="109"/>
      <c r="J2216" s="123"/>
      <c r="K2216" s="131"/>
    </row>
    <row r="2217" spans="1:11" s="110" customFormat="1" ht="19.5" customHeight="1" x14ac:dyDescent="0.2">
      <c r="A2217" s="100"/>
      <c r="B2217" s="134"/>
      <c r="C2217" s="130"/>
      <c r="D2217" s="130"/>
      <c r="E2217" s="130"/>
      <c r="F2217" s="131"/>
      <c r="G2217" s="131"/>
      <c r="H2217" s="109"/>
      <c r="I2217" s="109"/>
      <c r="J2217" s="123"/>
      <c r="K2217" s="131"/>
    </row>
    <row r="2218" spans="1:11" s="110" customFormat="1" ht="19.5" customHeight="1" x14ac:dyDescent="0.2">
      <c r="A2218" s="100"/>
      <c r="B2218" s="134"/>
      <c r="C2218" s="130"/>
      <c r="D2218" s="130"/>
      <c r="E2218" s="130"/>
      <c r="F2218" s="131"/>
      <c r="G2218" s="131"/>
      <c r="H2218" s="109"/>
      <c r="I2218" s="109"/>
      <c r="J2218" s="123"/>
      <c r="K2218" s="131"/>
    </row>
    <row r="2219" spans="1:11" s="113" customFormat="1" ht="19.5" customHeight="1" x14ac:dyDescent="0.2">
      <c r="A2219" s="100"/>
      <c r="B2219" s="142"/>
      <c r="C2219" s="130"/>
      <c r="D2219" s="130"/>
      <c r="E2219" s="130"/>
      <c r="F2219" s="131"/>
      <c r="G2219" s="131"/>
      <c r="H2219" s="109"/>
      <c r="I2219" s="109"/>
      <c r="J2219" s="123"/>
      <c r="K2219" s="125"/>
    </row>
    <row r="2220" spans="1:11" s="113" customFormat="1" ht="19.5" customHeight="1" x14ac:dyDescent="0.2">
      <c r="A2220" s="100"/>
      <c r="B2220" s="142"/>
      <c r="C2220" s="127"/>
      <c r="D2220" s="127"/>
      <c r="E2220" s="127"/>
      <c r="F2220" s="125"/>
      <c r="G2220" s="125"/>
      <c r="H2220" s="109"/>
      <c r="I2220" s="109"/>
      <c r="J2220" s="123"/>
      <c r="K2220" s="125"/>
    </row>
    <row r="2221" spans="1:11" s="110" customFormat="1" ht="19.5" customHeight="1" x14ac:dyDescent="0.2">
      <c r="A2221" s="100"/>
      <c r="B2221" s="134"/>
      <c r="C2221" s="127"/>
      <c r="D2221" s="127"/>
      <c r="E2221" s="127"/>
      <c r="F2221" s="125"/>
      <c r="G2221" s="125"/>
      <c r="H2221" s="109"/>
      <c r="I2221" s="109"/>
      <c r="J2221" s="123"/>
      <c r="K2221" s="131"/>
    </row>
    <row r="2222" spans="1:11" s="113" customFormat="1" ht="19.5" customHeight="1" x14ac:dyDescent="0.2">
      <c r="A2222" s="100"/>
      <c r="B2222" s="142"/>
      <c r="C2222" s="127"/>
      <c r="D2222" s="127"/>
      <c r="E2222" s="127"/>
      <c r="F2222" s="125"/>
      <c r="G2222" s="125"/>
      <c r="H2222" s="109"/>
      <c r="I2222" s="109"/>
      <c r="J2222" s="123"/>
      <c r="K2222" s="125"/>
    </row>
    <row r="2223" spans="1:11" s="113" customFormat="1" ht="19.5" customHeight="1" x14ac:dyDescent="0.2">
      <c r="A2223" s="100"/>
      <c r="B2223" s="142"/>
      <c r="F2223" s="125"/>
      <c r="G2223" s="125"/>
      <c r="H2223" s="107"/>
      <c r="I2223" s="109"/>
      <c r="J2223" s="123"/>
      <c r="K2223" s="125"/>
    </row>
    <row r="2224" spans="1:11" s="113" customFormat="1" ht="19.5" customHeight="1" x14ac:dyDescent="0.2">
      <c r="A2224" s="100"/>
      <c r="B2224" s="142"/>
      <c r="F2224" s="125"/>
      <c r="G2224" s="125"/>
      <c r="H2224" s="107"/>
      <c r="I2224" s="109"/>
      <c r="J2224" s="123"/>
      <c r="K2224" s="125"/>
    </row>
    <row r="2225" spans="1:11" s="113" customFormat="1" ht="19.5" customHeight="1" x14ac:dyDescent="0.2">
      <c r="A2225" s="100"/>
      <c r="B2225" s="134"/>
      <c r="F2225" s="125"/>
      <c r="G2225" s="125"/>
      <c r="H2225" s="107"/>
      <c r="I2225" s="109"/>
      <c r="J2225" s="123"/>
      <c r="K2225" s="125"/>
    </row>
    <row r="2226" spans="1:11" s="110" customFormat="1" ht="19.5" customHeight="1" x14ac:dyDescent="0.2">
      <c r="A2226" s="100"/>
      <c r="B2226" s="142"/>
      <c r="C2226" s="113"/>
      <c r="D2226" s="113"/>
      <c r="E2226" s="113"/>
      <c r="F2226" s="125"/>
      <c r="G2226" s="125"/>
      <c r="H2226" s="107"/>
      <c r="I2226" s="109"/>
      <c r="J2226" s="123"/>
      <c r="K2226" s="131"/>
    </row>
    <row r="2227" spans="1:11" s="110" customFormat="1" ht="19.5" customHeight="1" x14ac:dyDescent="0.2">
      <c r="A2227" s="100"/>
      <c r="B2227" s="142"/>
      <c r="C2227" s="113"/>
      <c r="D2227" s="113"/>
      <c r="E2227" s="113"/>
      <c r="F2227" s="125"/>
      <c r="G2227" s="125"/>
      <c r="H2227" s="107"/>
      <c r="I2227" s="109"/>
      <c r="J2227" s="123"/>
      <c r="K2227" s="131"/>
    </row>
    <row r="2228" spans="1:11" s="110" customFormat="1" ht="19.5" customHeight="1" x14ac:dyDescent="0.2">
      <c r="A2228" s="100"/>
      <c r="B2228" s="142"/>
      <c r="C2228" s="113"/>
      <c r="D2228" s="113"/>
      <c r="E2228" s="113"/>
      <c r="F2228" s="125"/>
      <c r="G2228" s="125"/>
      <c r="H2228" s="107"/>
      <c r="I2228" s="109"/>
      <c r="J2228" s="123"/>
      <c r="K2228" s="131"/>
    </row>
    <row r="2229" spans="1:11" s="113" customFormat="1" ht="19.5" customHeight="1" x14ac:dyDescent="0.2">
      <c r="A2229" s="100"/>
      <c r="B2229" s="142"/>
      <c r="F2229" s="125"/>
      <c r="G2229" s="125"/>
      <c r="H2229" s="107"/>
      <c r="I2229" s="109"/>
      <c r="J2229" s="123"/>
      <c r="K2229" s="125"/>
    </row>
    <row r="2230" spans="1:11" s="113" customFormat="1" ht="19.5" customHeight="1" x14ac:dyDescent="0.2">
      <c r="A2230" s="100"/>
      <c r="B2230" s="142"/>
      <c r="F2230" s="125"/>
      <c r="G2230" s="125"/>
      <c r="H2230" s="107"/>
      <c r="I2230" s="109"/>
      <c r="J2230" s="123"/>
      <c r="K2230" s="125"/>
    </row>
    <row r="2231" spans="1:11" s="113" customFormat="1" ht="19.5" customHeight="1" x14ac:dyDescent="0.2">
      <c r="A2231" s="100"/>
      <c r="B2231" s="142"/>
      <c r="F2231" s="125"/>
      <c r="G2231" s="125"/>
      <c r="H2231" s="107"/>
      <c r="I2231" s="109"/>
      <c r="J2231" s="123"/>
      <c r="K2231" s="125"/>
    </row>
    <row r="2232" spans="1:11" s="113" customFormat="1" ht="19.5" customHeight="1" x14ac:dyDescent="0.2">
      <c r="A2232" s="100"/>
      <c r="B2232" s="142"/>
      <c r="F2232" s="125"/>
      <c r="G2232" s="125"/>
      <c r="H2232" s="107"/>
      <c r="I2232" s="109"/>
      <c r="J2232" s="123"/>
      <c r="K2232" s="125"/>
    </row>
    <row r="2233" spans="1:11" s="113" customFormat="1" ht="19.5" customHeight="1" x14ac:dyDescent="0.2">
      <c r="A2233" s="100"/>
      <c r="B2233" s="134"/>
      <c r="F2233" s="125"/>
      <c r="G2233" s="125"/>
      <c r="H2233" s="107"/>
      <c r="I2233" s="109"/>
      <c r="J2233" s="123"/>
      <c r="K2233" s="125"/>
    </row>
    <row r="2234" spans="1:11" s="113" customFormat="1" ht="19.5" customHeight="1" x14ac:dyDescent="0.2">
      <c r="A2234" s="100"/>
      <c r="B2234" s="142"/>
      <c r="F2234" s="125"/>
      <c r="G2234" s="125"/>
      <c r="H2234" s="107"/>
      <c r="I2234" s="109"/>
      <c r="J2234" s="123"/>
      <c r="K2234" s="125"/>
    </row>
    <row r="2235" spans="1:11" s="113" customFormat="1" ht="19.5" customHeight="1" x14ac:dyDescent="0.2">
      <c r="A2235" s="100"/>
      <c r="B2235" s="142"/>
      <c r="F2235" s="125"/>
      <c r="G2235" s="125"/>
      <c r="H2235" s="107"/>
      <c r="I2235" s="109"/>
      <c r="J2235" s="123"/>
      <c r="K2235" s="125"/>
    </row>
    <row r="2236" spans="1:11" s="113" customFormat="1" ht="19.5" customHeight="1" x14ac:dyDescent="0.2">
      <c r="A2236" s="100"/>
      <c r="B2236" s="142"/>
      <c r="F2236" s="125"/>
      <c r="G2236" s="125"/>
      <c r="H2236" s="107"/>
      <c r="I2236" s="109"/>
      <c r="J2236" s="123"/>
      <c r="K2236" s="125"/>
    </row>
    <row r="2237" spans="1:11" s="113" customFormat="1" ht="19.5" customHeight="1" x14ac:dyDescent="0.2">
      <c r="A2237" s="100"/>
      <c r="B2237" s="142"/>
      <c r="F2237" s="125"/>
      <c r="G2237" s="125"/>
      <c r="H2237" s="107"/>
      <c r="I2237" s="109"/>
      <c r="J2237" s="123"/>
      <c r="K2237" s="125"/>
    </row>
    <row r="2238" spans="1:11" s="113" customFormat="1" ht="19.5" customHeight="1" x14ac:dyDescent="0.2">
      <c r="A2238" s="100"/>
      <c r="B2238" s="142"/>
      <c r="F2238" s="125"/>
      <c r="G2238" s="125"/>
      <c r="H2238" s="107"/>
      <c r="I2238" s="109"/>
      <c r="J2238" s="123"/>
      <c r="K2238" s="125"/>
    </row>
    <row r="2239" spans="1:11" s="113" customFormat="1" ht="19.5" customHeight="1" x14ac:dyDescent="0.2">
      <c r="A2239" s="100"/>
      <c r="B2239" s="142"/>
      <c r="F2239" s="125"/>
      <c r="G2239" s="125"/>
      <c r="H2239" s="107"/>
      <c r="I2239" s="109"/>
      <c r="J2239" s="123"/>
      <c r="K2239" s="125"/>
    </row>
    <row r="2240" spans="1:11" s="113" customFormat="1" ht="19.5" customHeight="1" x14ac:dyDescent="0.2">
      <c r="A2240" s="100"/>
      <c r="B2240" s="134"/>
      <c r="F2240" s="125"/>
      <c r="G2240" s="125"/>
      <c r="H2240" s="107"/>
      <c r="I2240" s="109"/>
      <c r="J2240" s="123"/>
      <c r="K2240" s="125"/>
    </row>
    <row r="2241" spans="1:11" s="113" customFormat="1" ht="19.5" customHeight="1" x14ac:dyDescent="0.2">
      <c r="A2241" s="100"/>
      <c r="B2241" s="142"/>
      <c r="F2241" s="125"/>
      <c r="G2241" s="125"/>
      <c r="H2241" s="107"/>
      <c r="I2241" s="109"/>
      <c r="J2241" s="123"/>
      <c r="K2241" s="125"/>
    </row>
    <row r="2242" spans="1:11" s="113" customFormat="1" ht="19.5" customHeight="1" x14ac:dyDescent="0.2">
      <c r="A2242" s="100"/>
      <c r="B2242" s="142"/>
      <c r="F2242" s="125"/>
      <c r="G2242" s="125"/>
      <c r="H2242" s="107"/>
      <c r="I2242" s="109"/>
      <c r="J2242" s="123"/>
      <c r="K2242" s="125"/>
    </row>
    <row r="2243" spans="1:11" s="113" customFormat="1" ht="19.5" customHeight="1" x14ac:dyDescent="0.2">
      <c r="A2243" s="100"/>
      <c r="B2243" s="142"/>
      <c r="F2243" s="125"/>
      <c r="G2243" s="125"/>
      <c r="H2243" s="107"/>
      <c r="I2243" s="109"/>
      <c r="J2243" s="123"/>
      <c r="K2243" s="125"/>
    </row>
    <row r="2244" spans="1:11" s="113" customFormat="1" ht="19.5" customHeight="1" x14ac:dyDescent="0.2">
      <c r="A2244" s="100"/>
      <c r="B2244" s="142"/>
      <c r="F2244" s="125"/>
      <c r="G2244" s="125"/>
      <c r="H2244" s="107"/>
      <c r="I2244" s="109"/>
      <c r="J2244" s="123"/>
      <c r="K2244" s="125"/>
    </row>
    <row r="2245" spans="1:11" s="113" customFormat="1" ht="19.5" customHeight="1" x14ac:dyDescent="0.2">
      <c r="A2245" s="100"/>
      <c r="B2245" s="142"/>
      <c r="F2245" s="125"/>
      <c r="G2245" s="125"/>
      <c r="H2245" s="107"/>
      <c r="I2245" s="109"/>
      <c r="J2245" s="123"/>
      <c r="K2245" s="125"/>
    </row>
    <row r="2246" spans="1:11" s="113" customFormat="1" ht="19.5" customHeight="1" x14ac:dyDescent="0.2">
      <c r="A2246" s="100"/>
      <c r="B2246" s="142"/>
      <c r="F2246" s="125"/>
      <c r="G2246" s="125"/>
      <c r="H2246" s="107"/>
      <c r="I2246" s="109"/>
      <c r="J2246" s="123"/>
      <c r="K2246" s="125"/>
    </row>
    <row r="2247" spans="1:11" s="113" customFormat="1" ht="19.5" customHeight="1" x14ac:dyDescent="0.2">
      <c r="A2247" s="100"/>
      <c r="B2247" s="142"/>
      <c r="F2247" s="125"/>
      <c r="G2247" s="125"/>
      <c r="H2247" s="107"/>
      <c r="I2247" s="109"/>
      <c r="J2247" s="123"/>
      <c r="K2247" s="125"/>
    </row>
    <row r="2248" spans="1:11" s="113" customFormat="1" ht="19.5" customHeight="1" x14ac:dyDescent="0.2">
      <c r="A2248" s="100"/>
      <c r="B2248" s="142"/>
      <c r="F2248" s="125"/>
      <c r="G2248" s="125"/>
      <c r="H2248" s="107"/>
      <c r="I2248" s="109"/>
      <c r="J2248" s="123"/>
      <c r="K2248" s="125"/>
    </row>
    <row r="2249" spans="1:11" s="113" customFormat="1" ht="19.5" customHeight="1" x14ac:dyDescent="0.2">
      <c r="A2249" s="100"/>
      <c r="B2249" s="134"/>
      <c r="F2249" s="125"/>
      <c r="G2249" s="125"/>
      <c r="H2249" s="107"/>
      <c r="I2249" s="109"/>
      <c r="J2249" s="123"/>
      <c r="K2249" s="125"/>
    </row>
    <row r="2250" spans="1:11" s="113" customFormat="1" ht="19.5" customHeight="1" x14ac:dyDescent="0.2">
      <c r="A2250" s="100"/>
      <c r="B2250" s="142"/>
      <c r="F2250" s="125"/>
      <c r="G2250" s="125"/>
      <c r="H2250" s="107"/>
      <c r="I2250" s="109"/>
      <c r="J2250" s="123"/>
      <c r="K2250" s="125"/>
    </row>
    <row r="2251" spans="1:11" s="113" customFormat="1" ht="19.5" customHeight="1" x14ac:dyDescent="0.2">
      <c r="A2251" s="100"/>
      <c r="B2251" s="142"/>
      <c r="F2251" s="125"/>
      <c r="G2251" s="125"/>
      <c r="H2251" s="107"/>
      <c r="I2251" s="109"/>
      <c r="J2251" s="123"/>
      <c r="K2251" s="125"/>
    </row>
    <row r="2252" spans="1:11" s="113" customFormat="1" ht="19.5" customHeight="1" x14ac:dyDescent="0.2">
      <c r="A2252" s="100"/>
      <c r="B2252" s="142"/>
      <c r="F2252" s="125"/>
      <c r="G2252" s="125"/>
      <c r="H2252" s="107"/>
      <c r="I2252" s="109"/>
      <c r="J2252" s="123"/>
      <c r="K2252" s="125"/>
    </row>
    <row r="2253" spans="1:11" s="113" customFormat="1" ht="19.5" customHeight="1" x14ac:dyDescent="0.2">
      <c r="A2253" s="100"/>
      <c r="B2253" s="142"/>
      <c r="F2253" s="125"/>
      <c r="G2253" s="125"/>
      <c r="H2253" s="107"/>
      <c r="I2253" s="109"/>
      <c r="J2253" s="123"/>
      <c r="K2253" s="125"/>
    </row>
    <row r="2254" spans="1:11" s="113" customFormat="1" ht="19.5" customHeight="1" x14ac:dyDescent="0.2">
      <c r="A2254" s="100"/>
      <c r="B2254" s="142"/>
      <c r="F2254" s="125"/>
      <c r="G2254" s="125"/>
      <c r="H2254" s="107"/>
      <c r="I2254" s="109"/>
      <c r="J2254" s="123"/>
      <c r="K2254" s="125"/>
    </row>
    <row r="2255" spans="1:11" s="113" customFormat="1" ht="19.5" customHeight="1" x14ac:dyDescent="0.2">
      <c r="A2255" s="100"/>
      <c r="B2255" s="142"/>
      <c r="F2255" s="125"/>
      <c r="G2255" s="125"/>
      <c r="H2255" s="107"/>
      <c r="I2255" s="109"/>
      <c r="J2255" s="123"/>
      <c r="K2255" s="125"/>
    </row>
    <row r="2256" spans="1:11" s="113" customFormat="1" ht="19.5" customHeight="1" x14ac:dyDescent="0.2">
      <c r="A2256" s="100"/>
      <c r="B2256" s="142"/>
      <c r="F2256" s="125"/>
      <c r="G2256" s="125"/>
      <c r="H2256" s="107"/>
      <c r="I2256" s="109"/>
      <c r="J2256" s="123"/>
      <c r="K2256" s="125"/>
    </row>
    <row r="2257" spans="1:11" s="113" customFormat="1" ht="19.5" customHeight="1" x14ac:dyDescent="0.2">
      <c r="A2257" s="100"/>
      <c r="B2257" s="142"/>
      <c r="F2257" s="125"/>
      <c r="G2257" s="125"/>
      <c r="H2257" s="107"/>
      <c r="I2257" s="109"/>
      <c r="J2257" s="123"/>
      <c r="K2257" s="125"/>
    </row>
    <row r="2258" spans="1:11" s="113" customFormat="1" ht="19.5" customHeight="1" x14ac:dyDescent="0.2">
      <c r="A2258" s="100"/>
      <c r="B2258" s="134"/>
      <c r="F2258" s="125"/>
      <c r="G2258" s="125"/>
      <c r="H2258" s="107"/>
      <c r="I2258" s="109"/>
      <c r="J2258" s="123"/>
      <c r="K2258" s="125"/>
    </row>
    <row r="2259" spans="1:11" s="113" customFormat="1" ht="19.5" customHeight="1" x14ac:dyDescent="0.2">
      <c r="A2259" s="100"/>
      <c r="B2259" s="134"/>
      <c r="F2259" s="125"/>
      <c r="G2259" s="125"/>
      <c r="H2259" s="107"/>
      <c r="I2259" s="109"/>
      <c r="J2259" s="123"/>
      <c r="K2259" s="125"/>
    </row>
    <row r="2260" spans="1:11" s="113" customFormat="1" ht="19.5" customHeight="1" x14ac:dyDescent="0.2">
      <c r="A2260" s="100"/>
      <c r="B2260" s="142"/>
      <c r="F2260" s="125"/>
      <c r="G2260" s="125"/>
      <c r="H2260" s="107"/>
      <c r="I2260" s="109"/>
      <c r="J2260" s="123"/>
      <c r="K2260" s="125"/>
    </row>
    <row r="2261" spans="1:11" s="113" customFormat="1" ht="19.5" customHeight="1" x14ac:dyDescent="0.2">
      <c r="A2261" s="100"/>
      <c r="B2261" s="142"/>
      <c r="F2261" s="125"/>
      <c r="G2261" s="125"/>
      <c r="H2261" s="107"/>
      <c r="I2261" s="109"/>
      <c r="J2261" s="123"/>
      <c r="K2261" s="125"/>
    </row>
    <row r="2262" spans="1:11" s="113" customFormat="1" ht="19.5" customHeight="1" x14ac:dyDescent="0.2">
      <c r="A2262" s="100"/>
      <c r="B2262" s="134"/>
      <c r="F2262" s="125"/>
      <c r="G2262" s="125"/>
      <c r="H2262" s="107"/>
      <c r="I2262" s="109"/>
      <c r="J2262" s="123"/>
      <c r="K2262" s="125"/>
    </row>
    <row r="2263" spans="1:11" s="113" customFormat="1" ht="19.5" customHeight="1" x14ac:dyDescent="0.2">
      <c r="A2263" s="100"/>
      <c r="B2263" s="142"/>
      <c r="F2263" s="125"/>
      <c r="G2263" s="125"/>
      <c r="H2263" s="107"/>
      <c r="I2263" s="109"/>
      <c r="J2263" s="123"/>
      <c r="K2263" s="125"/>
    </row>
    <row r="2264" spans="1:11" s="113" customFormat="1" ht="19.5" customHeight="1" x14ac:dyDescent="0.2">
      <c r="A2264" s="100"/>
      <c r="B2264" s="142"/>
      <c r="F2264" s="125"/>
      <c r="G2264" s="125"/>
      <c r="H2264" s="107"/>
      <c r="I2264" s="109"/>
      <c r="J2264" s="123"/>
      <c r="K2264" s="125"/>
    </row>
    <row r="2265" spans="1:11" s="113" customFormat="1" ht="19.5" customHeight="1" x14ac:dyDescent="0.2">
      <c r="A2265" s="100"/>
      <c r="B2265" s="142"/>
      <c r="F2265" s="125"/>
      <c r="G2265" s="125"/>
      <c r="H2265" s="107"/>
      <c r="I2265" s="109"/>
      <c r="J2265" s="123"/>
      <c r="K2265" s="125"/>
    </row>
    <row r="2266" spans="1:11" s="113" customFormat="1" ht="19.5" customHeight="1" x14ac:dyDescent="0.2">
      <c r="A2266" s="100"/>
      <c r="B2266" s="142"/>
      <c r="F2266" s="125"/>
      <c r="G2266" s="125"/>
      <c r="H2266" s="107"/>
      <c r="I2266" s="109"/>
      <c r="J2266" s="123"/>
      <c r="K2266" s="125"/>
    </row>
    <row r="2267" spans="1:11" s="113" customFormat="1" ht="19.5" customHeight="1" x14ac:dyDescent="0.2">
      <c r="A2267" s="100"/>
      <c r="B2267" s="134"/>
      <c r="F2267" s="125"/>
      <c r="G2267" s="125"/>
      <c r="H2267" s="107"/>
      <c r="I2267" s="109"/>
      <c r="J2267" s="123"/>
      <c r="K2267" s="125"/>
    </row>
    <row r="2268" spans="1:11" s="113" customFormat="1" ht="19.5" customHeight="1" x14ac:dyDescent="0.2">
      <c r="A2268" s="100"/>
      <c r="B2268" s="134"/>
      <c r="F2268" s="125"/>
      <c r="G2268" s="125"/>
      <c r="H2268" s="107"/>
      <c r="I2268" s="109"/>
      <c r="J2268" s="123"/>
      <c r="K2268" s="125"/>
    </row>
    <row r="2269" spans="1:11" s="113" customFormat="1" ht="19.5" customHeight="1" x14ac:dyDescent="0.2">
      <c r="A2269" s="100"/>
      <c r="B2269" s="134"/>
      <c r="F2269" s="125"/>
      <c r="G2269" s="125"/>
      <c r="H2269" s="107"/>
      <c r="I2269" s="109"/>
      <c r="J2269" s="123"/>
      <c r="K2269" s="125"/>
    </row>
    <row r="2270" spans="1:11" s="113" customFormat="1" ht="19.5" customHeight="1" x14ac:dyDescent="0.2">
      <c r="A2270" s="100"/>
      <c r="B2270" s="142"/>
      <c r="F2270" s="125"/>
      <c r="G2270" s="125"/>
      <c r="H2270" s="107"/>
      <c r="I2270" s="109"/>
      <c r="J2270" s="123"/>
      <c r="K2270" s="125"/>
    </row>
    <row r="2271" spans="1:11" s="113" customFormat="1" ht="19.5" customHeight="1" x14ac:dyDescent="0.2">
      <c r="A2271" s="100"/>
      <c r="B2271" s="142"/>
      <c r="F2271" s="125"/>
      <c r="G2271" s="125"/>
      <c r="H2271" s="107"/>
      <c r="I2271" s="109"/>
      <c r="J2271" s="123"/>
      <c r="K2271" s="125"/>
    </row>
    <row r="2272" spans="1:11" ht="19.5" customHeight="1" x14ac:dyDescent="0.2">
      <c r="B2272" s="142"/>
    </row>
    <row r="2273" spans="2:2" ht="19.5" customHeight="1" x14ac:dyDescent="0.2">
      <c r="B2273" s="159"/>
    </row>
    <row r="2274" spans="2:2" ht="19.5" customHeight="1" x14ac:dyDescent="0.2">
      <c r="B2274" s="159"/>
    </row>
    <row r="2275" spans="2:2" ht="19.5" customHeight="1" x14ac:dyDescent="0.2">
      <c r="B2275" s="159"/>
    </row>
    <row r="2276" spans="2:2" ht="19.5" customHeight="1" x14ac:dyDescent="0.2">
      <c r="B2276" s="159"/>
    </row>
    <row r="2277" spans="2:2" ht="19.5" customHeight="1" x14ac:dyDescent="0.2">
      <c r="B2277" s="159"/>
    </row>
    <row r="2278" spans="2:2" ht="19.5" customHeight="1" x14ac:dyDescent="0.2">
      <c r="B2278" s="159"/>
    </row>
    <row r="2279" spans="2:2" ht="19.5" customHeight="1" x14ac:dyDescent="0.2">
      <c r="B2279" s="159"/>
    </row>
    <row r="2280" spans="2:2" ht="19.5" customHeight="1" x14ac:dyDescent="0.2">
      <c r="B2280" s="159"/>
    </row>
    <row r="2281" spans="2:2" ht="19.5" customHeight="1" x14ac:dyDescent="0.2">
      <c r="B2281" s="159"/>
    </row>
    <row r="2282" spans="2:2" ht="19.5" customHeight="1" x14ac:dyDescent="0.2">
      <c r="B2282" s="159"/>
    </row>
    <row r="2283" spans="2:2" ht="19.5" customHeight="1" x14ac:dyDescent="0.2">
      <c r="B2283" s="159"/>
    </row>
    <row r="2284" spans="2:2" ht="19.5" customHeight="1" x14ac:dyDescent="0.2">
      <c r="B2284" s="159"/>
    </row>
    <row r="2285" spans="2:2" ht="19.5" customHeight="1" x14ac:dyDescent="0.2">
      <c r="B2285" s="159"/>
    </row>
    <row r="2286" spans="2:2" ht="19.5" customHeight="1" x14ac:dyDescent="0.2">
      <c r="B2286" s="159"/>
    </row>
    <row r="2287" spans="2:2" ht="19.5" customHeight="1" x14ac:dyDescent="0.2">
      <c r="B2287" s="159"/>
    </row>
    <row r="2288" spans="2:2" ht="19.5" customHeight="1" x14ac:dyDescent="0.2">
      <c r="B2288" s="159"/>
    </row>
    <row r="2289" spans="2:2" ht="19.5" customHeight="1" x14ac:dyDescent="0.2">
      <c r="B2289" s="159"/>
    </row>
    <row r="2290" spans="2:2" ht="19.5" customHeight="1" x14ac:dyDescent="0.2">
      <c r="B2290" s="159"/>
    </row>
    <row r="2291" spans="2:2" ht="19.5" customHeight="1" x14ac:dyDescent="0.2">
      <c r="B2291" s="159"/>
    </row>
    <row r="2292" spans="2:2" ht="19.5" customHeight="1" x14ac:dyDescent="0.2">
      <c r="B2292" s="159"/>
    </row>
    <row r="2293" spans="2:2" ht="19.5" customHeight="1" x14ac:dyDescent="0.2">
      <c r="B2293" s="159"/>
    </row>
    <row r="2294" spans="2:2" ht="19.5" customHeight="1" x14ac:dyDescent="0.2">
      <c r="B2294" s="159"/>
    </row>
    <row r="2295" spans="2:2" ht="19.5" customHeight="1" x14ac:dyDescent="0.2">
      <c r="B2295" s="159"/>
    </row>
    <row r="2296" spans="2:2" ht="19.5" customHeight="1" x14ac:dyDescent="0.2">
      <c r="B2296" s="159"/>
    </row>
    <row r="2297" spans="2:2" ht="19.5" customHeight="1" x14ac:dyDescent="0.2">
      <c r="B2297" s="159"/>
    </row>
    <row r="2298" spans="2:2" ht="19.5" customHeight="1" x14ac:dyDescent="0.2">
      <c r="B2298" s="159"/>
    </row>
    <row r="2299" spans="2:2" ht="19.5" customHeight="1" x14ac:dyDescent="0.2">
      <c r="B2299" s="159"/>
    </row>
    <row r="2300" spans="2:2" ht="19.5" customHeight="1" x14ac:dyDescent="0.2">
      <c r="B2300" s="159"/>
    </row>
    <row r="2301" spans="2:2" ht="19.5" customHeight="1" x14ac:dyDescent="0.2">
      <c r="B2301" s="159"/>
    </row>
    <row r="2302" spans="2:2" ht="19.5" customHeight="1" x14ac:dyDescent="0.2">
      <c r="B2302" s="159"/>
    </row>
    <row r="2303" spans="2:2" ht="19.5" customHeight="1" x14ac:dyDescent="0.2">
      <c r="B2303" s="159"/>
    </row>
    <row r="2304" spans="2:2" ht="19.5" customHeight="1" x14ac:dyDescent="0.2">
      <c r="B2304" s="159"/>
    </row>
    <row r="2305" spans="2:2" ht="19.5" customHeight="1" x14ac:dyDescent="0.2">
      <c r="B2305" s="159"/>
    </row>
    <row r="2306" spans="2:2" ht="19.5" customHeight="1" x14ac:dyDescent="0.2">
      <c r="B2306" s="159"/>
    </row>
    <row r="2307" spans="2:2" ht="19.5" customHeight="1" x14ac:dyDescent="0.2">
      <c r="B2307" s="159"/>
    </row>
    <row r="2308" spans="2:2" ht="19.5" customHeight="1" x14ac:dyDescent="0.2">
      <c r="B2308" s="159"/>
    </row>
    <row r="2309" spans="2:2" ht="19.5" customHeight="1" x14ac:dyDescent="0.2">
      <c r="B2309" s="159"/>
    </row>
    <row r="2310" spans="2:2" ht="19.5" customHeight="1" x14ac:dyDescent="0.2">
      <c r="B2310" s="159"/>
    </row>
    <row r="2311" spans="2:2" ht="19.5" customHeight="1" x14ac:dyDescent="0.2">
      <c r="B2311" s="159"/>
    </row>
    <row r="2312" spans="2:2" ht="19.5" customHeight="1" x14ac:dyDescent="0.2">
      <c r="B2312" s="159"/>
    </row>
    <row r="2313" spans="2:2" ht="19.5" customHeight="1" x14ac:dyDescent="0.2">
      <c r="B2313" s="159"/>
    </row>
    <row r="2314" spans="2:2" ht="19.5" customHeight="1" x14ac:dyDescent="0.2">
      <c r="B2314" s="159"/>
    </row>
    <row r="2315" spans="2:2" ht="19.5" customHeight="1" x14ac:dyDescent="0.2">
      <c r="B2315" s="159"/>
    </row>
    <row r="2316" spans="2:2" ht="19.5" customHeight="1" x14ac:dyDescent="0.2">
      <c r="B2316" s="159"/>
    </row>
    <row r="2317" spans="2:2" ht="19.5" customHeight="1" x14ac:dyDescent="0.2">
      <c r="B2317" s="159"/>
    </row>
    <row r="2318" spans="2:2" ht="19.5" customHeight="1" x14ac:dyDescent="0.2">
      <c r="B2318" s="159"/>
    </row>
    <row r="2319" spans="2:2" ht="19.5" customHeight="1" x14ac:dyDescent="0.2">
      <c r="B2319" s="159"/>
    </row>
    <row r="2320" spans="2:2" ht="19.5" customHeight="1" x14ac:dyDescent="0.2">
      <c r="B2320" s="159"/>
    </row>
    <row r="2321" spans="2:2" ht="19.5" customHeight="1" x14ac:dyDescent="0.2">
      <c r="B2321" s="159"/>
    </row>
  </sheetData>
  <phoneticPr fontId="16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opLeftCell="A22" zoomScale="77" zoomScaleNormal="77" workbookViewId="0">
      <selection activeCell="C25" sqref="C25"/>
    </sheetView>
  </sheetViews>
  <sheetFormatPr defaultRowHeight="15.75" x14ac:dyDescent="0.25"/>
  <cols>
    <col min="1" max="1" width="72.140625" style="21" customWidth="1"/>
    <col min="2" max="2" width="10.85546875" style="21" customWidth="1"/>
    <col min="3" max="3" width="13.7109375" style="22" customWidth="1"/>
    <col min="4" max="4" width="14.85546875" style="22" customWidth="1"/>
    <col min="5" max="16384" width="9.140625" style="21"/>
  </cols>
  <sheetData>
    <row r="1" spans="1:4" ht="18.75" x14ac:dyDescent="0.3">
      <c r="A1" s="510" t="s">
        <v>0</v>
      </c>
      <c r="B1" s="510"/>
      <c r="C1" s="510"/>
      <c r="D1" s="510"/>
    </row>
    <row r="2" spans="1:4" ht="18.75" x14ac:dyDescent="0.3">
      <c r="A2" s="510" t="s">
        <v>305</v>
      </c>
      <c r="B2" s="510"/>
      <c r="C2" s="510"/>
      <c r="D2" s="510"/>
    </row>
    <row r="4" spans="1:4" x14ac:dyDescent="0.25">
      <c r="A4" s="23" t="s">
        <v>2</v>
      </c>
      <c r="B4" s="23" t="s">
        <v>3</v>
      </c>
      <c r="C4" s="24" t="s">
        <v>4</v>
      </c>
      <c r="D4" s="25" t="s">
        <v>5</v>
      </c>
    </row>
    <row r="5" spans="1:4" ht="6.75" customHeight="1" x14ac:dyDescent="0.25">
      <c r="A5" s="26"/>
      <c r="B5" s="26"/>
      <c r="C5" s="27"/>
      <c r="D5" s="28"/>
    </row>
    <row r="6" spans="1:4" x14ac:dyDescent="0.25">
      <c r="A6" s="29" t="s">
        <v>306</v>
      </c>
      <c r="B6" s="30"/>
      <c r="C6" s="31"/>
    </row>
    <row r="7" spans="1:4" x14ac:dyDescent="0.25">
      <c r="A7" s="29" t="s">
        <v>307</v>
      </c>
      <c r="B7" s="30"/>
      <c r="C7" s="31"/>
    </row>
    <row r="8" spans="1:4" s="32" customFormat="1" ht="18.75" x14ac:dyDescent="0.3">
      <c r="A8" s="32" t="s">
        <v>308</v>
      </c>
      <c r="B8" s="33">
        <v>790</v>
      </c>
      <c r="C8" s="34">
        <v>32</v>
      </c>
      <c r="D8" s="34">
        <f t="shared" ref="D8:D25" si="0">+B8*C8</f>
        <v>25280</v>
      </c>
    </row>
    <row r="9" spans="1:4" s="32" customFormat="1" ht="18.75" x14ac:dyDescent="0.3">
      <c r="A9" s="32" t="s">
        <v>8</v>
      </c>
      <c r="B9" s="33">
        <v>4324</v>
      </c>
      <c r="C9" s="34">
        <v>34.5</v>
      </c>
      <c r="D9" s="34">
        <f t="shared" si="0"/>
        <v>149178</v>
      </c>
    </row>
    <row r="10" spans="1:4" s="32" customFormat="1" ht="18.75" x14ac:dyDescent="0.3">
      <c r="A10" s="32" t="s">
        <v>10</v>
      </c>
      <c r="B10" s="33">
        <v>160</v>
      </c>
      <c r="C10" s="34">
        <v>42</v>
      </c>
      <c r="D10" s="34">
        <f t="shared" si="0"/>
        <v>6720</v>
      </c>
    </row>
    <row r="11" spans="1:4" s="32" customFormat="1" ht="18.75" x14ac:dyDescent="0.3">
      <c r="A11" s="32" t="s">
        <v>12</v>
      </c>
      <c r="B11" s="33">
        <v>54</v>
      </c>
      <c r="C11" s="34">
        <v>150</v>
      </c>
      <c r="D11" s="34">
        <f t="shared" si="0"/>
        <v>8100</v>
      </c>
    </row>
    <row r="12" spans="1:4" s="32" customFormat="1" ht="18.75" x14ac:dyDescent="0.3">
      <c r="A12" s="32" t="s">
        <v>14</v>
      </c>
      <c r="B12" s="33">
        <v>210</v>
      </c>
      <c r="C12" s="34">
        <v>34</v>
      </c>
      <c r="D12" s="34">
        <f t="shared" si="0"/>
        <v>7140</v>
      </c>
    </row>
    <row r="13" spans="1:4" s="32" customFormat="1" ht="18.75" x14ac:dyDescent="0.3">
      <c r="A13" s="32" t="s">
        <v>16</v>
      </c>
      <c r="B13" s="33">
        <v>5</v>
      </c>
      <c r="C13" s="34">
        <v>125</v>
      </c>
      <c r="D13" s="34">
        <f t="shared" si="0"/>
        <v>625</v>
      </c>
    </row>
    <row r="14" spans="1:4" s="32" customFormat="1" ht="18.75" x14ac:dyDescent="0.3">
      <c r="A14" s="32" t="s">
        <v>18</v>
      </c>
      <c r="B14" s="33">
        <v>180</v>
      </c>
      <c r="C14" s="34">
        <v>36</v>
      </c>
      <c r="D14" s="34">
        <f t="shared" si="0"/>
        <v>6480</v>
      </c>
    </row>
    <row r="15" spans="1:4" s="32" customFormat="1" ht="18.75" x14ac:dyDescent="0.3">
      <c r="A15" s="32" t="s">
        <v>20</v>
      </c>
      <c r="B15" s="33">
        <v>70</v>
      </c>
      <c r="C15" s="34">
        <v>50</v>
      </c>
      <c r="D15" s="34">
        <f t="shared" si="0"/>
        <v>3500</v>
      </c>
    </row>
    <row r="16" spans="1:4" s="32" customFormat="1" ht="18.75" x14ac:dyDescent="0.3">
      <c r="A16" s="32" t="s">
        <v>309</v>
      </c>
      <c r="B16" s="33">
        <v>1400</v>
      </c>
      <c r="C16" s="34">
        <v>2</v>
      </c>
      <c r="D16" s="34">
        <f t="shared" si="0"/>
        <v>2800</v>
      </c>
    </row>
    <row r="17" spans="1:4" s="32" customFormat="1" ht="18.75" x14ac:dyDescent="0.3">
      <c r="A17" s="32" t="s">
        <v>310</v>
      </c>
      <c r="B17" s="33">
        <v>1840</v>
      </c>
      <c r="C17" s="34">
        <v>40</v>
      </c>
      <c r="D17" s="34">
        <f t="shared" si="0"/>
        <v>73600</v>
      </c>
    </row>
    <row r="18" spans="1:4" s="32" customFormat="1" ht="18.75" x14ac:dyDescent="0.3">
      <c r="A18" s="32" t="s">
        <v>26</v>
      </c>
      <c r="B18" s="33">
        <v>880</v>
      </c>
      <c r="C18" s="34">
        <v>8</v>
      </c>
      <c r="D18" s="34">
        <f t="shared" si="0"/>
        <v>7040</v>
      </c>
    </row>
    <row r="19" spans="1:4" s="32" customFormat="1" ht="18.75" x14ac:dyDescent="0.3">
      <c r="A19" s="32" t="s">
        <v>311</v>
      </c>
      <c r="B19" s="33">
        <v>1000</v>
      </c>
      <c r="C19" s="34">
        <v>12</v>
      </c>
      <c r="D19" s="34">
        <f t="shared" si="0"/>
        <v>12000</v>
      </c>
    </row>
    <row r="20" spans="1:4" s="32" customFormat="1" ht="18.75" x14ac:dyDescent="0.3">
      <c r="A20" s="32" t="s">
        <v>30</v>
      </c>
      <c r="B20" s="33">
        <v>4200</v>
      </c>
      <c r="C20" s="34">
        <v>8</v>
      </c>
      <c r="D20" s="34">
        <f t="shared" si="0"/>
        <v>33600</v>
      </c>
    </row>
    <row r="21" spans="1:4" s="32" customFormat="1" ht="18.75" x14ac:dyDescent="0.3">
      <c r="A21" s="32" t="s">
        <v>32</v>
      </c>
      <c r="B21" s="33">
        <v>500</v>
      </c>
      <c r="C21" s="34">
        <v>9</v>
      </c>
      <c r="D21" s="34">
        <f t="shared" si="0"/>
        <v>4500</v>
      </c>
    </row>
    <row r="22" spans="1:4" s="32" customFormat="1" ht="18.75" x14ac:dyDescent="0.3">
      <c r="A22" s="32" t="s">
        <v>34</v>
      </c>
      <c r="B22" s="33">
        <v>300</v>
      </c>
      <c r="C22" s="34">
        <v>18</v>
      </c>
      <c r="D22" s="34">
        <f t="shared" si="0"/>
        <v>5400</v>
      </c>
    </row>
    <row r="23" spans="1:4" s="32" customFormat="1" ht="18.75" x14ac:dyDescent="0.3">
      <c r="A23" s="32" t="s">
        <v>35</v>
      </c>
      <c r="B23" s="33">
        <v>410</v>
      </c>
      <c r="C23" s="34">
        <v>170</v>
      </c>
      <c r="D23" s="34">
        <f t="shared" si="0"/>
        <v>69700</v>
      </c>
    </row>
    <row r="24" spans="1:4" s="32" customFormat="1" ht="18.75" x14ac:dyDescent="0.3">
      <c r="A24" s="32" t="s">
        <v>37</v>
      </c>
      <c r="B24" s="33">
        <v>77</v>
      </c>
      <c r="C24" s="34">
        <v>50</v>
      </c>
      <c r="D24" s="34">
        <f t="shared" si="0"/>
        <v>3850</v>
      </c>
    </row>
    <row r="25" spans="1:4" s="32" customFormat="1" ht="18.75" x14ac:dyDescent="0.3">
      <c r="A25" s="32" t="s">
        <v>39</v>
      </c>
      <c r="B25" s="33">
        <v>2099</v>
      </c>
      <c r="C25" s="34">
        <v>25</v>
      </c>
      <c r="D25" s="34">
        <f t="shared" si="0"/>
        <v>52475</v>
      </c>
    </row>
    <row r="26" spans="1:4" s="32" customFormat="1" ht="18.75" x14ac:dyDescent="0.3">
      <c r="A26" s="32" t="s">
        <v>41</v>
      </c>
      <c r="B26" s="33">
        <v>6</v>
      </c>
      <c r="C26" s="34"/>
      <c r="D26" s="34"/>
    </row>
    <row r="27" spans="1:4" x14ac:dyDescent="0.25">
      <c r="A27" s="26" t="s">
        <v>312</v>
      </c>
      <c r="B27" s="35"/>
      <c r="D27" s="36">
        <f>SUM(D8:D26)</f>
        <v>471988</v>
      </c>
    </row>
    <row r="28" spans="1:4" s="32" customFormat="1" ht="18.75" x14ac:dyDescent="0.3">
      <c r="A28" s="32" t="s">
        <v>313</v>
      </c>
      <c r="B28" s="33">
        <v>1050</v>
      </c>
      <c r="C28" s="34"/>
      <c r="D28" s="34"/>
    </row>
    <row r="29" spans="1:4" ht="21" customHeight="1" x14ac:dyDescent="0.25">
      <c r="A29" s="37" t="s">
        <v>314</v>
      </c>
    </row>
    <row r="30" spans="1:4" s="32" customFormat="1" ht="18.75" x14ac:dyDescent="0.3">
      <c r="A30" s="32" t="s">
        <v>315</v>
      </c>
      <c r="B30" s="32">
        <v>520</v>
      </c>
      <c r="C30" s="34">
        <v>12</v>
      </c>
      <c r="D30" s="34">
        <f>+B30*C30</f>
        <v>6240</v>
      </c>
    </row>
    <row r="31" spans="1:4" s="32" customFormat="1" ht="18.75" x14ac:dyDescent="0.3">
      <c r="A31" s="32" t="s">
        <v>316</v>
      </c>
      <c r="B31" s="32">
        <v>260</v>
      </c>
      <c r="C31" s="34">
        <v>16</v>
      </c>
      <c r="D31" s="34">
        <f>+B31*C31</f>
        <v>4160</v>
      </c>
    </row>
    <row r="32" spans="1:4" s="32" customFormat="1" ht="18.75" x14ac:dyDescent="0.3">
      <c r="A32" s="32" t="s">
        <v>317</v>
      </c>
      <c r="B32" s="32">
        <v>4</v>
      </c>
      <c r="C32" s="34"/>
      <c r="D32" s="34">
        <f>+B32*C32</f>
        <v>0</v>
      </c>
    </row>
    <row r="33" spans="1:4" s="32" customFormat="1" ht="18.75" x14ac:dyDescent="0.3">
      <c r="A33" s="32" t="s">
        <v>318</v>
      </c>
      <c r="B33" s="32">
        <v>60</v>
      </c>
      <c r="C33" s="34">
        <v>45</v>
      </c>
      <c r="D33" s="34">
        <f>+B33*C33</f>
        <v>2700</v>
      </c>
    </row>
    <row r="34" spans="1:4" s="32" customFormat="1" ht="18.75" x14ac:dyDescent="0.3">
      <c r="A34" s="32" t="s">
        <v>319</v>
      </c>
      <c r="C34" s="34"/>
      <c r="D34" s="34"/>
    </row>
    <row r="35" spans="1:4" s="32" customFormat="1" ht="18.75" x14ac:dyDescent="0.3">
      <c r="A35" s="32" t="s">
        <v>320</v>
      </c>
      <c r="B35" s="32">
        <v>300</v>
      </c>
      <c r="C35" s="34">
        <v>2</v>
      </c>
      <c r="D35" s="34">
        <f>+B35*C35</f>
        <v>600</v>
      </c>
    </row>
    <row r="36" spans="1:4" s="32" customFormat="1" ht="18.75" x14ac:dyDescent="0.3">
      <c r="A36" s="32" t="s">
        <v>321</v>
      </c>
      <c r="B36" s="32">
        <v>20</v>
      </c>
      <c r="C36" s="34"/>
      <c r="D36" s="34">
        <f>+B36*C36</f>
        <v>0</v>
      </c>
    </row>
    <row r="37" spans="1:4" x14ac:dyDescent="0.25">
      <c r="A37" s="26" t="s">
        <v>312</v>
      </c>
      <c r="D37" s="36">
        <f>SUM(D30:D36)</f>
        <v>13700</v>
      </c>
    </row>
    <row r="38" spans="1:4" x14ac:dyDescent="0.25">
      <c r="A38" s="26"/>
      <c r="D38" s="28"/>
    </row>
    <row r="39" spans="1:4" x14ac:dyDescent="0.25">
      <c r="A39" s="26"/>
      <c r="D39" s="28"/>
    </row>
    <row r="41" spans="1:4" x14ac:dyDescent="0.25">
      <c r="A41" s="21" t="s">
        <v>56</v>
      </c>
    </row>
    <row r="42" spans="1:4" x14ac:dyDescent="0.25">
      <c r="A42" s="21" t="s">
        <v>322</v>
      </c>
    </row>
    <row r="43" spans="1:4" x14ac:dyDescent="0.25">
      <c r="A43" s="21" t="s">
        <v>58</v>
      </c>
    </row>
    <row r="44" spans="1:4" ht="18.75" x14ac:dyDescent="0.3">
      <c r="A44" s="510" t="s">
        <v>323</v>
      </c>
      <c r="B44" s="510"/>
      <c r="C44" s="510"/>
      <c r="D44" s="510"/>
    </row>
    <row r="45" spans="1:4" x14ac:dyDescent="0.25">
      <c r="A45" s="511" t="s">
        <v>305</v>
      </c>
      <c r="B45" s="511"/>
      <c r="C45" s="511"/>
      <c r="D45" s="511"/>
    </row>
    <row r="46" spans="1:4" x14ac:dyDescent="0.25">
      <c r="A46" s="30"/>
      <c r="B46" s="30"/>
      <c r="C46" s="31"/>
      <c r="D46" s="31"/>
    </row>
    <row r="47" spans="1:4" x14ac:dyDescent="0.25">
      <c r="A47" s="23" t="s">
        <v>2</v>
      </c>
      <c r="B47" s="38" t="s">
        <v>3</v>
      </c>
      <c r="C47" s="24" t="s">
        <v>60</v>
      </c>
      <c r="D47" s="25" t="s">
        <v>5</v>
      </c>
    </row>
    <row r="48" spans="1:4" x14ac:dyDescent="0.25">
      <c r="A48" s="509" t="s">
        <v>324</v>
      </c>
      <c r="B48" s="509"/>
      <c r="C48" s="509"/>
      <c r="D48" s="509"/>
    </row>
    <row r="49" spans="1:4" ht="18.75" x14ac:dyDescent="0.3">
      <c r="A49" s="39" t="s">
        <v>325</v>
      </c>
      <c r="B49" s="29"/>
      <c r="C49" s="29"/>
      <c r="D49" s="29"/>
    </row>
    <row r="50" spans="1:4" s="32" customFormat="1" ht="18.75" x14ac:dyDescent="0.3">
      <c r="A50" s="32" t="s">
        <v>61</v>
      </c>
      <c r="B50" s="40">
        <v>68</v>
      </c>
      <c r="C50" s="34">
        <v>14.5</v>
      </c>
      <c r="D50" s="34">
        <f t="shared" ref="D50:D74" si="1">+B50*C50</f>
        <v>986</v>
      </c>
    </row>
    <row r="51" spans="1:4" s="32" customFormat="1" ht="18.75" x14ac:dyDescent="0.3">
      <c r="A51" s="32" t="s">
        <v>326</v>
      </c>
      <c r="B51" s="40">
        <v>5</v>
      </c>
      <c r="C51" s="34">
        <v>45</v>
      </c>
      <c r="D51" s="34">
        <f t="shared" si="1"/>
        <v>225</v>
      </c>
    </row>
    <row r="52" spans="1:4" s="32" customFormat="1" ht="18.75" x14ac:dyDescent="0.3">
      <c r="A52" s="32" t="s">
        <v>327</v>
      </c>
      <c r="B52" s="40">
        <v>6</v>
      </c>
      <c r="C52" s="34">
        <v>154</v>
      </c>
      <c r="D52" s="34">
        <f t="shared" si="1"/>
        <v>924</v>
      </c>
    </row>
    <row r="53" spans="1:4" s="32" customFormat="1" ht="18.75" x14ac:dyDescent="0.3">
      <c r="A53" s="32" t="s">
        <v>328</v>
      </c>
      <c r="B53" s="40">
        <v>21</v>
      </c>
      <c r="C53" s="34">
        <v>128</v>
      </c>
      <c r="D53" s="34">
        <f t="shared" si="1"/>
        <v>2688</v>
      </c>
    </row>
    <row r="54" spans="1:4" s="32" customFormat="1" ht="18.75" x14ac:dyDescent="0.3">
      <c r="A54" s="32" t="s">
        <v>329</v>
      </c>
      <c r="B54" s="40">
        <v>3</v>
      </c>
      <c r="C54" s="34">
        <v>79</v>
      </c>
      <c r="D54" s="34">
        <f t="shared" si="1"/>
        <v>237</v>
      </c>
    </row>
    <row r="55" spans="1:4" s="32" customFormat="1" ht="18.75" x14ac:dyDescent="0.3">
      <c r="A55" s="32" t="s">
        <v>330</v>
      </c>
      <c r="B55" s="40">
        <v>14</v>
      </c>
      <c r="C55" s="34">
        <v>20</v>
      </c>
      <c r="D55" s="34">
        <f t="shared" si="1"/>
        <v>280</v>
      </c>
    </row>
    <row r="56" spans="1:4" s="32" customFormat="1" ht="18.75" x14ac:dyDescent="0.3">
      <c r="A56" s="41" t="s">
        <v>73</v>
      </c>
      <c r="B56" s="42">
        <v>2</v>
      </c>
      <c r="C56" s="34">
        <v>198</v>
      </c>
      <c r="D56" s="34">
        <f t="shared" si="1"/>
        <v>396</v>
      </c>
    </row>
    <row r="57" spans="1:4" s="32" customFormat="1" ht="18.75" x14ac:dyDescent="0.3">
      <c r="A57" s="41" t="s">
        <v>76</v>
      </c>
      <c r="B57" s="42">
        <v>4</v>
      </c>
      <c r="C57" s="34">
        <v>140</v>
      </c>
      <c r="D57" s="34">
        <f t="shared" si="1"/>
        <v>560</v>
      </c>
    </row>
    <row r="58" spans="1:4" s="32" customFormat="1" ht="18.75" x14ac:dyDescent="0.3">
      <c r="A58" s="41" t="s">
        <v>79</v>
      </c>
      <c r="B58" s="42">
        <v>6</v>
      </c>
      <c r="C58" s="34">
        <v>3300</v>
      </c>
      <c r="D58" s="34">
        <f t="shared" si="1"/>
        <v>19800</v>
      </c>
    </row>
    <row r="59" spans="1:4" s="32" customFormat="1" ht="18.75" x14ac:dyDescent="0.3">
      <c r="A59" s="41" t="s">
        <v>82</v>
      </c>
      <c r="B59" s="42">
        <v>5</v>
      </c>
      <c r="C59" s="34">
        <v>4380</v>
      </c>
      <c r="D59" s="34">
        <f t="shared" si="1"/>
        <v>21900</v>
      </c>
    </row>
    <row r="60" spans="1:4" s="32" customFormat="1" ht="18.75" x14ac:dyDescent="0.3">
      <c r="A60" s="41" t="s">
        <v>85</v>
      </c>
      <c r="B60" s="42"/>
      <c r="C60" s="34">
        <v>16.5</v>
      </c>
      <c r="D60" s="34">
        <f t="shared" si="1"/>
        <v>0</v>
      </c>
    </row>
    <row r="61" spans="1:4" s="32" customFormat="1" ht="18.75" x14ac:dyDescent="0.3">
      <c r="A61" s="41" t="s">
        <v>331</v>
      </c>
      <c r="B61" s="42">
        <v>8</v>
      </c>
      <c r="C61" s="34">
        <v>10</v>
      </c>
      <c r="D61" s="34">
        <f t="shared" si="1"/>
        <v>80</v>
      </c>
    </row>
    <row r="62" spans="1:4" s="32" customFormat="1" ht="18.75" x14ac:dyDescent="0.3">
      <c r="A62" s="41" t="s">
        <v>88</v>
      </c>
      <c r="B62" s="42">
        <v>9</v>
      </c>
      <c r="C62" s="34"/>
      <c r="D62" s="34">
        <f t="shared" si="1"/>
        <v>0</v>
      </c>
    </row>
    <row r="63" spans="1:4" s="32" customFormat="1" ht="18.75" x14ac:dyDescent="0.3">
      <c r="A63" s="41" t="s">
        <v>90</v>
      </c>
      <c r="B63" s="42">
        <v>4</v>
      </c>
      <c r="C63" s="34"/>
      <c r="D63" s="34">
        <f t="shared" si="1"/>
        <v>0</v>
      </c>
    </row>
    <row r="64" spans="1:4" s="32" customFormat="1" ht="18.75" x14ac:dyDescent="0.3">
      <c r="A64" s="41" t="s">
        <v>92</v>
      </c>
      <c r="B64" s="42">
        <v>4</v>
      </c>
      <c r="C64" s="34">
        <v>24</v>
      </c>
      <c r="D64" s="34">
        <f t="shared" si="1"/>
        <v>96</v>
      </c>
    </row>
    <row r="65" spans="1:4" s="32" customFormat="1" ht="18.75" x14ac:dyDescent="0.3">
      <c r="A65" s="41" t="s">
        <v>94</v>
      </c>
      <c r="B65" s="42">
        <v>1</v>
      </c>
      <c r="C65" s="34"/>
      <c r="D65" s="34">
        <f t="shared" si="1"/>
        <v>0</v>
      </c>
    </row>
    <row r="66" spans="1:4" s="32" customFormat="1" ht="18.75" x14ac:dyDescent="0.3">
      <c r="A66" s="41" t="s">
        <v>96</v>
      </c>
      <c r="B66" s="42">
        <v>4</v>
      </c>
      <c r="C66" s="34"/>
      <c r="D66" s="34">
        <f t="shared" si="1"/>
        <v>0</v>
      </c>
    </row>
    <row r="67" spans="1:4" s="32" customFormat="1" ht="18.75" x14ac:dyDescent="0.3">
      <c r="A67" s="41" t="s">
        <v>97</v>
      </c>
      <c r="B67" s="42">
        <v>4</v>
      </c>
      <c r="C67" s="34"/>
      <c r="D67" s="34">
        <f t="shared" si="1"/>
        <v>0</v>
      </c>
    </row>
    <row r="68" spans="1:4" s="32" customFormat="1" ht="18.75" x14ac:dyDescent="0.3">
      <c r="A68" s="41" t="s">
        <v>99</v>
      </c>
      <c r="B68" s="42"/>
      <c r="C68" s="34"/>
      <c r="D68" s="34">
        <f t="shared" si="1"/>
        <v>0</v>
      </c>
    </row>
    <row r="69" spans="1:4" s="32" customFormat="1" ht="18.75" x14ac:dyDescent="0.3">
      <c r="A69" s="41" t="s">
        <v>100</v>
      </c>
      <c r="B69" s="42">
        <v>4</v>
      </c>
      <c r="C69" s="34">
        <v>475</v>
      </c>
      <c r="D69" s="34">
        <f t="shared" si="1"/>
        <v>1900</v>
      </c>
    </row>
    <row r="70" spans="1:4" s="32" customFormat="1" ht="18.75" x14ac:dyDescent="0.3">
      <c r="A70" s="41" t="s">
        <v>332</v>
      </c>
      <c r="B70" s="42">
        <v>5</v>
      </c>
      <c r="C70" s="34">
        <v>725</v>
      </c>
      <c r="D70" s="34">
        <f t="shared" si="1"/>
        <v>3625</v>
      </c>
    </row>
    <row r="71" spans="1:4" s="32" customFormat="1" ht="18.75" x14ac:dyDescent="0.3">
      <c r="A71" s="41" t="s">
        <v>103</v>
      </c>
      <c r="B71" s="42">
        <v>2</v>
      </c>
      <c r="C71" s="34"/>
      <c r="D71" s="34">
        <f t="shared" si="1"/>
        <v>0</v>
      </c>
    </row>
    <row r="72" spans="1:4" s="32" customFormat="1" ht="18.75" x14ac:dyDescent="0.3">
      <c r="A72" s="41" t="s">
        <v>104</v>
      </c>
      <c r="B72" s="42"/>
      <c r="C72" s="34">
        <v>575</v>
      </c>
      <c r="D72" s="34">
        <f t="shared" si="1"/>
        <v>0</v>
      </c>
    </row>
    <row r="73" spans="1:4" s="32" customFormat="1" ht="18.75" x14ac:dyDescent="0.3">
      <c r="A73" s="41" t="s">
        <v>116</v>
      </c>
      <c r="B73" s="42">
        <v>10</v>
      </c>
      <c r="C73" s="34">
        <v>28</v>
      </c>
      <c r="D73" s="34">
        <f t="shared" si="1"/>
        <v>280</v>
      </c>
    </row>
    <row r="74" spans="1:4" s="32" customFormat="1" ht="18.75" x14ac:dyDescent="0.3">
      <c r="A74" s="41" t="s">
        <v>119</v>
      </c>
      <c r="B74" s="42">
        <v>3</v>
      </c>
      <c r="C74" s="34">
        <v>42</v>
      </c>
      <c r="D74" s="34">
        <f t="shared" si="1"/>
        <v>126</v>
      </c>
    </row>
    <row r="75" spans="1:4" s="32" customFormat="1" ht="18.75" x14ac:dyDescent="0.3">
      <c r="A75" s="41" t="s">
        <v>333</v>
      </c>
      <c r="B75" s="42"/>
      <c r="C75" s="34">
        <v>19</v>
      </c>
      <c r="D75" s="34"/>
    </row>
    <row r="76" spans="1:4" s="32" customFormat="1" ht="18.75" x14ac:dyDescent="0.3">
      <c r="A76" s="41" t="s">
        <v>121</v>
      </c>
      <c r="B76" s="42">
        <v>2</v>
      </c>
      <c r="C76" s="34">
        <v>12</v>
      </c>
      <c r="D76" s="34">
        <f>+B76*C76</f>
        <v>24</v>
      </c>
    </row>
    <row r="77" spans="1:4" s="32" customFormat="1" ht="18.75" x14ac:dyDescent="0.3">
      <c r="A77" s="41" t="s">
        <v>123</v>
      </c>
      <c r="B77" s="42"/>
      <c r="C77" s="34"/>
      <c r="D77" s="34">
        <f>+B77*C77</f>
        <v>0</v>
      </c>
    </row>
    <row r="78" spans="1:4" s="32" customFormat="1" ht="18.75" x14ac:dyDescent="0.3">
      <c r="A78" s="41" t="s">
        <v>124</v>
      </c>
      <c r="B78" s="42">
        <v>10</v>
      </c>
      <c r="C78" s="34">
        <v>25</v>
      </c>
      <c r="D78" s="34">
        <f>+B78*C78</f>
        <v>250</v>
      </c>
    </row>
    <row r="79" spans="1:4" s="32" customFormat="1" ht="18.75" x14ac:dyDescent="0.3">
      <c r="A79" s="41" t="s">
        <v>334</v>
      </c>
      <c r="B79" s="42"/>
      <c r="C79" s="34"/>
      <c r="D79" s="34"/>
    </row>
    <row r="80" spans="1:4" s="32" customFormat="1" ht="18.75" x14ac:dyDescent="0.3">
      <c r="A80" s="41" t="s">
        <v>127</v>
      </c>
      <c r="B80" s="40">
        <v>1</v>
      </c>
      <c r="C80" s="34">
        <v>131</v>
      </c>
      <c r="D80" s="34">
        <f t="shared" ref="D80:D89" si="2">+B80*C80</f>
        <v>131</v>
      </c>
    </row>
    <row r="81" spans="1:4" s="32" customFormat="1" ht="18.75" x14ac:dyDescent="0.3">
      <c r="A81" s="41" t="s">
        <v>129</v>
      </c>
      <c r="B81" s="42"/>
      <c r="C81" s="34">
        <v>10</v>
      </c>
      <c r="D81" s="34">
        <f t="shared" si="2"/>
        <v>0</v>
      </c>
    </row>
    <row r="82" spans="1:4" s="32" customFormat="1" ht="18.75" x14ac:dyDescent="0.3">
      <c r="A82" s="41" t="s">
        <v>132</v>
      </c>
      <c r="B82" s="42">
        <v>39</v>
      </c>
      <c r="C82" s="34">
        <v>1.25</v>
      </c>
      <c r="D82" s="34">
        <f t="shared" si="2"/>
        <v>48.75</v>
      </c>
    </row>
    <row r="83" spans="1:4" s="32" customFormat="1" ht="18.75" x14ac:dyDescent="0.3">
      <c r="A83" s="41" t="s">
        <v>335</v>
      </c>
      <c r="B83" s="42">
        <v>4</v>
      </c>
      <c r="C83" s="34">
        <v>198</v>
      </c>
      <c r="D83" s="34">
        <f t="shared" si="2"/>
        <v>792</v>
      </c>
    </row>
    <row r="84" spans="1:4" s="32" customFormat="1" ht="18.75" x14ac:dyDescent="0.3">
      <c r="A84" s="41" t="s">
        <v>138</v>
      </c>
      <c r="B84" s="42">
        <v>90</v>
      </c>
      <c r="C84" s="34">
        <v>1.2</v>
      </c>
      <c r="D84" s="34">
        <f t="shared" si="2"/>
        <v>108</v>
      </c>
    </row>
    <row r="85" spans="1:4" s="32" customFormat="1" ht="18.75" x14ac:dyDescent="0.3">
      <c r="A85" s="41" t="s">
        <v>336</v>
      </c>
      <c r="B85" s="42">
        <v>1</v>
      </c>
      <c r="C85" s="34"/>
      <c r="D85" s="34">
        <f t="shared" si="2"/>
        <v>0</v>
      </c>
    </row>
    <row r="86" spans="1:4" s="32" customFormat="1" ht="18.75" x14ac:dyDescent="0.3">
      <c r="A86" s="41" t="s">
        <v>141</v>
      </c>
      <c r="B86" s="42">
        <v>1</v>
      </c>
      <c r="C86" s="34">
        <v>12.5</v>
      </c>
      <c r="D86" s="34">
        <f t="shared" si="2"/>
        <v>12.5</v>
      </c>
    </row>
    <row r="87" spans="1:4" s="32" customFormat="1" ht="18.75" x14ac:dyDescent="0.3">
      <c r="A87" s="41" t="s">
        <v>143</v>
      </c>
      <c r="B87" s="42">
        <v>11</v>
      </c>
      <c r="C87" s="34">
        <v>26</v>
      </c>
      <c r="D87" s="34">
        <f t="shared" si="2"/>
        <v>286</v>
      </c>
    </row>
    <row r="88" spans="1:4" s="32" customFormat="1" ht="18.75" x14ac:dyDescent="0.3">
      <c r="A88" s="41" t="s">
        <v>146</v>
      </c>
      <c r="B88" s="42">
        <v>1</v>
      </c>
      <c r="C88" s="34">
        <v>89</v>
      </c>
      <c r="D88" s="34">
        <f t="shared" si="2"/>
        <v>89</v>
      </c>
    </row>
    <row r="89" spans="1:4" s="32" customFormat="1" ht="18.75" x14ac:dyDescent="0.3">
      <c r="A89" s="41" t="s">
        <v>337</v>
      </c>
      <c r="B89" s="42"/>
      <c r="C89" s="34">
        <v>75</v>
      </c>
      <c r="D89" s="34">
        <f t="shared" si="2"/>
        <v>0</v>
      </c>
    </row>
    <row r="90" spans="1:4" s="32" customFormat="1" ht="18.75" x14ac:dyDescent="0.3">
      <c r="A90" s="41" t="s">
        <v>338</v>
      </c>
      <c r="B90" s="42"/>
      <c r="C90" s="34"/>
      <c r="D90" s="34"/>
    </row>
    <row r="91" spans="1:4" s="32" customFormat="1" ht="18.75" x14ac:dyDescent="0.3">
      <c r="A91" s="41" t="s">
        <v>339</v>
      </c>
      <c r="B91" s="42"/>
      <c r="C91" s="34"/>
      <c r="D91" s="34"/>
    </row>
    <row r="92" spans="1:4" x14ac:dyDescent="0.25">
      <c r="A92" s="509" t="s">
        <v>324</v>
      </c>
      <c r="B92" s="509"/>
      <c r="C92" s="509"/>
      <c r="D92" s="509"/>
    </row>
    <row r="93" spans="1:4" s="32" customFormat="1" ht="18.75" x14ac:dyDescent="0.3">
      <c r="A93" s="41" t="s">
        <v>151</v>
      </c>
      <c r="B93" s="42">
        <v>8</v>
      </c>
      <c r="C93" s="34">
        <v>26</v>
      </c>
      <c r="D93" s="34">
        <f>+B93*C93</f>
        <v>208</v>
      </c>
    </row>
    <row r="94" spans="1:4" s="32" customFormat="1" ht="18.75" x14ac:dyDescent="0.3">
      <c r="A94" s="41" t="s">
        <v>154</v>
      </c>
      <c r="B94" s="42">
        <v>155</v>
      </c>
      <c r="C94" s="34">
        <v>3.5</v>
      </c>
      <c r="D94" s="34">
        <f>+B94*C94</f>
        <v>542.5</v>
      </c>
    </row>
    <row r="95" spans="1:4" s="32" customFormat="1" ht="18.75" x14ac:dyDescent="0.3">
      <c r="A95" s="41" t="s">
        <v>157</v>
      </c>
      <c r="B95" s="42">
        <v>122</v>
      </c>
      <c r="C95" s="34">
        <v>2.75</v>
      </c>
      <c r="D95" s="34">
        <f>+B95*C95</f>
        <v>335.5</v>
      </c>
    </row>
    <row r="96" spans="1:4" s="32" customFormat="1" ht="18.75" x14ac:dyDescent="0.3">
      <c r="A96" s="41" t="s">
        <v>340</v>
      </c>
      <c r="B96" s="42"/>
      <c r="C96" s="34"/>
      <c r="D96" s="34"/>
    </row>
    <row r="97" spans="1:4" s="32" customFormat="1" ht="18.75" x14ac:dyDescent="0.3">
      <c r="A97" s="41" t="s">
        <v>341</v>
      </c>
      <c r="B97" s="42"/>
      <c r="C97" s="34"/>
      <c r="D97" s="34"/>
    </row>
    <row r="98" spans="1:4" s="32" customFormat="1" ht="18.75" x14ac:dyDescent="0.3">
      <c r="A98" s="41" t="s">
        <v>342</v>
      </c>
      <c r="B98" s="42"/>
      <c r="C98" s="34"/>
      <c r="D98" s="34"/>
    </row>
    <row r="99" spans="1:4" s="32" customFormat="1" ht="18.75" x14ac:dyDescent="0.3">
      <c r="A99" s="41" t="s">
        <v>343</v>
      </c>
      <c r="B99" s="42"/>
      <c r="C99" s="34"/>
      <c r="D99" s="34"/>
    </row>
    <row r="100" spans="1:4" s="32" customFormat="1" ht="18.75" x14ac:dyDescent="0.3">
      <c r="A100" s="41" t="s">
        <v>344</v>
      </c>
      <c r="B100" s="42">
        <v>8</v>
      </c>
      <c r="C100" s="34">
        <v>18</v>
      </c>
      <c r="D100" s="34">
        <f>+B100*C100</f>
        <v>144</v>
      </c>
    </row>
    <row r="101" spans="1:4" s="32" customFormat="1" ht="18.75" x14ac:dyDescent="0.3">
      <c r="A101" s="41" t="s">
        <v>160</v>
      </c>
      <c r="B101" s="42">
        <v>12</v>
      </c>
      <c r="C101" s="34">
        <v>15.833</v>
      </c>
      <c r="D101" s="34">
        <f>+B101*C101</f>
        <v>189.99600000000001</v>
      </c>
    </row>
    <row r="102" spans="1:4" s="32" customFormat="1" ht="18.75" x14ac:dyDescent="0.3">
      <c r="A102" s="41" t="s">
        <v>162</v>
      </c>
      <c r="B102" s="42">
        <v>10</v>
      </c>
      <c r="C102" s="34">
        <v>42</v>
      </c>
      <c r="D102" s="34">
        <f>+B102*C102</f>
        <v>420</v>
      </c>
    </row>
    <row r="103" spans="1:4" s="32" customFormat="1" ht="18.75" x14ac:dyDescent="0.3">
      <c r="A103" s="32" t="s">
        <v>165</v>
      </c>
      <c r="B103" s="32">
        <v>1</v>
      </c>
      <c r="C103" s="34">
        <v>680</v>
      </c>
      <c r="D103" s="34">
        <f>+B103*C103</f>
        <v>680</v>
      </c>
    </row>
    <row r="104" spans="1:4" s="32" customFormat="1" ht="18.75" x14ac:dyDescent="0.3">
      <c r="A104" s="32" t="s">
        <v>345</v>
      </c>
      <c r="C104" s="34"/>
      <c r="D104" s="34"/>
    </row>
    <row r="105" spans="1:4" s="32" customFormat="1" ht="18.75" x14ac:dyDescent="0.3">
      <c r="A105" s="32" t="s">
        <v>167</v>
      </c>
      <c r="B105" s="32">
        <v>6</v>
      </c>
      <c r="C105" s="34">
        <v>3</v>
      </c>
      <c r="D105" s="34">
        <f t="shared" ref="D105:D132" si="3">+B105*C105</f>
        <v>18</v>
      </c>
    </row>
    <row r="106" spans="1:4" s="32" customFormat="1" ht="18.75" x14ac:dyDescent="0.3">
      <c r="A106" s="41" t="s">
        <v>169</v>
      </c>
      <c r="B106" s="42">
        <v>1</v>
      </c>
      <c r="C106" s="34">
        <v>26</v>
      </c>
      <c r="D106" s="34">
        <f t="shared" si="3"/>
        <v>26</v>
      </c>
    </row>
    <row r="107" spans="1:4" s="32" customFormat="1" ht="18.75" x14ac:dyDescent="0.3">
      <c r="A107" s="41" t="s">
        <v>346</v>
      </c>
      <c r="B107" s="42">
        <v>4</v>
      </c>
      <c r="C107" s="34">
        <v>14.5</v>
      </c>
      <c r="D107" s="34">
        <f t="shared" si="3"/>
        <v>58</v>
      </c>
    </row>
    <row r="108" spans="1:4" s="32" customFormat="1" ht="18.75" x14ac:dyDescent="0.3">
      <c r="A108" s="41" t="s">
        <v>170</v>
      </c>
      <c r="B108" s="40"/>
      <c r="C108" s="34">
        <v>245</v>
      </c>
      <c r="D108" s="34">
        <f t="shared" si="3"/>
        <v>0</v>
      </c>
    </row>
    <row r="109" spans="1:4" s="32" customFormat="1" ht="18.75" x14ac:dyDescent="0.3">
      <c r="A109" s="41" t="s">
        <v>171</v>
      </c>
      <c r="B109" s="42">
        <v>1</v>
      </c>
      <c r="C109" s="34">
        <v>67</v>
      </c>
      <c r="D109" s="34">
        <f t="shared" si="3"/>
        <v>67</v>
      </c>
    </row>
    <row r="110" spans="1:4" s="32" customFormat="1" ht="18.75" x14ac:dyDescent="0.3">
      <c r="A110" s="41" t="s">
        <v>174</v>
      </c>
      <c r="B110" s="42">
        <v>3</v>
      </c>
      <c r="C110" s="34">
        <v>20</v>
      </c>
      <c r="D110" s="34">
        <f t="shared" si="3"/>
        <v>60</v>
      </c>
    </row>
    <row r="111" spans="1:4" s="32" customFormat="1" ht="18.75" x14ac:dyDescent="0.3">
      <c r="A111" s="41" t="s">
        <v>175</v>
      </c>
      <c r="B111" s="42">
        <v>60</v>
      </c>
      <c r="C111" s="34">
        <v>3.75</v>
      </c>
      <c r="D111" s="34">
        <f t="shared" si="3"/>
        <v>225</v>
      </c>
    </row>
    <row r="112" spans="1:4" s="32" customFormat="1" ht="18.75" x14ac:dyDescent="0.3">
      <c r="A112" s="41" t="s">
        <v>178</v>
      </c>
      <c r="B112" s="42">
        <v>22</v>
      </c>
      <c r="C112" s="34">
        <v>4</v>
      </c>
      <c r="D112" s="34">
        <f t="shared" si="3"/>
        <v>88</v>
      </c>
    </row>
    <row r="113" spans="1:4" s="32" customFormat="1" ht="18.75" x14ac:dyDescent="0.3">
      <c r="A113" s="41" t="s">
        <v>180</v>
      </c>
      <c r="B113" s="42">
        <v>23</v>
      </c>
      <c r="C113" s="34">
        <v>4</v>
      </c>
      <c r="D113" s="34">
        <f t="shared" si="3"/>
        <v>92</v>
      </c>
    </row>
    <row r="114" spans="1:4" s="32" customFormat="1" ht="18.75" x14ac:dyDescent="0.3">
      <c r="A114" s="41" t="s">
        <v>182</v>
      </c>
      <c r="B114" s="42">
        <v>7</v>
      </c>
      <c r="C114" s="34">
        <v>16.5</v>
      </c>
      <c r="D114" s="34">
        <f t="shared" si="3"/>
        <v>115.5</v>
      </c>
    </row>
    <row r="115" spans="1:4" s="32" customFormat="1" ht="18.75" x14ac:dyDescent="0.3">
      <c r="A115" s="41" t="s">
        <v>184</v>
      </c>
      <c r="B115" s="42">
        <v>7</v>
      </c>
      <c r="C115" s="34">
        <v>8</v>
      </c>
      <c r="D115" s="34">
        <f t="shared" si="3"/>
        <v>56</v>
      </c>
    </row>
    <row r="116" spans="1:4" s="32" customFormat="1" ht="18.75" x14ac:dyDescent="0.3">
      <c r="A116" s="41" t="s">
        <v>186</v>
      </c>
      <c r="B116" s="42">
        <v>11</v>
      </c>
      <c r="C116" s="34">
        <v>4.5</v>
      </c>
      <c r="D116" s="34">
        <f t="shared" si="3"/>
        <v>49.5</v>
      </c>
    </row>
    <row r="117" spans="1:4" s="32" customFormat="1" ht="18.75" x14ac:dyDescent="0.3">
      <c r="A117" s="41" t="s">
        <v>189</v>
      </c>
      <c r="B117" s="42">
        <v>5</v>
      </c>
      <c r="C117" s="34">
        <v>30</v>
      </c>
      <c r="D117" s="34">
        <f t="shared" si="3"/>
        <v>150</v>
      </c>
    </row>
    <row r="118" spans="1:4" s="32" customFormat="1" ht="18.75" x14ac:dyDescent="0.3">
      <c r="A118" s="41" t="s">
        <v>192</v>
      </c>
      <c r="B118" s="42">
        <v>13</v>
      </c>
      <c r="C118" s="34">
        <v>29.582999999999998</v>
      </c>
      <c r="D118" s="34">
        <f t="shared" si="3"/>
        <v>384.57899999999995</v>
      </c>
    </row>
    <row r="119" spans="1:4" s="32" customFormat="1" ht="18.75" x14ac:dyDescent="0.3">
      <c r="A119" s="41" t="s">
        <v>194</v>
      </c>
      <c r="B119" s="42">
        <v>24</v>
      </c>
      <c r="C119" s="34">
        <v>30</v>
      </c>
      <c r="D119" s="34">
        <f t="shared" si="3"/>
        <v>720</v>
      </c>
    </row>
    <row r="120" spans="1:4" s="32" customFormat="1" ht="18.75" x14ac:dyDescent="0.3">
      <c r="A120" s="41" t="s">
        <v>195</v>
      </c>
      <c r="B120" s="42">
        <v>3</v>
      </c>
      <c r="C120" s="34">
        <v>29.58</v>
      </c>
      <c r="D120" s="34">
        <f t="shared" si="3"/>
        <v>88.74</v>
      </c>
    </row>
    <row r="121" spans="1:4" s="32" customFormat="1" ht="18.75" x14ac:dyDescent="0.3">
      <c r="A121" s="41" t="s">
        <v>196</v>
      </c>
      <c r="B121" s="42">
        <v>14</v>
      </c>
      <c r="C121" s="34">
        <v>30</v>
      </c>
      <c r="D121" s="34">
        <f t="shared" si="3"/>
        <v>420</v>
      </c>
    </row>
    <row r="122" spans="1:4" s="32" customFormat="1" ht="18.75" x14ac:dyDescent="0.3">
      <c r="A122" s="41" t="s">
        <v>198</v>
      </c>
      <c r="B122" s="42">
        <v>5</v>
      </c>
      <c r="C122" s="34">
        <v>30</v>
      </c>
      <c r="D122" s="34">
        <f t="shared" si="3"/>
        <v>150</v>
      </c>
    </row>
    <row r="123" spans="1:4" s="32" customFormat="1" ht="18.75" x14ac:dyDescent="0.3">
      <c r="A123" s="41" t="s">
        <v>199</v>
      </c>
      <c r="B123" s="42">
        <v>12</v>
      </c>
      <c r="C123" s="34">
        <v>12</v>
      </c>
      <c r="D123" s="34">
        <f t="shared" si="3"/>
        <v>144</v>
      </c>
    </row>
    <row r="124" spans="1:4" s="32" customFormat="1" ht="18.75" x14ac:dyDescent="0.3">
      <c r="A124" s="41" t="s">
        <v>202</v>
      </c>
      <c r="B124" s="42">
        <v>24</v>
      </c>
      <c r="C124" s="34">
        <v>18.75</v>
      </c>
      <c r="D124" s="34">
        <f t="shared" si="3"/>
        <v>450</v>
      </c>
    </row>
    <row r="125" spans="1:4" s="32" customFormat="1" ht="18.75" x14ac:dyDescent="0.3">
      <c r="A125" s="41" t="s">
        <v>204</v>
      </c>
      <c r="B125" s="42">
        <v>41</v>
      </c>
      <c r="C125" s="34">
        <v>12</v>
      </c>
      <c r="D125" s="34">
        <f t="shared" si="3"/>
        <v>492</v>
      </c>
    </row>
    <row r="126" spans="1:4" s="32" customFormat="1" ht="18.75" x14ac:dyDescent="0.3">
      <c r="A126" s="41" t="s">
        <v>207</v>
      </c>
      <c r="B126" s="42">
        <v>9</v>
      </c>
      <c r="C126" s="34">
        <v>21.25</v>
      </c>
      <c r="D126" s="34">
        <f t="shared" si="3"/>
        <v>191.25</v>
      </c>
    </row>
    <row r="127" spans="1:4" s="32" customFormat="1" ht="18.75" x14ac:dyDescent="0.3">
      <c r="A127" s="41" t="s">
        <v>209</v>
      </c>
      <c r="B127" s="42">
        <v>29</v>
      </c>
      <c r="C127" s="34">
        <v>12</v>
      </c>
      <c r="D127" s="34">
        <f t="shared" si="3"/>
        <v>348</v>
      </c>
    </row>
    <row r="128" spans="1:4" s="32" customFormat="1" ht="18.75" x14ac:dyDescent="0.3">
      <c r="A128" s="41" t="s">
        <v>211</v>
      </c>
      <c r="B128" s="42">
        <v>3</v>
      </c>
      <c r="C128" s="34">
        <v>35.840000000000003</v>
      </c>
      <c r="D128" s="34">
        <f t="shared" si="3"/>
        <v>107.52000000000001</v>
      </c>
    </row>
    <row r="129" spans="1:4" s="32" customFormat="1" ht="18.75" x14ac:dyDescent="0.3">
      <c r="A129" s="41" t="s">
        <v>216</v>
      </c>
      <c r="B129" s="42">
        <v>4</v>
      </c>
      <c r="C129" s="34"/>
      <c r="D129" s="34">
        <f t="shared" si="3"/>
        <v>0</v>
      </c>
    </row>
    <row r="130" spans="1:4" s="32" customFormat="1" ht="18.75" x14ac:dyDescent="0.3">
      <c r="A130" s="41" t="s">
        <v>218</v>
      </c>
      <c r="B130" s="42">
        <v>19</v>
      </c>
      <c r="C130" s="34">
        <v>18.75</v>
      </c>
      <c r="D130" s="34">
        <f t="shared" si="3"/>
        <v>356.25</v>
      </c>
    </row>
    <row r="131" spans="1:4" s="32" customFormat="1" ht="18.75" x14ac:dyDescent="0.3">
      <c r="A131" s="41" t="s">
        <v>221</v>
      </c>
      <c r="B131" s="42">
        <v>5</v>
      </c>
      <c r="C131" s="34">
        <v>18.75</v>
      </c>
      <c r="D131" s="34">
        <f t="shared" si="3"/>
        <v>93.75</v>
      </c>
    </row>
    <row r="132" spans="1:4" s="32" customFormat="1" ht="18.75" x14ac:dyDescent="0.3">
      <c r="A132" s="41" t="s">
        <v>222</v>
      </c>
      <c r="B132" s="42">
        <v>18</v>
      </c>
      <c r="C132" s="34">
        <v>13</v>
      </c>
      <c r="D132" s="34">
        <f t="shared" si="3"/>
        <v>234</v>
      </c>
    </row>
    <row r="133" spans="1:4" s="32" customFormat="1" ht="18.75" x14ac:dyDescent="0.3">
      <c r="A133" s="41" t="s">
        <v>347</v>
      </c>
      <c r="B133" s="42"/>
      <c r="C133" s="34"/>
      <c r="D133" s="34"/>
    </row>
    <row r="134" spans="1:4" s="32" customFormat="1" ht="18.75" x14ac:dyDescent="0.3">
      <c r="A134" s="41" t="s">
        <v>224</v>
      </c>
      <c r="B134" s="42">
        <v>10</v>
      </c>
      <c r="C134" s="34">
        <v>8</v>
      </c>
      <c r="D134" s="34">
        <f t="shared" ref="D134:D139" si="4">+B134*C134</f>
        <v>80</v>
      </c>
    </row>
    <row r="135" spans="1:4" s="32" customFormat="1" ht="18.75" x14ac:dyDescent="0.3">
      <c r="A135" s="41" t="s">
        <v>226</v>
      </c>
      <c r="B135" s="42">
        <v>7</v>
      </c>
      <c r="C135" s="34"/>
      <c r="D135" s="34">
        <f t="shared" si="4"/>
        <v>0</v>
      </c>
    </row>
    <row r="136" spans="1:4" s="32" customFormat="1" ht="18.75" x14ac:dyDescent="0.3">
      <c r="A136" s="41" t="s">
        <v>227</v>
      </c>
      <c r="B136" s="42">
        <v>10</v>
      </c>
      <c r="C136" s="34">
        <v>125</v>
      </c>
      <c r="D136" s="34">
        <f t="shared" si="4"/>
        <v>1250</v>
      </c>
    </row>
    <row r="137" spans="1:4" s="32" customFormat="1" ht="18.75" x14ac:dyDescent="0.3">
      <c r="A137" s="41" t="s">
        <v>348</v>
      </c>
      <c r="B137" s="42">
        <v>8</v>
      </c>
      <c r="C137" s="34">
        <v>135</v>
      </c>
      <c r="D137" s="34">
        <f t="shared" si="4"/>
        <v>1080</v>
      </c>
    </row>
    <row r="138" spans="1:4" s="32" customFormat="1" ht="18.75" x14ac:dyDescent="0.3">
      <c r="A138" s="41" t="s">
        <v>231</v>
      </c>
      <c r="B138" s="42">
        <v>2</v>
      </c>
      <c r="C138" s="34">
        <v>395</v>
      </c>
      <c r="D138" s="34">
        <f t="shared" si="4"/>
        <v>790</v>
      </c>
    </row>
    <row r="139" spans="1:4" s="32" customFormat="1" ht="18.75" x14ac:dyDescent="0.3">
      <c r="A139" s="41" t="s">
        <v>233</v>
      </c>
      <c r="B139" s="42">
        <v>4</v>
      </c>
      <c r="C139" s="34">
        <v>105</v>
      </c>
      <c r="D139" s="34">
        <f t="shared" si="4"/>
        <v>420</v>
      </c>
    </row>
    <row r="140" spans="1:4" x14ac:dyDescent="0.25">
      <c r="A140" s="509" t="s">
        <v>324</v>
      </c>
      <c r="B140" s="509"/>
      <c r="C140" s="509"/>
      <c r="D140" s="509"/>
    </row>
    <row r="141" spans="1:4" s="32" customFormat="1" ht="18.75" x14ac:dyDescent="0.3">
      <c r="A141" s="41" t="s">
        <v>235</v>
      </c>
      <c r="B141" s="42">
        <v>28</v>
      </c>
      <c r="C141" s="34">
        <v>395</v>
      </c>
      <c r="D141" s="34">
        <f t="shared" ref="D141:D161" si="5">+B141*C141</f>
        <v>11060</v>
      </c>
    </row>
    <row r="142" spans="1:4" s="32" customFormat="1" ht="18.75" x14ac:dyDescent="0.3">
      <c r="A142" s="41" t="s">
        <v>237</v>
      </c>
      <c r="B142" s="42">
        <v>2</v>
      </c>
      <c r="C142" s="34">
        <v>475</v>
      </c>
      <c r="D142" s="34">
        <f t="shared" si="5"/>
        <v>950</v>
      </c>
    </row>
    <row r="143" spans="1:4" s="32" customFormat="1" ht="18.75" x14ac:dyDescent="0.3">
      <c r="A143" s="41" t="s">
        <v>239</v>
      </c>
      <c r="B143" s="42">
        <v>3</v>
      </c>
      <c r="C143" s="34">
        <v>290</v>
      </c>
      <c r="D143" s="34">
        <f t="shared" si="5"/>
        <v>870</v>
      </c>
    </row>
    <row r="144" spans="1:4" s="32" customFormat="1" ht="18.75" x14ac:dyDescent="0.3">
      <c r="A144" s="41" t="s">
        <v>241</v>
      </c>
      <c r="B144" s="42">
        <v>5</v>
      </c>
      <c r="C144" s="34">
        <v>390</v>
      </c>
      <c r="D144" s="34">
        <f t="shared" si="5"/>
        <v>1950</v>
      </c>
    </row>
    <row r="145" spans="1:4" s="32" customFormat="1" ht="18.75" x14ac:dyDescent="0.3">
      <c r="A145" s="41" t="s">
        <v>243</v>
      </c>
      <c r="B145" s="42">
        <v>4</v>
      </c>
      <c r="C145" s="34">
        <v>620</v>
      </c>
      <c r="D145" s="34">
        <f t="shared" si="5"/>
        <v>2480</v>
      </c>
    </row>
    <row r="146" spans="1:4" s="32" customFormat="1" ht="18.75" x14ac:dyDescent="0.3">
      <c r="A146" s="41" t="s">
        <v>349</v>
      </c>
      <c r="B146" s="42">
        <v>3</v>
      </c>
      <c r="C146" s="34">
        <v>725</v>
      </c>
      <c r="D146" s="34">
        <f t="shared" si="5"/>
        <v>2175</v>
      </c>
    </row>
    <row r="147" spans="1:4" s="32" customFormat="1" ht="18.75" x14ac:dyDescent="0.3">
      <c r="A147" s="41" t="s">
        <v>245</v>
      </c>
      <c r="B147" s="42">
        <v>3</v>
      </c>
      <c r="C147" s="34">
        <v>365</v>
      </c>
      <c r="D147" s="34">
        <f t="shared" si="5"/>
        <v>1095</v>
      </c>
    </row>
    <row r="148" spans="1:4" s="32" customFormat="1" ht="18.75" x14ac:dyDescent="0.3">
      <c r="A148" s="41" t="s">
        <v>247</v>
      </c>
      <c r="B148" s="42">
        <v>3</v>
      </c>
      <c r="C148" s="34">
        <v>365</v>
      </c>
      <c r="D148" s="34">
        <f t="shared" si="5"/>
        <v>1095</v>
      </c>
    </row>
    <row r="149" spans="1:4" s="32" customFormat="1" ht="18.75" x14ac:dyDescent="0.3">
      <c r="A149" s="41" t="s">
        <v>248</v>
      </c>
      <c r="B149" s="42">
        <v>3</v>
      </c>
      <c r="C149" s="34">
        <v>365</v>
      </c>
      <c r="D149" s="34">
        <f t="shared" si="5"/>
        <v>1095</v>
      </c>
    </row>
    <row r="150" spans="1:4" s="32" customFormat="1" ht="18.75" x14ac:dyDescent="0.3">
      <c r="A150" s="41" t="s">
        <v>250</v>
      </c>
      <c r="B150" s="42">
        <v>4</v>
      </c>
      <c r="C150" s="34">
        <v>370</v>
      </c>
      <c r="D150" s="34">
        <f t="shared" si="5"/>
        <v>1480</v>
      </c>
    </row>
    <row r="151" spans="1:4" s="32" customFormat="1" ht="18.75" x14ac:dyDescent="0.3">
      <c r="A151" s="41" t="s">
        <v>251</v>
      </c>
      <c r="B151" s="42">
        <v>2</v>
      </c>
      <c r="C151" s="34">
        <v>2950</v>
      </c>
      <c r="D151" s="34">
        <f t="shared" si="5"/>
        <v>5900</v>
      </c>
    </row>
    <row r="152" spans="1:4" s="32" customFormat="1" ht="18.75" x14ac:dyDescent="0.3">
      <c r="A152" s="41" t="s">
        <v>253</v>
      </c>
      <c r="B152" s="42">
        <v>4</v>
      </c>
      <c r="C152" s="34">
        <v>2925</v>
      </c>
      <c r="D152" s="34">
        <f t="shared" si="5"/>
        <v>11700</v>
      </c>
    </row>
    <row r="153" spans="1:4" s="32" customFormat="1" ht="18.75" x14ac:dyDescent="0.3">
      <c r="A153" s="41" t="s">
        <v>255</v>
      </c>
      <c r="B153" s="42">
        <v>2</v>
      </c>
      <c r="C153" s="34">
        <v>3150</v>
      </c>
      <c r="D153" s="34">
        <f t="shared" si="5"/>
        <v>6300</v>
      </c>
    </row>
    <row r="154" spans="1:4" s="32" customFormat="1" ht="18.75" x14ac:dyDescent="0.3">
      <c r="A154" s="41" t="s">
        <v>257</v>
      </c>
      <c r="B154" s="42">
        <v>3</v>
      </c>
      <c r="C154" s="34">
        <v>1000</v>
      </c>
      <c r="D154" s="34">
        <f t="shared" si="5"/>
        <v>3000</v>
      </c>
    </row>
    <row r="155" spans="1:4" s="32" customFormat="1" ht="18.75" x14ac:dyDescent="0.3">
      <c r="A155" s="41" t="s">
        <v>259</v>
      </c>
      <c r="B155" s="42">
        <v>19</v>
      </c>
      <c r="C155" s="34">
        <v>35</v>
      </c>
      <c r="D155" s="34">
        <f t="shared" si="5"/>
        <v>665</v>
      </c>
    </row>
    <row r="156" spans="1:4" s="32" customFormat="1" ht="18.75" x14ac:dyDescent="0.3">
      <c r="A156" s="41" t="s">
        <v>261</v>
      </c>
      <c r="B156" s="42">
        <v>1</v>
      </c>
      <c r="C156" s="34">
        <v>24</v>
      </c>
      <c r="D156" s="34">
        <f t="shared" si="5"/>
        <v>24</v>
      </c>
    </row>
    <row r="157" spans="1:4" s="32" customFormat="1" ht="18.75" x14ac:dyDescent="0.3">
      <c r="A157" s="41" t="s">
        <v>350</v>
      </c>
      <c r="B157" s="42">
        <v>1</v>
      </c>
      <c r="C157" s="34">
        <v>39</v>
      </c>
      <c r="D157" s="34">
        <f t="shared" si="5"/>
        <v>39</v>
      </c>
    </row>
    <row r="158" spans="1:4" s="32" customFormat="1" ht="18.75" x14ac:dyDescent="0.3">
      <c r="A158" s="41" t="s">
        <v>263</v>
      </c>
      <c r="B158" s="42"/>
      <c r="C158" s="34">
        <v>45</v>
      </c>
      <c r="D158" s="34">
        <f t="shared" si="5"/>
        <v>0</v>
      </c>
    </row>
    <row r="159" spans="1:4" s="32" customFormat="1" ht="18.75" x14ac:dyDescent="0.3">
      <c r="A159" s="41" t="s">
        <v>264</v>
      </c>
      <c r="B159" s="42">
        <v>6</v>
      </c>
      <c r="C159" s="34">
        <v>58</v>
      </c>
      <c r="D159" s="34">
        <f t="shared" si="5"/>
        <v>348</v>
      </c>
    </row>
    <row r="160" spans="1:4" s="32" customFormat="1" ht="18.75" x14ac:dyDescent="0.3">
      <c r="A160" s="41" t="s">
        <v>351</v>
      </c>
      <c r="B160" s="42">
        <v>2</v>
      </c>
      <c r="C160" s="34">
        <v>1150</v>
      </c>
      <c r="D160" s="34">
        <f t="shared" si="5"/>
        <v>2300</v>
      </c>
    </row>
    <row r="161" spans="1:4" s="32" customFormat="1" ht="18.75" x14ac:dyDescent="0.3">
      <c r="A161" s="41" t="s">
        <v>352</v>
      </c>
      <c r="B161" s="42">
        <v>1</v>
      </c>
      <c r="C161" s="34">
        <v>1320</v>
      </c>
      <c r="D161" s="34">
        <f t="shared" si="5"/>
        <v>1320</v>
      </c>
    </row>
    <row r="162" spans="1:4" s="32" customFormat="1" ht="18.75" x14ac:dyDescent="0.3">
      <c r="A162" s="41" t="s">
        <v>353</v>
      </c>
      <c r="B162" s="42"/>
      <c r="C162" s="34"/>
      <c r="D162" s="34"/>
    </row>
    <row r="163" spans="1:4" s="32" customFormat="1" ht="18.75" x14ac:dyDescent="0.3">
      <c r="A163" s="41" t="s">
        <v>354</v>
      </c>
      <c r="B163" s="42">
        <v>1</v>
      </c>
      <c r="C163" s="34"/>
      <c r="D163" s="34"/>
    </row>
    <row r="164" spans="1:4" s="32" customFormat="1" ht="18.75" x14ac:dyDescent="0.3">
      <c r="A164" s="41" t="s">
        <v>355</v>
      </c>
      <c r="B164" s="42">
        <v>33</v>
      </c>
      <c r="C164" s="34">
        <v>18</v>
      </c>
      <c r="D164" s="34">
        <f>+B164*C164</f>
        <v>594</v>
      </c>
    </row>
    <row r="165" spans="1:4" s="32" customFormat="1" ht="18.75" x14ac:dyDescent="0.3">
      <c r="A165" s="41" t="s">
        <v>356</v>
      </c>
      <c r="B165" s="42"/>
      <c r="C165" s="34"/>
      <c r="D165" s="34"/>
    </row>
    <row r="166" spans="1:4" s="32" customFormat="1" ht="18.75" x14ac:dyDescent="0.3">
      <c r="A166" s="41" t="s">
        <v>266</v>
      </c>
      <c r="B166" s="42">
        <v>2</v>
      </c>
      <c r="C166" s="34">
        <v>85</v>
      </c>
      <c r="D166" s="34">
        <f>+B166*C166</f>
        <v>170</v>
      </c>
    </row>
    <row r="167" spans="1:4" s="32" customFormat="1" ht="18.75" x14ac:dyDescent="0.3">
      <c r="A167" s="41" t="s">
        <v>269</v>
      </c>
      <c r="B167" s="42">
        <v>15</v>
      </c>
      <c r="C167" s="34">
        <v>15</v>
      </c>
      <c r="D167" s="34">
        <f>+B167*C167</f>
        <v>225</v>
      </c>
    </row>
    <row r="168" spans="1:4" s="32" customFormat="1" ht="18.75" x14ac:dyDescent="0.3">
      <c r="A168" s="41" t="s">
        <v>357</v>
      </c>
      <c r="B168" s="42"/>
      <c r="C168" s="34"/>
      <c r="D168" s="34"/>
    </row>
    <row r="169" spans="1:4" s="32" customFormat="1" ht="18.75" x14ac:dyDescent="0.3">
      <c r="A169" s="41" t="s">
        <v>271</v>
      </c>
      <c r="B169" s="42">
        <v>2</v>
      </c>
      <c r="C169" s="34"/>
      <c r="D169" s="34">
        <f>+B169*C169</f>
        <v>0</v>
      </c>
    </row>
    <row r="170" spans="1:4" s="32" customFormat="1" ht="18.75" x14ac:dyDescent="0.3">
      <c r="A170" s="41" t="s">
        <v>358</v>
      </c>
      <c r="B170" s="42"/>
      <c r="C170" s="34"/>
      <c r="D170" s="34"/>
    </row>
    <row r="171" spans="1:4" s="32" customFormat="1" ht="18.75" x14ac:dyDescent="0.3">
      <c r="A171" s="41" t="s">
        <v>359</v>
      </c>
      <c r="B171" s="42">
        <v>10</v>
      </c>
      <c r="C171" s="34">
        <v>45</v>
      </c>
      <c r="D171" s="34">
        <f>+B171*C171</f>
        <v>450</v>
      </c>
    </row>
    <row r="172" spans="1:4" s="32" customFormat="1" ht="18.75" x14ac:dyDescent="0.3">
      <c r="A172" s="41" t="s">
        <v>360</v>
      </c>
      <c r="B172" s="42"/>
      <c r="C172" s="34"/>
      <c r="D172" s="34"/>
    </row>
    <row r="173" spans="1:4" s="32" customFormat="1" ht="18.75" x14ac:dyDescent="0.3">
      <c r="A173" s="41" t="s">
        <v>361</v>
      </c>
      <c r="B173" s="42"/>
      <c r="C173" s="34"/>
      <c r="D173" s="34"/>
    </row>
    <row r="174" spans="1:4" s="32" customFormat="1" ht="18.75" x14ac:dyDescent="0.3">
      <c r="A174" s="41" t="s">
        <v>272</v>
      </c>
      <c r="B174" s="42">
        <v>3</v>
      </c>
      <c r="C174" s="34">
        <v>9.8000000000000007</v>
      </c>
      <c r="D174" s="34">
        <f t="shared" ref="D174:D181" si="6">+B174*C174</f>
        <v>29.400000000000002</v>
      </c>
    </row>
    <row r="175" spans="1:4" s="32" customFormat="1" ht="18.75" x14ac:dyDescent="0.3">
      <c r="A175" s="41" t="s">
        <v>362</v>
      </c>
      <c r="B175" s="42">
        <v>2</v>
      </c>
      <c r="C175" s="34">
        <v>45</v>
      </c>
      <c r="D175" s="34">
        <f t="shared" si="6"/>
        <v>90</v>
      </c>
    </row>
    <row r="176" spans="1:4" s="32" customFormat="1" ht="18.75" x14ac:dyDescent="0.3">
      <c r="A176" s="41" t="s">
        <v>274</v>
      </c>
      <c r="B176" s="42">
        <v>10</v>
      </c>
      <c r="C176" s="34">
        <v>18</v>
      </c>
      <c r="D176" s="34">
        <f t="shared" si="6"/>
        <v>180</v>
      </c>
    </row>
    <row r="177" spans="1:4" s="32" customFormat="1" ht="18.75" x14ac:dyDescent="0.3">
      <c r="A177" s="41" t="s">
        <v>275</v>
      </c>
      <c r="B177" s="42"/>
      <c r="C177" s="34">
        <v>265</v>
      </c>
      <c r="D177" s="34">
        <f t="shared" si="6"/>
        <v>0</v>
      </c>
    </row>
    <row r="178" spans="1:4" s="32" customFormat="1" ht="18.75" x14ac:dyDescent="0.3">
      <c r="A178" s="41" t="s">
        <v>277</v>
      </c>
      <c r="B178" s="42"/>
      <c r="C178" s="34">
        <v>19.75</v>
      </c>
      <c r="D178" s="34">
        <f t="shared" si="6"/>
        <v>0</v>
      </c>
    </row>
    <row r="179" spans="1:4" s="32" customFormat="1" ht="18.75" x14ac:dyDescent="0.3">
      <c r="A179" s="41" t="s">
        <v>279</v>
      </c>
      <c r="B179" s="42">
        <v>10</v>
      </c>
      <c r="C179" s="34">
        <v>5.58</v>
      </c>
      <c r="D179" s="34">
        <f t="shared" si="6"/>
        <v>55.8</v>
      </c>
    </row>
    <row r="180" spans="1:4" s="32" customFormat="1" ht="18.75" x14ac:dyDescent="0.3">
      <c r="A180" s="41" t="s">
        <v>282</v>
      </c>
      <c r="B180" s="42">
        <v>10</v>
      </c>
      <c r="C180" s="34">
        <v>35</v>
      </c>
      <c r="D180" s="34">
        <f t="shared" si="6"/>
        <v>350</v>
      </c>
    </row>
    <row r="181" spans="1:4" s="32" customFormat="1" ht="18.75" x14ac:dyDescent="0.3">
      <c r="A181" s="41" t="s">
        <v>284</v>
      </c>
      <c r="B181" s="42">
        <v>12</v>
      </c>
      <c r="C181" s="34">
        <v>19</v>
      </c>
      <c r="D181" s="34">
        <f t="shared" si="6"/>
        <v>228</v>
      </c>
    </row>
    <row r="182" spans="1:4" s="32" customFormat="1" ht="18.75" x14ac:dyDescent="0.3">
      <c r="A182" s="41" t="s">
        <v>363</v>
      </c>
      <c r="B182" s="42"/>
      <c r="C182" s="34"/>
      <c r="D182" s="34"/>
    </row>
    <row r="183" spans="1:4" s="32" customFormat="1" ht="18.75" x14ac:dyDescent="0.3">
      <c r="A183" s="41" t="s">
        <v>364</v>
      </c>
      <c r="B183" s="42"/>
      <c r="C183" s="34"/>
      <c r="D183" s="34"/>
    </row>
    <row r="184" spans="1:4" s="32" customFormat="1" ht="18.75" x14ac:dyDescent="0.3">
      <c r="A184" s="41" t="s">
        <v>365</v>
      </c>
      <c r="B184" s="42"/>
      <c r="C184" s="34"/>
      <c r="D184" s="34"/>
    </row>
    <row r="185" spans="1:4" s="32" customFormat="1" ht="18.75" x14ac:dyDescent="0.3">
      <c r="A185" s="41" t="s">
        <v>366</v>
      </c>
      <c r="B185" s="40">
        <v>4</v>
      </c>
      <c r="C185" s="34">
        <v>96</v>
      </c>
      <c r="D185" s="34">
        <f>+B185*C185</f>
        <v>384</v>
      </c>
    </row>
    <row r="186" spans="1:4" s="32" customFormat="1" ht="18.75" x14ac:dyDescent="0.3">
      <c r="A186" s="41" t="s">
        <v>290</v>
      </c>
      <c r="B186" s="42">
        <v>1</v>
      </c>
      <c r="C186" s="34">
        <v>3125</v>
      </c>
      <c r="D186" s="34">
        <f>+B186*C186</f>
        <v>3125</v>
      </c>
    </row>
    <row r="187" spans="1:4" s="32" customFormat="1" ht="18.75" x14ac:dyDescent="0.3">
      <c r="A187" s="41" t="s">
        <v>292</v>
      </c>
      <c r="B187" s="42">
        <v>9</v>
      </c>
      <c r="C187" s="34">
        <v>19</v>
      </c>
      <c r="D187" s="34">
        <f>+B187*C187</f>
        <v>171</v>
      </c>
    </row>
    <row r="188" spans="1:4" s="32" customFormat="1" ht="18.75" x14ac:dyDescent="0.3">
      <c r="A188" s="41" t="s">
        <v>297</v>
      </c>
      <c r="B188" s="40">
        <v>8</v>
      </c>
      <c r="C188" s="34">
        <v>265</v>
      </c>
      <c r="D188" s="34">
        <f>+B188*C188</f>
        <v>2120</v>
      </c>
    </row>
    <row r="189" spans="1:4" s="32" customFormat="1" ht="18.75" x14ac:dyDescent="0.3">
      <c r="A189" s="41" t="s">
        <v>299</v>
      </c>
      <c r="B189" s="42">
        <v>11</v>
      </c>
      <c r="C189" s="34">
        <v>38</v>
      </c>
      <c r="D189" s="34">
        <f>+B189*C189</f>
        <v>418</v>
      </c>
    </row>
    <row r="190" spans="1:4" s="32" customFormat="1" ht="18.75" x14ac:dyDescent="0.3">
      <c r="A190" s="41" t="s">
        <v>367</v>
      </c>
      <c r="B190" s="42"/>
      <c r="C190" s="34"/>
      <c r="D190" s="34"/>
    </row>
    <row r="191" spans="1:4" s="32" customFormat="1" ht="18.75" x14ac:dyDescent="0.3">
      <c r="A191" s="41" t="s">
        <v>301</v>
      </c>
      <c r="B191" s="42">
        <v>6</v>
      </c>
      <c r="C191" s="34">
        <v>18</v>
      </c>
      <c r="D191" s="34">
        <f>+B191*C191</f>
        <v>108</v>
      </c>
    </row>
    <row r="192" spans="1:4" x14ac:dyDescent="0.25">
      <c r="A192" s="509" t="s">
        <v>368</v>
      </c>
      <c r="B192" s="509"/>
      <c r="C192" s="509"/>
      <c r="D192" s="509"/>
    </row>
    <row r="193" spans="1:4" s="32" customFormat="1" ht="18.75" x14ac:dyDescent="0.3">
      <c r="A193" s="41" t="s">
        <v>369</v>
      </c>
      <c r="B193" s="42">
        <v>1</v>
      </c>
      <c r="C193" s="34">
        <v>350</v>
      </c>
      <c r="D193" s="34">
        <f>+B193*C193</f>
        <v>350</v>
      </c>
    </row>
    <row r="194" spans="1:4" s="32" customFormat="1" ht="18.75" x14ac:dyDescent="0.3">
      <c r="A194" s="41" t="s">
        <v>107</v>
      </c>
      <c r="B194" s="40">
        <v>4</v>
      </c>
      <c r="C194" s="34">
        <v>225</v>
      </c>
      <c r="D194" s="34">
        <f>+B194*C194</f>
        <v>900</v>
      </c>
    </row>
    <row r="195" spans="1:4" s="32" customFormat="1" ht="18.75" x14ac:dyDescent="0.3">
      <c r="A195" s="32" t="s">
        <v>109</v>
      </c>
      <c r="B195" s="40">
        <v>1</v>
      </c>
      <c r="C195" s="34">
        <v>245</v>
      </c>
      <c r="D195" s="34">
        <f>+B195*C195</f>
        <v>245</v>
      </c>
    </row>
    <row r="196" spans="1:4" s="32" customFormat="1" ht="18.75" x14ac:dyDescent="0.3">
      <c r="A196" s="32" t="s">
        <v>370</v>
      </c>
      <c r="B196" s="40"/>
      <c r="C196" s="34"/>
      <c r="D196" s="34"/>
    </row>
    <row r="197" spans="1:4" s="32" customFormat="1" ht="18.75" x14ac:dyDescent="0.3">
      <c r="A197" s="32" t="s">
        <v>371</v>
      </c>
      <c r="B197" s="32">
        <v>1</v>
      </c>
      <c r="C197" s="34">
        <v>3250</v>
      </c>
      <c r="D197" s="34">
        <f>+B197*C197</f>
        <v>3250</v>
      </c>
    </row>
    <row r="198" spans="1:4" s="32" customFormat="1" ht="18.75" x14ac:dyDescent="0.3">
      <c r="A198" s="32" t="s">
        <v>114</v>
      </c>
      <c r="C198" s="34">
        <v>100</v>
      </c>
      <c r="D198" s="34">
        <f>+B198*C198</f>
        <v>0</v>
      </c>
    </row>
    <row r="199" spans="1:4" s="32" customFormat="1" ht="18.75" x14ac:dyDescent="0.3">
      <c r="A199" s="41" t="s">
        <v>372</v>
      </c>
      <c r="B199" s="42">
        <v>1</v>
      </c>
      <c r="C199" s="34">
        <v>550</v>
      </c>
      <c r="D199" s="34">
        <f>+B199*C199</f>
        <v>550</v>
      </c>
    </row>
    <row r="200" spans="1:4" s="32" customFormat="1" ht="18.75" x14ac:dyDescent="0.3">
      <c r="A200" s="32" t="s">
        <v>373</v>
      </c>
      <c r="C200" s="34">
        <v>2900</v>
      </c>
      <c r="D200" s="34">
        <f>+B200*C200</f>
        <v>0</v>
      </c>
    </row>
    <row r="201" spans="1:4" x14ac:dyDescent="0.25">
      <c r="A201" s="26" t="s">
        <v>312</v>
      </c>
      <c r="D201" s="36">
        <f>SUM(D50:D200)</f>
        <v>137008.53499999997</v>
      </c>
    </row>
    <row r="205" spans="1:4" x14ac:dyDescent="0.25">
      <c r="A205" s="21" t="s">
        <v>56</v>
      </c>
    </row>
    <row r="206" spans="1:4" x14ac:dyDescent="0.25">
      <c r="A206" s="21" t="s">
        <v>374</v>
      </c>
    </row>
    <row r="207" spans="1:4" x14ac:dyDescent="0.25">
      <c r="A207" s="21" t="s">
        <v>304</v>
      </c>
    </row>
  </sheetData>
  <sheetProtection selectLockedCells="1" selectUnlockedCells="1"/>
  <mergeCells count="8">
    <mergeCell ref="A140:D140"/>
    <mergeCell ref="A192:D192"/>
    <mergeCell ref="A1:D1"/>
    <mergeCell ref="A2:D2"/>
    <mergeCell ref="A44:D44"/>
    <mergeCell ref="A45:D45"/>
    <mergeCell ref="A48:D48"/>
    <mergeCell ref="A92:D92"/>
  </mergeCells>
  <phoneticPr fontId="16" type="noConversion"/>
  <printOptions gridLines="1"/>
  <pageMargins left="0.5" right="0.5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zoomScale="77" zoomScaleNormal="77" zoomScaleSheetLayoutView="100" workbookViewId="0">
      <selection activeCell="A12" sqref="A12"/>
    </sheetView>
  </sheetViews>
  <sheetFormatPr defaultRowHeight="12.75" x14ac:dyDescent="0.2"/>
  <cols>
    <col min="1" max="1" width="36.42578125" style="43" customWidth="1"/>
    <col min="2" max="6" width="9.140625" style="44"/>
    <col min="7" max="7" width="9.28515625" style="44" customWidth="1"/>
    <col min="8" max="16384" width="9.140625" style="44"/>
  </cols>
  <sheetData>
    <row r="1" spans="1:3" ht="0.75" customHeight="1" x14ac:dyDescent="0.2"/>
    <row r="2" spans="1:3" ht="22.5" customHeight="1" x14ac:dyDescent="0.2">
      <c r="A2" s="485"/>
      <c r="B2" s="257"/>
    </row>
    <row r="3" spans="1:3" ht="15.75" x14ac:dyDescent="0.2">
      <c r="B3" s="45"/>
    </row>
    <row r="4" spans="1:3" ht="15.75" x14ac:dyDescent="0.2">
      <c r="A4" s="364"/>
    </row>
    <row r="6" spans="1:3" ht="21.75" customHeight="1" x14ac:dyDescent="0.2">
      <c r="A6" s="484"/>
      <c r="C6" s="258"/>
    </row>
    <row r="7" spans="1:3" ht="16.5" x14ac:dyDescent="0.2">
      <c r="A7" s="168" t="s">
        <v>384</v>
      </c>
    </row>
    <row r="8" spans="1:3" ht="15" x14ac:dyDescent="0.2">
      <c r="A8" s="365" t="s">
        <v>384</v>
      </c>
      <c r="C8" s="366"/>
    </row>
    <row r="11" spans="1:3" ht="14.25" x14ac:dyDescent="0.2">
      <c r="A11" s="304"/>
    </row>
    <row r="12" spans="1:3" ht="18" x14ac:dyDescent="0.2">
      <c r="A12" s="485" t="s">
        <v>1018</v>
      </c>
    </row>
    <row r="13" spans="1:3" ht="19.5" x14ac:dyDescent="0.2">
      <c r="A13" s="449"/>
    </row>
  </sheetData>
  <sheetProtection selectLockedCells="1" selectUnlockedCells="1"/>
  <phoneticPr fontId="16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abSelected="1" view="pageBreakPreview" zoomScaleNormal="85" zoomScaleSheetLayoutView="100" workbookViewId="0">
      <pane xSplit="1" ySplit="5" topLeftCell="B6" activePane="bottomRight" state="frozen"/>
      <selection activeCell="G59" sqref="G59"/>
      <selection pane="topRight" activeCell="G59" sqref="G59"/>
      <selection pane="bottomLeft" activeCell="G59" sqref="G59"/>
      <selection pane="bottomRight" activeCell="G17" sqref="G17"/>
    </sheetView>
  </sheetViews>
  <sheetFormatPr defaultRowHeight="15.75" x14ac:dyDescent="0.2"/>
  <cols>
    <col min="1" max="1" width="40.28515625" style="46" customWidth="1"/>
    <col min="2" max="2" width="11.42578125" style="48" customWidth="1"/>
    <col min="3" max="3" width="14.85546875" style="48" customWidth="1"/>
    <col min="4" max="4" width="12.85546875" style="49" customWidth="1"/>
    <col min="5" max="5" width="11.28515625" style="50" customWidth="1"/>
    <col min="6" max="6" width="11.7109375" style="51" customWidth="1"/>
    <col min="7" max="7" width="16.85546875" style="90" customWidth="1"/>
    <col min="8" max="8" width="16.85546875" style="53" customWidth="1"/>
    <col min="9" max="9" width="20" style="53" customWidth="1"/>
    <col min="10" max="11" width="16.85546875" style="47" customWidth="1"/>
    <col min="12" max="16384" width="9.140625" style="47"/>
  </cols>
  <sheetData>
    <row r="1" spans="1:9" s="300" customFormat="1" ht="15" x14ac:dyDescent="0.2">
      <c r="C1" s="513" t="s">
        <v>323</v>
      </c>
      <c r="D1" s="513"/>
      <c r="E1" s="513"/>
      <c r="F1" s="513"/>
      <c r="G1" s="513" t="s">
        <v>1023</v>
      </c>
      <c r="H1" s="513"/>
      <c r="I1" s="513"/>
    </row>
    <row r="2" spans="1:9" s="300" customFormat="1" ht="15" x14ac:dyDescent="0.2">
      <c r="A2" s="513" t="s">
        <v>920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ht="16.5" x14ac:dyDescent="0.2">
      <c r="A3" s="340">
        <v>42733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28.5" customHeight="1" x14ac:dyDescent="0.2">
      <c r="A4" s="260" t="s">
        <v>2</v>
      </c>
      <c r="B4" s="261" t="s">
        <v>930</v>
      </c>
      <c r="C4" s="261" t="s">
        <v>939</v>
      </c>
      <c r="D4" s="262" t="s">
        <v>387</v>
      </c>
      <c r="E4" s="302" t="s">
        <v>388</v>
      </c>
      <c r="F4" s="263" t="s">
        <v>943</v>
      </c>
      <c r="G4" s="264" t="s">
        <v>4</v>
      </c>
      <c r="H4" s="265" t="s">
        <v>390</v>
      </c>
      <c r="I4" s="265" t="s">
        <v>919</v>
      </c>
    </row>
    <row r="5" spans="1:9" s="300" customFormat="1" ht="12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276">
        <f>SUMIF(INOUT!B:B,CONCATENATE($A$3," ",A8),INOUT!E:E)</f>
        <v>60</v>
      </c>
      <c r="C8" s="276">
        <f>IF(CONCATENATE(INOUT!$B$5," ",'N1113 '!A8)&gt;0,SUMIF(INOUT!C:C,'N1113 '!A8,INOUT!E:E),0)-B8</f>
        <v>0</v>
      </c>
      <c r="D8" s="281">
        <f t="shared" ref="D8:D27" si="0">B8+C8</f>
        <v>60</v>
      </c>
      <c r="E8" s="305">
        <f>SUMIF(INOUT!C:C,'N1113 '!A8,INOUT!F:F)</f>
        <v>23</v>
      </c>
      <c r="F8" s="282">
        <f t="shared" ref="F8:F28" si="1">D8-E8</f>
        <v>37</v>
      </c>
      <c r="G8" s="306">
        <v>45</v>
      </c>
      <c r="H8" s="280">
        <f>+E8*G8</f>
        <v>1035</v>
      </c>
      <c r="I8" s="442">
        <f>+G8*E8</f>
        <v>1035</v>
      </c>
    </row>
    <row r="9" spans="1:9" s="307" customFormat="1" x14ac:dyDescent="0.2">
      <c r="A9" s="304" t="s">
        <v>8</v>
      </c>
      <c r="B9" s="276">
        <f>SUMIF(INOUT!B:B,CONCATENATE($A$3," ",A9),INOUT!E:E)</f>
        <v>3326</v>
      </c>
      <c r="C9" s="276">
        <f>IF(CONCATENATE(INOUT!$B$5," ",'N1113 '!A9)&gt;0,SUMIF(INOUT!C:C,'N1113 '!A9,INOUT!E:E),0)-B9</f>
        <v>0</v>
      </c>
      <c r="D9" s="281">
        <f t="shared" si="0"/>
        <v>3326</v>
      </c>
      <c r="E9" s="305">
        <f>SUMIF(INOUT!C:C,'N1113 '!A9,INOUT!F:F)</f>
        <v>92</v>
      </c>
      <c r="F9" s="282">
        <f t="shared" si="1"/>
        <v>3234</v>
      </c>
      <c r="G9" s="306">
        <v>34.5</v>
      </c>
      <c r="H9" s="280">
        <f t="shared" ref="H9:H28" si="2">+E9*G9</f>
        <v>3174</v>
      </c>
      <c r="I9" s="442">
        <f t="shared" ref="I9:I28" si="3">+G9*E9</f>
        <v>3174</v>
      </c>
    </row>
    <row r="10" spans="1:9" s="307" customFormat="1" x14ac:dyDescent="0.2">
      <c r="A10" s="304" t="s">
        <v>10</v>
      </c>
      <c r="B10" s="276">
        <f>SUMIF(INOUT!B:B,CONCATENATE($A$3," ",A10),INOUT!E:E)</f>
        <v>420</v>
      </c>
      <c r="C10" s="276">
        <f>IF(CONCATENATE(INOUT!$B$5," ",'N1113 '!A10)&gt;0,SUMIF(INOUT!C:C,'N1113 '!A10,INOUT!E:E),0)-B10</f>
        <v>0</v>
      </c>
      <c r="D10" s="281">
        <f t="shared" si="0"/>
        <v>420</v>
      </c>
      <c r="E10" s="305">
        <f>SUMIF(INOUT!C:C,'N1113 '!A10,INOUT!F:F)</f>
        <v>240</v>
      </c>
      <c r="F10" s="282">
        <f t="shared" si="1"/>
        <v>180</v>
      </c>
      <c r="G10" s="306">
        <v>65</v>
      </c>
      <c r="H10" s="280">
        <f t="shared" si="2"/>
        <v>15600</v>
      </c>
      <c r="I10" s="442">
        <f t="shared" si="3"/>
        <v>15600</v>
      </c>
    </row>
    <row r="11" spans="1:9" s="307" customFormat="1" x14ac:dyDescent="0.2">
      <c r="A11" s="304" t="s">
        <v>12</v>
      </c>
      <c r="B11" s="276">
        <f>SUMIF(INOUT!B:B,CONCATENATE($A$3," ",A11),INOUT!E:E)</f>
        <v>9</v>
      </c>
      <c r="C11" s="276">
        <f>IF(CONCATENATE(INOUT!$B$5," ",'N1113 '!A11)&gt;0,SUMIF(INOUT!C:C,'N1113 '!A11,INOUT!E:E),0)-B11</f>
        <v>0</v>
      </c>
      <c r="D11" s="281">
        <f t="shared" si="0"/>
        <v>9</v>
      </c>
      <c r="E11" s="305">
        <f>SUMIF(INOUT!C:C,'N1113 '!A11,INOUT!F:F)</f>
        <v>3</v>
      </c>
      <c r="F11" s="282">
        <f t="shared" si="1"/>
        <v>6</v>
      </c>
      <c r="G11" s="306">
        <v>150</v>
      </c>
      <c r="H11" s="280">
        <f t="shared" si="2"/>
        <v>450</v>
      </c>
      <c r="I11" s="442">
        <f t="shared" si="3"/>
        <v>450</v>
      </c>
    </row>
    <row r="12" spans="1:9" s="307" customFormat="1" x14ac:dyDescent="0.2">
      <c r="A12" s="304" t="s">
        <v>611</v>
      </c>
      <c r="B12" s="276">
        <f>SUMIF(INOUT!B:B,CONCATENATE($A$3," ",A12),INOUT!E:E)</f>
        <v>8</v>
      </c>
      <c r="C12" s="276">
        <f>IF(CONCATENATE(INOUT!$B$5," ",'N1113 '!A12)&gt;0,SUMIF(INOUT!C:C,'N1113 '!A12,INOUT!E:E),0)-B12</f>
        <v>0</v>
      </c>
      <c r="D12" s="281">
        <f>B12+C12</f>
        <v>8</v>
      </c>
      <c r="E12" s="305">
        <f>SUMIF(INOUT!C:C,'N1113 '!A12,INOUT!F:F)</f>
        <v>3</v>
      </c>
      <c r="F12" s="282">
        <f>D12-E12</f>
        <v>5</v>
      </c>
      <c r="G12" s="306">
        <v>150</v>
      </c>
      <c r="H12" s="280">
        <f t="shared" si="2"/>
        <v>450</v>
      </c>
      <c r="I12" s="442">
        <f t="shared" si="3"/>
        <v>450</v>
      </c>
    </row>
    <row r="13" spans="1:9" s="307" customFormat="1" ht="16.5" x14ac:dyDescent="0.2">
      <c r="A13" s="168" t="s">
        <v>856</v>
      </c>
      <c r="B13" s="276">
        <f>SUMIF(INOUT!B:B,CONCATENATE($A$3," ",A13),INOUT!E:E)</f>
        <v>215</v>
      </c>
      <c r="C13" s="276">
        <f>IF(CONCATENATE(INOUT!$B$5," ",'N1113 '!A13)&gt;0,SUMIF(INOUT!C:C,'N1113 '!A13,INOUT!E:E),0)-B13</f>
        <v>0</v>
      </c>
      <c r="D13" s="281">
        <f>B13+C13</f>
        <v>215</v>
      </c>
      <c r="E13" s="305">
        <f>SUMIF(INOUT!C:C,'N1113 '!A13,INOUT!F:F)</f>
        <v>9</v>
      </c>
      <c r="F13" s="282">
        <f>D13-E13</f>
        <v>206</v>
      </c>
      <c r="G13" s="306">
        <v>100</v>
      </c>
      <c r="H13" s="280">
        <f>+E13*G13</f>
        <v>900</v>
      </c>
      <c r="I13" s="442">
        <f t="shared" si="3"/>
        <v>900</v>
      </c>
    </row>
    <row r="14" spans="1:9" s="307" customFormat="1" x14ac:dyDescent="0.2">
      <c r="A14" s="304" t="s">
        <v>16</v>
      </c>
      <c r="B14" s="276">
        <f>SUMIF(INOUT!B:B,CONCATENATE($A$3," ",A14),INOUT!E:E)</f>
        <v>25</v>
      </c>
      <c r="C14" s="276">
        <f>IF(CONCATENATE(INOUT!$B$5," ",'N1113 '!A14)&gt;0,SUMIF(INOUT!C:C,'N1113 '!A14,INOUT!E:E),0)-B14</f>
        <v>0</v>
      </c>
      <c r="D14" s="281">
        <f t="shared" si="0"/>
        <v>25</v>
      </c>
      <c r="E14" s="305">
        <f>SUMIF(INOUT!C:C,'N1113 '!A14,INOUT!F:F)</f>
        <v>0</v>
      </c>
      <c r="F14" s="282">
        <f t="shared" si="1"/>
        <v>25</v>
      </c>
      <c r="G14" s="306">
        <v>75</v>
      </c>
      <c r="H14" s="280">
        <f t="shared" si="2"/>
        <v>0</v>
      </c>
      <c r="I14" s="442">
        <f t="shared" si="3"/>
        <v>0</v>
      </c>
    </row>
    <row r="15" spans="1:9" s="307" customFormat="1" x14ac:dyDescent="0.2">
      <c r="A15" s="304" t="s">
        <v>392</v>
      </c>
      <c r="B15" s="276">
        <f>SUMIF(INOUT!B:B,CONCATENATE($A$3," ",A15),INOUT!E:E)</f>
        <v>100</v>
      </c>
      <c r="C15" s="276">
        <f>IF(CONCATENATE(INOUT!$B$5," ",'N1113 '!A15)&gt;0,SUMIF(INOUT!C:C,'N1113 '!A15,INOUT!E:E),0)-B15</f>
        <v>0</v>
      </c>
      <c r="D15" s="281">
        <f t="shared" si="0"/>
        <v>100</v>
      </c>
      <c r="E15" s="305">
        <f>SUMIF(INOUT!C:C,'N1113 '!A15,INOUT!F:F)</f>
        <v>80</v>
      </c>
      <c r="F15" s="282">
        <f t="shared" si="1"/>
        <v>20</v>
      </c>
      <c r="G15" s="306">
        <v>35</v>
      </c>
      <c r="H15" s="280">
        <f t="shared" si="2"/>
        <v>2800</v>
      </c>
      <c r="I15" s="442">
        <f t="shared" si="3"/>
        <v>2800</v>
      </c>
    </row>
    <row r="16" spans="1:9" s="307" customFormat="1" x14ac:dyDescent="0.2">
      <c r="A16" s="304" t="s">
        <v>816</v>
      </c>
      <c r="B16" s="276">
        <f>SUMIF(INOUT!B:B,CONCATENATE($A$3," ",A16),INOUT!E:E)</f>
        <v>250</v>
      </c>
      <c r="C16" s="276">
        <f>IF(CONCATENATE(INOUT!$B$5," ",'N1113 '!A16)&gt;0,SUMIF(INOUT!C:C,'N1113 '!A16,INOUT!E:E),0)-B16</f>
        <v>4000</v>
      </c>
      <c r="D16" s="281">
        <f t="shared" si="0"/>
        <v>4250</v>
      </c>
      <c r="E16" s="305">
        <f>SUMIF(INOUT!C:C,'N1113 '!A16,INOUT!F:F)</f>
        <v>1210</v>
      </c>
      <c r="F16" s="282">
        <f t="shared" si="1"/>
        <v>3040</v>
      </c>
      <c r="G16" s="306">
        <v>36.25</v>
      </c>
      <c r="H16" s="280">
        <f t="shared" si="2"/>
        <v>43862.5</v>
      </c>
      <c r="I16" s="442">
        <f t="shared" si="3"/>
        <v>43862.5</v>
      </c>
    </row>
    <row r="17" spans="1:10" s="307" customFormat="1" x14ac:dyDescent="0.2">
      <c r="A17" s="304" t="s">
        <v>26</v>
      </c>
      <c r="B17" s="276">
        <f>SUMIF(INOUT!B:B,CONCATENATE($A$3," ",A17),INOUT!E:E)</f>
        <v>700</v>
      </c>
      <c r="C17" s="276">
        <f>IF(CONCATENATE(INOUT!$B$5," ",'N1113 '!A17)&gt;0,SUMIF(INOUT!C:C,'N1113 '!A17,INOUT!E:E),0)-B17</f>
        <v>0</v>
      </c>
      <c r="D17" s="281">
        <f t="shared" si="0"/>
        <v>700</v>
      </c>
      <c r="E17" s="305">
        <f>SUMIF(INOUT!C:C,'N1113 '!A17,INOUT!F:F)</f>
        <v>0</v>
      </c>
      <c r="F17" s="282">
        <f t="shared" si="1"/>
        <v>700</v>
      </c>
      <c r="G17" s="306">
        <v>8</v>
      </c>
      <c r="H17" s="280">
        <f t="shared" si="2"/>
        <v>0</v>
      </c>
      <c r="I17" s="442">
        <f t="shared" si="3"/>
        <v>0</v>
      </c>
    </row>
    <row r="18" spans="1:10" s="307" customFormat="1" x14ac:dyDescent="0.2">
      <c r="A18" s="304" t="s">
        <v>30</v>
      </c>
      <c r="B18" s="276">
        <f>SUMIF(INOUT!B:B,CONCATENATE($A$3," ",A18),INOUT!E:E)</f>
        <v>1350</v>
      </c>
      <c r="C18" s="276">
        <f>IF(CONCATENATE(INOUT!$B$5," ",'N1113 '!A18)&gt;0,SUMIF(INOUT!C:C,'N1113 '!A18,INOUT!E:E),0)-B18</f>
        <v>0</v>
      </c>
      <c r="D18" s="281">
        <f t="shared" si="0"/>
        <v>1350</v>
      </c>
      <c r="E18" s="305">
        <f>SUMIF(INOUT!C:C,'N1113 '!A18,INOUT!F:F)</f>
        <v>600</v>
      </c>
      <c r="F18" s="282">
        <f t="shared" si="1"/>
        <v>750</v>
      </c>
      <c r="G18" s="306">
        <v>13</v>
      </c>
      <c r="H18" s="280">
        <f t="shared" si="2"/>
        <v>7800</v>
      </c>
      <c r="I18" s="442">
        <f t="shared" si="3"/>
        <v>7800</v>
      </c>
      <c r="J18" s="308"/>
    </row>
    <row r="19" spans="1:10" s="307" customFormat="1" x14ac:dyDescent="0.2">
      <c r="A19" s="304" t="s">
        <v>32</v>
      </c>
      <c r="B19" s="276">
        <f>SUMIF(INOUT!B:B,CONCATENATE($A$3," ",A19),INOUT!E:E)</f>
        <v>400</v>
      </c>
      <c r="C19" s="276">
        <f>IF(CONCATENATE(INOUT!$B$5," ",'N1113 '!A19)&gt;0,SUMIF(INOUT!C:C,'N1113 '!A19,INOUT!E:E),0)-B19</f>
        <v>400</v>
      </c>
      <c r="D19" s="281">
        <f>B19+C19</f>
        <v>800</v>
      </c>
      <c r="E19" s="305">
        <f>SUMIF(INOUT!C:C,'N1113 '!A19,INOUT!F:F)</f>
        <v>600</v>
      </c>
      <c r="F19" s="282">
        <f t="shared" si="1"/>
        <v>200</v>
      </c>
      <c r="G19" s="306">
        <v>12</v>
      </c>
      <c r="H19" s="280">
        <f>+E19*G19</f>
        <v>7200</v>
      </c>
      <c r="I19" s="442">
        <f t="shared" si="3"/>
        <v>7200</v>
      </c>
    </row>
    <row r="20" spans="1:10" s="307" customFormat="1" x14ac:dyDescent="0.2">
      <c r="A20" s="304" t="s">
        <v>34</v>
      </c>
      <c r="B20" s="276">
        <f>SUMIF(INOUT!B:B,CONCATENATE($A$3," ",A20),INOUT!E:E)</f>
        <v>3400</v>
      </c>
      <c r="C20" s="276">
        <f>IF(CONCATENATE(INOUT!$B$5," ",'N1113 '!A20)&gt;0,SUMIF(INOUT!C:C,'N1113 '!A20,INOUT!E:E),0)-B20</f>
        <v>0</v>
      </c>
      <c r="D20" s="281">
        <f>B20+C20</f>
        <v>3400</v>
      </c>
      <c r="E20" s="305">
        <f>SUMIF(INOUT!C:C,'N1113 '!A20,INOUT!F:F)</f>
        <v>1200</v>
      </c>
      <c r="F20" s="282">
        <f>D20-E20</f>
        <v>2200</v>
      </c>
      <c r="G20" s="306">
        <v>20</v>
      </c>
      <c r="H20" s="280">
        <f>+E20*G20</f>
        <v>24000</v>
      </c>
      <c r="I20" s="442">
        <f t="shared" si="3"/>
        <v>24000</v>
      </c>
    </row>
    <row r="21" spans="1:10" s="307" customFormat="1" ht="16.5" x14ac:dyDescent="0.2">
      <c r="A21" s="348" t="s">
        <v>311</v>
      </c>
      <c r="B21" s="276">
        <f>SUMIF(INOUT!B:B,CONCATENATE($A$3," ",A21),INOUT!E:E)</f>
        <v>0</v>
      </c>
      <c r="C21" s="276">
        <f>IF(CONCATENATE(INOUT!$B$5," ",'N1113 '!A21)&gt;0,SUMIF(INOUT!C:C,'N1113 '!A21,INOUT!E:E),0)-B21</f>
        <v>987</v>
      </c>
      <c r="D21" s="281">
        <f>B21+C21</f>
        <v>987</v>
      </c>
      <c r="E21" s="305">
        <f>SUMIF(INOUT!C:C,'N1113 '!A21,INOUT!F:F)</f>
        <v>475</v>
      </c>
      <c r="F21" s="282">
        <f t="shared" ref="F21" si="4">D21-E21</f>
        <v>512</v>
      </c>
      <c r="G21" s="306">
        <v>12</v>
      </c>
      <c r="H21" s="280">
        <f>+E21*G21</f>
        <v>5700</v>
      </c>
      <c r="I21" s="442">
        <f t="shared" si="3"/>
        <v>5700</v>
      </c>
    </row>
    <row r="22" spans="1:10" s="307" customFormat="1" x14ac:dyDescent="0.2">
      <c r="A22" s="304" t="s">
        <v>519</v>
      </c>
      <c r="B22" s="276">
        <f>SUMIF(INOUT!B:B,CONCATENATE($A$3," ",A22),INOUT!E:E)</f>
        <v>190</v>
      </c>
      <c r="C22" s="276">
        <f>IF(CONCATENATE(INOUT!$B$5," ",'N1113 '!A22)&gt;0,SUMIF(INOUT!C:C,'N1113 '!A22,INOUT!E:E),0)-B22</f>
        <v>0</v>
      </c>
      <c r="D22" s="281">
        <f t="shared" si="0"/>
        <v>190</v>
      </c>
      <c r="E22" s="305">
        <f>SUMIF(INOUT!C:C,'N1113 '!A22,INOUT!F:F)</f>
        <v>10</v>
      </c>
      <c r="F22" s="282">
        <f t="shared" si="1"/>
        <v>180</v>
      </c>
      <c r="G22" s="306">
        <v>30</v>
      </c>
      <c r="H22" s="280">
        <f t="shared" si="2"/>
        <v>300</v>
      </c>
      <c r="I22" s="442">
        <f t="shared" si="3"/>
        <v>300</v>
      </c>
    </row>
    <row r="23" spans="1:10" s="307" customFormat="1" x14ac:dyDescent="0.2">
      <c r="A23" s="304" t="s">
        <v>641</v>
      </c>
      <c r="B23" s="276">
        <f>SUMIF(INOUT!B:B,CONCATENATE($A$3," ",A23),INOUT!E:E)</f>
        <v>3</v>
      </c>
      <c r="C23" s="276">
        <f>IF(CONCATENATE(INOUT!$B$5," ",'N1113 '!A23)&gt;0,SUMIF(INOUT!C:C,'N1113 '!A23,INOUT!E:E),0)-B23</f>
        <v>0</v>
      </c>
      <c r="D23" s="281">
        <f t="shared" si="0"/>
        <v>3</v>
      </c>
      <c r="E23" s="305">
        <f>SUMIF(INOUT!C:C,'N1113 '!A23,INOUT!F:F)</f>
        <v>0</v>
      </c>
      <c r="F23" s="282">
        <f t="shared" si="1"/>
        <v>3</v>
      </c>
      <c r="G23" s="306">
        <v>340</v>
      </c>
      <c r="H23" s="280">
        <f t="shared" si="2"/>
        <v>0</v>
      </c>
      <c r="I23" s="442">
        <f t="shared" si="3"/>
        <v>0</v>
      </c>
    </row>
    <row r="24" spans="1:10" s="307" customFormat="1" x14ac:dyDescent="0.2">
      <c r="A24" s="304" t="s">
        <v>35</v>
      </c>
      <c r="B24" s="276">
        <f>SUMIF(INOUT!B:B,CONCATENATE($A$3," ",A24),INOUT!E:E)</f>
        <v>350</v>
      </c>
      <c r="C24" s="276">
        <f>IF(CONCATENATE(INOUT!$B$5," ",'N1113 '!A24)&gt;0,SUMIF(INOUT!C:C,'N1113 '!A24,INOUT!E:E),0)-B24</f>
        <v>0</v>
      </c>
      <c r="D24" s="281">
        <f t="shared" si="0"/>
        <v>350</v>
      </c>
      <c r="E24" s="305">
        <f>SUMIF(INOUT!C:C,'N1113 '!A24,INOUT!F:F)</f>
        <v>0</v>
      </c>
      <c r="F24" s="282">
        <f t="shared" si="1"/>
        <v>350</v>
      </c>
      <c r="G24" s="306">
        <v>170</v>
      </c>
      <c r="H24" s="280">
        <f t="shared" si="2"/>
        <v>0</v>
      </c>
      <c r="I24" s="442">
        <f t="shared" si="3"/>
        <v>0</v>
      </c>
    </row>
    <row r="25" spans="1:10" s="307" customFormat="1" x14ac:dyDescent="0.2">
      <c r="A25" s="304" t="s">
        <v>37</v>
      </c>
      <c r="B25" s="276">
        <f>SUMIF(INOUT!B:B,CONCATENATE($A$3," ",A25),INOUT!E:E)</f>
        <v>10</v>
      </c>
      <c r="C25" s="276">
        <f>IF(CONCATENATE(INOUT!$B$5," ",'N1113 '!A25)&gt;0,SUMIF(INOUT!C:C,'N1113 '!A25,INOUT!E:E),0)-B25</f>
        <v>20</v>
      </c>
      <c r="D25" s="281">
        <f t="shared" si="0"/>
        <v>30</v>
      </c>
      <c r="E25" s="305">
        <f>SUMIF(INOUT!C:C,'N1113 '!A25,INOUT!F:F)</f>
        <v>7</v>
      </c>
      <c r="F25" s="282">
        <f t="shared" si="1"/>
        <v>23</v>
      </c>
      <c r="G25" s="306">
        <v>50</v>
      </c>
      <c r="H25" s="280">
        <f t="shared" si="2"/>
        <v>350</v>
      </c>
      <c r="I25" s="442">
        <f t="shared" si="3"/>
        <v>350</v>
      </c>
    </row>
    <row r="26" spans="1:10" s="307" customFormat="1" x14ac:dyDescent="0.2">
      <c r="A26" s="304" t="s">
        <v>39</v>
      </c>
      <c r="B26" s="276">
        <f>SUMIF(INOUT!B:B,CONCATENATE($A$3," ",A26),INOUT!E:E)</f>
        <v>220</v>
      </c>
      <c r="C26" s="276">
        <f>IF(CONCATENATE(INOUT!$B$5," ",'N1113 '!A26)&gt;0,SUMIF(INOUT!C:C,'N1113 '!A26,INOUT!E:E),0)-B26</f>
        <v>300</v>
      </c>
      <c r="D26" s="281">
        <f t="shared" si="0"/>
        <v>520</v>
      </c>
      <c r="E26" s="305">
        <f>SUMIF(INOUT!C:C,'N1113 '!A26,INOUT!F:F)</f>
        <v>300</v>
      </c>
      <c r="F26" s="282">
        <f t="shared" si="1"/>
        <v>220</v>
      </c>
      <c r="G26" s="306">
        <v>25</v>
      </c>
      <c r="H26" s="280">
        <f t="shared" si="2"/>
        <v>7500</v>
      </c>
      <c r="I26" s="442">
        <f t="shared" si="3"/>
        <v>7500</v>
      </c>
    </row>
    <row r="27" spans="1:10" s="307" customFormat="1" x14ac:dyDescent="0.2">
      <c r="A27" s="304" t="s">
        <v>818</v>
      </c>
      <c r="B27" s="276">
        <f>SUMIF(INOUT!B:B,CONCATENATE($A$3," ",A27),INOUT!E:E)</f>
        <v>900</v>
      </c>
      <c r="C27" s="276">
        <f>IF(CONCATENATE(INOUT!$B$5," ",'N1113 '!A27)&gt;0,SUMIF(INOUT!C:C,'N1113 '!A27,INOUT!E:E),0)-B27</f>
        <v>0</v>
      </c>
      <c r="D27" s="281">
        <f t="shared" si="0"/>
        <v>900</v>
      </c>
      <c r="E27" s="305">
        <f>SUMIF(INOUT!C:C,'N1113 '!A27,INOUT!F:F)</f>
        <v>0</v>
      </c>
      <c r="F27" s="282">
        <f t="shared" si="1"/>
        <v>900</v>
      </c>
      <c r="G27" s="306">
        <v>2</v>
      </c>
      <c r="H27" s="280">
        <f t="shared" si="2"/>
        <v>0</v>
      </c>
      <c r="I27" s="442">
        <f t="shared" si="3"/>
        <v>0</v>
      </c>
    </row>
    <row r="28" spans="1:10" s="307" customFormat="1" x14ac:dyDescent="0.2">
      <c r="A28" s="304" t="s">
        <v>41</v>
      </c>
      <c r="B28" s="276">
        <f>SUMIF(INOUT!B:B,CONCATENATE($A$3," ",A28),INOUT!E:E)</f>
        <v>5</v>
      </c>
      <c r="C28" s="276">
        <f>IF(CONCATENATE(INOUT!$B$5," ",'N1113 '!A28)&gt;0,SUMIF(INOUT!C:C,'N1113 '!A28,INOUT!E:E),0)-B28</f>
        <v>20</v>
      </c>
      <c r="D28" s="281">
        <f>B28+C28</f>
        <v>25</v>
      </c>
      <c r="E28" s="305">
        <f>SUMIF(INOUT!C:C,'N1113 '!A28,INOUT!F:F)</f>
        <v>4</v>
      </c>
      <c r="F28" s="282">
        <f t="shared" si="1"/>
        <v>21</v>
      </c>
      <c r="G28" s="306">
        <v>50</v>
      </c>
      <c r="H28" s="280">
        <f t="shared" si="2"/>
        <v>200</v>
      </c>
      <c r="I28" s="442">
        <f t="shared" si="3"/>
        <v>200</v>
      </c>
    </row>
    <row r="29" spans="1:10" s="309" customFormat="1" ht="16.5" thickBot="1" x14ac:dyDescent="0.25">
      <c r="A29" s="275"/>
      <c r="B29" s="276"/>
      <c r="C29" s="276"/>
      <c r="D29" s="516" t="s">
        <v>312</v>
      </c>
      <c r="E29" s="516"/>
      <c r="F29" s="516"/>
      <c r="G29" s="516"/>
      <c r="H29" s="333">
        <f>SUM(H8:H28)</f>
        <v>121321.5</v>
      </c>
      <c r="I29" s="209">
        <f>SUM(I8:I28)</f>
        <v>121321.5</v>
      </c>
    </row>
    <row r="30" spans="1:10" s="309" customFormat="1" x14ac:dyDescent="0.2">
      <c r="A30" s="275"/>
      <c r="B30" s="276"/>
      <c r="C30" s="276"/>
      <c r="D30" s="277"/>
      <c r="E30" s="277"/>
      <c r="F30" s="277"/>
      <c r="G30" s="277"/>
      <c r="H30" s="407"/>
      <c r="I30" s="408"/>
    </row>
    <row r="31" spans="1:10" s="307" customFormat="1" x14ac:dyDescent="0.2">
      <c r="A31" s="280"/>
      <c r="B31" s="276"/>
      <c r="C31" s="276"/>
      <c r="D31" s="281"/>
      <c r="E31" s="305"/>
      <c r="F31" s="282"/>
      <c r="G31" s="283"/>
      <c r="H31" s="280"/>
      <c r="I31" s="284"/>
    </row>
    <row r="32" spans="1:10" s="307" customFormat="1" ht="21" customHeight="1" x14ac:dyDescent="0.2">
      <c r="A32" s="285" t="s">
        <v>314</v>
      </c>
      <c r="B32" s="286"/>
      <c r="C32" s="276"/>
      <c r="D32" s="281"/>
      <c r="E32" s="310"/>
      <c r="F32" s="287"/>
      <c r="G32" s="306"/>
      <c r="H32" s="280"/>
      <c r="I32" s="284"/>
    </row>
    <row r="33" spans="1:9" s="307" customFormat="1" x14ac:dyDescent="0.2">
      <c r="A33" s="304" t="s">
        <v>315</v>
      </c>
      <c r="B33" s="276">
        <f>SUMIF(INOUT!B:B,CONCATENATE($A$3," ",A33),INOUT!E:E)</f>
        <v>180</v>
      </c>
      <c r="C33" s="276">
        <f>IF(CONCATENATE(INOUT!$B$5," ",'N1113 '!A33)&gt;0,SUMIF(INOUT!C:C,'N1113 '!A33,INOUT!E:E),0)-B33</f>
        <v>0</v>
      </c>
      <c r="D33" s="281">
        <f>B33+C33</f>
        <v>180</v>
      </c>
      <c r="E33" s="305">
        <f>SUMIF(INOUT!C:C,'N1113 '!A33,INOUT!F:F)</f>
        <v>100</v>
      </c>
      <c r="F33" s="282">
        <f>D33-E33</f>
        <v>80</v>
      </c>
      <c r="G33" s="306">
        <v>13</v>
      </c>
      <c r="H33" s="280">
        <f>+E33*G33</f>
        <v>1300</v>
      </c>
      <c r="I33" s="442">
        <f t="shared" ref="I33:I37" si="5">+G33*E33</f>
        <v>1300</v>
      </c>
    </row>
    <row r="34" spans="1:9" s="307" customFormat="1" x14ac:dyDescent="0.2">
      <c r="A34" s="304" t="s">
        <v>316</v>
      </c>
      <c r="B34" s="276">
        <f>SUMIF(INOUT!B:B,CONCATENATE($A$3," ",A34),INOUT!E:E)</f>
        <v>260</v>
      </c>
      <c r="C34" s="276">
        <f>IF(CONCATENATE(INOUT!$B$5," ",'N1113 '!A34)&gt;0,SUMIF(INOUT!C:C,'N1113 '!A34,INOUT!E:E),0)-B34</f>
        <v>0</v>
      </c>
      <c r="D34" s="281">
        <f>B34+C34</f>
        <v>260</v>
      </c>
      <c r="E34" s="305">
        <f>SUMIF(INOUT!C:C,'N1113 '!A34,INOUT!F:F)</f>
        <v>100</v>
      </c>
      <c r="F34" s="282">
        <f>D34-E34</f>
        <v>160</v>
      </c>
      <c r="G34" s="306">
        <v>18</v>
      </c>
      <c r="H34" s="280">
        <f>+E34*G34</f>
        <v>1800</v>
      </c>
      <c r="I34" s="442">
        <f t="shared" si="5"/>
        <v>1800</v>
      </c>
    </row>
    <row r="35" spans="1:9" s="307" customFormat="1" ht="16.5" x14ac:dyDescent="0.2">
      <c r="A35" s="168" t="s">
        <v>319</v>
      </c>
      <c r="B35" s="276">
        <f>SUMIF(INOUT!B:B,CONCATENATE($A$3," ",A35),INOUT!E:E)</f>
        <v>0</v>
      </c>
      <c r="C35" s="276">
        <f>IF(CONCATENATE(INOUT!$B$5," ",'N1113 '!A35)&gt;0,SUMIF(INOUT!C:C,'N1113 '!A35,INOUT!E:E),0)-B35</f>
        <v>100</v>
      </c>
      <c r="D35" s="281">
        <f t="shared" ref="D35" si="6">B35+C35</f>
        <v>100</v>
      </c>
      <c r="E35" s="305">
        <f>SUMIF(INOUT!C:C,'N1113 '!A35,INOUT!F:F)</f>
        <v>20</v>
      </c>
      <c r="F35" s="282">
        <f t="shared" ref="F35" si="7">D35-E35</f>
        <v>80</v>
      </c>
      <c r="G35" s="306">
        <v>65</v>
      </c>
      <c r="H35" s="280">
        <f t="shared" ref="H35" si="8">+E35*G35</f>
        <v>1300</v>
      </c>
      <c r="I35" s="457">
        <f t="shared" si="5"/>
        <v>1300</v>
      </c>
    </row>
    <row r="36" spans="1:9" s="307" customFormat="1" x14ac:dyDescent="0.2">
      <c r="A36" s="304" t="s">
        <v>318</v>
      </c>
      <c r="B36" s="276">
        <f>SUMIF(INOUT!B:B,CONCATENATE($A$3," ",A36),INOUT!E:E)</f>
        <v>140</v>
      </c>
      <c r="C36" s="276">
        <f>IF(CONCATENATE(INOUT!$B$5," ",'N1113 '!A36)&gt;0,SUMIF(INOUT!C:C,'N1113 '!A36,INOUT!E:E),0)-B36</f>
        <v>0</v>
      </c>
      <c r="D36" s="281">
        <f>B36+C36</f>
        <v>140</v>
      </c>
      <c r="E36" s="305">
        <f>SUMIF(INOUT!C:C,'N1113 '!A36,INOUT!F:F)</f>
        <v>0</v>
      </c>
      <c r="F36" s="282">
        <f>D36-E36</f>
        <v>140</v>
      </c>
      <c r="G36" s="306">
        <v>50</v>
      </c>
      <c r="H36" s="280">
        <f>+E36*G36</f>
        <v>0</v>
      </c>
      <c r="I36" s="442">
        <f t="shared" si="5"/>
        <v>0</v>
      </c>
    </row>
    <row r="37" spans="1:9" s="307" customFormat="1" x14ac:dyDescent="0.2">
      <c r="A37" s="304" t="s">
        <v>399</v>
      </c>
      <c r="B37" s="276">
        <f>SUMIF(INOUT!B:B,CONCATENATE($A$3," ",A37),INOUT!E:E)</f>
        <v>900</v>
      </c>
      <c r="C37" s="276">
        <f>IF(CONCATENATE(INOUT!$B$5," ",'N1113 '!A37)&gt;0,SUMIF(INOUT!C:C,'N1113 '!A37,INOUT!E:E),0)-B37</f>
        <v>0</v>
      </c>
      <c r="D37" s="281">
        <f>B37+C37</f>
        <v>900</v>
      </c>
      <c r="E37" s="305">
        <f>SUMIF(INOUT!C:C,'N1113 '!A37,INOUT!F:F)</f>
        <v>0</v>
      </c>
      <c r="F37" s="282">
        <f>D37-E37</f>
        <v>900</v>
      </c>
      <c r="G37" s="306">
        <v>80</v>
      </c>
      <c r="H37" s="280">
        <f>+E37*G37</f>
        <v>0</v>
      </c>
      <c r="I37" s="442">
        <f t="shared" si="5"/>
        <v>0</v>
      </c>
    </row>
    <row r="38" spans="1:9" s="307" customFormat="1" ht="16.5" thickBot="1" x14ac:dyDescent="0.25">
      <c r="A38" s="304"/>
      <c r="B38" s="276"/>
      <c r="C38" s="276"/>
      <c r="D38" s="516" t="s">
        <v>312</v>
      </c>
      <c r="E38" s="516"/>
      <c r="F38" s="516"/>
      <c r="G38" s="516"/>
      <c r="H38" s="278">
        <f>SUM(H33:H37)</f>
        <v>4400</v>
      </c>
      <c r="I38" s="279">
        <f>SUM(I33:I37)</f>
        <v>4400</v>
      </c>
    </row>
    <row r="39" spans="1:9" s="307" customFormat="1" x14ac:dyDescent="0.2">
      <c r="A39" s="280"/>
      <c r="B39" s="276"/>
      <c r="C39" s="276"/>
      <c r="D39" s="281"/>
      <c r="E39" s="305"/>
      <c r="F39" s="282"/>
      <c r="G39" s="306"/>
      <c r="H39" s="280"/>
      <c r="I39" s="284"/>
    </row>
    <row r="40" spans="1:9" s="307" customFormat="1" x14ac:dyDescent="0.2">
      <c r="A40" s="515" t="s">
        <v>324</v>
      </c>
      <c r="B40" s="515"/>
      <c r="C40" s="515"/>
      <c r="D40" s="515"/>
      <c r="E40" s="515"/>
      <c r="F40" s="515"/>
      <c r="G40" s="515"/>
      <c r="H40" s="515"/>
      <c r="I40" s="292"/>
    </row>
    <row r="41" spans="1:9" s="307" customFormat="1" x14ac:dyDescent="0.2">
      <c r="A41" s="313" t="s">
        <v>647</v>
      </c>
      <c r="B41" s="276">
        <f>SUMIF(INOUT!B:B,CONCATENATE($A$3," ",A41),INOUT!E:E)</f>
        <v>6</v>
      </c>
      <c r="C41" s="276">
        <f>IF(CONCATENATE(INOUT!$B$5," ",'N1113 '!A41)&gt;0,SUMIF(INOUT!C:C,'N1113 '!A41,INOUT!E:E),0)-B41</f>
        <v>0</v>
      </c>
      <c r="D41" s="281">
        <f t="shared" ref="D41:D65" si="9">B41+C41</f>
        <v>6</v>
      </c>
      <c r="E41" s="305">
        <f>SUMIF(INOUT!C:C,'N1113 '!A41,INOUT!F:F)</f>
        <v>4</v>
      </c>
      <c r="F41" s="282">
        <f t="shared" ref="F41:F51" si="10">D41-E41</f>
        <v>2</v>
      </c>
      <c r="G41" s="306">
        <v>45</v>
      </c>
      <c r="H41" s="280">
        <f t="shared" ref="H41:H46" si="11">+E41*G41</f>
        <v>180</v>
      </c>
      <c r="I41" s="442">
        <f t="shared" ref="I41:I132" si="12">+G41*E41</f>
        <v>180</v>
      </c>
    </row>
    <row r="42" spans="1:9" s="307" customFormat="1" x14ac:dyDescent="0.2">
      <c r="A42" s="304" t="s">
        <v>678</v>
      </c>
      <c r="B42" s="276">
        <f>SUMIF(INOUT!B:B,CONCATENATE($A$3," ",A42),INOUT!E:E)</f>
        <v>55</v>
      </c>
      <c r="C42" s="276">
        <f>IF(CONCATENATE(INOUT!$B$5," ",'N1113 '!A42)&gt;0,SUMIF(INOUT!C:C,'N1113 '!A42,INOUT!E:E),0)-B42</f>
        <v>200</v>
      </c>
      <c r="D42" s="281">
        <f t="shared" si="9"/>
        <v>255</v>
      </c>
      <c r="E42" s="305">
        <f>SUMIF(INOUT!C:C,'N1113 '!A42,INOUT!F:F)</f>
        <v>36</v>
      </c>
      <c r="F42" s="282">
        <f t="shared" si="10"/>
        <v>219</v>
      </c>
      <c r="G42" s="306">
        <v>13</v>
      </c>
      <c r="H42" s="280">
        <f t="shared" si="11"/>
        <v>468</v>
      </c>
      <c r="I42" s="442">
        <f t="shared" si="12"/>
        <v>468</v>
      </c>
    </row>
    <row r="43" spans="1:9" s="307" customFormat="1" ht="16.5" x14ac:dyDescent="0.2">
      <c r="A43" s="348" t="s">
        <v>978</v>
      </c>
      <c r="B43" s="276">
        <f>SUMIF(INOUT!B:B,CONCATENATE($A$3," ",A43),INOUT!E:E)</f>
        <v>0</v>
      </c>
      <c r="C43" s="276">
        <f>IF(CONCATENATE(INOUT!$B$5," ",'N1113 '!A43)&gt;0,SUMIF(INOUT!C:C,'N1113 '!A43,INOUT!E:E),0)-B43</f>
        <v>300</v>
      </c>
      <c r="D43" s="281">
        <f t="shared" ref="D43" si="13">B43+C43</f>
        <v>300</v>
      </c>
      <c r="E43" s="305">
        <f>SUMIF(INOUT!C:C,'N1113 '!A43,INOUT!F:F)</f>
        <v>167</v>
      </c>
      <c r="F43" s="282">
        <f t="shared" ref="F43" si="14">D43-E43</f>
        <v>133</v>
      </c>
      <c r="G43" s="306">
        <v>4.5</v>
      </c>
      <c r="H43" s="280">
        <f t="shared" si="11"/>
        <v>751.5</v>
      </c>
      <c r="I43" s="451">
        <f t="shared" ref="I43" si="15">+G43*E43</f>
        <v>751.5</v>
      </c>
    </row>
    <row r="44" spans="1:9" s="307" customFormat="1" x14ac:dyDescent="0.2">
      <c r="A44" s="304" t="s">
        <v>404</v>
      </c>
      <c r="B44" s="276">
        <f>SUMIF(INOUT!B:B,CONCATENATE($A$3," ",A44),INOUT!E:E)</f>
        <v>124</v>
      </c>
      <c r="C44" s="276">
        <f>IF(CONCATENATE(INOUT!$B$5," ",'N1113 '!A44)&gt;0,SUMIF(INOUT!C:C,'N1113 '!A44,INOUT!E:E),0)-B44</f>
        <v>150</v>
      </c>
      <c r="D44" s="281">
        <f t="shared" si="9"/>
        <v>274</v>
      </c>
      <c r="E44" s="305">
        <f>SUMIF(INOUT!C:C,'N1113 '!A44,INOUT!F:F)</f>
        <v>275</v>
      </c>
      <c r="F44" s="282">
        <f t="shared" si="10"/>
        <v>-1</v>
      </c>
      <c r="G44" s="306">
        <v>3.6</v>
      </c>
      <c r="H44" s="280">
        <f t="shared" si="11"/>
        <v>990</v>
      </c>
      <c r="I44" s="442">
        <f t="shared" si="12"/>
        <v>990</v>
      </c>
    </row>
    <row r="45" spans="1:9" s="307" customFormat="1" x14ac:dyDescent="0.2">
      <c r="A45" s="304" t="s">
        <v>951</v>
      </c>
      <c r="B45" s="276">
        <f>SUMIF(INOUT!B:B,CONCATENATE($A$3," ",A45),INOUT!E:E)</f>
        <v>0</v>
      </c>
      <c r="C45" s="276">
        <f>IF(CONCATENATE(INOUT!$B$5," ",'N1113 '!A45)&gt;0,SUMIF(INOUT!C:C,'N1113 '!A45,INOUT!E:E),0)-B45</f>
        <v>10</v>
      </c>
      <c r="D45" s="281">
        <f t="shared" ref="D45" si="16">B45+C45</f>
        <v>10</v>
      </c>
      <c r="E45" s="305">
        <f>SUMIF(INOUT!C:C,'N1113 '!A45,INOUT!F:F)</f>
        <v>10</v>
      </c>
      <c r="F45" s="282">
        <f t="shared" ref="F45" si="17">D45-E45</f>
        <v>0</v>
      </c>
      <c r="G45" s="306">
        <v>5</v>
      </c>
      <c r="H45" s="280">
        <f t="shared" si="11"/>
        <v>50</v>
      </c>
      <c r="I45" s="442">
        <f t="shared" si="12"/>
        <v>50</v>
      </c>
    </row>
    <row r="46" spans="1:9" s="307" customFormat="1" x14ac:dyDescent="0.2">
      <c r="A46" s="304" t="s">
        <v>653</v>
      </c>
      <c r="B46" s="276">
        <f>SUMIF(INOUT!B:B,CONCATENATE($A$3," ",A46),INOUT!E:E)</f>
        <v>24</v>
      </c>
      <c r="C46" s="276">
        <f>IF(CONCATENATE(INOUT!$B$5," ",'N1113 '!A46)&gt;0,SUMIF(INOUT!C:C,'N1113 '!A46,INOUT!E:E),0)-B46</f>
        <v>0</v>
      </c>
      <c r="D46" s="281">
        <f t="shared" si="9"/>
        <v>24</v>
      </c>
      <c r="E46" s="305">
        <f>SUMIF(INOUT!C:C,'N1113 '!A46,INOUT!F:F)</f>
        <v>24</v>
      </c>
      <c r="F46" s="282">
        <f t="shared" si="10"/>
        <v>0</v>
      </c>
      <c r="G46" s="306">
        <v>3.75</v>
      </c>
      <c r="H46" s="280">
        <f t="shared" si="11"/>
        <v>90</v>
      </c>
      <c r="I46" s="442">
        <f t="shared" si="12"/>
        <v>90</v>
      </c>
    </row>
    <row r="47" spans="1:9" s="307" customFormat="1" x14ac:dyDescent="0.2">
      <c r="A47" s="304" t="s">
        <v>407</v>
      </c>
      <c r="B47" s="276">
        <f>SUMIF(INOUT!B:B,CONCATENATE($A$3," ",A47),INOUT!E:E)</f>
        <v>9</v>
      </c>
      <c r="C47" s="276">
        <f>IF(CONCATENATE(INOUT!$B$5," ",'N1113 '!A47)&gt;0,SUMIF(INOUT!C:C,'N1113 '!A47,INOUT!E:E),0)-B47</f>
        <v>0</v>
      </c>
      <c r="D47" s="281">
        <f t="shared" si="9"/>
        <v>9</v>
      </c>
      <c r="E47" s="305">
        <f>SUMIF(INOUT!C:C,'N1113 '!A47,INOUT!F:F)</f>
        <v>9</v>
      </c>
      <c r="F47" s="282">
        <f t="shared" si="10"/>
        <v>0</v>
      </c>
      <c r="G47" s="306">
        <v>12</v>
      </c>
      <c r="H47" s="280">
        <f t="shared" ref="H47:H71" si="18">+E47*G47</f>
        <v>108</v>
      </c>
      <c r="I47" s="442">
        <f t="shared" si="12"/>
        <v>108</v>
      </c>
    </row>
    <row r="48" spans="1:9" s="307" customFormat="1" ht="16.5" x14ac:dyDescent="0.2">
      <c r="A48" s="348" t="s">
        <v>946</v>
      </c>
      <c r="B48" s="276">
        <f>SUMIF(INOUT!B:B,CONCATENATE($A$3," ",A48),INOUT!E:E)</f>
        <v>43</v>
      </c>
      <c r="C48" s="276">
        <f>IF(CONCATENATE(INOUT!$B$5," ",'N1113 '!A48)&gt;0,SUMIF(INOUT!C:C,'N1113 '!A48,INOUT!E:E),0)-B48</f>
        <v>0</v>
      </c>
      <c r="D48" s="281">
        <f t="shared" si="9"/>
        <v>43</v>
      </c>
      <c r="E48" s="305">
        <f>SUMIF(INOUT!C:C,'N1113 '!A48,INOUT!F:F)</f>
        <v>1</v>
      </c>
      <c r="F48" s="282">
        <f t="shared" si="10"/>
        <v>42</v>
      </c>
      <c r="G48" s="306">
        <v>20</v>
      </c>
      <c r="H48" s="280">
        <f>+E48*G48</f>
        <v>20</v>
      </c>
      <c r="I48" s="442">
        <f t="shared" si="12"/>
        <v>20</v>
      </c>
    </row>
    <row r="49" spans="1:9" s="307" customFormat="1" x14ac:dyDescent="0.2">
      <c r="A49" s="304" t="s">
        <v>411</v>
      </c>
      <c r="B49" s="276">
        <f>SUMIF(INOUT!B:B,CONCATENATE($A$3," ",A49),INOUT!E:E)</f>
        <v>4</v>
      </c>
      <c r="C49" s="276">
        <f>IF(CONCATENATE(INOUT!$B$5," ",'N1113 '!A49)&gt;0,SUMIF(INOUT!C:C,'N1113 '!A49,INOUT!E:E),0)-B49</f>
        <v>0</v>
      </c>
      <c r="D49" s="281">
        <f t="shared" si="9"/>
        <v>4</v>
      </c>
      <c r="E49" s="305">
        <f>SUMIF(INOUT!C:C,'N1113 '!A49,INOUT!F:F)</f>
        <v>4</v>
      </c>
      <c r="F49" s="282">
        <f t="shared" si="10"/>
        <v>0</v>
      </c>
      <c r="G49" s="306">
        <v>18.75</v>
      </c>
      <c r="H49" s="280">
        <f t="shared" si="18"/>
        <v>75</v>
      </c>
      <c r="I49" s="442">
        <f t="shared" si="12"/>
        <v>75</v>
      </c>
    </row>
    <row r="50" spans="1:9" s="307" customFormat="1" x14ac:dyDescent="0.2">
      <c r="A50" s="304" t="s">
        <v>949</v>
      </c>
      <c r="B50" s="276">
        <f>SUMIF(INOUT!B:B,CONCATENATE($A$3," ",A50),INOUT!E:E)</f>
        <v>5</v>
      </c>
      <c r="C50" s="276">
        <f>IF(CONCATENATE(INOUT!$B$5," ",'N1113 '!A50)&gt;0,SUMIF(INOUT!C:C,'N1113 '!A50,INOUT!E:E),0)-B50</f>
        <v>0</v>
      </c>
      <c r="D50" s="281">
        <f t="shared" ref="D50" si="19">B50+C50</f>
        <v>5</v>
      </c>
      <c r="E50" s="305">
        <f>SUMIF(INOUT!C:C,'N1113 '!A50,INOUT!F:F)</f>
        <v>5</v>
      </c>
      <c r="F50" s="282">
        <f t="shared" ref="F50" si="20">D50-E50</f>
        <v>0</v>
      </c>
      <c r="G50" s="306">
        <v>22</v>
      </c>
      <c r="H50" s="280">
        <f t="shared" ref="H50" si="21">+E50*G50</f>
        <v>110</v>
      </c>
      <c r="I50" s="442">
        <f t="shared" si="12"/>
        <v>110</v>
      </c>
    </row>
    <row r="51" spans="1:9" s="307" customFormat="1" x14ac:dyDescent="0.2">
      <c r="A51" s="304" t="s">
        <v>799</v>
      </c>
      <c r="B51" s="276">
        <f>SUMIF(INOUT!B:B,CONCATENATE($A$3," ",A51),INOUT!E:E)</f>
        <v>2</v>
      </c>
      <c r="C51" s="276">
        <f>IF(CONCATENATE(INOUT!$B$5," ",'N1113 '!A51)&gt;0,SUMIF(INOUT!C:C,'N1113 '!A51,INOUT!E:E),0)-B51</f>
        <v>0</v>
      </c>
      <c r="D51" s="281">
        <f t="shared" si="9"/>
        <v>2</v>
      </c>
      <c r="E51" s="305">
        <f>SUMIF(INOUT!C:C,'N1113 '!A51,INOUT!F:F)</f>
        <v>0</v>
      </c>
      <c r="F51" s="282">
        <f t="shared" si="10"/>
        <v>2</v>
      </c>
      <c r="G51" s="306">
        <v>22.75</v>
      </c>
      <c r="H51" s="280">
        <f>+E51*G51</f>
        <v>0</v>
      </c>
      <c r="I51" s="442">
        <f t="shared" si="12"/>
        <v>0</v>
      </c>
    </row>
    <row r="52" spans="1:9" s="307" customFormat="1" ht="16.5" x14ac:dyDescent="0.2">
      <c r="A52" s="348" t="s">
        <v>927</v>
      </c>
      <c r="B52" s="276">
        <f>SUMIF(INOUT!B:B,CONCATENATE($A$3," ",A52),INOUT!E:E)</f>
        <v>0</v>
      </c>
      <c r="C52" s="276">
        <f>IF(CONCATENATE(INOUT!$B$5," ",'N1113 '!A52)&gt;0,SUMIF(INOUT!C:C,'N1113 '!A52,INOUT!E:E),0)-B52</f>
        <v>24</v>
      </c>
      <c r="D52" s="281">
        <f t="shared" ref="D52:D59" si="22">B52+C52</f>
        <v>24</v>
      </c>
      <c r="E52" s="305">
        <f>SUMIF(INOUT!C:C,'N1113 '!A52,INOUT!F:F)</f>
        <v>26</v>
      </c>
      <c r="F52" s="282">
        <f>D52-E52</f>
        <v>-2</v>
      </c>
      <c r="G52" s="306">
        <v>22.5</v>
      </c>
      <c r="H52" s="280">
        <f>+E52*G52</f>
        <v>585</v>
      </c>
      <c r="I52" s="442">
        <f t="shared" si="12"/>
        <v>585</v>
      </c>
    </row>
    <row r="53" spans="1:9" s="307" customFormat="1" ht="16.5" x14ac:dyDescent="0.2">
      <c r="A53" s="348" t="s">
        <v>970</v>
      </c>
      <c r="B53" s="276">
        <f>SUMIF(INOUT!B:B,CONCATENATE($A$3," ",A53),INOUT!E:E)</f>
        <v>0</v>
      </c>
      <c r="C53" s="276">
        <f>IF(CONCATENATE(INOUT!$B$5," ",'N1113 '!A53)&gt;0,SUMIF(INOUT!C:C,'N1113 '!A53,INOUT!E:E),0)-B53</f>
        <v>12</v>
      </c>
      <c r="D53" s="281">
        <f t="shared" si="22"/>
        <v>12</v>
      </c>
      <c r="E53" s="305">
        <f>SUMIF(INOUT!C:C,'N1113 '!A53,INOUT!F:F)</f>
        <v>0</v>
      </c>
      <c r="F53" s="282">
        <f>D53-E53</f>
        <v>12</v>
      </c>
      <c r="G53" s="306">
        <v>20</v>
      </c>
      <c r="H53" s="280">
        <f>+E53*G53</f>
        <v>0</v>
      </c>
      <c r="I53" s="445">
        <f t="shared" ref="I53" si="23">+G53*E53</f>
        <v>0</v>
      </c>
    </row>
    <row r="54" spans="1:9" s="307" customFormat="1" ht="16.5" x14ac:dyDescent="0.2">
      <c r="A54" s="348" t="s">
        <v>886</v>
      </c>
      <c r="B54" s="276">
        <f>SUMIF(INOUT!B:B,CONCATENATE($A$3," ",A54),INOUT!E:E)</f>
        <v>6</v>
      </c>
      <c r="C54" s="276">
        <f>IF(CONCATENATE(INOUT!$B$5," ",'N1113 '!A54)&gt;0,SUMIF(INOUT!C:C,'N1113 '!A54,INOUT!E:E),0)-B54</f>
        <v>10</v>
      </c>
      <c r="D54" s="281">
        <f t="shared" si="22"/>
        <v>16</v>
      </c>
      <c r="E54" s="305">
        <f>SUMIF(INOUT!C:C,'N1113 '!A54,INOUT!F:F)</f>
        <v>16</v>
      </c>
      <c r="F54" s="282">
        <f t="shared" ref="F54" si="24">D54-E54</f>
        <v>0</v>
      </c>
      <c r="G54" s="306">
        <v>20</v>
      </c>
      <c r="H54" s="280">
        <f t="shared" ref="H54" si="25">+E54*G54</f>
        <v>320</v>
      </c>
      <c r="I54" s="442">
        <f t="shared" si="12"/>
        <v>320</v>
      </c>
    </row>
    <row r="55" spans="1:9" s="307" customFormat="1" ht="16.5" x14ac:dyDescent="0.2">
      <c r="A55" s="348" t="s">
        <v>969</v>
      </c>
      <c r="B55" s="276">
        <f>SUMIF(INOUT!B:B,CONCATENATE($A$3," ",A55),INOUT!E:E)</f>
        <v>0</v>
      </c>
      <c r="C55" s="276">
        <f>IF(CONCATENATE(INOUT!$B$5," ",'N1113 '!A55)&gt;0,SUMIF(INOUT!C:C,'N1113 '!A55,INOUT!E:E),0)-B55</f>
        <v>8</v>
      </c>
      <c r="D55" s="281">
        <f t="shared" si="22"/>
        <v>8</v>
      </c>
      <c r="E55" s="305">
        <f>SUMIF(INOUT!C:C,'N1113 '!A55,INOUT!F:F)</f>
        <v>8</v>
      </c>
      <c r="F55" s="282">
        <f t="shared" ref="F55:F59" si="26">D55-E55</f>
        <v>0</v>
      </c>
      <c r="G55" s="306">
        <v>23.75</v>
      </c>
      <c r="H55" s="280">
        <f t="shared" ref="H55:H59" si="27">+E55*G55</f>
        <v>190</v>
      </c>
      <c r="I55" s="445">
        <f t="shared" ref="I55:I59" si="28">+G55*E55</f>
        <v>190</v>
      </c>
    </row>
    <row r="56" spans="1:9" s="307" customFormat="1" ht="16.5" x14ac:dyDescent="0.2">
      <c r="A56" s="348" t="s">
        <v>1020</v>
      </c>
      <c r="B56" s="276">
        <f>SUMIF(INOUT!B:B,CONCATENATE($A$3," ",A56),INOUT!E:E)</f>
        <v>0</v>
      </c>
      <c r="C56" s="276">
        <f>IF(CONCATENATE(INOUT!$B$5," ",'N1113 '!A56)&gt;0,SUMIF(INOUT!C:C,'N1113 '!A56,INOUT!E:E),0)-B56</f>
        <v>8</v>
      </c>
      <c r="D56" s="281">
        <f t="shared" ref="D56" si="29">B56+C56</f>
        <v>8</v>
      </c>
      <c r="E56" s="305">
        <f>SUMIF(INOUT!C:C,'N1113 '!A56,INOUT!F:F)</f>
        <v>0</v>
      </c>
      <c r="F56" s="282">
        <f t="shared" ref="F56" si="30">D56-E56</f>
        <v>8</v>
      </c>
      <c r="G56" s="306">
        <v>18.75</v>
      </c>
      <c r="H56" s="280">
        <f t="shared" ref="H56" si="31">+E56*G56</f>
        <v>0</v>
      </c>
      <c r="I56" s="488">
        <f t="shared" ref="I56" si="32">+G56*E56</f>
        <v>0</v>
      </c>
    </row>
    <row r="57" spans="1:9" s="307" customFormat="1" ht="16.5" x14ac:dyDescent="0.2">
      <c r="A57" s="348" t="s">
        <v>985</v>
      </c>
      <c r="B57" s="276">
        <f>SUMIF(INOUT!B:B,CONCATENATE($A$3," ",A57),INOUT!E:E)</f>
        <v>0</v>
      </c>
      <c r="C57" s="276">
        <f>IF(CONCATENATE(INOUT!$B$5," ",'N1113 '!A57)&gt;0,SUMIF(INOUT!C:C,'N1113 '!A57,INOUT!E:E),0)-B57</f>
        <v>4</v>
      </c>
      <c r="D57" s="281">
        <f t="shared" si="22"/>
        <v>4</v>
      </c>
      <c r="E57" s="305">
        <f>SUMIF(INOUT!C:C,'N1113 '!A57,INOUT!F:F)</f>
        <v>2</v>
      </c>
      <c r="F57" s="282">
        <f t="shared" ref="F57:F58" si="33">D57-E57</f>
        <v>2</v>
      </c>
      <c r="G57" s="306">
        <v>9.5</v>
      </c>
      <c r="H57" s="280">
        <f t="shared" ref="H57:H58" si="34">+E57*G57</f>
        <v>19</v>
      </c>
      <c r="I57" s="457">
        <f t="shared" ref="I57:I58" si="35">+G57*E57</f>
        <v>19</v>
      </c>
    </row>
    <row r="58" spans="1:9" s="307" customFormat="1" ht="16.5" x14ac:dyDescent="0.2">
      <c r="A58" s="348" t="s">
        <v>973</v>
      </c>
      <c r="B58" s="276">
        <f>SUMIF(INOUT!B:B,CONCATENATE($A$3," ",A58),INOUT!E:E)</f>
        <v>0</v>
      </c>
      <c r="C58" s="276">
        <f>IF(CONCATENATE(INOUT!$B$5," ",'N1113 '!A58)&gt;0,SUMIF(INOUT!C:C,'N1113 '!A58,INOUT!E:E),0)-B58</f>
        <v>10</v>
      </c>
      <c r="D58" s="281">
        <f t="shared" ref="D58" si="36">B58+C58</f>
        <v>10</v>
      </c>
      <c r="E58" s="305">
        <f>SUMIF(INOUT!C:C,'N1113 '!A58,INOUT!F:F)</f>
        <v>10</v>
      </c>
      <c r="F58" s="282">
        <f t="shared" si="33"/>
        <v>0</v>
      </c>
      <c r="G58" s="306">
        <v>62.5</v>
      </c>
      <c r="H58" s="280">
        <f t="shared" si="34"/>
        <v>625</v>
      </c>
      <c r="I58" s="486">
        <f t="shared" si="35"/>
        <v>625</v>
      </c>
    </row>
    <row r="59" spans="1:9" s="307" customFormat="1" ht="16.5" x14ac:dyDescent="0.2">
      <c r="A59" s="348" t="s">
        <v>1016</v>
      </c>
      <c r="B59" s="276">
        <f>SUMIF(INOUT!B:B,CONCATENATE($A$3," ",A59),INOUT!E:E)</f>
        <v>0</v>
      </c>
      <c r="C59" s="276">
        <f>IF(CONCATENATE(INOUT!$B$5," ",'N1113 '!A59)&gt;0,SUMIF(INOUT!C:C,'N1113 '!A59,INOUT!E:E),0)-B59</f>
        <v>1</v>
      </c>
      <c r="D59" s="281">
        <f t="shared" si="22"/>
        <v>1</v>
      </c>
      <c r="E59" s="305">
        <f>SUMIF(INOUT!C:C,'N1113 '!A59,INOUT!F:F)</f>
        <v>1</v>
      </c>
      <c r="F59" s="282">
        <f t="shared" si="26"/>
        <v>0</v>
      </c>
      <c r="G59" s="306">
        <v>109.75</v>
      </c>
      <c r="H59" s="280">
        <f t="shared" si="27"/>
        <v>109.75</v>
      </c>
      <c r="I59" s="447">
        <f t="shared" si="28"/>
        <v>109.75</v>
      </c>
    </row>
    <row r="60" spans="1:9" s="307" customFormat="1" x14ac:dyDescent="0.2">
      <c r="A60" s="304" t="s">
        <v>479</v>
      </c>
      <c r="B60" s="276">
        <f>SUMIF(INOUT!B:B,CONCATENATE($A$3," ",A60),INOUT!E:E)</f>
        <v>11</v>
      </c>
      <c r="C60" s="276">
        <f>IF(CONCATENATE(INOUT!$B$5," ",'N1113 '!A60)&gt;0,SUMIF(INOUT!C:C,'N1113 '!A60,INOUT!E:E),0)-B60</f>
        <v>0</v>
      </c>
      <c r="D60" s="281">
        <f t="shared" si="9"/>
        <v>11</v>
      </c>
      <c r="E60" s="305">
        <f>SUMIF(INOUT!C:C,'N1113 '!A60,INOUT!F:F)</f>
        <v>2</v>
      </c>
      <c r="F60" s="282">
        <f t="shared" ref="F60:F70" si="37">D60-E60</f>
        <v>9</v>
      </c>
      <c r="G60" s="306">
        <v>35</v>
      </c>
      <c r="H60" s="280">
        <f t="shared" si="18"/>
        <v>70</v>
      </c>
      <c r="I60" s="442">
        <f t="shared" si="12"/>
        <v>70</v>
      </c>
    </row>
    <row r="61" spans="1:9" s="307" customFormat="1" x14ac:dyDescent="0.2">
      <c r="A61" s="304" t="s">
        <v>533</v>
      </c>
      <c r="B61" s="276">
        <f>SUMIF(INOUT!B:B,CONCATENATE($A$3," ",A61),INOUT!E:E)</f>
        <v>13</v>
      </c>
      <c r="C61" s="276">
        <f>IF(CONCATENATE(INOUT!$B$5," ",'N1113 '!A61)&gt;0,SUMIF(INOUT!C:C,'N1113 '!A61,INOUT!E:E),0)-B61</f>
        <v>0</v>
      </c>
      <c r="D61" s="281">
        <f t="shared" si="9"/>
        <v>13</v>
      </c>
      <c r="E61" s="305">
        <f>SUMIF(INOUT!C:C,'N1113 '!A61,INOUT!F:F)</f>
        <v>3</v>
      </c>
      <c r="F61" s="282">
        <f t="shared" si="37"/>
        <v>10</v>
      </c>
      <c r="G61" s="306">
        <v>45</v>
      </c>
      <c r="H61" s="280">
        <f t="shared" si="18"/>
        <v>135</v>
      </c>
      <c r="I61" s="442">
        <f t="shared" si="12"/>
        <v>135</v>
      </c>
    </row>
    <row r="62" spans="1:9" s="307" customFormat="1" ht="16.5" x14ac:dyDescent="0.2">
      <c r="A62" s="348" t="s">
        <v>871</v>
      </c>
      <c r="B62" s="276">
        <f>SUMIF(INOUT!B:B,CONCATENATE($A$3," ",A62),INOUT!E:E)</f>
        <v>0</v>
      </c>
      <c r="C62" s="276">
        <f>IF(CONCATENATE(INOUT!$B$5," ",'N1113 '!A62)&gt;0,SUMIF(INOUT!C:C,'N1113 '!A62,INOUT!E:E),0)-B62</f>
        <v>4</v>
      </c>
      <c r="D62" s="281">
        <f>B62+C62</f>
        <v>4</v>
      </c>
      <c r="E62" s="305">
        <f>SUMIF(INOUT!C:C,'N1113 '!A62,INOUT!F:F)</f>
        <v>4</v>
      </c>
      <c r="F62" s="282">
        <f t="shared" si="37"/>
        <v>0</v>
      </c>
      <c r="G62" s="306">
        <v>125</v>
      </c>
      <c r="H62" s="280">
        <f t="shared" si="18"/>
        <v>500</v>
      </c>
      <c r="I62" s="457">
        <f t="shared" si="12"/>
        <v>500</v>
      </c>
    </row>
    <row r="63" spans="1:9" s="307" customFormat="1" x14ac:dyDescent="0.2">
      <c r="A63" s="304" t="s">
        <v>844</v>
      </c>
      <c r="B63" s="276">
        <f>SUMIF(INOUT!B:B,CONCATENATE($A$3," ",A63),INOUT!E:E)</f>
        <v>12</v>
      </c>
      <c r="C63" s="276">
        <f>IF(CONCATENATE(INOUT!$B$5," ",'N1113 '!A63)&gt;0,SUMIF(INOUT!C:C,'N1113 '!A63,INOUT!E:E),0)-B63</f>
        <v>0</v>
      </c>
      <c r="D63" s="281">
        <f t="shared" si="9"/>
        <v>12</v>
      </c>
      <c r="E63" s="305">
        <f>SUMIF(INOUT!C:C,'N1113 '!A63,INOUT!F:F)</f>
        <v>9</v>
      </c>
      <c r="F63" s="282">
        <f t="shared" si="37"/>
        <v>3</v>
      </c>
      <c r="G63" s="306">
        <v>2.42</v>
      </c>
      <c r="H63" s="280">
        <f t="shared" si="18"/>
        <v>21.78</v>
      </c>
      <c r="I63" s="442">
        <f t="shared" si="12"/>
        <v>21.78</v>
      </c>
    </row>
    <row r="64" spans="1:9" s="307" customFormat="1" ht="16.5" x14ac:dyDescent="0.2">
      <c r="A64" s="353" t="s">
        <v>785</v>
      </c>
      <c r="B64" s="276">
        <f>SUMIF(INOUT!B:B,CONCATENATE($A$3," ",A64),INOUT!E:E)</f>
        <v>1</v>
      </c>
      <c r="C64" s="276">
        <f>IF(CONCATENATE(INOUT!$B$5," ",'N1113 '!A64)&gt;0,SUMIF(INOUT!C:C,'N1113 '!A64,INOUT!E:E),0)-B64</f>
        <v>0</v>
      </c>
      <c r="D64" s="281">
        <f t="shared" si="9"/>
        <v>1</v>
      </c>
      <c r="E64" s="305">
        <f>SUMIF(INOUT!C:C,'N1113 '!A64,INOUT!F:F)</f>
        <v>0</v>
      </c>
      <c r="F64" s="282">
        <f>D64-E64</f>
        <v>1</v>
      </c>
      <c r="G64" s="306">
        <v>1.25</v>
      </c>
      <c r="H64" s="280">
        <f>+E64*G64</f>
        <v>0</v>
      </c>
      <c r="I64" s="442">
        <f t="shared" si="12"/>
        <v>0</v>
      </c>
    </row>
    <row r="65" spans="1:9" s="307" customFormat="1" ht="16.5" x14ac:dyDescent="0.2">
      <c r="A65" s="353" t="s">
        <v>902</v>
      </c>
      <c r="B65" s="276">
        <f>SUMIF(INOUT!B:B,CONCATENATE($A$3," ",A65),INOUT!E:E)</f>
        <v>5</v>
      </c>
      <c r="C65" s="276">
        <f>IF(CONCATENATE(INOUT!$B$5," ",'N1113 '!A65)&gt;0,SUMIF(INOUT!C:C,'N1113 '!A65,INOUT!E:E),0)-B65</f>
        <v>0</v>
      </c>
      <c r="D65" s="281">
        <f t="shared" si="9"/>
        <v>5</v>
      </c>
      <c r="E65" s="305">
        <f>SUMIF(INOUT!C:C,'N1113 '!A65,INOUT!F:F)</f>
        <v>1</v>
      </c>
      <c r="F65" s="282">
        <f>D65-E65</f>
        <v>4</v>
      </c>
      <c r="G65" s="306">
        <v>3.75</v>
      </c>
      <c r="H65" s="280">
        <f>+E65*G65</f>
        <v>3.75</v>
      </c>
      <c r="I65" s="442">
        <f t="shared" si="12"/>
        <v>3.75</v>
      </c>
    </row>
    <row r="66" spans="1:9" s="307" customFormat="1" ht="16.5" x14ac:dyDescent="0.2">
      <c r="A66" s="353" t="s">
        <v>926</v>
      </c>
      <c r="B66" s="276">
        <f>SUMIF(INOUT!B:B,CONCATENATE($A$3," ",A66),INOUT!E:E)</f>
        <v>0</v>
      </c>
      <c r="C66" s="276">
        <f>IF(CONCATENATE(INOUT!$B$5," ",'N1113 '!A66)&gt;0,SUMIF(INOUT!C:C,'N1113 '!A66,INOUT!E:E),0)-B66</f>
        <v>2</v>
      </c>
      <c r="D66" s="281">
        <f t="shared" ref="D66:D71" si="38">B66+C66</f>
        <v>2</v>
      </c>
      <c r="E66" s="305">
        <f>SUMIF(INOUT!C:C,'N1113 '!A66,INOUT!F:F)</f>
        <v>1</v>
      </c>
      <c r="F66" s="282">
        <f>D66-E66</f>
        <v>1</v>
      </c>
      <c r="G66" s="306">
        <v>260</v>
      </c>
      <c r="H66" s="280">
        <f>+E66*G66</f>
        <v>260</v>
      </c>
      <c r="I66" s="442">
        <f t="shared" si="12"/>
        <v>260</v>
      </c>
    </row>
    <row r="67" spans="1:9" s="307" customFormat="1" ht="16.5" x14ac:dyDescent="0.2">
      <c r="A67" s="348" t="s">
        <v>415</v>
      </c>
      <c r="B67" s="276">
        <f>SUMIF(INOUT!B:B,CONCATENATE($A$3," ",A67),INOUT!E:E)</f>
        <v>24</v>
      </c>
      <c r="C67" s="276">
        <f>IF(CONCATENATE(INOUT!$B$5," ",'N1113 '!A67)&gt;0,SUMIF(INOUT!C:C,'N1113 '!A67,INOUT!E:E),0)-B67</f>
        <v>75</v>
      </c>
      <c r="D67" s="281">
        <f t="shared" ref="D67" si="39">B67+C67</f>
        <v>99</v>
      </c>
      <c r="E67" s="305">
        <f>SUMIF(INOUT!C:C,'N1113 '!A67,INOUT!F:F)</f>
        <v>75</v>
      </c>
      <c r="F67" s="282">
        <f>D67-E67</f>
        <v>24</v>
      </c>
      <c r="G67" s="306">
        <v>137</v>
      </c>
      <c r="H67" s="280">
        <f t="shared" ref="H67" si="40">+E67*G67</f>
        <v>10275</v>
      </c>
      <c r="I67" s="442">
        <f t="shared" si="12"/>
        <v>10275</v>
      </c>
    </row>
    <row r="68" spans="1:9" s="307" customFormat="1" x14ac:dyDescent="0.2">
      <c r="A68" s="304" t="s">
        <v>416</v>
      </c>
      <c r="B68" s="276">
        <f>SUMIF(INOUT!B:B,CONCATENATE($A$3," ",A68),INOUT!E:E)</f>
        <v>11</v>
      </c>
      <c r="C68" s="276">
        <f>IF(CONCATENATE(INOUT!$B$5," ",'N1113 '!A68)&gt;0,SUMIF(INOUT!C:C,'N1113 '!A68,INOUT!E:E),0)-B68</f>
        <v>75</v>
      </c>
      <c r="D68" s="281">
        <f t="shared" si="38"/>
        <v>86</v>
      </c>
      <c r="E68" s="305">
        <f>SUMIF(INOUT!C:C,'N1113 '!A68,INOUT!F:F)</f>
        <v>63</v>
      </c>
      <c r="F68" s="282">
        <f t="shared" si="37"/>
        <v>23</v>
      </c>
      <c r="G68" s="306">
        <v>122</v>
      </c>
      <c r="H68" s="280">
        <f t="shared" si="18"/>
        <v>7686</v>
      </c>
      <c r="I68" s="442">
        <f t="shared" si="12"/>
        <v>7686</v>
      </c>
    </row>
    <row r="69" spans="1:9" s="307" customFormat="1" x14ac:dyDescent="0.2">
      <c r="A69" s="304" t="s">
        <v>675</v>
      </c>
      <c r="B69" s="276">
        <f>SUMIF(INOUT!B:B,CONCATENATE($A$3," ",A69),INOUT!E:E)</f>
        <v>2</v>
      </c>
      <c r="C69" s="276">
        <f>IF(CONCATENATE(INOUT!$B$5," ",'N1113 '!A69)&gt;0,SUMIF(INOUT!C:C,'N1113 '!A69,INOUT!E:E),0)-B69</f>
        <v>0</v>
      </c>
      <c r="D69" s="281">
        <f t="shared" si="38"/>
        <v>2</v>
      </c>
      <c r="E69" s="305">
        <f>SUMIF(INOUT!C:C,'N1113 '!A69,INOUT!F:F)</f>
        <v>0</v>
      </c>
      <c r="F69" s="282">
        <f t="shared" si="37"/>
        <v>2</v>
      </c>
      <c r="G69" s="306">
        <v>145</v>
      </c>
      <c r="H69" s="280">
        <f t="shared" si="18"/>
        <v>0</v>
      </c>
      <c r="I69" s="442">
        <f t="shared" si="12"/>
        <v>0</v>
      </c>
    </row>
    <row r="70" spans="1:9" s="307" customFormat="1" x14ac:dyDescent="0.2">
      <c r="A70" s="304" t="s">
        <v>555</v>
      </c>
      <c r="B70" s="276">
        <f>SUMIF(INOUT!B:B,CONCATENATE($A$3," ",A70),INOUT!E:E)</f>
        <v>2</v>
      </c>
      <c r="C70" s="276">
        <f>IF(CONCATENATE(INOUT!$B$5," ",'N1113 '!A70)&gt;0,SUMIF(INOUT!C:C,'N1113 '!A70,INOUT!E:E),0)-B70</f>
        <v>0</v>
      </c>
      <c r="D70" s="281">
        <f t="shared" si="38"/>
        <v>2</v>
      </c>
      <c r="E70" s="305">
        <f>SUMIF(INOUT!C:C,'N1113 '!A70,INOUT!F:F)</f>
        <v>0</v>
      </c>
      <c r="F70" s="282">
        <f t="shared" si="37"/>
        <v>2</v>
      </c>
      <c r="G70" s="306">
        <v>395</v>
      </c>
      <c r="H70" s="280">
        <f t="shared" si="18"/>
        <v>0</v>
      </c>
      <c r="I70" s="442">
        <f t="shared" si="12"/>
        <v>0</v>
      </c>
    </row>
    <row r="71" spans="1:9" s="307" customFormat="1" x14ac:dyDescent="0.2">
      <c r="A71" s="423" t="s">
        <v>929</v>
      </c>
      <c r="B71" s="276">
        <f>SUMIF(INOUT!B:B,CONCATENATE($A$3," ",A71),INOUT!E:E)</f>
        <v>0</v>
      </c>
      <c r="C71" s="276">
        <f>IF(CONCATENATE(INOUT!$B$5," ",'N1113 '!A71)&gt;0,SUMIF(INOUT!C:C,'N1113 '!A71,INOUT!E:E),0)-B71</f>
        <v>5</v>
      </c>
      <c r="D71" s="281">
        <f t="shared" si="38"/>
        <v>5</v>
      </c>
      <c r="E71" s="305">
        <f>SUMIF(INOUT!C:C,'N1113 '!A71,INOUT!F:F)</f>
        <v>5</v>
      </c>
      <c r="F71" s="282">
        <f>D71-E71</f>
        <v>0</v>
      </c>
      <c r="G71" s="306">
        <v>325</v>
      </c>
      <c r="H71" s="280">
        <f t="shared" si="18"/>
        <v>1625</v>
      </c>
      <c r="I71" s="442">
        <f t="shared" si="12"/>
        <v>1625</v>
      </c>
    </row>
    <row r="72" spans="1:9" s="307" customFormat="1" x14ac:dyDescent="0.2">
      <c r="A72" s="423" t="s">
        <v>1019</v>
      </c>
      <c r="B72" s="276">
        <f>SUMIF(INOUT!B:B,CONCATENATE($A$3," ",A72),INOUT!E:E)</f>
        <v>0</v>
      </c>
      <c r="C72" s="276">
        <f>IF(CONCATENATE(INOUT!$B$5," ",'N1113 '!A72)&gt;0,SUMIF(INOUT!C:C,'N1113 '!A72,INOUT!E:E),0)-B72</f>
        <v>1</v>
      </c>
      <c r="D72" s="281">
        <f t="shared" ref="D72" si="41">B72+C72</f>
        <v>1</v>
      </c>
      <c r="E72" s="305">
        <f>SUMIF(INOUT!C:C,'N1113 '!A72,INOUT!F:F)</f>
        <v>1</v>
      </c>
      <c r="F72" s="282">
        <f>D72-E72</f>
        <v>0</v>
      </c>
      <c r="G72" s="306">
        <v>645</v>
      </c>
      <c r="H72" s="280">
        <f t="shared" ref="H72" si="42">+E72*G72</f>
        <v>645</v>
      </c>
      <c r="I72" s="488">
        <f t="shared" ref="I72" si="43">+G72*E72</f>
        <v>645</v>
      </c>
    </row>
    <row r="73" spans="1:9" s="307" customFormat="1" ht="16.5" x14ac:dyDescent="0.2">
      <c r="A73" s="348" t="s">
        <v>868</v>
      </c>
      <c r="B73" s="276">
        <f>SUMIF(INOUT!B:B,CONCATENATE($A$3," ",A73),INOUT!E:E)</f>
        <v>12</v>
      </c>
      <c r="C73" s="276">
        <f>IF(CONCATENATE(INOUT!$B$5," ",'N1113 '!A73)&gt;0,SUMIF(INOUT!C:C,'N1113 '!A73,INOUT!E:E),0)-B73</f>
        <v>0</v>
      </c>
      <c r="D73" s="281">
        <f t="shared" ref="D73:D83" si="44">B73+C73</f>
        <v>12</v>
      </c>
      <c r="E73" s="305">
        <f>SUMIF(INOUT!C:C,'N1113 '!A73,INOUT!F:F)</f>
        <v>8</v>
      </c>
      <c r="F73" s="282">
        <f t="shared" ref="F73:F83" si="45">D73-E73</f>
        <v>4</v>
      </c>
      <c r="G73" s="306">
        <v>25</v>
      </c>
      <c r="H73" s="280">
        <f t="shared" ref="H73:H83" si="46">+E73*G73</f>
        <v>200</v>
      </c>
      <c r="I73" s="442">
        <f t="shared" si="12"/>
        <v>200</v>
      </c>
    </row>
    <row r="74" spans="1:9" s="307" customFormat="1" x14ac:dyDescent="0.2">
      <c r="A74" s="304" t="s">
        <v>418</v>
      </c>
      <c r="B74" s="276">
        <f>SUMIF(INOUT!B:B,CONCATENATE($A$3," ",A74),INOUT!E:E)</f>
        <v>2</v>
      </c>
      <c r="C74" s="276">
        <f>IF(CONCATENATE(INOUT!$B$5," ",'N1113 '!A74)&gt;0,SUMIF(INOUT!C:C,'N1113 '!A74,INOUT!E:E),0)-B74</f>
        <v>0</v>
      </c>
      <c r="D74" s="281">
        <f t="shared" si="44"/>
        <v>2</v>
      </c>
      <c r="E74" s="305">
        <f>SUMIF(INOUT!C:C,'N1113 '!A74,INOUT!F:F)</f>
        <v>0</v>
      </c>
      <c r="F74" s="282">
        <f t="shared" si="45"/>
        <v>2</v>
      </c>
      <c r="G74" s="306">
        <v>145</v>
      </c>
      <c r="H74" s="280">
        <f t="shared" si="46"/>
        <v>0</v>
      </c>
      <c r="I74" s="442">
        <f t="shared" si="12"/>
        <v>0</v>
      </c>
    </row>
    <row r="75" spans="1:9" s="307" customFormat="1" ht="16.5" x14ac:dyDescent="0.2">
      <c r="A75" s="348" t="s">
        <v>419</v>
      </c>
      <c r="B75" s="276">
        <f>SUMIF(INOUT!B:B,CONCATENATE($A$3," ",A75),INOUT!E:E)</f>
        <v>8</v>
      </c>
      <c r="C75" s="276">
        <f>IF(CONCATENATE(INOUT!$B$5," ",'N1113 '!A75)&gt;0,SUMIF(INOUT!C:C,'N1113 '!A75,INOUT!E:E),0)-B75</f>
        <v>0</v>
      </c>
      <c r="D75" s="281">
        <f>B75+C75</f>
        <v>8</v>
      </c>
      <c r="E75" s="305">
        <f>SUMIF(INOUT!C:C,'N1113 '!A75,INOUT!F:F)</f>
        <v>8</v>
      </c>
      <c r="F75" s="282">
        <f>D75-E75</f>
        <v>0</v>
      </c>
      <c r="G75" s="306">
        <v>297.5</v>
      </c>
      <c r="H75" s="280">
        <f>+E75*G75</f>
        <v>2380</v>
      </c>
      <c r="I75" s="442">
        <f t="shared" si="12"/>
        <v>2380</v>
      </c>
    </row>
    <row r="76" spans="1:9" s="307" customFormat="1" ht="16.5" x14ac:dyDescent="0.2">
      <c r="A76" s="348" t="s">
        <v>1021</v>
      </c>
      <c r="B76" s="276">
        <f>SUMIF(INOUT!B:B,CONCATENATE($A$3," ",A76),INOUT!E:E)</f>
        <v>3</v>
      </c>
      <c r="C76" s="276">
        <f>IF(CONCATENATE(INOUT!$B$5," ",'N1113 '!A76)&gt;0,SUMIF(INOUT!C:C,'N1113 '!A76,INOUT!E:E),0)-B76</f>
        <v>0</v>
      </c>
      <c r="D76" s="281">
        <f>B76+C76</f>
        <v>3</v>
      </c>
      <c r="E76" s="305">
        <f>SUMIF(INOUT!C:C,'N1113 '!A76,INOUT!F:F)</f>
        <v>0</v>
      </c>
      <c r="F76" s="282">
        <f>D76-E76</f>
        <v>3</v>
      </c>
      <c r="G76" s="306">
        <v>385</v>
      </c>
      <c r="H76" s="280">
        <f>+E76*G76</f>
        <v>0</v>
      </c>
      <c r="I76" s="488">
        <f t="shared" ref="I76" si="47">+G76*E76</f>
        <v>0</v>
      </c>
    </row>
    <row r="77" spans="1:9" s="307" customFormat="1" ht="16.5" x14ac:dyDescent="0.2">
      <c r="A77" s="348" t="s">
        <v>85</v>
      </c>
      <c r="B77" s="276">
        <f>SUMIF(INOUT!B:B,CONCATENATE($A$3," ",A77),INOUT!E:E)</f>
        <v>0</v>
      </c>
      <c r="C77" s="276">
        <f>IF(CONCATENATE(INOUT!$B$5," ",'N1113 '!A77)&gt;0,SUMIF(INOUT!C:C,'N1113 '!A77,INOUT!E:E),0)-B77</f>
        <v>150</v>
      </c>
      <c r="D77" s="281">
        <f>B77+C77</f>
        <v>150</v>
      </c>
      <c r="E77" s="305">
        <f>SUMIF(INOUT!C:C,'N1113 '!A77,INOUT!F:F)</f>
        <v>100</v>
      </c>
      <c r="F77" s="282" t="s">
        <v>384</v>
      </c>
      <c r="G77" s="306">
        <v>15</v>
      </c>
      <c r="H77" s="280">
        <f>+E77*G77</f>
        <v>1500</v>
      </c>
      <c r="I77" s="442">
        <f t="shared" si="12"/>
        <v>1500</v>
      </c>
    </row>
    <row r="78" spans="1:9" s="307" customFormat="1" ht="16.5" x14ac:dyDescent="0.2">
      <c r="A78" s="348" t="s">
        <v>1008</v>
      </c>
      <c r="B78" s="276">
        <f>SUMIF(INOUT!B:B,CONCATENATE($A$3," ",A78),INOUT!E:E)</f>
        <v>0</v>
      </c>
      <c r="C78" s="276">
        <f>IF(CONCATENATE(INOUT!$B$5," ",'N1113 '!A78)&gt;0,SUMIF(INOUT!C:C,'N1113 '!A78,INOUT!E:E),0)-B78</f>
        <v>10</v>
      </c>
      <c r="D78" s="281">
        <f>B78+C78</f>
        <v>10</v>
      </c>
      <c r="E78" s="305">
        <f>SUMIF(INOUT!C:C,'N1113 '!A78,INOUT!F:F)</f>
        <v>0</v>
      </c>
      <c r="F78" s="282">
        <f>D78-E78</f>
        <v>10</v>
      </c>
      <c r="G78" s="306">
        <v>35</v>
      </c>
      <c r="H78" s="280">
        <f>+E78*G78</f>
        <v>0</v>
      </c>
      <c r="I78" s="480">
        <f t="shared" ref="I78" si="48">+G78*E78</f>
        <v>0</v>
      </c>
    </row>
    <row r="79" spans="1:9" s="307" customFormat="1" x14ac:dyDescent="0.2">
      <c r="A79" s="304" t="s">
        <v>976</v>
      </c>
      <c r="B79" s="276">
        <f>SUMIF(INOUT!B:B,CONCATENATE($A$3," ",A79),INOUT!E:E)</f>
        <v>0</v>
      </c>
      <c r="C79" s="276">
        <f>IF(CONCATENATE(INOUT!$B$5," ",'N1113 '!A79)&gt;0,SUMIF(INOUT!C:C,'N1113 '!A79,INOUT!E:E),0)-B79</f>
        <v>2</v>
      </c>
      <c r="D79" s="281">
        <f t="shared" ref="D79" si="49">B79+C79</f>
        <v>2</v>
      </c>
      <c r="E79" s="305">
        <f>SUMIF(INOUT!C:C,'N1113 '!A79,INOUT!F:F)</f>
        <v>1</v>
      </c>
      <c r="F79" s="282">
        <f t="shared" ref="F79" si="50">D79-E79</f>
        <v>1</v>
      </c>
      <c r="G79" s="306">
        <v>850</v>
      </c>
      <c r="H79" s="280">
        <f t="shared" ref="H79" si="51">+E79*G79</f>
        <v>850</v>
      </c>
      <c r="I79" s="450">
        <f t="shared" ref="I79" si="52">+G79*E79</f>
        <v>850</v>
      </c>
    </row>
    <row r="80" spans="1:9" s="307" customFormat="1" x14ac:dyDescent="0.2">
      <c r="A80" s="304" t="s">
        <v>530</v>
      </c>
      <c r="B80" s="276">
        <f>SUMIF(INOUT!B:B,CONCATENATE($A$3," ",A80),INOUT!E:E)</f>
        <v>1</v>
      </c>
      <c r="C80" s="276">
        <f>IF(CONCATENATE(INOUT!$B$5," ",'N1113 '!A80)&gt;0,SUMIF(INOUT!C:C,'N1113 '!A80,INOUT!E:E),0)-B80</f>
        <v>0</v>
      </c>
      <c r="D80" s="281">
        <f t="shared" si="44"/>
        <v>1</v>
      </c>
      <c r="E80" s="305">
        <f>SUMIF(INOUT!C:C,'N1113 '!A80,INOUT!F:F)</f>
        <v>0</v>
      </c>
      <c r="F80" s="282">
        <f t="shared" si="45"/>
        <v>1</v>
      </c>
      <c r="G80" s="306">
        <v>49</v>
      </c>
      <c r="H80" s="280">
        <f t="shared" si="46"/>
        <v>0</v>
      </c>
      <c r="I80" s="442">
        <f t="shared" si="12"/>
        <v>0</v>
      </c>
    </row>
    <row r="81" spans="1:9" s="307" customFormat="1" x14ac:dyDescent="0.2">
      <c r="A81" s="304" t="s">
        <v>90</v>
      </c>
      <c r="B81" s="276">
        <f>SUMIF(INOUT!B:B,CONCATENATE($A$3," ",A81),INOUT!E:E)</f>
        <v>1</v>
      </c>
      <c r="C81" s="276">
        <f>IF(CONCATENATE(INOUT!$B$5," ",'N1113 '!A81)&gt;0,SUMIF(INOUT!C:C,'N1113 '!A81,INOUT!E:E),0)-B81</f>
        <v>0</v>
      </c>
      <c r="D81" s="281">
        <f t="shared" si="44"/>
        <v>1</v>
      </c>
      <c r="E81" s="305">
        <f>SUMIF(INOUT!C:C,'N1113 '!A81,INOUT!F:F)</f>
        <v>0</v>
      </c>
      <c r="F81" s="282">
        <f t="shared" si="45"/>
        <v>1</v>
      </c>
      <c r="G81" s="306">
        <v>30</v>
      </c>
      <c r="H81" s="280">
        <f t="shared" si="46"/>
        <v>0</v>
      </c>
      <c r="I81" s="442">
        <f t="shared" si="12"/>
        <v>0</v>
      </c>
    </row>
    <row r="82" spans="1:9" s="307" customFormat="1" x14ac:dyDescent="0.2">
      <c r="A82" s="304" t="s">
        <v>96</v>
      </c>
      <c r="B82" s="276">
        <f>SUMIF(INOUT!B:B,CONCATENATE($A$3," ",A82),INOUT!E:E)</f>
        <v>4</v>
      </c>
      <c r="C82" s="276">
        <f>IF(CONCATENATE(INOUT!$B$5," ",'N1113 '!A82)&gt;0,SUMIF(INOUT!C:C,'N1113 '!A82,INOUT!E:E),0)-B82</f>
        <v>0</v>
      </c>
      <c r="D82" s="281">
        <f t="shared" si="44"/>
        <v>4</v>
      </c>
      <c r="E82" s="305">
        <f>SUMIF(INOUT!C:C,'N1113 '!A82,INOUT!F:F)</f>
        <v>1</v>
      </c>
      <c r="F82" s="282">
        <f t="shared" si="45"/>
        <v>3</v>
      </c>
      <c r="G82" s="306">
        <v>25</v>
      </c>
      <c r="H82" s="280">
        <f t="shared" si="46"/>
        <v>25</v>
      </c>
      <c r="I82" s="442">
        <f t="shared" si="12"/>
        <v>25</v>
      </c>
    </row>
    <row r="83" spans="1:9" s="307" customFormat="1" x14ac:dyDescent="0.2">
      <c r="A83" s="304" t="s">
        <v>97</v>
      </c>
      <c r="B83" s="276">
        <f>SUMIF(INOUT!B:B,CONCATENATE($A$3," ",A83),INOUT!E:E)</f>
        <v>3</v>
      </c>
      <c r="C83" s="276">
        <f>IF(CONCATENATE(INOUT!$B$5," ",'N1113 '!A83)&gt;0,SUMIF(INOUT!C:C,'N1113 '!A83,INOUT!E:E),0)-B83</f>
        <v>0</v>
      </c>
      <c r="D83" s="281">
        <f t="shared" si="44"/>
        <v>3</v>
      </c>
      <c r="E83" s="305">
        <f>SUMIF(INOUT!C:C,'N1113 '!A83,INOUT!F:F)</f>
        <v>0</v>
      </c>
      <c r="F83" s="282">
        <f t="shared" si="45"/>
        <v>3</v>
      </c>
      <c r="G83" s="306">
        <v>20</v>
      </c>
      <c r="H83" s="280">
        <f t="shared" si="46"/>
        <v>0</v>
      </c>
      <c r="I83" s="442">
        <f t="shared" si="12"/>
        <v>0</v>
      </c>
    </row>
    <row r="84" spans="1:9" s="307" customFormat="1" x14ac:dyDescent="0.2">
      <c r="A84" s="304" t="s">
        <v>576</v>
      </c>
      <c r="B84" s="276">
        <f>SUMIF(INOUT!B:B,CONCATENATE($A$3," ",A84),INOUT!E:E)</f>
        <v>11</v>
      </c>
      <c r="C84" s="276">
        <f>IF(CONCATENATE(INOUT!$B$5," ",'N1113 '!A84)&gt;0,SUMIF(INOUT!C:C,'N1113 '!A84,INOUT!E:E),0)-B84</f>
        <v>0</v>
      </c>
      <c r="D84" s="281">
        <f>B84+C84</f>
        <v>11</v>
      </c>
      <c r="E84" s="305">
        <f>SUMIF(INOUT!C:C,'N1113 '!A84,INOUT!F:F)</f>
        <v>9</v>
      </c>
      <c r="F84" s="282">
        <f>D84-E84</f>
        <v>2</v>
      </c>
      <c r="G84" s="306">
        <v>460</v>
      </c>
      <c r="H84" s="280">
        <f>+E84*G84</f>
        <v>4140</v>
      </c>
      <c r="I84" s="442">
        <f t="shared" si="12"/>
        <v>4140</v>
      </c>
    </row>
    <row r="85" spans="1:9" s="307" customFormat="1" ht="16.5" x14ac:dyDescent="0.2">
      <c r="A85" s="348" t="s">
        <v>991</v>
      </c>
      <c r="B85" s="276">
        <f>SUMIF(INOUT!B:B,CONCATENATE($A$3," ",A85),INOUT!E:E)</f>
        <v>0</v>
      </c>
      <c r="C85" s="276">
        <f>IF(CONCATENATE(INOUT!$B$5," ",'N1113 '!A85)&gt;0,SUMIF(INOUT!C:C,'N1113 '!A85,INOUT!E:E),0)-B85</f>
        <v>1</v>
      </c>
      <c r="D85" s="281">
        <f>B85+C85</f>
        <v>1</v>
      </c>
      <c r="E85" s="305">
        <f>SUMIF(INOUT!C:C,'N1113 '!A85,INOUT!F:F)</f>
        <v>1</v>
      </c>
      <c r="F85" s="282">
        <f>D85-E85</f>
        <v>0</v>
      </c>
      <c r="G85" s="306">
        <v>325</v>
      </c>
      <c r="H85" s="280">
        <f>+E85*G85</f>
        <v>325</v>
      </c>
      <c r="I85" s="457">
        <f t="shared" si="12"/>
        <v>325</v>
      </c>
    </row>
    <row r="86" spans="1:9" s="307" customFormat="1" ht="16.5" x14ac:dyDescent="0.2">
      <c r="A86" s="348" t="s">
        <v>982</v>
      </c>
      <c r="B86" s="276">
        <f>SUMIF(INOUT!B:B,CONCATENATE($A$3," ",A86),INOUT!E:E)</f>
        <v>0</v>
      </c>
      <c r="C86" s="276">
        <f>IF(CONCATENATE(INOUT!$B$5," ",'N1113 '!A86)&gt;0,SUMIF(INOUT!C:C,'N1113 '!A86,INOUT!E:E),0)-B86</f>
        <v>1</v>
      </c>
      <c r="D86" s="281">
        <f>B86+C86</f>
        <v>1</v>
      </c>
      <c r="E86" s="305">
        <f>SUMIF(INOUT!C:C,'N1113 '!A86,INOUT!F:F)</f>
        <v>1</v>
      </c>
      <c r="F86" s="282">
        <f>D86-E86</f>
        <v>0</v>
      </c>
      <c r="G86" s="306">
        <v>195</v>
      </c>
      <c r="H86" s="280">
        <f>+E86*G86</f>
        <v>195</v>
      </c>
      <c r="I86" s="453">
        <f t="shared" ref="I86" si="53">+G86*E86</f>
        <v>195</v>
      </c>
    </row>
    <row r="87" spans="1:9" s="307" customFormat="1" ht="16.5" x14ac:dyDescent="0.2">
      <c r="A87" s="348" t="s">
        <v>619</v>
      </c>
      <c r="B87" s="276">
        <f>SUMIF(INOUT!B:B,CONCATENATE($A$3," ",A87),INOUT!E:E)</f>
        <v>0</v>
      </c>
      <c r="C87" s="276">
        <f>IF(CONCATENATE(INOUT!$B$5," ",'N1113 '!A87)&gt;0,SUMIF(INOUT!C:C,'N1113 '!A87,INOUT!E:E),0)-B87</f>
        <v>4</v>
      </c>
      <c r="D87" s="281">
        <f>B87+C87</f>
        <v>4</v>
      </c>
      <c r="E87" s="305">
        <f>SUMIF(INOUT!C:C,'N1113 '!A87,INOUT!F:F)</f>
        <v>5</v>
      </c>
      <c r="F87" s="282">
        <f>D87-E87</f>
        <v>-1</v>
      </c>
      <c r="G87" s="306">
        <v>680</v>
      </c>
      <c r="H87" s="280">
        <f>+E87*G87</f>
        <v>3400</v>
      </c>
      <c r="I87" s="442">
        <f t="shared" si="12"/>
        <v>3400</v>
      </c>
    </row>
    <row r="88" spans="1:9" s="307" customFormat="1" x14ac:dyDescent="0.2">
      <c r="A88" s="304" t="s">
        <v>579</v>
      </c>
      <c r="B88" s="276">
        <f>SUMIF(INOUT!B:B,CONCATENATE($A$3," ",A88),INOUT!E:E)</f>
        <v>2</v>
      </c>
      <c r="C88" s="276">
        <f>IF(CONCATENATE(INOUT!$B$5," ",'N1113 '!A88)&gt;0,SUMIF(INOUT!C:C,'N1113 '!A88,INOUT!E:E),0)-B88</f>
        <v>0</v>
      </c>
      <c r="D88" s="281">
        <f t="shared" ref="D88:D105" si="54">B88+C88</f>
        <v>2</v>
      </c>
      <c r="E88" s="305">
        <f>SUMIF(INOUT!C:C,'N1113 '!A88,INOUT!F:F)</f>
        <v>0</v>
      </c>
      <c r="F88" s="282">
        <f t="shared" ref="F88:F98" si="55">D88-E88</f>
        <v>2</v>
      </c>
      <c r="G88" s="306">
        <v>700</v>
      </c>
      <c r="H88" s="280">
        <f t="shared" ref="H88:H103" si="56">+E88*G88</f>
        <v>0</v>
      </c>
      <c r="I88" s="442">
        <f t="shared" si="12"/>
        <v>0</v>
      </c>
    </row>
    <row r="89" spans="1:9" s="307" customFormat="1" ht="16.5" x14ac:dyDescent="0.2">
      <c r="A89" s="348" t="s">
        <v>333</v>
      </c>
      <c r="B89" s="276">
        <f>SUMIF(INOUT!B:B,CONCATENATE($A$3," ",A89),INOUT!E:E)</f>
        <v>0</v>
      </c>
      <c r="C89" s="276">
        <f>IF(CONCATENATE(INOUT!$B$5," ",'N1113 '!A89)&gt;0,SUMIF(INOUT!C:C,'N1113 '!A89,INOUT!E:E),0)-B89</f>
        <v>12</v>
      </c>
      <c r="D89" s="281">
        <f>B89+C89</f>
        <v>12</v>
      </c>
      <c r="E89" s="305">
        <f>SUMIF(INOUT!C:C,'N1113 '!A89,INOUT!F:F)</f>
        <v>12</v>
      </c>
      <c r="F89" s="282">
        <f>D89-E89</f>
        <v>0</v>
      </c>
      <c r="G89" s="306">
        <v>36</v>
      </c>
      <c r="H89" s="280">
        <f>+E89*G89</f>
        <v>432</v>
      </c>
      <c r="I89" s="442">
        <f t="shared" si="12"/>
        <v>432</v>
      </c>
    </row>
    <row r="90" spans="1:9" s="307" customFormat="1" ht="16.5" x14ac:dyDescent="0.2">
      <c r="A90" s="348" t="s">
        <v>587</v>
      </c>
      <c r="B90" s="276">
        <f>SUMIF(INOUT!B:B,CONCATENATE($A$3," ",A90),INOUT!E:E)</f>
        <v>0</v>
      </c>
      <c r="C90" s="276">
        <f>IF(CONCATENATE(INOUT!$B$5," ",'N1113 '!A90)&gt;0,SUMIF(INOUT!C:C,'N1113 '!A90,INOUT!E:E),0)-B90</f>
        <v>25</v>
      </c>
      <c r="D90" s="281">
        <f>B90+C90</f>
        <v>25</v>
      </c>
      <c r="E90" s="305">
        <f>SUMIF(INOUT!C:C,'N1113 '!A90,INOUT!F:F)</f>
        <v>26</v>
      </c>
      <c r="F90" s="282">
        <f>D90-E90</f>
        <v>-1</v>
      </c>
      <c r="G90" s="306">
        <v>11.6</v>
      </c>
      <c r="H90" s="280">
        <f>+E90*G90</f>
        <v>301.59999999999997</v>
      </c>
      <c r="I90" s="442">
        <f t="shared" si="12"/>
        <v>301.59999999999997</v>
      </c>
    </row>
    <row r="91" spans="1:9" s="307" customFormat="1" ht="16.5" x14ac:dyDescent="0.2">
      <c r="A91" s="348" t="s">
        <v>623</v>
      </c>
      <c r="B91" s="276">
        <f>SUMIF(INOUT!B:B,CONCATENATE($A$3," ",A91),INOUT!E:E)</f>
        <v>0</v>
      </c>
      <c r="C91" s="276">
        <f>IF(CONCATENATE(INOUT!$B$5," ",'N1113 '!A91)&gt;0,SUMIF(INOUT!C:C,'N1113 '!A91,INOUT!E:E),0)-B91</f>
        <v>6</v>
      </c>
      <c r="D91" s="281">
        <f>B91+C91</f>
        <v>6</v>
      </c>
      <c r="E91" s="305">
        <f>SUMIF(INOUT!C:C,'N1113 '!A91,INOUT!F:F)</f>
        <v>8</v>
      </c>
      <c r="F91" s="282">
        <f>D91-E91</f>
        <v>-2</v>
      </c>
      <c r="G91" s="306">
        <v>38</v>
      </c>
      <c r="H91" s="280">
        <f>+E91*G91</f>
        <v>304</v>
      </c>
      <c r="I91" s="448">
        <f t="shared" ref="I91" si="57">+G91*E91</f>
        <v>304</v>
      </c>
    </row>
    <row r="92" spans="1:9" s="307" customFormat="1" ht="16.5" x14ac:dyDescent="0.2">
      <c r="A92" s="348" t="s">
        <v>669</v>
      </c>
      <c r="B92" s="276">
        <f>SUMIF(INOUT!B:B,CONCATENATE($A$3," ",A92),INOUT!E:E)</f>
        <v>0</v>
      </c>
      <c r="C92" s="276">
        <f>IF(CONCATENATE(INOUT!$B$5," ",'N1113 '!A92)&gt;0,SUMIF(INOUT!C:C,'N1113 '!A92,INOUT!E:E),0)-B92</f>
        <v>30</v>
      </c>
      <c r="D92" s="281">
        <f>B92+C92</f>
        <v>30</v>
      </c>
      <c r="E92" s="305">
        <f>SUMIF(INOUT!C:C,'N1113 '!A92,INOUT!F:F)</f>
        <v>31</v>
      </c>
      <c r="F92" s="282">
        <f>D92-E92</f>
        <v>-1</v>
      </c>
      <c r="G92" s="306">
        <v>16.5</v>
      </c>
      <c r="H92" s="280">
        <f>+E92*G92</f>
        <v>511.5</v>
      </c>
      <c r="I92" s="457">
        <f t="shared" ref="I92" si="58">+G92*E92</f>
        <v>511.5</v>
      </c>
    </row>
    <row r="93" spans="1:9" s="307" customFormat="1" x14ac:dyDescent="0.2">
      <c r="A93" s="304" t="s">
        <v>121</v>
      </c>
      <c r="B93" s="276">
        <f>SUMIF(INOUT!B:B,CONCATENATE($A$3," ",A93),INOUT!E:E)</f>
        <v>1</v>
      </c>
      <c r="C93" s="276">
        <f>IF(CONCATENATE(INOUT!$B$5," ",'N1113 '!A93)&gt;0,SUMIF(INOUT!C:C,'N1113 '!A93,INOUT!E:E),0)-B93</f>
        <v>0</v>
      </c>
      <c r="D93" s="281">
        <f t="shared" si="54"/>
        <v>1</v>
      </c>
      <c r="E93" s="305">
        <f>SUMIF(INOUT!C:C,'N1113 '!A93,INOUT!F:F)</f>
        <v>1</v>
      </c>
      <c r="F93" s="282">
        <f t="shared" si="55"/>
        <v>0</v>
      </c>
      <c r="G93" s="306">
        <v>12</v>
      </c>
      <c r="H93" s="280">
        <f t="shared" si="56"/>
        <v>12</v>
      </c>
      <c r="I93" s="442">
        <f t="shared" si="12"/>
        <v>12</v>
      </c>
    </row>
    <row r="94" spans="1:9" s="307" customFormat="1" ht="16.5" x14ac:dyDescent="0.2">
      <c r="A94" s="348" t="s">
        <v>964</v>
      </c>
      <c r="B94" s="276">
        <f>SUMIF(INOUT!B:B,CONCATENATE($A$3," ",A94),INOUT!E:E)</f>
        <v>0</v>
      </c>
      <c r="C94" s="276">
        <f>IF(CONCATENATE(INOUT!$B$5," ",'N1113 '!A94)&gt;0,SUMIF(INOUT!C:C,'N1113 '!A94,INOUT!E:E),0)-B94</f>
        <v>1</v>
      </c>
      <c r="D94" s="281">
        <f>B94+C94</f>
        <v>1</v>
      </c>
      <c r="E94" s="305">
        <f>SUMIF(INOUT!C:C,'N1113 '!A94,INOUT!F:F)</f>
        <v>1</v>
      </c>
      <c r="F94" s="282">
        <f>D94-E94</f>
        <v>0</v>
      </c>
      <c r="G94" s="306">
        <v>30</v>
      </c>
      <c r="H94" s="280">
        <f>+E94*G94</f>
        <v>30</v>
      </c>
      <c r="I94" s="443">
        <f t="shared" ref="I94" si="59">+G94*E94</f>
        <v>30</v>
      </c>
    </row>
    <row r="95" spans="1:9" s="307" customFormat="1" x14ac:dyDescent="0.2">
      <c r="A95" s="304" t="s">
        <v>521</v>
      </c>
      <c r="B95" s="276">
        <f>SUMIF(INOUT!B:B,CONCATENATE($A$3," ",A95),INOUT!E:E)</f>
        <v>2</v>
      </c>
      <c r="C95" s="276">
        <f>IF(CONCATENATE(INOUT!$B$5," ",'N1113 '!A95)&gt;0,SUMIF(INOUT!C:C,'N1113 '!A95,INOUT!E:E),0)-B95</f>
        <v>10</v>
      </c>
      <c r="D95" s="281">
        <f>B95+C95</f>
        <v>12</v>
      </c>
      <c r="E95" s="305">
        <f>SUMIF(INOUT!C:C,'N1113 '!A95,INOUT!F:F)</f>
        <v>0</v>
      </c>
      <c r="F95" s="282">
        <f>D95-E95</f>
        <v>12</v>
      </c>
      <c r="G95" s="306">
        <v>2.8</v>
      </c>
      <c r="H95" s="280">
        <f>+E95*G95</f>
        <v>0</v>
      </c>
      <c r="I95" s="442">
        <f t="shared" si="12"/>
        <v>0</v>
      </c>
    </row>
    <row r="96" spans="1:9" s="307" customFormat="1" x14ac:dyDescent="0.2">
      <c r="A96" s="304" t="s">
        <v>800</v>
      </c>
      <c r="B96" s="276">
        <f>SUMIF(INOUT!B:B,CONCATENATE($A$3," ",A96),INOUT!E:E)</f>
        <v>9</v>
      </c>
      <c r="C96" s="276">
        <f>IF(CONCATENATE(INOUT!$B$5," ",'N1113 '!A96)&gt;0,SUMIF(INOUT!C:C,'N1113 '!A96,INOUT!E:E),0)-B96</f>
        <v>0</v>
      </c>
      <c r="D96" s="281">
        <f>B96+C96</f>
        <v>9</v>
      </c>
      <c r="E96" s="305">
        <f>SUMIF(INOUT!C:C,'N1113 '!A96,INOUT!F:F)</f>
        <v>0</v>
      </c>
      <c r="F96" s="282">
        <f>D96-E96</f>
        <v>9</v>
      </c>
      <c r="G96" s="306">
        <v>1.8</v>
      </c>
      <c r="H96" s="280">
        <f t="shared" si="56"/>
        <v>0</v>
      </c>
      <c r="I96" s="442">
        <f t="shared" si="12"/>
        <v>0</v>
      </c>
    </row>
    <row r="97" spans="1:10" s="307" customFormat="1" x14ac:dyDescent="0.2">
      <c r="A97" s="304" t="s">
        <v>123</v>
      </c>
      <c r="B97" s="276">
        <f>SUMIF(INOUT!B:B,CONCATENATE($A$3," ",A97),INOUT!E:E)</f>
        <v>2</v>
      </c>
      <c r="C97" s="276">
        <f>IF(CONCATENATE(INOUT!$B$5," ",'N1113 '!A97)&gt;0,SUMIF(INOUT!C:C,'N1113 '!A97,INOUT!E:E),0)-B97</f>
        <v>0</v>
      </c>
      <c r="D97" s="281">
        <f t="shared" si="54"/>
        <v>2</v>
      </c>
      <c r="E97" s="305">
        <f>SUMIF(INOUT!C:C,'N1113 '!A97,INOUT!F:F)</f>
        <v>1</v>
      </c>
      <c r="F97" s="282">
        <f t="shared" si="55"/>
        <v>1</v>
      </c>
      <c r="G97" s="306">
        <v>65</v>
      </c>
      <c r="H97" s="280">
        <f t="shared" si="56"/>
        <v>65</v>
      </c>
      <c r="I97" s="442">
        <f t="shared" si="12"/>
        <v>65</v>
      </c>
    </row>
    <row r="98" spans="1:10" s="307" customFormat="1" x14ac:dyDescent="0.2">
      <c r="A98" s="304" t="s">
        <v>594</v>
      </c>
      <c r="B98" s="276">
        <f>SUMIF(INOUT!B:B,CONCATENATE($A$3," ",A98),INOUT!E:E)</f>
        <v>9</v>
      </c>
      <c r="C98" s="276">
        <f>IF(CONCATENATE(INOUT!$B$5," ",'N1113 '!A98)&gt;0,SUMIF(INOUT!C:C,'N1113 '!A98,INOUT!E:E),0)-B98</f>
        <v>0</v>
      </c>
      <c r="D98" s="281">
        <f t="shared" si="54"/>
        <v>9</v>
      </c>
      <c r="E98" s="305">
        <f>SUMIF(INOUT!C:C,'N1113 '!A98,INOUT!F:F)</f>
        <v>0</v>
      </c>
      <c r="F98" s="282">
        <f t="shared" si="55"/>
        <v>9</v>
      </c>
      <c r="G98" s="306">
        <v>16.5</v>
      </c>
      <c r="H98" s="280">
        <f t="shared" si="56"/>
        <v>0</v>
      </c>
      <c r="I98" s="442">
        <f t="shared" si="12"/>
        <v>0</v>
      </c>
    </row>
    <row r="99" spans="1:10" s="307" customFormat="1" ht="16.5" x14ac:dyDescent="0.2">
      <c r="A99" s="348" t="s">
        <v>796</v>
      </c>
      <c r="B99" s="276">
        <f>SUMIF(INOUT!B:B,CONCATENATE($A$3," ",A99),INOUT!E:E)</f>
        <v>0</v>
      </c>
      <c r="C99" s="276">
        <f>IF(CONCATENATE(INOUT!$B$5," ",'N1113 '!A99)&gt;0,SUMIF(INOUT!C:C,'N1113 '!A99,INOUT!E:E),0)-B99</f>
        <v>2</v>
      </c>
      <c r="D99" s="281">
        <f t="shared" ref="D99" si="60">B99+C99</f>
        <v>2</v>
      </c>
      <c r="E99" s="305">
        <f>SUMIF(INOUT!C:C,'N1113 '!A99,INOUT!F:F)</f>
        <v>2</v>
      </c>
      <c r="F99" s="282">
        <f t="shared" ref="F99:F104" si="61">D99-E99</f>
        <v>0</v>
      </c>
      <c r="G99" s="306">
        <v>43</v>
      </c>
      <c r="H99" s="280">
        <f t="shared" ref="H99" si="62">+E99*G99</f>
        <v>86</v>
      </c>
      <c r="I99" s="442">
        <f t="shared" si="12"/>
        <v>86</v>
      </c>
    </row>
    <row r="100" spans="1:10" s="307" customFormat="1" x14ac:dyDescent="0.2">
      <c r="A100" s="304" t="s">
        <v>518</v>
      </c>
      <c r="B100" s="276">
        <f>SUMIF(INOUT!B:B,CONCATENATE($A$3," ",A100),INOUT!E:E)</f>
        <v>1</v>
      </c>
      <c r="C100" s="276">
        <f>IF(CONCATENATE(INOUT!$B$5," ",'N1113 '!A100)&gt;0,SUMIF(INOUT!C:C,'N1113 '!A100,INOUT!E:E),0)-B100</f>
        <v>0</v>
      </c>
      <c r="D100" s="281">
        <f t="shared" si="54"/>
        <v>1</v>
      </c>
      <c r="E100" s="305">
        <f>SUMIF(INOUT!C:C,'N1113 '!A100,INOUT!F:F)</f>
        <v>1</v>
      </c>
      <c r="F100" s="282">
        <f t="shared" si="61"/>
        <v>0</v>
      </c>
      <c r="G100" s="306">
        <v>45</v>
      </c>
      <c r="H100" s="280">
        <f t="shared" si="56"/>
        <v>45</v>
      </c>
      <c r="I100" s="442">
        <f t="shared" si="12"/>
        <v>45</v>
      </c>
    </row>
    <row r="101" spans="1:10" s="307" customFormat="1" x14ac:dyDescent="0.2">
      <c r="A101" s="304" t="s">
        <v>334</v>
      </c>
      <c r="B101" s="276">
        <f>SUMIF(INOUT!B:B,CONCATENATE($A$3," ",A101),INOUT!E:E)</f>
        <v>0</v>
      </c>
      <c r="C101" s="276">
        <f>IF(CONCATENATE(INOUT!$B$5," ",'N1113 '!A101)&gt;0,SUMIF(INOUT!C:C,'N1113 '!A101,INOUT!E:E),0)-B101</f>
        <v>6</v>
      </c>
      <c r="D101" s="281">
        <f t="shared" ref="D101" si="63">B101+C101</f>
        <v>6</v>
      </c>
      <c r="E101" s="305">
        <f>SUMIF(INOUT!C:C,'N1113 '!A101,INOUT!F:F)</f>
        <v>2</v>
      </c>
      <c r="F101" s="282">
        <f t="shared" si="61"/>
        <v>4</v>
      </c>
      <c r="G101" s="306">
        <v>49.7</v>
      </c>
      <c r="H101" s="280">
        <f t="shared" ref="H101:H102" si="64">+E101*G101</f>
        <v>99.4</v>
      </c>
      <c r="I101" s="442">
        <f t="shared" si="12"/>
        <v>99.4</v>
      </c>
    </row>
    <row r="102" spans="1:10" s="307" customFormat="1" x14ac:dyDescent="0.2">
      <c r="A102" s="304" t="s">
        <v>984</v>
      </c>
      <c r="B102" s="276">
        <f>SUMIF(INOUT!B:B,CONCATENATE($A$3," ",A102),INOUT!E:E)</f>
        <v>0</v>
      </c>
      <c r="C102" s="276">
        <f>IF(CONCATENATE(INOUT!$B$5," ",'N1113 '!A102)&gt;0,SUMIF(INOUT!C:C,'N1113 '!A102,INOUT!E:E),0)-B102</f>
        <v>11</v>
      </c>
      <c r="D102" s="281">
        <f>B102+C102</f>
        <v>11</v>
      </c>
      <c r="E102" s="305">
        <f>SUMIF(INOUT!C:C,'N1113 '!A102,INOUT!F:F)</f>
        <v>3</v>
      </c>
      <c r="F102" s="282">
        <f t="shared" si="61"/>
        <v>8</v>
      </c>
      <c r="G102" s="306">
        <v>10</v>
      </c>
      <c r="H102" s="280">
        <f t="shared" si="64"/>
        <v>30</v>
      </c>
      <c r="I102" s="457">
        <f t="shared" ref="I102" si="65">+G102*E102</f>
        <v>30</v>
      </c>
    </row>
    <row r="103" spans="1:10" s="307" customFormat="1" x14ac:dyDescent="0.2">
      <c r="A103" s="304" t="s">
        <v>905</v>
      </c>
      <c r="B103" s="276">
        <f>SUMIF(INOUT!B:B,CONCATENATE($A$3," ",A103),INOUT!E:E)</f>
        <v>80</v>
      </c>
      <c r="C103" s="276">
        <f>IF(CONCATENATE(INOUT!$B$5," ",'N1113 '!A103)&gt;0,SUMIF(INOUT!C:C,'N1113 '!A103,INOUT!E:E),0)-B103</f>
        <v>200</v>
      </c>
      <c r="D103" s="281">
        <f>B103+C103</f>
        <v>280</v>
      </c>
      <c r="E103" s="305">
        <f>SUMIF(INOUT!C:C,'N1113 '!A103,INOUT!F:F)</f>
        <v>180</v>
      </c>
      <c r="F103" s="282">
        <f t="shared" si="61"/>
        <v>100</v>
      </c>
      <c r="G103" s="306">
        <v>1</v>
      </c>
      <c r="H103" s="280">
        <f t="shared" si="56"/>
        <v>180</v>
      </c>
      <c r="I103" s="442">
        <f t="shared" si="12"/>
        <v>180</v>
      </c>
    </row>
    <row r="104" spans="1:10" s="307" customFormat="1" x14ac:dyDescent="0.2">
      <c r="A104" s="304" t="s">
        <v>853</v>
      </c>
      <c r="B104" s="276">
        <f>SUMIF(INOUT!B:B,CONCATENATE($A$3," ",A104),INOUT!E:E)</f>
        <v>112</v>
      </c>
      <c r="C104" s="276">
        <f>IF(CONCATENATE(INOUT!$B$5," ",'N1113 '!A104)&gt;0,SUMIF(INOUT!C:C,'N1113 '!A104,INOUT!E:E),0)-B104</f>
        <v>60</v>
      </c>
      <c r="D104" s="281">
        <f t="shared" si="54"/>
        <v>172</v>
      </c>
      <c r="E104" s="305">
        <f>SUMIF(INOUT!C:C,'N1113 '!A104,INOUT!F:F)</f>
        <v>111</v>
      </c>
      <c r="F104" s="282">
        <f t="shared" si="61"/>
        <v>61</v>
      </c>
      <c r="G104" s="306">
        <v>2</v>
      </c>
      <c r="H104" s="280">
        <f>+E104*G104</f>
        <v>222</v>
      </c>
      <c r="I104" s="442">
        <f t="shared" si="12"/>
        <v>222</v>
      </c>
    </row>
    <row r="105" spans="1:10" s="307" customFormat="1" x14ac:dyDescent="0.2">
      <c r="A105" s="304" t="s">
        <v>138</v>
      </c>
      <c r="B105" s="276">
        <f>SUMIF(INOUT!B:B,CONCATENATE($A$3," ",A105),INOUT!E:E)</f>
        <v>20</v>
      </c>
      <c r="C105" s="276">
        <f>IF(CONCATENATE(INOUT!$B$5," ",'N1113 '!A105)&gt;0,SUMIF(INOUT!C:C,'N1113 '!A105,INOUT!E:E),0)-B105</f>
        <v>200</v>
      </c>
      <c r="D105" s="281">
        <f t="shared" si="54"/>
        <v>220</v>
      </c>
      <c r="E105" s="305">
        <f>SUMIF(INOUT!C:C,'N1113 '!A105,INOUT!F:F)</f>
        <v>120</v>
      </c>
      <c r="F105" s="282">
        <f t="shared" ref="F105:F121" si="66">D105-E105</f>
        <v>100</v>
      </c>
      <c r="G105" s="306">
        <v>1.5</v>
      </c>
      <c r="H105" s="280">
        <f t="shared" ref="H105:H143" si="67">+E105*G105</f>
        <v>180</v>
      </c>
      <c r="I105" s="442">
        <f t="shared" si="12"/>
        <v>180</v>
      </c>
    </row>
    <row r="106" spans="1:10" s="307" customFormat="1" x14ac:dyDescent="0.2">
      <c r="A106" s="304" t="s">
        <v>335</v>
      </c>
      <c r="B106" s="276">
        <f>SUMIF(INOUT!B:B,CONCATENATE($A$3," ",A106),INOUT!E:E)</f>
        <v>500</v>
      </c>
      <c r="C106" s="276">
        <f>IF(CONCATENATE(INOUT!$B$5," ",'N1113 '!A106)&gt;0,SUMIF(INOUT!C:C,'N1113 '!A106,INOUT!E:E),0)-B106</f>
        <v>0</v>
      </c>
      <c r="D106" s="281">
        <f t="shared" ref="D106:D120" si="68">B106+C106</f>
        <v>500</v>
      </c>
      <c r="E106" s="305">
        <f>SUMIF(INOUT!C:C,'N1113 '!A106,INOUT!F:F)</f>
        <v>50</v>
      </c>
      <c r="F106" s="282">
        <f t="shared" si="66"/>
        <v>450</v>
      </c>
      <c r="G106" s="306">
        <v>0.4</v>
      </c>
      <c r="H106" s="280">
        <f t="shared" si="67"/>
        <v>20</v>
      </c>
      <c r="I106" s="442">
        <f t="shared" si="12"/>
        <v>20</v>
      </c>
    </row>
    <row r="107" spans="1:10" s="307" customFormat="1" x14ac:dyDescent="0.2">
      <c r="A107" s="304" t="s">
        <v>336</v>
      </c>
      <c r="B107" s="276">
        <f>SUMIF(INOUT!B:B,CONCATENATE($A$3," ",A107),INOUT!E:E)</f>
        <v>2</v>
      </c>
      <c r="C107" s="276">
        <f>IF(CONCATENATE(INOUT!$B$5," ",'N1113 '!A107)&gt;0,SUMIF(INOUT!C:C,'N1113 '!A107,INOUT!E:E),0)-B107</f>
        <v>0</v>
      </c>
      <c r="D107" s="281">
        <f t="shared" si="68"/>
        <v>2</v>
      </c>
      <c r="E107" s="305">
        <f>SUMIF(INOUT!C:C,'N1113 '!A107,INOUT!F:F)</f>
        <v>0</v>
      </c>
      <c r="F107" s="282">
        <f t="shared" si="66"/>
        <v>2</v>
      </c>
      <c r="G107" s="306">
        <v>210</v>
      </c>
      <c r="H107" s="280">
        <f t="shared" si="67"/>
        <v>0</v>
      </c>
      <c r="I107" s="442">
        <f t="shared" si="12"/>
        <v>0</v>
      </c>
    </row>
    <row r="108" spans="1:10" s="307" customFormat="1" x14ac:dyDescent="0.2">
      <c r="A108" s="304" t="s">
        <v>500</v>
      </c>
      <c r="B108" s="276">
        <f>SUMIF(INOUT!B:B,CONCATENATE($A$3," ",A108),INOUT!E:E)</f>
        <v>1</v>
      </c>
      <c r="C108" s="276">
        <f>IF(CONCATENATE(INOUT!$B$5," ",'N1113 '!A108)&gt;0,SUMIF(INOUT!C:C,'N1113 '!A108,INOUT!E:E),0)-B108</f>
        <v>3</v>
      </c>
      <c r="D108" s="281">
        <f t="shared" si="68"/>
        <v>4</v>
      </c>
      <c r="E108" s="305">
        <f>SUMIF(INOUT!C:C,'N1113 '!A108,INOUT!F:F)</f>
        <v>1</v>
      </c>
      <c r="F108" s="282">
        <f t="shared" si="66"/>
        <v>3</v>
      </c>
      <c r="G108" s="306">
        <v>10</v>
      </c>
      <c r="H108" s="280">
        <f t="shared" si="67"/>
        <v>10</v>
      </c>
      <c r="I108" s="442">
        <f t="shared" si="12"/>
        <v>10</v>
      </c>
    </row>
    <row r="109" spans="1:10" s="307" customFormat="1" x14ac:dyDescent="0.2">
      <c r="A109" s="304" t="s">
        <v>143</v>
      </c>
      <c r="B109" s="276">
        <f>SUMIF(INOUT!B:B,CONCATENATE($A$3," ",A109),INOUT!E:E)</f>
        <v>9</v>
      </c>
      <c r="C109" s="276">
        <f>IF(CONCATENATE(INOUT!$B$5," ",'N1113 '!A109)&gt;0,SUMIF(INOUT!C:C,'N1113 '!A109,INOUT!E:E),0)-B109</f>
        <v>10</v>
      </c>
      <c r="D109" s="281">
        <f>B109+C109</f>
        <v>19</v>
      </c>
      <c r="E109" s="305">
        <f>SUMIF(INOUT!C:C,'N1113 '!A109,INOUT!F:F)</f>
        <v>18</v>
      </c>
      <c r="F109" s="282">
        <f t="shared" si="66"/>
        <v>1</v>
      </c>
      <c r="G109" s="306">
        <v>26</v>
      </c>
      <c r="H109" s="280">
        <f t="shared" si="67"/>
        <v>468</v>
      </c>
      <c r="I109" s="442">
        <f t="shared" si="12"/>
        <v>468</v>
      </c>
      <c r="J109" s="317"/>
    </row>
    <row r="110" spans="1:10" s="307" customFormat="1" x14ac:dyDescent="0.2">
      <c r="A110" s="304" t="s">
        <v>865</v>
      </c>
      <c r="B110" s="276">
        <f>SUMIF(INOUT!B:B,CONCATENATE($A$3," ",A110),INOUT!E:E)</f>
        <v>8</v>
      </c>
      <c r="C110" s="276">
        <f>IF(CONCATENATE(INOUT!$B$5," ",'N1113 '!A110)&gt;0,SUMIF(INOUT!C:C,'N1113 '!A110,INOUT!E:E),0)-B110</f>
        <v>0</v>
      </c>
      <c r="D110" s="281">
        <f t="shared" si="68"/>
        <v>8</v>
      </c>
      <c r="E110" s="305">
        <f>SUMIF(INOUT!C:C,'N1113 '!A110,INOUT!F:F)</f>
        <v>9</v>
      </c>
      <c r="F110" s="282">
        <f t="shared" si="66"/>
        <v>-1</v>
      </c>
      <c r="G110" s="306">
        <v>95</v>
      </c>
      <c r="H110" s="280">
        <f t="shared" si="67"/>
        <v>855</v>
      </c>
      <c r="I110" s="442">
        <f t="shared" si="12"/>
        <v>855</v>
      </c>
      <c r="J110" s="317"/>
    </row>
    <row r="111" spans="1:10" s="307" customFormat="1" x14ac:dyDescent="0.2">
      <c r="A111" s="304" t="s">
        <v>967</v>
      </c>
      <c r="B111" s="276">
        <f>SUMIF(INOUT!B:B,CONCATENATE($A$3," ",A111),INOUT!E:E)</f>
        <v>0</v>
      </c>
      <c r="C111" s="276">
        <f>IF(CONCATENATE(INOUT!$B$5," ",'N1113 '!A111)&gt;0,SUMIF(INOUT!C:C,'N1113 '!A111,INOUT!E:E),0)-B111</f>
        <v>20</v>
      </c>
      <c r="D111" s="281">
        <f t="shared" ref="D111" si="69">B111+C111</f>
        <v>20</v>
      </c>
      <c r="E111" s="305">
        <f>SUMIF(INOUT!C:C,'N1113 '!A111,INOUT!F:F)</f>
        <v>1</v>
      </c>
      <c r="F111" s="282">
        <f t="shared" ref="F111" si="70">D111-E111</f>
        <v>19</v>
      </c>
      <c r="G111" s="306">
        <v>125</v>
      </c>
      <c r="H111" s="280">
        <f t="shared" ref="H111" si="71">+E111*G111</f>
        <v>125</v>
      </c>
      <c r="I111" s="444">
        <f t="shared" ref="I111:I113" si="72">+G111*E111</f>
        <v>125</v>
      </c>
      <c r="J111" s="317"/>
    </row>
    <row r="112" spans="1:10" s="307" customFormat="1" x14ac:dyDescent="0.2">
      <c r="A112" s="304" t="s">
        <v>1004</v>
      </c>
      <c r="B112" s="276">
        <f>SUMIF(INOUT!B:B,CONCATENATE($A$3," ",A112),INOUT!E:E)</f>
        <v>0</v>
      </c>
      <c r="C112" s="276">
        <f>IF(CONCATENATE(INOUT!$B$5," ",'N1113 '!A112)&gt;0,SUMIF(INOUT!C:C,'N1113 '!A112,INOUT!E:E),0)-B112</f>
        <v>4</v>
      </c>
      <c r="D112" s="281">
        <f t="shared" ref="D112:D118" si="73">B112+C112</f>
        <v>4</v>
      </c>
      <c r="E112" s="305">
        <f>SUMIF(INOUT!C:C,'N1113 '!A112,INOUT!F:F)</f>
        <v>4</v>
      </c>
      <c r="F112" s="282">
        <f t="shared" ref="F112:F118" si="74">D112-E112</f>
        <v>0</v>
      </c>
      <c r="G112" s="306">
        <v>105</v>
      </c>
      <c r="H112" s="280">
        <f t="shared" ref="H112:H117" si="75">+E112*G112</f>
        <v>420</v>
      </c>
      <c r="I112" s="476">
        <f t="shared" ref="I112" si="76">+G112*E112</f>
        <v>420</v>
      </c>
    </row>
    <row r="113" spans="1:9" s="307" customFormat="1" x14ac:dyDescent="0.2">
      <c r="A113" s="304" t="s">
        <v>995</v>
      </c>
      <c r="B113" s="276">
        <f>SUMIF(INOUT!B:B,CONCATENATE($A$3," ",A113),INOUT!E:E)</f>
        <v>0</v>
      </c>
      <c r="C113" s="276">
        <f>IF(CONCATENATE(INOUT!$B$5," ",'N1113 '!A113)&gt;0,SUMIF(INOUT!C:C,'N1113 '!A113,INOUT!E:E),0)-B113</f>
        <v>3</v>
      </c>
      <c r="D113" s="281">
        <f t="shared" si="73"/>
        <v>3</v>
      </c>
      <c r="E113" s="305">
        <f>SUMIF(INOUT!C:C,'N1113 '!A113,INOUT!F:F)</f>
        <v>3</v>
      </c>
      <c r="F113" s="282">
        <f t="shared" si="74"/>
        <v>0</v>
      </c>
      <c r="G113" s="306">
        <v>179</v>
      </c>
      <c r="H113" s="280">
        <f t="shared" si="75"/>
        <v>537</v>
      </c>
      <c r="I113" s="457">
        <f t="shared" si="72"/>
        <v>537</v>
      </c>
    </row>
    <row r="114" spans="1:9" s="307" customFormat="1" x14ac:dyDescent="0.2">
      <c r="A114" s="304" t="s">
        <v>852</v>
      </c>
      <c r="B114" s="276">
        <f>SUMIF(INOUT!B:B,CONCATENATE($A$3," ",A114),INOUT!E:E)</f>
        <v>3</v>
      </c>
      <c r="C114" s="276">
        <f>IF(CONCATENATE(INOUT!$B$5," ",'N1113 '!A114)&gt;0,SUMIF(INOUT!C:C,'N1113 '!A114,INOUT!E:E),0)-B114</f>
        <v>0</v>
      </c>
      <c r="D114" s="281">
        <f t="shared" si="73"/>
        <v>3</v>
      </c>
      <c r="E114" s="305">
        <f>SUMIF(INOUT!C:C,'N1113 '!A114,INOUT!F:F)</f>
        <v>0</v>
      </c>
      <c r="F114" s="282">
        <f t="shared" si="74"/>
        <v>3</v>
      </c>
      <c r="G114" s="306">
        <v>32</v>
      </c>
      <c r="H114" s="280">
        <f t="shared" si="75"/>
        <v>0</v>
      </c>
      <c r="I114" s="442">
        <f t="shared" si="12"/>
        <v>0</v>
      </c>
    </row>
    <row r="115" spans="1:9" s="307" customFormat="1" x14ac:dyDescent="0.2">
      <c r="A115" s="304" t="s">
        <v>564</v>
      </c>
      <c r="B115" s="276">
        <f>SUMIF(INOUT!B:B,CONCATENATE($A$3," ",A115),INOUT!E:E)</f>
        <v>272</v>
      </c>
      <c r="C115" s="276">
        <f>IF(CONCATENATE(INOUT!$B$5," ",'N1113 '!A115)&gt;0,SUMIF(INOUT!C:C,'N1113 '!A115,INOUT!E:E),0)-B115</f>
        <v>0</v>
      </c>
      <c r="D115" s="281">
        <f t="shared" si="73"/>
        <v>272</v>
      </c>
      <c r="E115" s="305">
        <f>SUMIF(INOUT!C:C,'N1113 '!A115,INOUT!F:F)</f>
        <v>166</v>
      </c>
      <c r="F115" s="282">
        <f t="shared" si="74"/>
        <v>106</v>
      </c>
      <c r="G115" s="306">
        <v>3.5</v>
      </c>
      <c r="H115" s="280">
        <f t="shared" si="75"/>
        <v>581</v>
      </c>
      <c r="I115" s="442">
        <f t="shared" si="12"/>
        <v>581</v>
      </c>
    </row>
    <row r="116" spans="1:9" s="307" customFormat="1" ht="16.5" x14ac:dyDescent="0.2">
      <c r="A116" s="348" t="s">
        <v>754</v>
      </c>
      <c r="B116" s="276">
        <f>SUMIF(INOUT!B:B,CONCATENATE($A$3," ",A116),INOUT!E:E)</f>
        <v>0</v>
      </c>
      <c r="C116" s="276">
        <f>IF(CONCATENATE(INOUT!$B$5," ",'N1113 '!A116)&gt;0,SUMIF(INOUT!C:C,'N1113 '!A116,INOUT!E:E),0)-B116</f>
        <v>500</v>
      </c>
      <c r="D116" s="281">
        <f t="shared" si="73"/>
        <v>500</v>
      </c>
      <c r="E116" s="305">
        <f>SUMIF(INOUT!C:C,'N1113 '!A116,INOUT!F:F)</f>
        <v>705</v>
      </c>
      <c r="F116" s="282">
        <f t="shared" si="74"/>
        <v>-205</v>
      </c>
      <c r="G116" s="306">
        <v>3.6</v>
      </c>
      <c r="H116" s="280">
        <f t="shared" si="75"/>
        <v>2538</v>
      </c>
      <c r="I116" s="442">
        <f t="shared" si="12"/>
        <v>2538</v>
      </c>
    </row>
    <row r="117" spans="1:9" s="307" customFormat="1" ht="16.5" x14ac:dyDescent="0.2">
      <c r="A117" s="348" t="s">
        <v>674</v>
      </c>
      <c r="B117" s="276">
        <f>SUMIF(INOUT!B:B,CONCATENATE($A$3," ",A117),INOUT!E:E)</f>
        <v>0</v>
      </c>
      <c r="C117" s="276">
        <f>IF(CONCATENATE(INOUT!$B$5," ",'N1113 '!A117)&gt;0,SUMIF(INOUT!C:C,'N1113 '!A117,INOUT!E:E),0)-B117</f>
        <v>500</v>
      </c>
      <c r="D117" s="281">
        <f t="shared" ref="D117" si="77">B117+C117</f>
        <v>500</v>
      </c>
      <c r="E117" s="305">
        <f>SUMIF(INOUT!C:C,'N1113 '!A117,INOUT!F:F)</f>
        <v>0</v>
      </c>
      <c r="F117" s="282">
        <f t="shared" ref="F117" si="78">D117-E117</f>
        <v>500</v>
      </c>
      <c r="G117" s="306">
        <v>3.25</v>
      </c>
      <c r="H117" s="280">
        <f t="shared" si="75"/>
        <v>0</v>
      </c>
      <c r="I117" s="481">
        <f t="shared" ref="I117" si="79">+G117*E117</f>
        <v>0</v>
      </c>
    </row>
    <row r="118" spans="1:9" s="307" customFormat="1" ht="16.5" x14ac:dyDescent="0.2">
      <c r="A118" s="353" t="s">
        <v>377</v>
      </c>
      <c r="B118" s="276">
        <f>SUMIF(INOUT!B:B,CONCATENATE($A$3," ",A118),INOUT!E:E)</f>
        <v>18</v>
      </c>
      <c r="C118" s="276">
        <f>IF(CONCATENATE(INOUT!$B$5," ",'N1113 '!A118)&gt;0,SUMIF(INOUT!C:C,'N1113 '!A118,INOUT!E:E),0)-B118</f>
        <v>500</v>
      </c>
      <c r="D118" s="281">
        <f t="shared" si="73"/>
        <v>518</v>
      </c>
      <c r="E118" s="305">
        <f>SUMIF(INOUT!C:C,'N1113 '!A118,INOUT!F:F)</f>
        <v>238</v>
      </c>
      <c r="F118" s="282">
        <f t="shared" si="74"/>
        <v>280</v>
      </c>
      <c r="G118" s="306">
        <v>2.75</v>
      </c>
      <c r="H118" s="280">
        <f t="shared" si="67"/>
        <v>654.5</v>
      </c>
      <c r="I118" s="442">
        <f t="shared" si="12"/>
        <v>654.5</v>
      </c>
    </row>
    <row r="119" spans="1:9" s="307" customFormat="1" ht="16.5" x14ac:dyDescent="0.2">
      <c r="A119" s="353" t="s">
        <v>992</v>
      </c>
      <c r="B119" s="276">
        <f>SUMIF(INOUT!B:B,CONCATENATE($A$3," ",A119),INOUT!E:E)</f>
        <v>0</v>
      </c>
      <c r="C119" s="276">
        <f>IF(CONCATENATE(INOUT!$B$5," ",'N1113 '!A119)&gt;0,SUMIF(INOUT!C:C,'N1113 '!A119,INOUT!E:E),0)-B119</f>
        <v>6</v>
      </c>
      <c r="D119" s="281">
        <f t="shared" ref="D119" si="80">B119+C119</f>
        <v>6</v>
      </c>
      <c r="E119" s="305">
        <f>SUMIF(INOUT!C:C,'N1113 '!A119,INOUT!F:F)</f>
        <v>0</v>
      </c>
      <c r="F119" s="282">
        <f t="shared" ref="F119" si="81">D119-E119</f>
        <v>6</v>
      </c>
      <c r="G119" s="306">
        <v>10</v>
      </c>
      <c r="H119" s="280">
        <f t="shared" ref="H119" si="82">+E119*G119</f>
        <v>0</v>
      </c>
      <c r="I119" s="457">
        <f t="shared" ref="I119" si="83">+G119*E119</f>
        <v>0</v>
      </c>
    </row>
    <row r="120" spans="1:9" s="307" customFormat="1" x14ac:dyDescent="0.2">
      <c r="A120" s="304" t="s">
        <v>664</v>
      </c>
      <c r="B120" s="276">
        <f>SUMIF(INOUT!B:B,CONCATENATE($A$3," ",A120),INOUT!E:E)</f>
        <v>5</v>
      </c>
      <c r="C120" s="276">
        <f>IF(CONCATENATE(INOUT!$B$5," ",'N1113 '!A120)&gt;0,SUMIF(INOUT!C:C,'N1113 '!A120,INOUT!E:E),0)-B120</f>
        <v>0</v>
      </c>
      <c r="D120" s="281">
        <f t="shared" si="68"/>
        <v>5</v>
      </c>
      <c r="E120" s="305">
        <f>SUMIF(INOUT!C:C,'N1113 '!A120,INOUT!F:F)</f>
        <v>0</v>
      </c>
      <c r="F120" s="282">
        <f t="shared" si="66"/>
        <v>5</v>
      </c>
      <c r="G120" s="306">
        <v>14</v>
      </c>
      <c r="H120" s="280">
        <f t="shared" si="67"/>
        <v>0</v>
      </c>
      <c r="I120" s="442">
        <f t="shared" si="12"/>
        <v>0</v>
      </c>
    </row>
    <row r="121" spans="1:9" s="307" customFormat="1" x14ac:dyDescent="0.2">
      <c r="A121" s="304" t="s">
        <v>483</v>
      </c>
      <c r="B121" s="276">
        <f>SUMIF(INOUT!B:B,CONCATENATE($A$3," ",A121),INOUT!E:E)</f>
        <v>8</v>
      </c>
      <c r="C121" s="276">
        <f>IF(CONCATENATE(INOUT!$B$5," ",'N1113 '!A121)&gt;0,SUMIF(INOUT!C:C,'N1113 '!A121,INOUT!E:E),0)-B121</f>
        <v>0</v>
      </c>
      <c r="D121" s="281">
        <f t="shared" ref="D121:D143" si="84">B121+C121</f>
        <v>8</v>
      </c>
      <c r="E121" s="305">
        <f>SUMIF(INOUT!C:C,'N1113 '!A121,INOUT!F:F)</f>
        <v>8</v>
      </c>
      <c r="F121" s="282">
        <f t="shared" si="66"/>
        <v>0</v>
      </c>
      <c r="G121" s="306">
        <v>6</v>
      </c>
      <c r="H121" s="280">
        <f t="shared" si="67"/>
        <v>48</v>
      </c>
      <c r="I121" s="442">
        <f t="shared" si="12"/>
        <v>48</v>
      </c>
    </row>
    <row r="122" spans="1:9" s="307" customFormat="1" x14ac:dyDescent="0.2">
      <c r="A122" s="304" t="s">
        <v>520</v>
      </c>
      <c r="B122" s="276">
        <f>SUMIF(INOUT!B:B,CONCATENATE($A$3," ",A122),INOUT!E:E)</f>
        <v>13</v>
      </c>
      <c r="C122" s="276">
        <f>IF(CONCATENATE(INOUT!$B$5," ",'N1113 '!A122)&gt;0,SUMIF(INOUT!C:C,'N1113 '!A122,INOUT!E:E),0)-B122</f>
        <v>132</v>
      </c>
      <c r="D122" s="281">
        <f t="shared" si="84"/>
        <v>145</v>
      </c>
      <c r="E122" s="305">
        <f>SUMIF(INOUT!C:C,'N1113 '!A122,INOUT!F:F)</f>
        <v>119</v>
      </c>
      <c r="F122" s="282">
        <f t="shared" ref="F122:F143" si="85">D122-E122</f>
        <v>26</v>
      </c>
      <c r="G122" s="306">
        <v>14</v>
      </c>
      <c r="H122" s="280">
        <f>+E122*G122</f>
        <v>1666</v>
      </c>
      <c r="I122" s="442">
        <f t="shared" si="12"/>
        <v>1666</v>
      </c>
    </row>
    <row r="123" spans="1:9" s="307" customFormat="1" x14ac:dyDescent="0.2">
      <c r="A123" s="304" t="s">
        <v>746</v>
      </c>
      <c r="B123" s="276">
        <f>SUMIF(INOUT!B:B,CONCATENATE($A$3," ",A123),INOUT!E:E)</f>
        <v>0</v>
      </c>
      <c r="C123" s="276">
        <f>IF(CONCATENATE(INOUT!$B$5," ",'N1113 '!A123)&gt;0,SUMIF(INOUT!C:C,'N1113 '!A123,INOUT!E:E),0)-B123</f>
        <v>24</v>
      </c>
      <c r="D123" s="281">
        <f t="shared" ref="D123" si="86">B123+C123</f>
        <v>24</v>
      </c>
      <c r="E123" s="305">
        <f>SUMIF(INOUT!C:C,'N1113 '!A123,INOUT!F:F)</f>
        <v>24</v>
      </c>
      <c r="F123" s="282">
        <f t="shared" ref="F123" si="87">D123-E123</f>
        <v>0</v>
      </c>
      <c r="G123" s="306">
        <v>15</v>
      </c>
      <c r="H123" s="280">
        <f>+E123*G123</f>
        <v>360</v>
      </c>
      <c r="I123" s="452">
        <f t="shared" ref="I123" si="88">+G123*E123</f>
        <v>360</v>
      </c>
    </row>
    <row r="124" spans="1:9" s="307" customFormat="1" x14ac:dyDescent="0.2">
      <c r="A124" s="423" t="s">
        <v>554</v>
      </c>
      <c r="B124" s="276">
        <f>SUMIF(INOUT!B:B,CONCATENATE($A$3," ",A124),INOUT!E:E)</f>
        <v>2</v>
      </c>
      <c r="C124" s="276">
        <f>IF(CONCATENATE(INOUT!$B$5," ",'N1113 '!A124)&gt;0,SUMIF(INOUT!C:C,'N1113 '!A124,INOUT!E:E),0)-B124</f>
        <v>0</v>
      </c>
      <c r="D124" s="281">
        <f t="shared" si="84"/>
        <v>2</v>
      </c>
      <c r="E124" s="305">
        <f>SUMIF(INOUT!C:C,'N1113 '!A124,INOUT!F:F)</f>
        <v>2</v>
      </c>
      <c r="F124" s="282">
        <f t="shared" si="85"/>
        <v>0</v>
      </c>
      <c r="G124" s="306">
        <v>9.5</v>
      </c>
      <c r="H124" s="280">
        <f t="shared" si="67"/>
        <v>19</v>
      </c>
      <c r="I124" s="442">
        <f t="shared" si="12"/>
        <v>19</v>
      </c>
    </row>
    <row r="125" spans="1:9" s="307" customFormat="1" x14ac:dyDescent="0.2">
      <c r="A125" s="304" t="s">
        <v>993</v>
      </c>
      <c r="B125" s="276">
        <f>SUMIF(INOUT!B:B,CONCATENATE($A$3," ",A125),INOUT!E:E)</f>
        <v>0</v>
      </c>
      <c r="C125" s="276">
        <f>IF(CONCATENATE(INOUT!$B$5," ",'N1113 '!A125)&gt;0,SUMIF(INOUT!C:C,'N1113 '!A125,INOUT!E:E),0)-B125</f>
        <v>10</v>
      </c>
      <c r="D125" s="281">
        <f t="shared" ref="D125:D128" si="89">B125+C125</f>
        <v>10</v>
      </c>
      <c r="E125" s="305">
        <f>SUMIF(INOUT!C:C,'N1113 '!A125,INOUT!F:F)</f>
        <v>10</v>
      </c>
      <c r="F125" s="282">
        <f t="shared" ref="F125:F128" si="90">D125-E125</f>
        <v>0</v>
      </c>
      <c r="G125" s="306">
        <v>12</v>
      </c>
      <c r="H125" s="280">
        <f t="shared" ref="H125:H126" si="91">+E125*G125</f>
        <v>120</v>
      </c>
      <c r="I125" s="457">
        <f t="shared" ref="I125:I128" si="92">+G125*E125</f>
        <v>120</v>
      </c>
    </row>
    <row r="126" spans="1:9" s="307" customFormat="1" x14ac:dyDescent="0.2">
      <c r="A126" s="423" t="s">
        <v>1013</v>
      </c>
      <c r="B126" s="276">
        <f>SUMIF(INOUT!B:B,CONCATENATE($A$3," ",A126),INOUT!E:E)</f>
        <v>0</v>
      </c>
      <c r="C126" s="276">
        <f>IF(CONCATENATE(INOUT!$B$5," ",'N1113 '!A126)&gt;0,SUMIF(INOUT!C:C,'N1113 '!A126,INOUT!E:E),0)-B126</f>
        <v>12</v>
      </c>
      <c r="D126" s="281">
        <f t="shared" si="89"/>
        <v>12</v>
      </c>
      <c r="E126" s="305">
        <f>SUMIF(INOUT!C:C,'N1113 '!A126,INOUT!F:F)</f>
        <v>8</v>
      </c>
      <c r="F126" s="282">
        <f t="shared" si="90"/>
        <v>4</v>
      </c>
      <c r="G126" s="306">
        <v>4.5999999999999996</v>
      </c>
      <c r="H126" s="280">
        <f t="shared" si="91"/>
        <v>36.799999999999997</v>
      </c>
      <c r="I126" s="483">
        <f t="shared" si="92"/>
        <v>36.799999999999997</v>
      </c>
    </row>
    <row r="127" spans="1:9" s="307" customFormat="1" x14ac:dyDescent="0.2">
      <c r="A127" s="423" t="s">
        <v>1015</v>
      </c>
      <c r="B127" s="276">
        <f>SUMIF(INOUT!B:B,CONCATENATE($A$3," ",A127),INOUT!E:E)</f>
        <v>0</v>
      </c>
      <c r="C127" s="276">
        <f>IF(CONCATENATE(INOUT!$B$5," ",'N1113 '!A127)&gt;0,SUMIF(INOUT!C:C,'N1113 '!A127,INOUT!E:E),0)-B127</f>
        <v>8</v>
      </c>
      <c r="D127" s="281">
        <f t="shared" ref="D127" si="93">B127+C127</f>
        <v>8</v>
      </c>
      <c r="E127" s="305">
        <f>SUMIF(INOUT!C:C,'N1113 '!A127,INOUT!F:F)</f>
        <v>0</v>
      </c>
      <c r="F127" s="282">
        <f t="shared" ref="F127" si="94">D127-E127</f>
        <v>8</v>
      </c>
      <c r="G127" s="306">
        <v>13</v>
      </c>
      <c r="H127" s="280">
        <f t="shared" ref="H127" si="95">+E127*G127</f>
        <v>0</v>
      </c>
      <c r="I127" s="483">
        <f t="shared" ref="I127" si="96">+G127*E127</f>
        <v>0</v>
      </c>
    </row>
    <row r="128" spans="1:9" s="307" customFormat="1" x14ac:dyDescent="0.2">
      <c r="A128" s="304" t="s">
        <v>1002</v>
      </c>
      <c r="B128" s="276">
        <f>SUMIF(INOUT!B:B,CONCATENATE($A$3," ",A128),INOUT!E:E)</f>
        <v>5</v>
      </c>
      <c r="C128" s="276">
        <f>IF(CONCATENATE(INOUT!$B$5," ",'N1113 '!A128)&gt;0,SUMIF(INOUT!C:C,'N1113 '!A128,INOUT!E:E),0)-B128</f>
        <v>0</v>
      </c>
      <c r="D128" s="281">
        <f t="shared" si="89"/>
        <v>5</v>
      </c>
      <c r="E128" s="305">
        <f>SUMIF(INOUT!C:C,'N1113 '!A128,INOUT!F:F)</f>
        <v>5</v>
      </c>
      <c r="F128" s="282">
        <f t="shared" si="90"/>
        <v>0</v>
      </c>
      <c r="G128" s="306">
        <v>45</v>
      </c>
      <c r="H128" s="280">
        <f t="shared" ref="H128:H133" si="97">+E128*G128</f>
        <v>225</v>
      </c>
      <c r="I128" s="476">
        <f t="shared" si="92"/>
        <v>225</v>
      </c>
    </row>
    <row r="129" spans="1:9" s="307" customFormat="1" x14ac:dyDescent="0.2">
      <c r="A129" s="304" t="s">
        <v>342</v>
      </c>
      <c r="B129" s="276">
        <f>SUMIF(INOUT!B:B,CONCATENATE($A$3," ",A129),INOUT!E:E)</f>
        <v>4</v>
      </c>
      <c r="C129" s="276">
        <f>IF(CONCATENATE(INOUT!$B$5," ",'N1113 '!A129)&gt;0,SUMIF(INOUT!C:C,'N1113 '!A129,INOUT!E:E),0)-B129</f>
        <v>0</v>
      </c>
      <c r="D129" s="281">
        <f t="shared" si="84"/>
        <v>4</v>
      </c>
      <c r="E129" s="305">
        <f>SUMIF(INOUT!C:C,'N1113 '!A129,INOUT!F:F)</f>
        <v>5</v>
      </c>
      <c r="F129" s="282">
        <f t="shared" si="85"/>
        <v>-1</v>
      </c>
      <c r="G129" s="306">
        <v>38</v>
      </c>
      <c r="H129" s="280">
        <f t="shared" si="97"/>
        <v>190</v>
      </c>
      <c r="I129" s="442">
        <f t="shared" si="12"/>
        <v>190</v>
      </c>
    </row>
    <row r="130" spans="1:9" s="307" customFormat="1" x14ac:dyDescent="0.2">
      <c r="A130" s="304" t="s">
        <v>873</v>
      </c>
      <c r="B130" s="276">
        <f>SUMIF(INOUT!B:B,CONCATENATE($A$3," ",A130),INOUT!E:E)</f>
        <v>0</v>
      </c>
      <c r="C130" s="276">
        <f>IF(CONCATENATE(INOUT!$B$5," ",'N1113 '!A130)&gt;0,SUMIF(INOUT!C:C,'N1113 '!A130,INOUT!E:E),0)-B130</f>
        <v>12</v>
      </c>
      <c r="D130" s="281">
        <f t="shared" ref="D130" si="98">B130+C130</f>
        <v>12</v>
      </c>
      <c r="E130" s="305">
        <f>SUMIF(INOUT!C:C,'N1113 '!A130,INOUT!F:F)</f>
        <v>0</v>
      </c>
      <c r="F130" s="282">
        <f t="shared" ref="F130" si="99">D130-E130</f>
        <v>12</v>
      </c>
      <c r="G130" s="306">
        <v>39</v>
      </c>
      <c r="H130" s="280">
        <f t="shared" si="97"/>
        <v>0</v>
      </c>
      <c r="I130" s="442">
        <f t="shared" si="12"/>
        <v>0</v>
      </c>
    </row>
    <row r="131" spans="1:9" s="307" customFormat="1" x14ac:dyDescent="0.2">
      <c r="A131" s="304" t="s">
        <v>424</v>
      </c>
      <c r="B131" s="276">
        <f>SUMIF(INOUT!B:B,CONCATENATE($A$3," ",A131),INOUT!E:E)</f>
        <v>8</v>
      </c>
      <c r="C131" s="276">
        <f>IF(CONCATENATE(INOUT!$B$5," ",'N1113 '!A131)&gt;0,SUMIF(INOUT!C:C,'N1113 '!A131,INOUT!E:E),0)-B131</f>
        <v>0</v>
      </c>
      <c r="D131" s="281">
        <f t="shared" ref="D131" si="100">B131+C131</f>
        <v>8</v>
      </c>
      <c r="E131" s="305">
        <f>SUMIF(INOUT!C:C,'N1113 '!A131,INOUT!F:F)</f>
        <v>8</v>
      </c>
      <c r="F131" s="282">
        <f>D131-E131</f>
        <v>0</v>
      </c>
      <c r="G131" s="306">
        <v>24</v>
      </c>
      <c r="H131" s="280">
        <f t="shared" si="97"/>
        <v>192</v>
      </c>
      <c r="I131" s="442">
        <f t="shared" si="12"/>
        <v>192</v>
      </c>
    </row>
    <row r="132" spans="1:9" s="307" customFormat="1" x14ac:dyDescent="0.2">
      <c r="A132" s="304" t="s">
        <v>826</v>
      </c>
      <c r="B132" s="276">
        <f>SUMIF(INOUT!B:B,CONCATENATE($A$3," ",A132),INOUT!E:E)</f>
        <v>0</v>
      </c>
      <c r="C132" s="276">
        <f>IF(CONCATENATE(INOUT!$B$5," ",'N1113 '!A132)&gt;0,SUMIF(INOUT!C:C,'N1113 '!A132,INOUT!E:E),0)-B132</f>
        <v>20</v>
      </c>
      <c r="D132" s="281">
        <f t="shared" si="84"/>
        <v>20</v>
      </c>
      <c r="E132" s="305">
        <f>SUMIF(INOUT!C:C,'N1113 '!A132,INOUT!F:F)</f>
        <v>20</v>
      </c>
      <c r="F132" s="282">
        <f>D132-E132</f>
        <v>0</v>
      </c>
      <c r="G132" s="306">
        <v>32</v>
      </c>
      <c r="H132" s="280">
        <f t="shared" si="97"/>
        <v>640</v>
      </c>
      <c r="I132" s="442">
        <f t="shared" si="12"/>
        <v>640</v>
      </c>
    </row>
    <row r="133" spans="1:9" s="307" customFormat="1" x14ac:dyDescent="0.2">
      <c r="A133" s="304" t="s">
        <v>1006</v>
      </c>
      <c r="B133" s="276">
        <f>SUMIF(INOUT!B:B,CONCATENATE($A$3," ",A133),INOUT!E:E)</f>
        <v>0</v>
      </c>
      <c r="C133" s="276">
        <f>IF(CONCATENATE(INOUT!$B$5," ",'N1113 '!A133)&gt;0,SUMIF(INOUT!C:C,'N1113 '!A133,INOUT!E:E),0)-B133</f>
        <v>10</v>
      </c>
      <c r="D133" s="281">
        <f t="shared" ref="D133" si="101">B133+C133</f>
        <v>10</v>
      </c>
      <c r="E133" s="305">
        <f>SUMIF(INOUT!C:C,'N1113 '!A133,INOUT!F:F)</f>
        <v>16</v>
      </c>
      <c r="F133" s="282">
        <f>D133-E133</f>
        <v>-6</v>
      </c>
      <c r="G133" s="306">
        <v>30</v>
      </c>
      <c r="H133" s="280">
        <f t="shared" si="97"/>
        <v>480</v>
      </c>
      <c r="I133" s="478">
        <f t="shared" ref="I133" si="102">+G133*E133</f>
        <v>480</v>
      </c>
    </row>
    <row r="134" spans="1:9" s="307" customFormat="1" ht="16.5" x14ac:dyDescent="0.2">
      <c r="A134" s="168" t="s">
        <v>850</v>
      </c>
      <c r="B134" s="276">
        <f>SUMIF(INOUT!B:B,CONCATENATE($A$3," ",A134),INOUT!E:E)</f>
        <v>8</v>
      </c>
      <c r="C134" s="276">
        <f>IF(CONCATENATE(INOUT!$B$5," ",'N1113 '!A134)&gt;0,SUMIF(INOUT!C:C,'N1113 '!A134,INOUT!E:E),0)-B134</f>
        <v>0</v>
      </c>
      <c r="D134" s="281">
        <f t="shared" si="84"/>
        <v>8</v>
      </c>
      <c r="E134" s="305">
        <f>SUMIF(INOUT!C:C,'N1113 '!A134,INOUT!F:F)</f>
        <v>6</v>
      </c>
      <c r="F134" s="282">
        <f t="shared" si="85"/>
        <v>2</v>
      </c>
      <c r="G134" s="306">
        <v>3640</v>
      </c>
      <c r="H134" s="280">
        <f t="shared" si="67"/>
        <v>21840</v>
      </c>
      <c r="I134" s="442">
        <f t="shared" ref="I134:I225" si="103">+G134*E134</f>
        <v>21840</v>
      </c>
    </row>
    <row r="135" spans="1:9" s="307" customFormat="1" ht="16.5" x14ac:dyDescent="0.2">
      <c r="A135" s="348" t="s">
        <v>834</v>
      </c>
      <c r="B135" s="276">
        <f>SUMIF(INOUT!B:B,CONCATENATE($A$3," ",A135),INOUT!E:E)</f>
        <v>0</v>
      </c>
      <c r="C135" s="276">
        <f>IF(CONCATENATE(INOUT!$B$5," ",'N1113 '!A135)&gt;0,SUMIF(INOUT!C:C,'N1113 '!A135,INOUT!E:E),0)-B135</f>
        <v>71</v>
      </c>
      <c r="D135" s="281">
        <f t="shared" ref="D135" si="104">B135+C135</f>
        <v>71</v>
      </c>
      <c r="E135" s="305">
        <f>SUMIF(INOUT!C:C,'N1113 '!A135,INOUT!F:F)</f>
        <v>71</v>
      </c>
      <c r="F135" s="282">
        <f t="shared" ref="F135" si="105">D135-E135</f>
        <v>0</v>
      </c>
      <c r="G135" s="306">
        <v>7</v>
      </c>
      <c r="H135" s="280">
        <f t="shared" ref="H135" si="106">+E135*G135</f>
        <v>497</v>
      </c>
      <c r="I135" s="442">
        <f t="shared" si="103"/>
        <v>497</v>
      </c>
    </row>
    <row r="136" spans="1:9" s="307" customFormat="1" ht="16.5" x14ac:dyDescent="0.2">
      <c r="A136" s="348" t="s">
        <v>971</v>
      </c>
      <c r="B136" s="276">
        <f>SUMIF(INOUT!B:B,CONCATENATE($A$3," ",A136),INOUT!E:E)</f>
        <v>0</v>
      </c>
      <c r="C136" s="276">
        <f>IF(CONCATENATE(INOUT!$B$5," ",'N1113 '!A136)&gt;0,SUMIF(INOUT!C:C,'N1113 '!A136,INOUT!E:E),0)-B136</f>
        <v>10</v>
      </c>
      <c r="D136" s="281">
        <f t="shared" ref="D136" si="107">B136+C136</f>
        <v>10</v>
      </c>
      <c r="E136" s="305">
        <f>SUMIF(INOUT!C:C,'N1113 '!A136,INOUT!F:F)</f>
        <v>10</v>
      </c>
      <c r="F136" s="282">
        <f t="shared" ref="F136" si="108">D136-E136</f>
        <v>0</v>
      </c>
      <c r="G136" s="306">
        <v>8</v>
      </c>
      <c r="H136" s="280">
        <f t="shared" ref="H136" si="109">+E136*G136</f>
        <v>80</v>
      </c>
      <c r="I136" s="445">
        <f t="shared" ref="I136" si="110">+G136*E136</f>
        <v>80</v>
      </c>
    </row>
    <row r="137" spans="1:9" s="307" customFormat="1" x14ac:dyDescent="0.2">
      <c r="A137" s="304" t="s">
        <v>162</v>
      </c>
      <c r="B137" s="276">
        <f>SUMIF(INOUT!B:B,CONCATENATE($A$3," ",A137),INOUT!E:E)</f>
        <v>6</v>
      </c>
      <c r="C137" s="276">
        <f>IF(CONCATENATE(INOUT!$B$5," ",'N1113 '!A137)&gt;0,SUMIF(INOUT!C:C,'N1113 '!A137,INOUT!E:E),0)-B137</f>
        <v>0</v>
      </c>
      <c r="D137" s="281">
        <f t="shared" si="84"/>
        <v>6</v>
      </c>
      <c r="E137" s="305">
        <f>SUMIF(INOUT!C:C,'N1113 '!A137,INOUT!F:F)</f>
        <v>0</v>
      </c>
      <c r="F137" s="282">
        <f t="shared" si="85"/>
        <v>6</v>
      </c>
      <c r="G137" s="306">
        <v>42</v>
      </c>
      <c r="H137" s="280">
        <f t="shared" si="67"/>
        <v>0</v>
      </c>
      <c r="I137" s="442">
        <f t="shared" si="103"/>
        <v>0</v>
      </c>
    </row>
    <row r="138" spans="1:9" s="307" customFormat="1" ht="16.5" x14ac:dyDescent="0.2">
      <c r="A138" s="348" t="s">
        <v>960</v>
      </c>
      <c r="B138" s="276">
        <f>SUMIF(INOUT!B:B,CONCATENATE($A$3," ",A138),INOUT!E:E)</f>
        <v>200</v>
      </c>
      <c r="C138" s="276">
        <f>IF(CONCATENATE(INOUT!$B$5," ",'N1113 '!A138)&gt;0,SUMIF(INOUT!C:C,'N1113 '!A138,INOUT!E:E),0)-B138</f>
        <v>0</v>
      </c>
      <c r="D138" s="281">
        <f t="shared" ref="D138:D139" si="111">B138+C138</f>
        <v>200</v>
      </c>
      <c r="E138" s="305">
        <f>SUMIF(INOUT!C:C,'N1113 '!A138,INOUT!F:F)</f>
        <v>70</v>
      </c>
      <c r="F138" s="282">
        <f t="shared" ref="F138:F139" si="112">D138-E138</f>
        <v>130</v>
      </c>
      <c r="G138" s="306">
        <v>1</v>
      </c>
      <c r="H138" s="280">
        <f t="shared" ref="H138:H139" si="113">+E138*G138</f>
        <v>70</v>
      </c>
      <c r="I138" s="442">
        <f t="shared" si="103"/>
        <v>70</v>
      </c>
    </row>
    <row r="139" spans="1:9" s="307" customFormat="1" ht="16.5" x14ac:dyDescent="0.2">
      <c r="A139" s="348" t="s">
        <v>963</v>
      </c>
      <c r="B139" s="276">
        <f>SUMIF(INOUT!B:B,CONCATENATE($A$3," ",A139),INOUT!E:E)</f>
        <v>0</v>
      </c>
      <c r="C139" s="276">
        <f>IF(CONCATENATE(INOUT!$B$5," ",'N1113 '!A139)&gt;0,SUMIF(INOUT!C:C,'N1113 '!A139,INOUT!E:E),0)-B139</f>
        <v>1</v>
      </c>
      <c r="D139" s="281">
        <f t="shared" si="111"/>
        <v>1</v>
      </c>
      <c r="E139" s="305">
        <f>SUMIF(INOUT!C:C,'N1113 '!A139,INOUT!F:F)</f>
        <v>1</v>
      </c>
      <c r="F139" s="282">
        <f t="shared" si="112"/>
        <v>0</v>
      </c>
      <c r="G139" s="306">
        <v>195</v>
      </c>
      <c r="H139" s="280">
        <f t="shared" si="113"/>
        <v>195</v>
      </c>
      <c r="I139" s="443">
        <f t="shared" ref="I139" si="114">+G139*E139</f>
        <v>195</v>
      </c>
    </row>
    <row r="140" spans="1:9" s="307" customFormat="1" ht="16.5" x14ac:dyDescent="0.2">
      <c r="A140" s="348" t="s">
        <v>1018</v>
      </c>
      <c r="B140" s="276">
        <f>SUMIF(INOUT!B:B,CONCATENATE($A$3," ",A140),INOUT!E:E)</f>
        <v>0</v>
      </c>
      <c r="C140" s="276">
        <f>IF(CONCATENATE(INOUT!$B$5," ",'N1113 '!A140)&gt;0,SUMIF(INOUT!C:C,'N1113 '!A140,INOUT!E:E),0)-B140</f>
        <v>10</v>
      </c>
      <c r="D140" s="281">
        <f t="shared" ref="D140" si="115">B140+C140</f>
        <v>10</v>
      </c>
      <c r="E140" s="305">
        <f>SUMIF(INOUT!C:C,'N1113 '!A140,INOUT!F:F)</f>
        <v>10</v>
      </c>
      <c r="F140" s="282">
        <f t="shared" ref="F140" si="116">D140-E140</f>
        <v>0</v>
      </c>
      <c r="G140" s="306">
        <v>11</v>
      </c>
      <c r="H140" s="280">
        <f t="shared" ref="H140" si="117">+E140*G140</f>
        <v>110</v>
      </c>
      <c r="I140" s="487">
        <f t="shared" ref="I140" si="118">+G140*E140</f>
        <v>110</v>
      </c>
    </row>
    <row r="141" spans="1:9" s="307" customFormat="1" x14ac:dyDescent="0.2">
      <c r="A141" s="304" t="s">
        <v>955</v>
      </c>
      <c r="B141" s="276">
        <f>SUMIF(INOUT!B:B,CONCATENATE($A$3," ",A141),INOUT!E:E)</f>
        <v>0</v>
      </c>
      <c r="C141" s="276">
        <f>IF(CONCATENATE(INOUT!$B$5," ",'N1113 '!A141)&gt;0,SUMIF(INOUT!C:C,'N1113 '!A141,INOUT!E:E),0)-B141</f>
        <v>1</v>
      </c>
      <c r="D141" s="281">
        <f t="shared" si="84"/>
        <v>1</v>
      </c>
      <c r="E141" s="305">
        <f>SUMIF(INOUT!C:C,'N1113 '!A141,INOUT!F:F)</f>
        <v>1</v>
      </c>
      <c r="F141" s="282">
        <f t="shared" si="85"/>
        <v>0</v>
      </c>
      <c r="G141" s="306" t="s">
        <v>384</v>
      </c>
      <c r="H141" s="280" t="e">
        <f t="shared" si="67"/>
        <v>#VALUE!</v>
      </c>
      <c r="I141" s="442" t="e">
        <f t="shared" si="103"/>
        <v>#VALUE!</v>
      </c>
    </row>
    <row r="142" spans="1:9" s="307" customFormat="1" x14ac:dyDescent="0.2">
      <c r="A142" s="304" t="s">
        <v>167</v>
      </c>
      <c r="B142" s="276">
        <f>SUMIF(INOUT!B:B,CONCATENATE($A$3," ",A142),INOUT!E:E)</f>
        <v>0</v>
      </c>
      <c r="C142" s="276">
        <f>IF(CONCATENATE(INOUT!$B$5," ",'N1113 '!A142)&gt;0,SUMIF(INOUT!C:C,'N1113 '!A142,INOUT!E:E),0)-B142</f>
        <v>40</v>
      </c>
      <c r="D142" s="281">
        <f t="shared" ref="D142" si="119">B142+C142</f>
        <v>40</v>
      </c>
      <c r="E142" s="305">
        <f>SUMIF(INOUT!C:C,'N1113 '!A142,INOUT!F:F)</f>
        <v>40</v>
      </c>
      <c r="F142" s="282">
        <f t="shared" ref="F142" si="120">D142-E142</f>
        <v>0</v>
      </c>
      <c r="G142" s="306">
        <v>3.5</v>
      </c>
      <c r="H142" s="280">
        <f t="shared" ref="H142" si="121">+E142*G142</f>
        <v>140</v>
      </c>
      <c r="I142" s="442">
        <f t="shared" si="103"/>
        <v>140</v>
      </c>
    </row>
    <row r="143" spans="1:9" s="307" customFormat="1" x14ac:dyDescent="0.2">
      <c r="A143" s="304" t="s">
        <v>169</v>
      </c>
      <c r="B143" s="276">
        <f>SUMIF(INOUT!B:B,CONCATENATE($A$3," ",A143),INOUT!E:E)</f>
        <v>0</v>
      </c>
      <c r="C143" s="276">
        <f>IF(CONCATENATE(INOUT!$B$5," ",'N1113 '!A143)&gt;0,SUMIF(INOUT!C:C,'N1113 '!A143,INOUT!E:E),0)-B143</f>
        <v>12</v>
      </c>
      <c r="D143" s="281">
        <f t="shared" si="84"/>
        <v>12</v>
      </c>
      <c r="E143" s="305">
        <f>SUMIF(INOUT!C:C,'N1113 '!A143,INOUT!F:F)</f>
        <v>12</v>
      </c>
      <c r="F143" s="282">
        <f t="shared" si="85"/>
        <v>0</v>
      </c>
      <c r="G143" s="306">
        <v>28</v>
      </c>
      <c r="H143" s="280">
        <f t="shared" si="67"/>
        <v>336</v>
      </c>
      <c r="I143" s="442">
        <f t="shared" si="103"/>
        <v>336</v>
      </c>
    </row>
    <row r="144" spans="1:9" s="307" customFormat="1" x14ac:dyDescent="0.2">
      <c r="A144" s="304" t="s">
        <v>1007</v>
      </c>
      <c r="B144" s="276">
        <f>SUMIF(INOUT!B:B,CONCATENATE($A$3," ",A144),INOUT!E:E)</f>
        <v>0</v>
      </c>
      <c r="C144" s="276">
        <f>IF(CONCATENATE(INOUT!$B$5," ",'N1113 '!A144)&gt;0,SUMIF(INOUT!C:C,'N1113 '!A144,INOUT!E:E),0)-B144</f>
        <v>50</v>
      </c>
      <c r="D144" s="281">
        <f t="shared" ref="D144" si="122">B144+C144</f>
        <v>50</v>
      </c>
      <c r="E144" s="305">
        <f>SUMIF(INOUT!C:C,'N1113 '!A144,INOUT!F:F)</f>
        <v>0</v>
      </c>
      <c r="F144" s="282">
        <f t="shared" ref="F144" si="123">D144-E144</f>
        <v>50</v>
      </c>
      <c r="G144" s="306">
        <v>21</v>
      </c>
      <c r="H144" s="280">
        <f t="shared" ref="H144" si="124">+E144*G144</f>
        <v>0</v>
      </c>
      <c r="I144" s="479">
        <f t="shared" ref="I144" si="125">+G144*E144</f>
        <v>0</v>
      </c>
    </row>
    <row r="145" spans="1:9" s="307" customFormat="1" x14ac:dyDescent="0.2">
      <c r="A145" s="304" t="s">
        <v>942</v>
      </c>
      <c r="B145" s="276">
        <f>SUMIF(INOUT!B:B,CONCATENATE($A$3," ",A145),INOUT!E:E)</f>
        <v>0</v>
      </c>
      <c r="C145" s="276">
        <f>IF(CONCATENATE(INOUT!$B$5," ",'N1113 '!A145)&gt;0,SUMIF(INOUT!C:C,'N1113 '!A145,INOUT!E:E),0)-B145</f>
        <v>50</v>
      </c>
      <c r="D145" s="281">
        <f t="shared" ref="D145" si="126">B145+C145</f>
        <v>50</v>
      </c>
      <c r="E145" s="305">
        <f>SUMIF(INOUT!C:C,'N1113 '!A145,INOUT!F:F)</f>
        <v>41</v>
      </c>
      <c r="F145" s="282">
        <f t="shared" ref="F145" si="127">D145-E145</f>
        <v>9</v>
      </c>
      <c r="G145" s="306">
        <v>19</v>
      </c>
      <c r="H145" s="280">
        <f t="shared" ref="H145" si="128">+E145*G145</f>
        <v>779</v>
      </c>
      <c r="I145" s="442">
        <f t="shared" si="103"/>
        <v>779</v>
      </c>
    </row>
    <row r="146" spans="1:9" s="307" customFormat="1" x14ac:dyDescent="0.2">
      <c r="A146" s="304" t="s">
        <v>346</v>
      </c>
      <c r="B146" s="276">
        <f>SUMIF(INOUT!B:B,CONCATENATE($A$3," ",A146),INOUT!E:E)</f>
        <v>2</v>
      </c>
      <c r="C146" s="276">
        <f>IF(CONCATENATE(INOUT!$B$5," ",'N1113 '!A146)&gt;0,SUMIF(INOUT!C:C,'N1113 '!A146,INOUT!E:E),0)-B146</f>
        <v>0</v>
      </c>
      <c r="D146" s="281">
        <f t="shared" ref="D146:D164" si="129">B146+C146</f>
        <v>2</v>
      </c>
      <c r="E146" s="305">
        <f>SUMIF(INOUT!C:C,'N1113 '!A146,INOUT!F:F)</f>
        <v>2</v>
      </c>
      <c r="F146" s="282">
        <f t="shared" ref="F146:F162" si="130">D146-E146</f>
        <v>0</v>
      </c>
      <c r="G146" s="306">
        <v>14.5</v>
      </c>
      <c r="H146" s="280">
        <f t="shared" ref="H146:H156" si="131">+E146*G146</f>
        <v>29</v>
      </c>
      <c r="I146" s="442">
        <f t="shared" si="103"/>
        <v>29</v>
      </c>
    </row>
    <row r="147" spans="1:9" s="307" customFormat="1" x14ac:dyDescent="0.2">
      <c r="A147" s="304" t="s">
        <v>990</v>
      </c>
      <c r="B147" s="276">
        <f>SUMIF(INOUT!B:B,CONCATENATE($A$3," ",A147),INOUT!E:E)</f>
        <v>0</v>
      </c>
      <c r="C147" s="276">
        <f>IF(CONCATENATE(INOUT!$B$5," ",'N1113 '!A147)&gt;0,SUMIF(INOUT!C:C,'N1113 '!A147,INOUT!E:E),0)-B147</f>
        <v>6</v>
      </c>
      <c r="D147" s="281">
        <f t="shared" ref="D147" si="132">B147+C147</f>
        <v>6</v>
      </c>
      <c r="E147" s="305">
        <f>SUMIF(INOUT!C:C,'N1113 '!A147,INOUT!F:F)</f>
        <v>0</v>
      </c>
      <c r="F147" s="282">
        <f t="shared" ref="F147" si="133">D147-E147</f>
        <v>6</v>
      </c>
      <c r="G147" s="306">
        <v>16</v>
      </c>
      <c r="H147" s="280">
        <f t="shared" ref="H147" si="134">+E147*G147</f>
        <v>0</v>
      </c>
      <c r="I147" s="457">
        <f t="shared" ref="I147" si="135">+G147*E147</f>
        <v>0</v>
      </c>
    </row>
    <row r="148" spans="1:9" s="307" customFormat="1" ht="16.5" x14ac:dyDescent="0.2">
      <c r="A148" s="348" t="s">
        <v>604</v>
      </c>
      <c r="B148" s="276">
        <f>SUMIF(INOUT!B:B,CONCATENATE($A$3," ",A148),INOUT!E:E)</f>
        <v>5</v>
      </c>
      <c r="C148" s="276">
        <f>IF(CONCATENATE(INOUT!$B$5," ",'N1113 '!A148)&gt;0,SUMIF(INOUT!C:C,'N1113 '!A148,INOUT!E:E),0)-B148</f>
        <v>0</v>
      </c>
      <c r="D148" s="281">
        <f t="shared" ref="D148:D153" si="136">B148+C148</f>
        <v>5</v>
      </c>
      <c r="E148" s="305">
        <f>SUMIF(INOUT!C:C,'N1113 '!A148,INOUT!F:F)</f>
        <v>3</v>
      </c>
      <c r="F148" s="282">
        <f>D148-E148</f>
        <v>2</v>
      </c>
      <c r="G148" s="306">
        <v>25</v>
      </c>
      <c r="H148" s="280">
        <f t="shared" si="131"/>
        <v>75</v>
      </c>
      <c r="I148" s="442">
        <f t="shared" si="103"/>
        <v>75</v>
      </c>
    </row>
    <row r="149" spans="1:9" s="307" customFormat="1" ht="16.5" x14ac:dyDescent="0.2">
      <c r="A149" s="348" t="s">
        <v>972</v>
      </c>
      <c r="B149" s="276">
        <f>SUMIF(INOUT!B:B,CONCATENATE($A$3," ",A149),INOUT!E:E)</f>
        <v>0</v>
      </c>
      <c r="C149" s="276">
        <f>IF(CONCATENATE(INOUT!$B$5," ",'N1113 '!A149)&gt;0,SUMIF(INOUT!C:C,'N1113 '!A149,INOUT!E:E),0)-B149</f>
        <v>24</v>
      </c>
      <c r="D149" s="281">
        <f t="shared" si="136"/>
        <v>24</v>
      </c>
      <c r="E149" s="305">
        <f>SUMIF(INOUT!C:C,'N1113 '!A149,INOUT!F:F)</f>
        <v>9</v>
      </c>
      <c r="F149" s="282">
        <f t="shared" ref="F149" si="137">D149-E149</f>
        <v>15</v>
      </c>
      <c r="G149" s="306">
        <v>95</v>
      </c>
      <c r="H149" s="280">
        <f t="shared" ref="H149" si="138">+E149*G149</f>
        <v>855</v>
      </c>
      <c r="I149" s="446">
        <f t="shared" ref="I149" si="139">+G149*E149</f>
        <v>855</v>
      </c>
    </row>
    <row r="150" spans="1:9" s="307" customFormat="1" x14ac:dyDescent="0.2">
      <c r="A150" s="304" t="s">
        <v>427</v>
      </c>
      <c r="B150" s="276">
        <f>SUMIF(INOUT!B:B,CONCATENATE($A$3," ",A150),INOUT!E:E)</f>
        <v>3</v>
      </c>
      <c r="C150" s="276">
        <f>IF(CONCATENATE(INOUT!$B$5," ",'N1113 '!A150)&gt;0,SUMIF(INOUT!C:C,'N1113 '!A150,INOUT!E:E),0)-B150</f>
        <v>0</v>
      </c>
      <c r="D150" s="281">
        <f t="shared" si="136"/>
        <v>3</v>
      </c>
      <c r="E150" s="305">
        <f>SUMIF(INOUT!C:C,'N1113 '!A150,INOUT!F:F)</f>
        <v>3</v>
      </c>
      <c r="F150" s="282">
        <f t="shared" si="130"/>
        <v>0</v>
      </c>
      <c r="G150" s="306">
        <v>85</v>
      </c>
      <c r="H150" s="280">
        <f t="shared" si="131"/>
        <v>255</v>
      </c>
      <c r="I150" s="442">
        <f t="shared" si="103"/>
        <v>255</v>
      </c>
    </row>
    <row r="151" spans="1:9" s="307" customFormat="1" x14ac:dyDescent="0.2">
      <c r="A151" s="304" t="s">
        <v>966</v>
      </c>
      <c r="B151" s="276">
        <f>SUMIF(INOUT!B:B,CONCATENATE($A$3," ",A151),INOUT!E:E)</f>
        <v>0</v>
      </c>
      <c r="C151" s="276">
        <f>IF(CONCATENATE(INOUT!$B$5," ",'N1113 '!A151)&gt;0,SUMIF(INOUT!C:C,'N1113 '!A151,INOUT!E:E),0)-B151</f>
        <v>10</v>
      </c>
      <c r="D151" s="281">
        <f t="shared" si="136"/>
        <v>10</v>
      </c>
      <c r="E151" s="305">
        <f>SUMIF(INOUT!C:C,'N1113 '!A151,INOUT!F:F)</f>
        <v>0</v>
      </c>
      <c r="F151" s="282">
        <f t="shared" ref="F151" si="140">D151-E151</f>
        <v>10</v>
      </c>
      <c r="G151" s="306">
        <v>98</v>
      </c>
      <c r="H151" s="280">
        <f t="shared" ref="H151" si="141">+E151*G151</f>
        <v>0</v>
      </c>
      <c r="I151" s="444">
        <f t="shared" ref="I151" si="142">+G151*E151</f>
        <v>0</v>
      </c>
    </row>
    <row r="152" spans="1:9" s="307" customFormat="1" ht="16.5" x14ac:dyDescent="0.2">
      <c r="A152" s="348" t="s">
        <v>752</v>
      </c>
      <c r="B152" s="276">
        <f>SUMIF(INOUT!B:B,CONCATENATE($A$3," ",A152),INOUT!E:E)</f>
        <v>0</v>
      </c>
      <c r="C152" s="276">
        <f>IF(CONCATENATE(INOUT!$B$5," ",'N1113 '!A152)&gt;0,SUMIF(INOUT!C:C,'N1113 '!A152,INOUT!E:E),0)-B152</f>
        <v>28</v>
      </c>
      <c r="D152" s="281">
        <f t="shared" si="136"/>
        <v>28</v>
      </c>
      <c r="E152" s="305">
        <f>SUMIF(INOUT!C:C,'N1113 '!A152,INOUT!F:F)</f>
        <v>18</v>
      </c>
      <c r="F152" s="282">
        <f t="shared" ref="F152" si="143">D152-E152</f>
        <v>10</v>
      </c>
      <c r="G152" s="306">
        <v>73</v>
      </c>
      <c r="H152" s="280">
        <f t="shared" ref="H152" si="144">+E152*G152</f>
        <v>1314</v>
      </c>
      <c r="I152" s="442">
        <f t="shared" si="103"/>
        <v>1314</v>
      </c>
    </row>
    <row r="153" spans="1:9" s="307" customFormat="1" ht="16.5" x14ac:dyDescent="0.2">
      <c r="A153" s="348" t="s">
        <v>858</v>
      </c>
      <c r="B153" s="276">
        <f>SUMIF(INOUT!B:B,CONCATENATE($A$3," ",A153),INOUT!E:E)</f>
        <v>0</v>
      </c>
      <c r="C153" s="276">
        <f>IF(CONCATENATE(INOUT!$B$5," ",'N1113 '!A153)&gt;0,SUMIF(INOUT!C:C,'N1113 '!A153,INOUT!E:E),0)-B153</f>
        <v>10</v>
      </c>
      <c r="D153" s="281">
        <f t="shared" si="136"/>
        <v>10</v>
      </c>
      <c r="E153" s="305">
        <f>SUMIF(INOUT!C:C,'N1113 '!A153,INOUT!F:F)</f>
        <v>22</v>
      </c>
      <c r="F153" s="282">
        <f t="shared" ref="F153" si="145">D153-E153</f>
        <v>-12</v>
      </c>
      <c r="G153" s="306">
        <v>67</v>
      </c>
      <c r="H153" s="280">
        <f t="shared" ref="H153" si="146">+E153*G153</f>
        <v>1474</v>
      </c>
      <c r="I153" s="444">
        <f t="shared" ref="I153" si="147">+G153*E153</f>
        <v>1474</v>
      </c>
    </row>
    <row r="154" spans="1:9" s="307" customFormat="1" x14ac:dyDescent="0.2">
      <c r="A154" s="304" t="s">
        <v>174</v>
      </c>
      <c r="B154" s="276">
        <f>SUMIF(INOUT!B:B,CONCATENATE($A$3," ",A154),INOUT!E:E)</f>
        <v>11</v>
      </c>
      <c r="C154" s="276">
        <f>IF(CONCATENATE(INOUT!$B$5," ",'N1113 '!A154)&gt;0,SUMIF(INOUT!C:C,'N1113 '!A154,INOUT!E:E),0)-B154</f>
        <v>0</v>
      </c>
      <c r="D154" s="281">
        <f t="shared" si="129"/>
        <v>11</v>
      </c>
      <c r="E154" s="305">
        <f>SUMIF(INOUT!C:C,'N1113 '!A154,INOUT!F:F)</f>
        <v>4</v>
      </c>
      <c r="F154" s="282">
        <f t="shared" si="130"/>
        <v>7</v>
      </c>
      <c r="G154" s="306">
        <v>40</v>
      </c>
      <c r="H154" s="280">
        <f t="shared" si="131"/>
        <v>160</v>
      </c>
      <c r="I154" s="442">
        <f t="shared" si="103"/>
        <v>160</v>
      </c>
    </row>
    <row r="155" spans="1:9" s="307" customFormat="1" x14ac:dyDescent="0.2">
      <c r="A155" s="304" t="s">
        <v>182</v>
      </c>
      <c r="B155" s="276">
        <f>SUMIF(INOUT!B:B,CONCATENATE($A$3," ",A155),INOUT!E:E)</f>
        <v>12</v>
      </c>
      <c r="C155" s="276">
        <f>IF(CONCATENATE(INOUT!$B$5," ",'N1113 '!A155)&gt;0,SUMIF(INOUT!C:C,'N1113 '!A155,INOUT!E:E),0)-B155</f>
        <v>0</v>
      </c>
      <c r="D155" s="281">
        <f t="shared" si="129"/>
        <v>12</v>
      </c>
      <c r="E155" s="305">
        <f>SUMIF(INOUT!C:C,'N1113 '!A155,INOUT!F:F)</f>
        <v>0</v>
      </c>
      <c r="F155" s="282">
        <f t="shared" si="130"/>
        <v>12</v>
      </c>
      <c r="G155" s="306">
        <v>17</v>
      </c>
      <c r="H155" s="280">
        <f t="shared" si="131"/>
        <v>0</v>
      </c>
      <c r="I155" s="442">
        <f t="shared" si="103"/>
        <v>0</v>
      </c>
    </row>
    <row r="156" spans="1:9" s="307" customFormat="1" x14ac:dyDescent="0.2">
      <c r="A156" s="304" t="s">
        <v>184</v>
      </c>
      <c r="B156" s="276">
        <f>SUMIF(INOUT!B:B,CONCATENATE($A$3," ",A156),INOUT!E:E)</f>
        <v>7</v>
      </c>
      <c r="C156" s="276">
        <f>IF(CONCATENATE(INOUT!$B$5," ",'N1113 '!A156)&gt;0,SUMIF(INOUT!C:C,'N1113 '!A156,INOUT!E:E),0)-B156</f>
        <v>6</v>
      </c>
      <c r="D156" s="281">
        <f t="shared" si="129"/>
        <v>13</v>
      </c>
      <c r="E156" s="305">
        <f>SUMIF(INOUT!C:C,'N1113 '!A156,INOUT!F:F)</f>
        <v>12</v>
      </c>
      <c r="F156" s="282">
        <f t="shared" si="130"/>
        <v>1</v>
      </c>
      <c r="G156" s="306">
        <v>8.5</v>
      </c>
      <c r="H156" s="280">
        <f t="shared" si="131"/>
        <v>102</v>
      </c>
      <c r="I156" s="442">
        <f t="shared" si="103"/>
        <v>102</v>
      </c>
    </row>
    <row r="157" spans="1:9" s="307" customFormat="1" x14ac:dyDescent="0.2">
      <c r="A157" s="304" t="s">
        <v>529</v>
      </c>
      <c r="B157" s="276">
        <f>SUMIF(INOUT!B:B,CONCATENATE($A$3," ",A157),INOUT!E:E)</f>
        <v>2</v>
      </c>
      <c r="C157" s="276">
        <f>IF(CONCATENATE(INOUT!$B$5," ",'N1113 '!A157)&gt;0,SUMIF(INOUT!C:C,'N1113 '!A157,INOUT!E:E),0)-B157</f>
        <v>0</v>
      </c>
      <c r="D157" s="281">
        <f t="shared" si="129"/>
        <v>2</v>
      </c>
      <c r="E157" s="305">
        <f>SUMIF(INOUT!C:C,'N1113 '!A157,INOUT!F:F)</f>
        <v>0</v>
      </c>
      <c r="F157" s="282">
        <f t="shared" si="130"/>
        <v>2</v>
      </c>
      <c r="G157" s="306">
        <v>145</v>
      </c>
      <c r="H157" s="280">
        <f t="shared" ref="H157:H168" si="148">+E157*G157</f>
        <v>0</v>
      </c>
      <c r="I157" s="442">
        <f t="shared" si="103"/>
        <v>0</v>
      </c>
    </row>
    <row r="158" spans="1:9" s="307" customFormat="1" x14ac:dyDescent="0.2">
      <c r="A158" s="304" t="s">
        <v>430</v>
      </c>
      <c r="B158" s="276">
        <f>SUMIF(INOUT!B:B,CONCATENATE($A$3," ",A158),INOUT!E:E)</f>
        <v>3</v>
      </c>
      <c r="C158" s="276">
        <f>IF(CONCATENATE(INOUT!$B$5," ",'N1113 '!A158)&gt;0,SUMIF(INOUT!C:C,'N1113 '!A158,INOUT!E:E),0)-B158</f>
        <v>0</v>
      </c>
      <c r="D158" s="281">
        <f t="shared" si="129"/>
        <v>3</v>
      </c>
      <c r="E158" s="305">
        <f>SUMIF(INOUT!C:C,'N1113 '!A158,INOUT!F:F)</f>
        <v>0</v>
      </c>
      <c r="F158" s="282">
        <f t="shared" si="130"/>
        <v>3</v>
      </c>
      <c r="G158" s="306">
        <v>26</v>
      </c>
      <c r="H158" s="280">
        <f t="shared" si="148"/>
        <v>0</v>
      </c>
      <c r="I158" s="442">
        <f t="shared" si="103"/>
        <v>0</v>
      </c>
    </row>
    <row r="159" spans="1:9" s="307" customFormat="1" x14ac:dyDescent="0.2">
      <c r="A159" s="304" t="s">
        <v>186</v>
      </c>
      <c r="B159" s="276">
        <f>SUMIF(INOUT!B:B,CONCATENATE($A$3," ",A159),INOUT!E:E)</f>
        <v>13</v>
      </c>
      <c r="C159" s="276">
        <f>IF(CONCATENATE(INOUT!$B$5," ",'N1113 '!A159)&gt;0,SUMIF(INOUT!C:C,'N1113 '!A159,INOUT!E:E),0)-B159</f>
        <v>0</v>
      </c>
      <c r="D159" s="281">
        <f>B159+C159</f>
        <v>13</v>
      </c>
      <c r="E159" s="305">
        <f>SUMIF(INOUT!C:C,'N1113 '!A159,INOUT!F:F)</f>
        <v>7</v>
      </c>
      <c r="F159" s="282">
        <f t="shared" si="130"/>
        <v>6</v>
      </c>
      <c r="G159" s="306">
        <v>4.5</v>
      </c>
      <c r="H159" s="280">
        <f t="shared" si="148"/>
        <v>31.5</v>
      </c>
      <c r="I159" s="442">
        <f t="shared" si="103"/>
        <v>31.5</v>
      </c>
    </row>
    <row r="160" spans="1:9" s="307" customFormat="1" x14ac:dyDescent="0.2">
      <c r="A160" s="304" t="s">
        <v>979</v>
      </c>
      <c r="B160" s="276">
        <f>SUMIF(INOUT!B:B,CONCATENATE($A$3," ",A160),INOUT!E:E)</f>
        <v>0</v>
      </c>
      <c r="C160" s="276">
        <f>IF(CONCATENATE(INOUT!$B$5," ",'N1113 '!A160)&gt;0,SUMIF(INOUT!C:C,'N1113 '!A160,INOUT!E:E),0)-B160</f>
        <v>48</v>
      </c>
      <c r="D160" s="281">
        <f>B160+C160</f>
        <v>48</v>
      </c>
      <c r="E160" s="305">
        <f>SUMIF(INOUT!C:C,'N1113 '!A160,INOUT!F:F)</f>
        <v>0</v>
      </c>
      <c r="F160" s="282">
        <f t="shared" ref="F160" si="149">D160-E160</f>
        <v>48</v>
      </c>
      <c r="G160" s="306">
        <v>5.67</v>
      </c>
      <c r="H160" s="280">
        <f t="shared" ref="H160" si="150">+E160*G160</f>
        <v>0</v>
      </c>
      <c r="I160" s="453">
        <f t="shared" ref="I160" si="151">+G160*E160</f>
        <v>0</v>
      </c>
    </row>
    <row r="161" spans="1:9" s="307" customFormat="1" x14ac:dyDescent="0.2">
      <c r="A161" s="304" t="s">
        <v>851</v>
      </c>
      <c r="B161" s="276">
        <f>SUMIF(INOUT!B:B,CONCATENATE($A$3," ",A161),INOUT!E:E)</f>
        <v>0</v>
      </c>
      <c r="C161" s="276">
        <f>IF(CONCATENATE(INOUT!$B$5," ",'N1113 '!A161)&gt;0,SUMIF(INOUT!C:C,'N1113 '!A161,INOUT!E:E),0)-B161</f>
        <v>0</v>
      </c>
      <c r="D161" s="281">
        <f t="shared" si="129"/>
        <v>0</v>
      </c>
      <c r="E161" s="305">
        <f>SUMIF(INOUT!C:C,'N1113 '!A161,INOUT!F:F)</f>
        <v>0</v>
      </c>
      <c r="F161" s="282">
        <f t="shared" si="130"/>
        <v>0</v>
      </c>
      <c r="G161" s="306">
        <v>4</v>
      </c>
      <c r="H161" s="280">
        <f t="shared" si="148"/>
        <v>0</v>
      </c>
      <c r="I161" s="442">
        <f t="shared" si="103"/>
        <v>0</v>
      </c>
    </row>
    <row r="162" spans="1:9" s="307" customFormat="1" ht="16.5" x14ac:dyDescent="0.2">
      <c r="A162" s="348" t="s">
        <v>953</v>
      </c>
      <c r="B162" s="276">
        <f>SUMIF(INOUT!B:B,CONCATENATE($A$3," ",A162),INOUT!E:E)</f>
        <v>0</v>
      </c>
      <c r="C162" s="276">
        <f>IF(CONCATENATE(INOUT!$B$5," ",'N1113 '!A162)&gt;0,SUMIF(INOUT!C:C,'N1113 '!A162,INOUT!E:E),0)-B162</f>
        <v>24</v>
      </c>
      <c r="D162" s="281">
        <f>B162+C162</f>
        <v>24</v>
      </c>
      <c r="E162" s="305">
        <f>SUMIF(INOUT!C:C,'N1113 '!A162,INOUT!F:F)</f>
        <v>24</v>
      </c>
      <c r="F162" s="282">
        <f t="shared" si="130"/>
        <v>0</v>
      </c>
      <c r="G162" s="306">
        <v>29.6</v>
      </c>
      <c r="H162" s="280">
        <f>+E162*G162</f>
        <v>710.40000000000009</v>
      </c>
      <c r="I162" s="442">
        <f t="shared" si="103"/>
        <v>710.40000000000009</v>
      </c>
    </row>
    <row r="163" spans="1:9" s="307" customFormat="1" x14ac:dyDescent="0.2">
      <c r="A163" s="304" t="s">
        <v>878</v>
      </c>
      <c r="B163" s="276">
        <f>SUMIF(INOUT!B:B,CONCATENATE($A$3," ",A163),INOUT!E:E)</f>
        <v>4</v>
      </c>
      <c r="C163" s="276">
        <f>IF(CONCATENATE(INOUT!$B$5," ",'N1113 '!A163)&gt;0,SUMIF(INOUT!C:C,'N1113 '!A163,INOUT!E:E),0)-B163</f>
        <v>0</v>
      </c>
      <c r="D163" s="281">
        <f>B163+C163</f>
        <v>4</v>
      </c>
      <c r="E163" s="305">
        <f>SUMIF(INOUT!C:C,'N1113 '!A163,INOUT!F:F)</f>
        <v>5</v>
      </c>
      <c r="F163" s="282">
        <f t="shared" ref="F163:F181" si="152">D163-E163</f>
        <v>-1</v>
      </c>
      <c r="G163" s="306">
        <v>32</v>
      </c>
      <c r="H163" s="280">
        <f>+E163*G163</f>
        <v>160</v>
      </c>
      <c r="I163" s="442">
        <f t="shared" si="103"/>
        <v>160</v>
      </c>
    </row>
    <row r="164" spans="1:9" s="307" customFormat="1" x14ac:dyDescent="0.2">
      <c r="A164" s="304" t="s">
        <v>194</v>
      </c>
      <c r="B164" s="276">
        <f>SUMIF(INOUT!B:B,CONCATENATE($A$3," ",A164),INOUT!E:E)</f>
        <v>10</v>
      </c>
      <c r="C164" s="276">
        <f>IF(CONCATENATE(INOUT!$B$5," ",'N1113 '!A164)&gt;0,SUMIF(INOUT!C:C,'N1113 '!A164,INOUT!E:E),0)-B164</f>
        <v>0</v>
      </c>
      <c r="D164" s="281">
        <f t="shared" si="129"/>
        <v>10</v>
      </c>
      <c r="E164" s="305">
        <f>SUMIF(INOUT!C:C,'N1113 '!A164,INOUT!F:F)</f>
        <v>10</v>
      </c>
      <c r="F164" s="282">
        <f t="shared" si="152"/>
        <v>0</v>
      </c>
      <c r="G164" s="306">
        <v>30</v>
      </c>
      <c r="H164" s="280">
        <f t="shared" si="148"/>
        <v>300</v>
      </c>
      <c r="I164" s="442">
        <f t="shared" si="103"/>
        <v>300</v>
      </c>
    </row>
    <row r="165" spans="1:9" s="307" customFormat="1" x14ac:dyDescent="0.2">
      <c r="A165" s="304" t="s">
        <v>877</v>
      </c>
      <c r="B165" s="276">
        <f>SUMIF(INOUT!B:B,CONCATENATE($A$3," ",A165),INOUT!E:E)</f>
        <v>2</v>
      </c>
      <c r="C165" s="276">
        <f>IF(CONCATENATE(INOUT!$B$5," ",'N1113 '!A165)&gt;0,SUMIF(INOUT!C:C,'N1113 '!A165,INOUT!E:E),0)-B165</f>
        <v>0</v>
      </c>
      <c r="D165" s="281">
        <f>B165+C165</f>
        <v>2</v>
      </c>
      <c r="E165" s="305">
        <f>SUMIF(INOUT!C:C,'N1113 '!A165,INOUT!F:F)</f>
        <v>0</v>
      </c>
      <c r="F165" s="282">
        <f t="shared" si="152"/>
        <v>2</v>
      </c>
      <c r="G165" s="306">
        <v>32</v>
      </c>
      <c r="H165" s="280">
        <f>+E165*G165</f>
        <v>0</v>
      </c>
      <c r="I165" s="442">
        <f t="shared" si="103"/>
        <v>0</v>
      </c>
    </row>
    <row r="166" spans="1:9" s="307" customFormat="1" x14ac:dyDescent="0.2">
      <c r="A166" s="304" t="s">
        <v>954</v>
      </c>
      <c r="B166" s="276">
        <f>SUMIF(INOUT!B:B,CONCATENATE($A$3," ",A166),INOUT!E:E)</f>
        <v>0</v>
      </c>
      <c r="C166" s="276">
        <f>IF(CONCATENATE(INOUT!$B$5," ",'N1113 '!A166)&gt;0,SUMIF(INOUT!C:C,'N1113 '!A166,INOUT!E:E),0)-B166</f>
        <v>30</v>
      </c>
      <c r="D166" s="281">
        <f t="shared" ref="D166" si="153">B166+C166</f>
        <v>30</v>
      </c>
      <c r="E166" s="305">
        <f>SUMIF(INOUT!C:C,'N1113 '!A166,INOUT!F:F)</f>
        <v>30</v>
      </c>
      <c r="F166" s="282">
        <f t="shared" ref="F166" si="154">D166-E166</f>
        <v>0</v>
      </c>
      <c r="G166" s="306">
        <v>16</v>
      </c>
      <c r="H166" s="280">
        <f t="shared" ref="H166" si="155">+E166*G166</f>
        <v>480</v>
      </c>
      <c r="I166" s="442">
        <f t="shared" si="103"/>
        <v>480</v>
      </c>
    </row>
    <row r="167" spans="1:9" s="307" customFormat="1" x14ac:dyDescent="0.2">
      <c r="A167" s="304" t="s">
        <v>224</v>
      </c>
      <c r="B167" s="276">
        <f>SUMIF(INOUT!B:B,CONCATENATE($A$3," ",A167),INOUT!E:E)</f>
        <v>4</v>
      </c>
      <c r="C167" s="276">
        <f>IF(CONCATENATE(INOUT!$B$5," ",'N1113 '!A167)&gt;0,SUMIF(INOUT!C:C,'N1113 '!A167,INOUT!E:E),0)-B167</f>
        <v>0</v>
      </c>
      <c r="D167" s="281">
        <f t="shared" ref="D167:D181" si="156">B167+C167</f>
        <v>4</v>
      </c>
      <c r="E167" s="305">
        <f>SUMIF(INOUT!C:C,'N1113 '!A167,INOUT!F:F)</f>
        <v>0</v>
      </c>
      <c r="F167" s="282">
        <f t="shared" si="152"/>
        <v>4</v>
      </c>
      <c r="G167" s="306">
        <v>12</v>
      </c>
      <c r="H167" s="280">
        <f t="shared" si="148"/>
        <v>0</v>
      </c>
      <c r="I167" s="442">
        <f t="shared" si="103"/>
        <v>0</v>
      </c>
    </row>
    <row r="168" spans="1:9" s="307" customFormat="1" x14ac:dyDescent="0.2">
      <c r="A168" s="304" t="s">
        <v>226</v>
      </c>
      <c r="B168" s="276">
        <f>SUMIF(INOUT!B:B,CONCATENATE($A$3," ",A168),INOUT!E:E)</f>
        <v>2</v>
      </c>
      <c r="C168" s="276">
        <f>IF(CONCATENATE(INOUT!$B$5," ",'N1113 '!A168)&gt;0,SUMIF(INOUT!C:C,'N1113 '!A168,INOUT!E:E),0)-B168</f>
        <v>0</v>
      </c>
      <c r="D168" s="281">
        <f t="shared" si="156"/>
        <v>2</v>
      </c>
      <c r="E168" s="305">
        <f>SUMIF(INOUT!C:C,'N1113 '!A168,INOUT!F:F)</f>
        <v>0</v>
      </c>
      <c r="F168" s="282">
        <f t="shared" si="152"/>
        <v>2</v>
      </c>
      <c r="G168" s="306">
        <v>10</v>
      </c>
      <c r="H168" s="280">
        <f t="shared" si="148"/>
        <v>0</v>
      </c>
      <c r="I168" s="442">
        <f t="shared" si="103"/>
        <v>0</v>
      </c>
    </row>
    <row r="169" spans="1:9" s="307" customFormat="1" ht="16.5" x14ac:dyDescent="0.2">
      <c r="A169" s="348" t="s">
        <v>788</v>
      </c>
      <c r="B169" s="276">
        <f>SUMIF(INOUT!B:B,CONCATENATE($A$3," ",A169),INOUT!E:E)</f>
        <v>3</v>
      </c>
      <c r="C169" s="276">
        <f>IF(CONCATENATE(INOUT!$B$5," ",'N1113 '!A169)&gt;0,SUMIF(INOUT!C:C,'N1113 '!A169,INOUT!E:E),0)-B169</f>
        <v>0</v>
      </c>
      <c r="D169" s="281">
        <f>B169+C169</f>
        <v>3</v>
      </c>
      <c r="E169" s="305">
        <f>SUMIF(INOUT!C:C,'N1113 '!A169,INOUT!F:F)</f>
        <v>0</v>
      </c>
      <c r="F169" s="282">
        <f>D169-E169</f>
        <v>3</v>
      </c>
      <c r="G169" s="334">
        <v>160</v>
      </c>
      <c r="H169" s="280">
        <f t="shared" ref="H169:H181" si="157">+E169*G169</f>
        <v>0</v>
      </c>
      <c r="I169" s="442">
        <f t="shared" si="103"/>
        <v>0</v>
      </c>
    </row>
    <row r="170" spans="1:9" s="307" customFormat="1" x14ac:dyDescent="0.2">
      <c r="A170" s="304" t="s">
        <v>231</v>
      </c>
      <c r="B170" s="276">
        <f>SUMIF(INOUT!B:B,CONCATENATE($A$3," ",A170),INOUT!E:E)</f>
        <v>3</v>
      </c>
      <c r="C170" s="276">
        <f>IF(CONCATENATE(INOUT!$B$5," ",'N1113 '!A170)&gt;0,SUMIF(INOUT!C:C,'N1113 '!A170,INOUT!E:E),0)-B170</f>
        <v>4</v>
      </c>
      <c r="D170" s="281">
        <f t="shared" si="156"/>
        <v>7</v>
      </c>
      <c r="E170" s="305">
        <f>SUMIF(INOUT!C:C,'N1113 '!A170,INOUT!F:F)</f>
        <v>4</v>
      </c>
      <c r="F170" s="282">
        <f t="shared" si="152"/>
        <v>3</v>
      </c>
      <c r="G170" s="306">
        <v>425</v>
      </c>
      <c r="H170" s="280">
        <f t="shared" si="157"/>
        <v>1700</v>
      </c>
      <c r="I170" s="442">
        <f t="shared" si="103"/>
        <v>1700</v>
      </c>
    </row>
    <row r="171" spans="1:9" s="307" customFormat="1" x14ac:dyDescent="0.2">
      <c r="A171" s="304" t="s">
        <v>235</v>
      </c>
      <c r="B171" s="276">
        <f>SUMIF(INOUT!B:B,CONCATENATE($A$3," ",A171),INOUT!E:E)</f>
        <v>84</v>
      </c>
      <c r="C171" s="276">
        <f>IF(CONCATENATE(INOUT!$B$5," ",'N1113 '!A171)&gt;0,SUMIF(INOUT!C:C,'N1113 '!A171,INOUT!E:E),0)-B171</f>
        <v>0</v>
      </c>
      <c r="D171" s="281">
        <f t="shared" si="156"/>
        <v>84</v>
      </c>
      <c r="E171" s="305">
        <f>SUMIF(INOUT!C:C,'N1113 '!A171,INOUT!F:F)</f>
        <v>39</v>
      </c>
      <c r="F171" s="282">
        <f t="shared" si="152"/>
        <v>45</v>
      </c>
      <c r="G171" s="306">
        <v>616.66999999999996</v>
      </c>
      <c r="H171" s="280">
        <f t="shared" si="157"/>
        <v>24050.129999999997</v>
      </c>
      <c r="I171" s="442">
        <f t="shared" si="103"/>
        <v>24050.129999999997</v>
      </c>
    </row>
    <row r="172" spans="1:9" s="307" customFormat="1" ht="16.5" x14ac:dyDescent="0.2">
      <c r="A172" s="348" t="s">
        <v>825</v>
      </c>
      <c r="B172" s="276">
        <f>SUMIF(INOUT!B:B,CONCATENATE($A$3," ",A172),INOUT!E:E)</f>
        <v>18</v>
      </c>
      <c r="C172" s="276">
        <f>IF(CONCATENATE(INOUT!$B$5," ",'N1113 '!A172)&gt;0,SUMIF(INOUT!C:C,'N1113 '!A172,INOUT!E:E),0)-B172</f>
        <v>0</v>
      </c>
      <c r="D172" s="281">
        <f>B172+C172</f>
        <v>18</v>
      </c>
      <c r="E172" s="305">
        <f>SUMIF(INOUT!C:C,'N1113 '!A172,INOUT!F:F)</f>
        <v>0</v>
      </c>
      <c r="F172" s="282">
        <f t="shared" si="152"/>
        <v>18</v>
      </c>
      <c r="G172" s="306">
        <v>495</v>
      </c>
      <c r="H172" s="330">
        <f t="shared" si="157"/>
        <v>0</v>
      </c>
      <c r="I172" s="442">
        <f t="shared" si="103"/>
        <v>0</v>
      </c>
    </row>
    <row r="173" spans="1:9" s="307" customFormat="1" x14ac:dyDescent="0.2">
      <c r="A173" s="304" t="s">
        <v>959</v>
      </c>
      <c r="B173" s="276">
        <f>SUMIF(INOUT!B:B,CONCATENATE($A$3," ",A173),INOUT!E:E)</f>
        <v>0</v>
      </c>
      <c r="C173" s="276">
        <f>IF(CONCATENATE(INOUT!$B$5," ",'N1113 '!A173)&gt;0,SUMIF(INOUT!C:C,'N1113 '!A173,INOUT!E:E),0)-B173</f>
        <v>2</v>
      </c>
      <c r="D173" s="281">
        <f t="shared" ref="D173" si="158">B173+C173</f>
        <v>2</v>
      </c>
      <c r="E173" s="305">
        <f>SUMIF(INOUT!C:C,'N1113 '!A173,INOUT!F:F)</f>
        <v>2</v>
      </c>
      <c r="F173" s="282">
        <f t="shared" si="152"/>
        <v>0</v>
      </c>
      <c r="G173" s="306">
        <v>399</v>
      </c>
      <c r="H173" s="280">
        <f t="shared" si="157"/>
        <v>798</v>
      </c>
      <c r="I173" s="442">
        <f t="shared" si="103"/>
        <v>798</v>
      </c>
    </row>
    <row r="174" spans="1:9" s="307" customFormat="1" x14ac:dyDescent="0.2">
      <c r="A174" s="304" t="s">
        <v>987</v>
      </c>
      <c r="B174" s="276">
        <f>SUMIF(INOUT!B:B,CONCATENATE($A$3," ",A174),INOUT!E:E)</f>
        <v>0</v>
      </c>
      <c r="C174" s="276">
        <f>IF(CONCATENATE(INOUT!$B$5," ",'N1113 '!A174)&gt;0,SUMIF(INOUT!C:C,'N1113 '!A174,INOUT!E:E),0)-B174</f>
        <v>1</v>
      </c>
      <c r="D174" s="281">
        <f t="shared" ref="D174" si="159">B174+C174</f>
        <v>1</v>
      </c>
      <c r="E174" s="305">
        <f>SUMIF(INOUT!C:C,'N1113 '!A174,INOUT!F:F)</f>
        <v>0</v>
      </c>
      <c r="F174" s="282">
        <f t="shared" ref="F174" si="160">D174-E174</f>
        <v>1</v>
      </c>
      <c r="G174" s="306">
        <v>410</v>
      </c>
      <c r="H174" s="280">
        <f t="shared" ref="H174" si="161">+E174*G174</f>
        <v>0</v>
      </c>
      <c r="I174" s="457">
        <f t="shared" ref="I174" si="162">+G174*E174</f>
        <v>0</v>
      </c>
    </row>
    <row r="175" spans="1:9" s="307" customFormat="1" x14ac:dyDescent="0.2">
      <c r="A175" s="304" t="s">
        <v>989</v>
      </c>
      <c r="B175" s="276">
        <f>SUMIF(INOUT!B:B,CONCATENATE($A$3," ",A175),INOUT!E:E)</f>
        <v>0</v>
      </c>
      <c r="C175" s="276">
        <f>IF(CONCATENATE(INOUT!$B$5," ",'N1113 '!A175)&gt;0,SUMIF(INOUT!C:C,'N1113 '!A175,INOUT!E:E),0)-B175</f>
        <v>1</v>
      </c>
      <c r="D175" s="281">
        <f t="shared" ref="D175:D176" si="163">B175+C175</f>
        <v>1</v>
      </c>
      <c r="E175" s="305">
        <f>SUMIF(INOUT!C:C,'N1113 '!A175,INOUT!F:F)</f>
        <v>0</v>
      </c>
      <c r="F175" s="282">
        <f t="shared" ref="F175:F176" si="164">D175-E175</f>
        <v>1</v>
      </c>
      <c r="G175" s="306">
        <v>375</v>
      </c>
      <c r="H175" s="280">
        <f t="shared" ref="H175:H176" si="165">+E175*G175</f>
        <v>0</v>
      </c>
      <c r="I175" s="457">
        <f t="shared" ref="I175:I176" si="166">+G175*E175</f>
        <v>0</v>
      </c>
    </row>
    <row r="176" spans="1:9" s="307" customFormat="1" x14ac:dyDescent="0.2">
      <c r="A176" s="304" t="s">
        <v>988</v>
      </c>
      <c r="B176" s="276">
        <f>SUMIF(INOUT!B:B,CONCATENATE($A$3," ",A176),INOUT!E:E)</f>
        <v>0</v>
      </c>
      <c r="C176" s="276">
        <f>IF(CONCATENATE(INOUT!$B$5," ",'N1113 '!A176)&gt;0,SUMIF(INOUT!C:C,'N1113 '!A176,INOUT!E:E),0)-B176</f>
        <v>1</v>
      </c>
      <c r="D176" s="281">
        <f t="shared" si="163"/>
        <v>1</v>
      </c>
      <c r="E176" s="305">
        <f>SUMIF(INOUT!C:C,'N1113 '!A176,INOUT!F:F)</f>
        <v>0</v>
      </c>
      <c r="F176" s="282">
        <f t="shared" si="164"/>
        <v>1</v>
      </c>
      <c r="G176" s="306">
        <v>375</v>
      </c>
      <c r="H176" s="280">
        <f t="shared" si="165"/>
        <v>0</v>
      </c>
      <c r="I176" s="457">
        <f t="shared" si="166"/>
        <v>0</v>
      </c>
    </row>
    <row r="177" spans="1:10" s="307" customFormat="1" x14ac:dyDescent="0.2">
      <c r="A177" s="304" t="s">
        <v>546</v>
      </c>
      <c r="B177" s="276">
        <f>SUMIF(INOUT!B:B,CONCATENATE($A$3," ",A177),INOUT!E:E)</f>
        <v>0</v>
      </c>
      <c r="C177" s="276">
        <f>IF(CONCATENATE(INOUT!$B$5," ",'N1113 '!A177)&gt;0,SUMIF(INOUT!C:C,'N1113 '!A177,INOUT!E:E),0)-B177</f>
        <v>2</v>
      </c>
      <c r="D177" s="281">
        <f t="shared" ref="D177" si="167">B177+C177</f>
        <v>2</v>
      </c>
      <c r="E177" s="305">
        <f>SUMIF(INOUT!C:C,'N1113 '!A177,INOUT!F:F)</f>
        <v>2</v>
      </c>
      <c r="F177" s="282">
        <f t="shared" ref="F177" si="168">D177-E177</f>
        <v>0</v>
      </c>
      <c r="G177" s="306">
        <v>380</v>
      </c>
      <c r="H177" s="280">
        <f t="shared" ref="H177" si="169">+E177*G177</f>
        <v>760</v>
      </c>
      <c r="I177" s="442">
        <f t="shared" si="103"/>
        <v>760</v>
      </c>
    </row>
    <row r="178" spans="1:10" s="307" customFormat="1" x14ac:dyDescent="0.2">
      <c r="A178" s="304" t="s">
        <v>580</v>
      </c>
      <c r="B178" s="276">
        <f>SUMIF(INOUT!B:B,CONCATENATE($A$3," ",A178),INOUT!E:E)</f>
        <v>0</v>
      </c>
      <c r="C178" s="276">
        <f>IF(CONCATENATE(INOUT!$B$5," ",'N1113 '!A178)&gt;0,SUMIF(INOUT!C:C,'N1113 '!A178,INOUT!E:E),0)-B178</f>
        <v>2</v>
      </c>
      <c r="D178" s="281">
        <f t="shared" ref="D178" si="170">B178+C178</f>
        <v>2</v>
      </c>
      <c r="E178" s="305">
        <f>SUMIF(INOUT!C:C,'N1113 '!A178,INOUT!F:F)</f>
        <v>1</v>
      </c>
      <c r="F178" s="282">
        <f t="shared" ref="F178" si="171">D178-E178</f>
        <v>1</v>
      </c>
      <c r="G178" s="306">
        <v>395</v>
      </c>
      <c r="H178" s="280">
        <f t="shared" ref="H178" si="172">+E178*G178</f>
        <v>395</v>
      </c>
      <c r="I178" s="476">
        <f t="shared" ref="I178" si="173">+G178*E178</f>
        <v>395</v>
      </c>
    </row>
    <row r="179" spans="1:10" s="307" customFormat="1" x14ac:dyDescent="0.2">
      <c r="A179" s="304" t="s">
        <v>241</v>
      </c>
      <c r="B179" s="276">
        <f>SUMIF(INOUT!B:B,CONCATENATE($A$3," ",A179),INOUT!E:E)</f>
        <v>3</v>
      </c>
      <c r="C179" s="276">
        <f>IF(CONCATENATE(INOUT!$B$5," ",'N1113 '!A179)&gt;0,SUMIF(INOUT!C:C,'N1113 '!A179,INOUT!E:E),0)-B179</f>
        <v>0</v>
      </c>
      <c r="D179" s="281">
        <f t="shared" si="156"/>
        <v>3</v>
      </c>
      <c r="E179" s="305">
        <f>SUMIF(INOUT!C:C,'N1113 '!A179,INOUT!F:F)</f>
        <v>0</v>
      </c>
      <c r="F179" s="282">
        <f t="shared" si="152"/>
        <v>3</v>
      </c>
      <c r="G179" s="306">
        <v>390</v>
      </c>
      <c r="H179" s="280">
        <f t="shared" si="157"/>
        <v>0</v>
      </c>
      <c r="I179" s="442">
        <f t="shared" si="103"/>
        <v>0</v>
      </c>
    </row>
    <row r="180" spans="1:10" s="307" customFormat="1" ht="16.5" x14ac:dyDescent="0.2">
      <c r="A180" s="348" t="s">
        <v>923</v>
      </c>
      <c r="B180" s="276">
        <f>SUMIF(INOUT!B:B,CONCATENATE($A$3," ",A180),INOUT!E:E)</f>
        <v>2</v>
      </c>
      <c r="C180" s="276">
        <f>IF(CONCATENATE(INOUT!$B$5," ",'N1113 '!A180)&gt;0,SUMIF(INOUT!C:C,'N1113 '!A180,INOUT!E:E),0)-B180</f>
        <v>0</v>
      </c>
      <c r="D180" s="281">
        <f t="shared" si="156"/>
        <v>2</v>
      </c>
      <c r="E180" s="305">
        <f>SUMIF(INOUT!C:C,'N1113 '!A180,INOUT!F:F)</f>
        <v>0</v>
      </c>
      <c r="F180" s="282">
        <f t="shared" si="152"/>
        <v>2</v>
      </c>
      <c r="G180" s="306">
        <v>695</v>
      </c>
      <c r="H180" s="280">
        <f t="shared" si="157"/>
        <v>0</v>
      </c>
      <c r="I180" s="442">
        <f t="shared" si="103"/>
        <v>0</v>
      </c>
    </row>
    <row r="181" spans="1:10" s="307" customFormat="1" x14ac:dyDescent="0.2">
      <c r="A181" s="304" t="s">
        <v>349</v>
      </c>
      <c r="B181" s="276">
        <f>SUMIF(INOUT!B:B,CONCATENATE($A$3," ",A181),INOUT!E:E)</f>
        <v>2</v>
      </c>
      <c r="C181" s="276">
        <f>IF(CONCATENATE(INOUT!$B$5," ",'N1113 '!A181)&gt;0,SUMIF(INOUT!C:C,'N1113 '!A181,INOUT!E:E),0)-B181</f>
        <v>0</v>
      </c>
      <c r="D181" s="281">
        <f t="shared" si="156"/>
        <v>2</v>
      </c>
      <c r="E181" s="305">
        <f>SUMIF(INOUT!C:C,'N1113 '!A181,INOUT!F:F)</f>
        <v>0</v>
      </c>
      <c r="F181" s="282">
        <f t="shared" si="152"/>
        <v>2</v>
      </c>
      <c r="G181" s="306">
        <v>795</v>
      </c>
      <c r="H181" s="280">
        <f t="shared" si="157"/>
        <v>0</v>
      </c>
      <c r="I181" s="442">
        <f t="shared" si="103"/>
        <v>0</v>
      </c>
    </row>
    <row r="182" spans="1:10" s="307" customFormat="1" ht="16.5" x14ac:dyDescent="0.2">
      <c r="A182" s="348" t="s">
        <v>948</v>
      </c>
      <c r="B182" s="276">
        <f>SUMIF(INOUT!B:B,CONCATENATE($A$3," ",A182),INOUT!E:E)</f>
        <v>0</v>
      </c>
      <c r="C182" s="276">
        <f>IF(CONCATENATE(INOUT!$B$5," ",'N1113 '!A182)&gt;0,SUMIF(INOUT!C:C,'N1113 '!A182,INOUT!E:E),0)-B182</f>
        <v>2</v>
      </c>
      <c r="D182" s="281">
        <f t="shared" ref="D182:D207" si="174">B182+C182</f>
        <v>2</v>
      </c>
      <c r="E182" s="305">
        <f>SUMIF(INOUT!C:C,'N1113 '!A182,INOUT!F:F)</f>
        <v>2</v>
      </c>
      <c r="F182" s="282">
        <f t="shared" ref="F182:F207" si="175">D182-E182</f>
        <v>0</v>
      </c>
      <c r="G182" s="334">
        <v>2997.5</v>
      </c>
      <c r="H182" s="280">
        <f t="shared" ref="H182:H207" si="176">+E182*G182</f>
        <v>5995</v>
      </c>
      <c r="I182" s="442">
        <f t="shared" si="103"/>
        <v>5995</v>
      </c>
    </row>
    <row r="183" spans="1:10" s="307" customFormat="1" ht="16.5" x14ac:dyDescent="0.2">
      <c r="A183" s="348" t="s">
        <v>968</v>
      </c>
      <c r="B183" s="276">
        <f>SUMIF(INOUT!B:B,CONCATENATE($A$3," ",A183),INOUT!E:E)</f>
        <v>0</v>
      </c>
      <c r="C183" s="276">
        <f>IF(CONCATENATE(INOUT!$B$5," ",'N1113 '!A183)&gt;0,SUMIF(INOUT!C:C,'N1113 '!A183,INOUT!E:E),0)-B183</f>
        <v>1</v>
      </c>
      <c r="D183" s="281">
        <f t="shared" ref="D183" si="177">B183+C183</f>
        <v>1</v>
      </c>
      <c r="E183" s="305">
        <f>SUMIF(INOUT!C:C,'N1113 '!A183,INOUT!F:F)</f>
        <v>1</v>
      </c>
      <c r="F183" s="282">
        <f t="shared" ref="F183" si="178">D183-E183</f>
        <v>0</v>
      </c>
      <c r="G183" s="334">
        <v>3200</v>
      </c>
      <c r="H183" s="280">
        <f t="shared" ref="H183" si="179">+E183*G183</f>
        <v>3200</v>
      </c>
      <c r="I183" s="444">
        <f t="shared" ref="I183" si="180">+G183*E183</f>
        <v>3200</v>
      </c>
    </row>
    <row r="184" spans="1:10" s="307" customFormat="1" ht="16.5" x14ac:dyDescent="0.2">
      <c r="A184" s="168" t="s">
        <v>233</v>
      </c>
      <c r="B184" s="276">
        <f>SUMIF(INOUT!B:B,CONCATENATE($A$3," ",A184),INOUT!E:E)</f>
        <v>5</v>
      </c>
      <c r="C184" s="276">
        <f>IF(CONCATENATE(INOUT!$B$5," ",'N1113 '!A184)&gt;0,SUMIF(INOUT!C:C,'N1113 '!A184,INOUT!E:E),0)-B184</f>
        <v>0</v>
      </c>
      <c r="D184" s="281">
        <f t="shared" si="174"/>
        <v>5</v>
      </c>
      <c r="E184" s="305">
        <f>SUMIF(INOUT!C:C,'N1113 '!A184,INOUT!F:F)</f>
        <v>5</v>
      </c>
      <c r="F184" s="282">
        <f t="shared" si="175"/>
        <v>0</v>
      </c>
      <c r="G184" s="306">
        <v>165</v>
      </c>
      <c r="H184" s="280">
        <f t="shared" si="176"/>
        <v>825</v>
      </c>
      <c r="I184" s="442">
        <f t="shared" si="103"/>
        <v>825</v>
      </c>
      <c r="J184" s="317"/>
    </row>
    <row r="185" spans="1:10" s="307" customFormat="1" ht="16.5" x14ac:dyDescent="0.2">
      <c r="A185" s="348" t="s">
        <v>965</v>
      </c>
      <c r="B185" s="276">
        <f>SUMIF(INOUT!B:B,CONCATENATE($A$3," ",A185),INOUT!E:E)</f>
        <v>0</v>
      </c>
      <c r="C185" s="276">
        <f>IF(CONCATENATE(INOUT!$B$5," ",'N1113 '!A185)&gt;0,SUMIF(INOUT!C:C,'N1113 '!A185,INOUT!E:E),0)-B185</f>
        <v>10</v>
      </c>
      <c r="D185" s="281">
        <f t="shared" ref="D185" si="181">B185+C185</f>
        <v>10</v>
      </c>
      <c r="E185" s="305">
        <f>SUMIF(INOUT!C:C,'N1113 '!A185,INOUT!F:F)</f>
        <v>2</v>
      </c>
      <c r="F185" s="282">
        <f t="shared" ref="F185" si="182">D185-E185</f>
        <v>8</v>
      </c>
      <c r="G185" s="306">
        <v>145</v>
      </c>
      <c r="H185" s="280">
        <f t="shared" ref="H185" si="183">+E185*G185</f>
        <v>290</v>
      </c>
      <c r="I185" s="444">
        <f t="shared" ref="I185" si="184">+G185*E185</f>
        <v>290</v>
      </c>
      <c r="J185" s="317"/>
    </row>
    <row r="186" spans="1:10" s="307" customFormat="1" ht="16.5" x14ac:dyDescent="0.2">
      <c r="A186" s="375" t="s">
        <v>764</v>
      </c>
      <c r="B186" s="276">
        <f>SUMIF(INOUT!B:B,CONCATENATE($A$3," ",A186),INOUT!E:E)</f>
        <v>5</v>
      </c>
      <c r="C186" s="276">
        <f>IF(CONCATENATE(INOUT!$B$5," ",'N1113 '!A186)&gt;0,SUMIF(INOUT!C:C,'N1113 '!A186,INOUT!E:E),0)-B186</f>
        <v>0</v>
      </c>
      <c r="D186" s="281">
        <f t="shared" si="174"/>
        <v>5</v>
      </c>
      <c r="E186" s="305">
        <f>SUMIF(INOUT!C:C,'N1113 '!A186,INOUT!F:F)</f>
        <v>0</v>
      </c>
      <c r="F186" s="282">
        <f t="shared" si="175"/>
        <v>5</v>
      </c>
      <c r="G186" s="306">
        <v>155</v>
      </c>
      <c r="H186" s="280">
        <f t="shared" si="176"/>
        <v>0</v>
      </c>
      <c r="I186" s="442">
        <f t="shared" si="103"/>
        <v>0</v>
      </c>
    </row>
    <row r="187" spans="1:10" s="307" customFormat="1" ht="16.5" x14ac:dyDescent="0.2">
      <c r="A187" s="348" t="s">
        <v>815</v>
      </c>
      <c r="B187" s="276">
        <f>SUMIF(INOUT!B:B,CONCATENATE($A$3," ",A187),INOUT!E:E)</f>
        <v>0</v>
      </c>
      <c r="C187" s="276">
        <f>IF(CONCATENATE(INOUT!$B$5," ",'N1113 '!A187)&gt;0,SUMIF(INOUT!C:C,'N1113 '!A187,INOUT!E:E),0)-B187</f>
        <v>14</v>
      </c>
      <c r="D187" s="281">
        <f>B187+C187</f>
        <v>14</v>
      </c>
      <c r="E187" s="305">
        <f>SUMIF(INOUT!C:C,'N1113 '!A187,INOUT!F:F)</f>
        <v>12</v>
      </c>
      <c r="F187" s="282">
        <f t="shared" ref="F187" si="185">D187-E187</f>
        <v>2</v>
      </c>
      <c r="G187" s="306">
        <v>245</v>
      </c>
      <c r="H187" s="280">
        <f>+E187*G187</f>
        <v>2940</v>
      </c>
      <c r="I187" s="442">
        <f t="shared" si="103"/>
        <v>2940</v>
      </c>
    </row>
    <row r="188" spans="1:10" s="307" customFormat="1" x14ac:dyDescent="0.2">
      <c r="A188" s="304" t="s">
        <v>884</v>
      </c>
      <c r="B188" s="276">
        <f>SUMIF(INOUT!B:B,CONCATENATE($A$3," ",A188),INOUT!E:E)</f>
        <v>3</v>
      </c>
      <c r="C188" s="276">
        <f>IF(CONCATENATE(INOUT!$B$5," ",'N1113 '!A188)&gt;0,SUMIF(INOUT!C:C,'N1113 '!A188,INOUT!E:E),0)-B188</f>
        <v>3</v>
      </c>
      <c r="D188" s="281">
        <f>B188+C188</f>
        <v>6</v>
      </c>
      <c r="E188" s="305">
        <f>SUMIF(INOUT!C:C,'N1113 '!A188,INOUT!F:F)</f>
        <v>3</v>
      </c>
      <c r="F188" s="282">
        <f t="shared" si="175"/>
        <v>3</v>
      </c>
      <c r="G188" s="306">
        <v>28</v>
      </c>
      <c r="H188" s="280">
        <f>+E188*G188</f>
        <v>84</v>
      </c>
      <c r="I188" s="442">
        <f t="shared" si="103"/>
        <v>84</v>
      </c>
    </row>
    <row r="189" spans="1:10" s="307" customFormat="1" x14ac:dyDescent="0.2">
      <c r="A189" s="304" t="s">
        <v>760</v>
      </c>
      <c r="B189" s="276">
        <f>SUMIF(INOUT!B:B,CONCATENATE($A$3," ",A189),INOUT!E:E)</f>
        <v>7</v>
      </c>
      <c r="C189" s="276">
        <f>IF(CONCATENATE(INOUT!$B$5," ",'N1113 '!A189)&gt;0,SUMIF(INOUT!C:C,'N1113 '!A189,INOUT!E:E),0)-B189</f>
        <v>6</v>
      </c>
      <c r="D189" s="281">
        <f t="shared" si="174"/>
        <v>13</v>
      </c>
      <c r="E189" s="305">
        <f>SUMIF(INOUT!C:C,'N1113 '!A189,INOUT!F:F)</f>
        <v>8</v>
      </c>
      <c r="F189" s="282">
        <f t="shared" si="175"/>
        <v>5</v>
      </c>
      <c r="G189" s="306">
        <v>49</v>
      </c>
      <c r="H189" s="280">
        <f t="shared" si="176"/>
        <v>392</v>
      </c>
      <c r="I189" s="442">
        <f t="shared" si="103"/>
        <v>392</v>
      </c>
    </row>
    <row r="190" spans="1:10" s="307" customFormat="1" x14ac:dyDescent="0.2">
      <c r="A190" s="304" t="s">
        <v>264</v>
      </c>
      <c r="B190" s="276">
        <f>SUMIF(INOUT!B:B,CONCATENATE($A$3," ",A190),INOUT!E:E)</f>
        <v>3</v>
      </c>
      <c r="C190" s="276">
        <f>IF(CONCATENATE(INOUT!$B$5," ",'N1113 '!A190)&gt;0,SUMIF(INOUT!C:C,'N1113 '!A190,INOUT!E:E),0)-B190</f>
        <v>0</v>
      </c>
      <c r="D190" s="281">
        <f t="shared" si="174"/>
        <v>3</v>
      </c>
      <c r="E190" s="305">
        <f>SUMIF(INOUT!C:C,'N1113 '!A190,INOUT!F:F)</f>
        <v>3</v>
      </c>
      <c r="F190" s="282">
        <f t="shared" si="175"/>
        <v>0</v>
      </c>
      <c r="G190" s="306">
        <v>59</v>
      </c>
      <c r="H190" s="280">
        <f t="shared" si="176"/>
        <v>177</v>
      </c>
      <c r="I190" s="442">
        <f t="shared" si="103"/>
        <v>177</v>
      </c>
    </row>
    <row r="191" spans="1:10" s="307" customFormat="1" x14ac:dyDescent="0.2">
      <c r="A191" s="304" t="s">
        <v>1010</v>
      </c>
      <c r="B191" s="276">
        <f>SUMIF(INOUT!B:B,CONCATENATE($A$3," ",A191),INOUT!E:E)</f>
        <v>0</v>
      </c>
      <c r="C191" s="276">
        <f>IF(CONCATENATE(INOUT!$B$5," ",'N1113 '!A191)&gt;0,SUMIF(INOUT!C:C,'N1113 '!A191,INOUT!E:E),0)-B191</f>
        <v>6</v>
      </c>
      <c r="D191" s="281">
        <f t="shared" ref="D191" si="186">B191+C191</f>
        <v>6</v>
      </c>
      <c r="E191" s="305">
        <f>SUMIF(INOUT!C:C,'N1113 '!A191,INOUT!F:F)</f>
        <v>0</v>
      </c>
      <c r="F191" s="282">
        <f t="shared" ref="F191" si="187">D191-E191</f>
        <v>6</v>
      </c>
      <c r="G191" s="306">
        <v>72</v>
      </c>
      <c r="H191" s="280">
        <f t="shared" ref="H191" si="188">+E191*G191</f>
        <v>0</v>
      </c>
      <c r="I191" s="481">
        <f t="shared" ref="I191" si="189">+G191*E191</f>
        <v>0</v>
      </c>
    </row>
    <row r="192" spans="1:10" s="307" customFormat="1" x14ac:dyDescent="0.2">
      <c r="A192" s="304" t="s">
        <v>351</v>
      </c>
      <c r="B192" s="276">
        <f>SUMIF(INOUT!B:B,CONCATENATE($A$3," ",A192),INOUT!E:E)</f>
        <v>1</v>
      </c>
      <c r="C192" s="276">
        <f>IF(CONCATENATE(INOUT!$B$5," ",'N1113 '!A192)&gt;0,SUMIF(INOUT!C:C,'N1113 '!A192,INOUT!E:E),0)-B192</f>
        <v>0</v>
      </c>
      <c r="D192" s="281">
        <f t="shared" si="174"/>
        <v>1</v>
      </c>
      <c r="E192" s="305">
        <f>SUMIF(INOUT!C:C,'N1113 '!A192,INOUT!F:F)</f>
        <v>0</v>
      </c>
      <c r="F192" s="282">
        <f t="shared" si="175"/>
        <v>1</v>
      </c>
      <c r="G192" s="334">
        <v>1150</v>
      </c>
      <c r="H192" s="280">
        <f t="shared" si="176"/>
        <v>0</v>
      </c>
      <c r="I192" s="442">
        <f t="shared" si="103"/>
        <v>0</v>
      </c>
    </row>
    <row r="193" spans="1:9" s="307" customFormat="1" ht="16.5" x14ac:dyDescent="0.2">
      <c r="A193" s="377" t="s">
        <v>773</v>
      </c>
      <c r="B193" s="276">
        <f>SUMIF(INOUT!B:B,CONCATENATE($A$3," ",A193),INOUT!E:E)</f>
        <v>1</v>
      </c>
      <c r="C193" s="276">
        <f>IF(CONCATENATE(INOUT!$B$5," ",'N1113 '!A193)&gt;0,SUMIF(INOUT!C:C,'N1113 '!A193,INOUT!E:E),0)-B193</f>
        <v>0</v>
      </c>
      <c r="D193" s="281">
        <f>B193+C193</f>
        <v>1</v>
      </c>
      <c r="E193" s="305">
        <f>SUMIF(INOUT!C:C,'N1113 '!A193,INOUT!F:F)</f>
        <v>0</v>
      </c>
      <c r="F193" s="282">
        <f t="shared" si="175"/>
        <v>1</v>
      </c>
      <c r="G193" s="334">
        <v>1690</v>
      </c>
      <c r="H193" s="280">
        <f>+E193*G193</f>
        <v>0</v>
      </c>
      <c r="I193" s="442">
        <f t="shared" si="103"/>
        <v>0</v>
      </c>
    </row>
    <row r="194" spans="1:9" s="307" customFormat="1" x14ac:dyDescent="0.2">
      <c r="A194" s="304" t="s">
        <v>438</v>
      </c>
      <c r="B194" s="276">
        <f>SUMIF(INOUT!B:B,CONCATENATE($A$3," ",A194),INOUT!E:E)</f>
        <v>14</v>
      </c>
      <c r="C194" s="276">
        <f>IF(CONCATENATE(INOUT!$B$5," ",'N1113 '!A194)&gt;0,SUMIF(INOUT!C:C,'N1113 '!A194,INOUT!E:E),0)-B194</f>
        <v>0</v>
      </c>
      <c r="D194" s="281">
        <f>B194+C194</f>
        <v>14</v>
      </c>
      <c r="E194" s="305">
        <f>SUMIF(INOUT!C:C,'N1113 '!A194,INOUT!F:F)</f>
        <v>22</v>
      </c>
      <c r="F194" s="282">
        <f>D194-E194</f>
        <v>-8</v>
      </c>
      <c r="G194" s="306">
        <v>20</v>
      </c>
      <c r="H194" s="280">
        <f>+E194*G194</f>
        <v>440</v>
      </c>
      <c r="I194" s="442">
        <f t="shared" si="103"/>
        <v>440</v>
      </c>
    </row>
    <row r="195" spans="1:9" s="307" customFormat="1" x14ac:dyDescent="0.2">
      <c r="A195" s="304" t="s">
        <v>1009</v>
      </c>
      <c r="B195" s="276">
        <f>SUMIF(INOUT!B:B,CONCATENATE($A$3," ",A195),INOUT!E:E)</f>
        <v>0</v>
      </c>
      <c r="C195" s="276">
        <f>IF(CONCATENATE(INOUT!$B$5," ",'N1113 '!A195)&gt;0,SUMIF(INOUT!C:C,'N1113 '!A195,INOUT!E:E),0)-B195</f>
        <v>10</v>
      </c>
      <c r="D195" s="281">
        <f>B195+C195</f>
        <v>10</v>
      </c>
      <c r="E195" s="305">
        <f>SUMIF(INOUT!C:C,'N1113 '!A195,INOUT!F:F)</f>
        <v>0</v>
      </c>
      <c r="F195" s="282">
        <f>D195-E195</f>
        <v>10</v>
      </c>
      <c r="G195" s="306">
        <v>22</v>
      </c>
      <c r="H195" s="280">
        <f>+E195*G195</f>
        <v>0</v>
      </c>
      <c r="I195" s="480">
        <f t="shared" si="103"/>
        <v>0</v>
      </c>
    </row>
    <row r="196" spans="1:9" s="307" customFormat="1" x14ac:dyDescent="0.2">
      <c r="A196" s="304" t="s">
        <v>974</v>
      </c>
      <c r="B196" s="276">
        <f>SUMIF(INOUT!B:B,CONCATENATE($A$3," ",A196),INOUT!E:E)</f>
        <v>0</v>
      </c>
      <c r="C196" s="276">
        <f>IF(CONCATENATE(INOUT!$B$5," ",'N1113 '!A196)&gt;0,SUMIF(INOUT!C:C,'N1113 '!A196,INOUT!E:E),0)-B196</f>
        <v>20</v>
      </c>
      <c r="D196" s="281">
        <f>B196+C196</f>
        <v>20</v>
      </c>
      <c r="E196" s="305">
        <f>SUMIF(INOUT!C:C,'N1113 '!A196,INOUT!F:F)</f>
        <v>0</v>
      </c>
      <c r="F196" s="282">
        <f>D196-E196</f>
        <v>20</v>
      </c>
      <c r="G196" s="306">
        <v>15</v>
      </c>
      <c r="H196" s="280">
        <f>+E196*G196</f>
        <v>0</v>
      </c>
      <c r="I196" s="448">
        <f t="shared" ref="I196" si="190">+G196*E196</f>
        <v>0</v>
      </c>
    </row>
    <row r="197" spans="1:9" s="307" customFormat="1" ht="16.5" x14ac:dyDescent="0.2">
      <c r="A197" s="168" t="s">
        <v>749</v>
      </c>
      <c r="B197" s="276">
        <f>SUMIF(INOUT!B:B,CONCATENATE($A$3," ",A197),INOUT!E:E)</f>
        <v>0</v>
      </c>
      <c r="C197" s="276">
        <f>IF(CONCATENATE(INOUT!$B$5," ",'N1113 '!A197)&gt;0,SUMIF(INOUT!C:C,'N1113 '!A197,INOUT!E:E),0)-B197</f>
        <v>0</v>
      </c>
      <c r="D197" s="281">
        <f t="shared" si="174"/>
        <v>0</v>
      </c>
      <c r="E197" s="305">
        <f>SUMIF(INOUT!C:C,'N1113 '!A197,INOUT!F:F)</f>
        <v>0</v>
      </c>
      <c r="F197" s="282">
        <f t="shared" si="175"/>
        <v>0</v>
      </c>
      <c r="G197" s="306">
        <v>350</v>
      </c>
      <c r="H197" s="280">
        <f t="shared" si="176"/>
        <v>0</v>
      </c>
      <c r="I197" s="442">
        <f t="shared" si="103"/>
        <v>0</v>
      </c>
    </row>
    <row r="198" spans="1:9" s="307" customFormat="1" x14ac:dyDescent="0.2">
      <c r="A198" s="304" t="s">
        <v>356</v>
      </c>
      <c r="B198" s="276">
        <f>SUMIF(INOUT!B:B,CONCATENATE($A$3," ",A198),INOUT!E:E)</f>
        <v>1</v>
      </c>
      <c r="C198" s="276">
        <f>IF(CONCATENATE(INOUT!$B$5," ",'N1113 '!A198)&gt;0,SUMIF(INOUT!C:C,'N1113 '!A198,INOUT!E:E),0)-B198</f>
        <v>0</v>
      </c>
      <c r="D198" s="281">
        <f t="shared" si="174"/>
        <v>1</v>
      </c>
      <c r="E198" s="305">
        <f>SUMIF(INOUT!C:C,'N1113 '!A198,INOUT!F:F)</f>
        <v>1</v>
      </c>
      <c r="F198" s="282">
        <f t="shared" si="175"/>
        <v>0</v>
      </c>
      <c r="G198" s="306">
        <v>5</v>
      </c>
      <c r="H198" s="280">
        <f t="shared" si="176"/>
        <v>5</v>
      </c>
      <c r="I198" s="442">
        <f t="shared" si="103"/>
        <v>5</v>
      </c>
    </row>
    <row r="199" spans="1:9" s="307" customFormat="1" x14ac:dyDescent="0.2">
      <c r="A199" s="304" t="s">
        <v>791</v>
      </c>
      <c r="B199" s="276">
        <f>SUMIF(INOUT!B:B,CONCATENATE($A$3," ",A199),INOUT!E:E)</f>
        <v>0</v>
      </c>
      <c r="C199" s="276">
        <f>IF(CONCATENATE(INOUT!$B$5," ",'N1113 '!A199)&gt;0,SUMIF(INOUT!C:C,'N1113 '!A199,INOUT!E:E),0)-B199</f>
        <v>3</v>
      </c>
      <c r="D199" s="281">
        <f t="shared" ref="D199" si="191">B199+C199</f>
        <v>3</v>
      </c>
      <c r="E199" s="305">
        <f>SUMIF(INOUT!C:C,'N1113 '!A199,INOUT!F:F)</f>
        <v>2</v>
      </c>
      <c r="F199" s="282">
        <f t="shared" ref="F199" si="192">D199-E199</f>
        <v>1</v>
      </c>
      <c r="G199" s="306">
        <v>59</v>
      </c>
      <c r="H199" s="280">
        <f t="shared" ref="H199" si="193">+E199*G199</f>
        <v>118</v>
      </c>
      <c r="I199" s="448">
        <f t="shared" ref="I199" si="194">+G199*E199</f>
        <v>118</v>
      </c>
    </row>
    <row r="200" spans="1:9" s="307" customFormat="1" x14ac:dyDescent="0.2">
      <c r="A200" s="304" t="s">
        <v>795</v>
      </c>
      <c r="B200" s="276">
        <f>SUMIF(INOUT!B:B,CONCATENATE($A$3," ",A200),INOUT!E:E)</f>
        <v>0</v>
      </c>
      <c r="C200" s="276">
        <f>IF(CONCATENATE(INOUT!$B$5," ",'N1113 '!A200)&gt;0,SUMIF(INOUT!C:C,'N1113 '!A200,INOUT!E:E),0)-B200</f>
        <v>2</v>
      </c>
      <c r="D200" s="281">
        <f t="shared" ref="D200" si="195">B200+C200</f>
        <v>2</v>
      </c>
      <c r="E200" s="305">
        <f>SUMIF(INOUT!C:C,'N1113 '!A200,INOUT!F:F)</f>
        <v>2</v>
      </c>
      <c r="F200" s="282">
        <f t="shared" ref="F200" si="196">D200-E200</f>
        <v>0</v>
      </c>
      <c r="G200" s="306">
        <v>48</v>
      </c>
      <c r="H200" s="280">
        <f t="shared" ref="H200" si="197">+E200*G200</f>
        <v>96</v>
      </c>
      <c r="I200" s="450">
        <f t="shared" ref="I200" si="198">+G200*E200</f>
        <v>96</v>
      </c>
    </row>
    <row r="201" spans="1:9" s="307" customFormat="1" x14ac:dyDescent="0.2">
      <c r="A201" s="304" t="s">
        <v>269</v>
      </c>
      <c r="B201" s="276">
        <f>SUMIF(INOUT!B:B,CONCATENATE($A$3," ",A201),INOUT!E:E)</f>
        <v>62</v>
      </c>
      <c r="C201" s="276">
        <f>IF(CONCATENATE(INOUT!$B$5," ",'N1113 '!A201)&gt;0,SUMIF(INOUT!C:C,'N1113 '!A201,INOUT!E:E),0)-B201</f>
        <v>0</v>
      </c>
      <c r="D201" s="281">
        <f t="shared" si="174"/>
        <v>62</v>
      </c>
      <c r="E201" s="305">
        <f>SUMIF(INOUT!C:C,'N1113 '!A201,INOUT!F:F)</f>
        <v>53</v>
      </c>
      <c r="F201" s="282">
        <f t="shared" si="175"/>
        <v>9</v>
      </c>
      <c r="G201" s="306">
        <v>14</v>
      </c>
      <c r="H201" s="280">
        <f t="shared" si="176"/>
        <v>742</v>
      </c>
      <c r="I201" s="442">
        <f t="shared" si="103"/>
        <v>742</v>
      </c>
    </row>
    <row r="202" spans="1:9" s="307" customFormat="1" x14ac:dyDescent="0.2">
      <c r="A202" s="304" t="s">
        <v>439</v>
      </c>
      <c r="B202" s="276">
        <f>SUMIF(INOUT!B:B,CONCATENATE($A$3," ",A202),INOUT!E:E)</f>
        <v>3</v>
      </c>
      <c r="C202" s="276">
        <f>IF(CONCATENATE(INOUT!$B$5," ",'N1113 '!A202)&gt;0,SUMIF(INOUT!C:C,'N1113 '!A202,INOUT!E:E),0)-B202</f>
        <v>0</v>
      </c>
      <c r="D202" s="281">
        <f t="shared" si="174"/>
        <v>3</v>
      </c>
      <c r="E202" s="305">
        <f>SUMIF(INOUT!C:C,'N1113 '!A202,INOUT!F:F)</f>
        <v>0</v>
      </c>
      <c r="F202" s="282">
        <f t="shared" si="175"/>
        <v>3</v>
      </c>
      <c r="G202" s="306">
        <v>8.5</v>
      </c>
      <c r="H202" s="280">
        <f t="shared" si="176"/>
        <v>0</v>
      </c>
      <c r="I202" s="442">
        <f t="shared" si="103"/>
        <v>0</v>
      </c>
    </row>
    <row r="203" spans="1:9" s="307" customFormat="1" x14ac:dyDescent="0.2">
      <c r="A203" s="304" t="s">
        <v>271</v>
      </c>
      <c r="B203" s="276">
        <f>SUMIF(INOUT!B:B,CONCATENATE($A$3," ",A203),INOUT!E:E)</f>
        <v>7</v>
      </c>
      <c r="C203" s="276">
        <f>IF(CONCATENATE(INOUT!$B$5," ",'N1113 '!A203)&gt;0,SUMIF(INOUT!C:C,'N1113 '!A203,INOUT!E:E),0)-B203</f>
        <v>0</v>
      </c>
      <c r="D203" s="281">
        <f t="shared" si="174"/>
        <v>7</v>
      </c>
      <c r="E203" s="305">
        <f>SUMIF(INOUT!C:C,'N1113 '!A203,INOUT!F:F)</f>
        <v>0</v>
      </c>
      <c r="F203" s="282">
        <f t="shared" si="175"/>
        <v>7</v>
      </c>
      <c r="G203" s="306">
        <v>8.5</v>
      </c>
      <c r="H203" s="280">
        <f t="shared" si="176"/>
        <v>0</v>
      </c>
      <c r="I203" s="442">
        <f t="shared" si="103"/>
        <v>0</v>
      </c>
    </row>
    <row r="204" spans="1:9" s="307" customFormat="1" ht="16.5" x14ac:dyDescent="0.2">
      <c r="A204" s="348" t="s">
        <v>747</v>
      </c>
      <c r="B204" s="276">
        <f>SUMIF(INOUT!B:B,CONCATENATE($A$3," ",A204),INOUT!E:E)</f>
        <v>0</v>
      </c>
      <c r="C204" s="276">
        <f>IF(CONCATENATE(INOUT!$B$5," ",'N1113 '!A204)&gt;0,SUMIF(INOUT!C:C,'N1113 '!A204,INOUT!E:E),0)-B204</f>
        <v>1</v>
      </c>
      <c r="D204" s="281">
        <f t="shared" ref="D204" si="199">B204+C204</f>
        <v>1</v>
      </c>
      <c r="E204" s="305">
        <f>SUMIF(INOUT!C:C,'N1113 '!A204,INOUT!F:F)</f>
        <v>1</v>
      </c>
      <c r="F204" s="282">
        <f t="shared" ref="F204" si="200">D204-E204</f>
        <v>0</v>
      </c>
      <c r="G204" s="306">
        <v>105</v>
      </c>
      <c r="H204" s="280">
        <f t="shared" ref="H204" si="201">+E204*G204</f>
        <v>105</v>
      </c>
      <c r="I204" s="476">
        <f t="shared" ref="I204" si="202">+G204*E204</f>
        <v>105</v>
      </c>
    </row>
    <row r="205" spans="1:9" s="307" customFormat="1" ht="16.5" x14ac:dyDescent="0.2">
      <c r="A205" s="348" t="s">
        <v>897</v>
      </c>
      <c r="B205" s="276">
        <f>SUMIF(INOUT!B:B,CONCATENATE($A$3," ",A205),INOUT!E:E)</f>
        <v>0</v>
      </c>
      <c r="C205" s="276">
        <f>IF(CONCATENATE(INOUT!$B$5," ",'N1113 '!A205)&gt;0,SUMIF(INOUT!C:C,'N1113 '!A205,INOUT!E:E),0)-B205</f>
        <v>1</v>
      </c>
      <c r="D205" s="281">
        <f t="shared" ref="D205" si="203">B205+C205</f>
        <v>1</v>
      </c>
      <c r="E205" s="305">
        <f>SUMIF(INOUT!C:C,'N1113 '!A205,INOUT!F:F)</f>
        <v>0</v>
      </c>
      <c r="F205" s="282">
        <f t="shared" ref="F205" si="204">D205-E205</f>
        <v>1</v>
      </c>
      <c r="G205" s="306">
        <v>85</v>
      </c>
      <c r="H205" s="280">
        <f t="shared" ref="H205" si="205">+E205*G205</f>
        <v>0</v>
      </c>
      <c r="I205" s="481">
        <f t="shared" ref="I205" si="206">+G205*E205</f>
        <v>0</v>
      </c>
    </row>
    <row r="206" spans="1:9" s="307" customFormat="1" x14ac:dyDescent="0.2">
      <c r="A206" s="304" t="s">
        <v>857</v>
      </c>
      <c r="B206" s="276">
        <f>SUMIF(INOUT!B:B,CONCATENATE($A$3," ",A206),INOUT!E:E)</f>
        <v>0</v>
      </c>
      <c r="C206" s="276">
        <f>IF(CONCATENATE(INOUT!$B$5," ",'N1113 '!A206)&gt;0,SUMIF(INOUT!C:C,'N1113 '!A206,INOUT!E:E),0)-B206</f>
        <v>1</v>
      </c>
      <c r="D206" s="281">
        <f t="shared" ref="D206" si="207">B206+C206</f>
        <v>1</v>
      </c>
      <c r="E206" s="305">
        <f>SUMIF(INOUT!C:C,'N1113 '!A206,INOUT!F:F)</f>
        <v>1</v>
      </c>
      <c r="F206" s="282">
        <f t="shared" ref="F206" si="208">D206-E206</f>
        <v>0</v>
      </c>
      <c r="G206" s="306">
        <v>895</v>
      </c>
      <c r="H206" s="280">
        <f t="shared" ref="H206" si="209">+E206*G206</f>
        <v>895</v>
      </c>
      <c r="I206" s="450">
        <f t="shared" ref="I206" si="210">+G206*E206</f>
        <v>895</v>
      </c>
    </row>
    <row r="207" spans="1:9" s="307" customFormat="1" x14ac:dyDescent="0.2">
      <c r="A207" s="304" t="s">
        <v>810</v>
      </c>
      <c r="B207" s="276">
        <f>SUMIF(INOUT!B:B,CONCATENATE($A$3," ",A207),INOUT!E:E)</f>
        <v>28</v>
      </c>
      <c r="C207" s="276">
        <f>IF(CONCATENATE(INOUT!$B$5," ",'N1113 '!A207)&gt;0,SUMIF(INOUT!C:C,'N1113 '!A207,INOUT!E:E),0)-B207</f>
        <v>0</v>
      </c>
      <c r="D207" s="281">
        <f t="shared" si="174"/>
        <v>28</v>
      </c>
      <c r="E207" s="305">
        <f>SUMIF(INOUT!C:C,'N1113 '!A207,INOUT!F:F)</f>
        <v>4</v>
      </c>
      <c r="F207" s="282">
        <f t="shared" si="175"/>
        <v>24</v>
      </c>
      <c r="G207" s="306">
        <v>13</v>
      </c>
      <c r="H207" s="280">
        <f t="shared" si="176"/>
        <v>52</v>
      </c>
      <c r="I207" s="442">
        <f t="shared" si="103"/>
        <v>52</v>
      </c>
    </row>
    <row r="208" spans="1:9" s="307" customFormat="1" x14ac:dyDescent="0.2">
      <c r="A208" s="304" t="s">
        <v>440</v>
      </c>
      <c r="B208" s="276">
        <f>SUMIF(INOUT!B:B,CONCATENATE($A$3," ",A208),INOUT!E:E)</f>
        <v>3</v>
      </c>
      <c r="C208" s="276">
        <f>IF(CONCATENATE(INOUT!$B$5," ",'N1113 '!A208)&gt;0,SUMIF(INOUT!C:C,'N1113 '!A208,INOUT!E:E),0)-B208</f>
        <v>0</v>
      </c>
      <c r="D208" s="281">
        <f t="shared" ref="D208:D216" si="211">B208+C208</f>
        <v>3</v>
      </c>
      <c r="E208" s="305">
        <f>SUMIF(INOUT!C:C,'N1113 '!A208,INOUT!F:F)</f>
        <v>1</v>
      </c>
      <c r="F208" s="282">
        <f t="shared" ref="F208:F216" si="212">D208-E208</f>
        <v>2</v>
      </c>
      <c r="G208" s="306">
        <v>45</v>
      </c>
      <c r="H208" s="280">
        <f t="shared" ref="H208:H216" si="213">+E208*G208</f>
        <v>45</v>
      </c>
      <c r="I208" s="442">
        <f t="shared" si="103"/>
        <v>45</v>
      </c>
    </row>
    <row r="209" spans="1:9" s="307" customFormat="1" x14ac:dyDescent="0.2">
      <c r="A209" s="304" t="s">
        <v>441</v>
      </c>
      <c r="B209" s="276">
        <f>SUMIF(INOUT!B:B,CONCATENATE($A$3," ",A209),INOUT!E:E)</f>
        <v>11</v>
      </c>
      <c r="C209" s="276">
        <f>IF(CONCATENATE(INOUT!$B$5," ",'N1113 '!A209)&gt;0,SUMIF(INOUT!C:C,'N1113 '!A209,INOUT!E:E),0)-B209</f>
        <v>0</v>
      </c>
      <c r="D209" s="281">
        <f t="shared" si="211"/>
        <v>11</v>
      </c>
      <c r="E209" s="305">
        <f>SUMIF(INOUT!C:C,'N1113 '!A209,INOUT!F:F)</f>
        <v>0</v>
      </c>
      <c r="F209" s="282">
        <f t="shared" si="212"/>
        <v>11</v>
      </c>
      <c r="G209" s="306">
        <v>58</v>
      </c>
      <c r="H209" s="280">
        <f t="shared" si="213"/>
        <v>0</v>
      </c>
      <c r="I209" s="442">
        <f t="shared" si="103"/>
        <v>0</v>
      </c>
    </row>
    <row r="210" spans="1:9" s="307" customFormat="1" x14ac:dyDescent="0.2">
      <c r="A210" s="304" t="s">
        <v>616</v>
      </c>
      <c r="B210" s="276">
        <f>SUMIF(INOUT!B:B,CONCATENATE($A$3," ",A210),INOUT!E:E)</f>
        <v>10</v>
      </c>
      <c r="C210" s="276">
        <f>IF(CONCATENATE(INOUT!$B$5," ",'N1113 '!A210)&gt;0,SUMIF(INOUT!C:C,'N1113 '!A210,INOUT!E:E),0)-B210</f>
        <v>0</v>
      </c>
      <c r="D210" s="281">
        <f t="shared" si="211"/>
        <v>10</v>
      </c>
      <c r="E210" s="305">
        <f>SUMIF(INOUT!C:C,'N1113 '!A210,INOUT!F:F)</f>
        <v>0</v>
      </c>
      <c r="F210" s="282">
        <f t="shared" si="212"/>
        <v>10</v>
      </c>
      <c r="G210" s="306">
        <v>10</v>
      </c>
      <c r="H210" s="280">
        <f t="shared" si="213"/>
        <v>0</v>
      </c>
      <c r="I210" s="442">
        <f t="shared" si="103"/>
        <v>0</v>
      </c>
    </row>
    <row r="211" spans="1:9" s="307" customFormat="1" x14ac:dyDescent="0.2">
      <c r="A211" s="304" t="s">
        <v>1005</v>
      </c>
      <c r="B211" s="276">
        <f>SUMIF(INOUT!B:B,CONCATENATE($A$3," ",A211),INOUT!E:E)</f>
        <v>0</v>
      </c>
      <c r="C211" s="276">
        <f>IF(CONCATENATE(INOUT!$B$5," ",'N1113 '!A211)&gt;0,SUMIF(INOUT!C:C,'N1113 '!A211,INOUT!E:E),0)-B211</f>
        <v>10</v>
      </c>
      <c r="D211" s="281">
        <f t="shared" ref="D211" si="214">B211+C211</f>
        <v>10</v>
      </c>
      <c r="E211" s="305">
        <f>SUMIF(INOUT!C:C,'N1113 '!A211,INOUT!F:F)</f>
        <v>2</v>
      </c>
      <c r="F211" s="282">
        <f t="shared" ref="F211" si="215">D211-E211</f>
        <v>8</v>
      </c>
      <c r="G211" s="306">
        <v>39</v>
      </c>
      <c r="H211" s="280">
        <f t="shared" ref="H211" si="216">+E211*G211</f>
        <v>78</v>
      </c>
      <c r="I211" s="477">
        <f t="shared" si="103"/>
        <v>78</v>
      </c>
    </row>
    <row r="212" spans="1:9" s="307" customFormat="1" x14ac:dyDescent="0.2">
      <c r="A212" s="304" t="s">
        <v>980</v>
      </c>
      <c r="B212" s="276">
        <f>SUMIF(INOUT!B:B,CONCATENATE($A$3," ",A212),INOUT!E:E)</f>
        <v>0</v>
      </c>
      <c r="C212" s="276">
        <f>IF(CONCATENATE(INOUT!$B$5," ",'N1113 '!A212)&gt;0,SUMIF(INOUT!C:C,'N1113 '!A212,INOUT!E:E),0)-B212</f>
        <v>5</v>
      </c>
      <c r="D212" s="281">
        <f t="shared" si="211"/>
        <v>5</v>
      </c>
      <c r="E212" s="305">
        <f>SUMIF(INOUT!C:C,'N1113 '!A212,INOUT!F:F)</f>
        <v>5</v>
      </c>
      <c r="F212" s="282">
        <f t="shared" si="212"/>
        <v>0</v>
      </c>
      <c r="G212" s="306">
        <v>18</v>
      </c>
      <c r="H212" s="280">
        <f t="shared" si="213"/>
        <v>90</v>
      </c>
      <c r="I212" s="453">
        <f t="shared" ref="I212" si="217">+G212*E212</f>
        <v>90</v>
      </c>
    </row>
    <row r="213" spans="1:9" s="307" customFormat="1" x14ac:dyDescent="0.2">
      <c r="A213" s="304" t="s">
        <v>1001</v>
      </c>
      <c r="B213" s="276">
        <f>SUMIF(INOUT!B:B,CONCATENATE($A$3," ",A213),INOUT!E:E)</f>
        <v>0</v>
      </c>
      <c r="C213" s="276">
        <f>IF(CONCATENATE(INOUT!$B$5," ",'N1113 '!A213)&gt;0,SUMIF(INOUT!C:C,'N1113 '!A213,INOUT!E:E),0)-B213</f>
        <v>1</v>
      </c>
      <c r="D213" s="281">
        <f t="shared" ref="D213" si="218">B213+C213</f>
        <v>1</v>
      </c>
      <c r="E213" s="305">
        <f>SUMIF(INOUT!C:C,'N1113 '!A213,INOUT!F:F)</f>
        <v>1</v>
      </c>
      <c r="F213" s="282">
        <f t="shared" ref="F213" si="219">D213-E213</f>
        <v>0</v>
      </c>
      <c r="G213" s="306">
        <v>33</v>
      </c>
      <c r="H213" s="280">
        <f t="shared" ref="H213" si="220">+E213*G213</f>
        <v>33</v>
      </c>
      <c r="I213" s="476">
        <f t="shared" ref="I213" si="221">+G213*E213</f>
        <v>33</v>
      </c>
    </row>
    <row r="214" spans="1:9" s="307" customFormat="1" x14ac:dyDescent="0.2">
      <c r="A214" s="304" t="s">
        <v>701</v>
      </c>
      <c r="B214" s="276">
        <f>SUMIF(INOUT!B:B,CONCATENATE($A$3," ",A214),INOUT!E:E)</f>
        <v>4</v>
      </c>
      <c r="C214" s="276">
        <f>IF(CONCATENATE(INOUT!$B$5," ",'N1113 '!A214)&gt;0,SUMIF(INOUT!C:C,'N1113 '!A214,INOUT!E:E),0)-B214</f>
        <v>0</v>
      </c>
      <c r="D214" s="281">
        <f t="shared" si="211"/>
        <v>4</v>
      </c>
      <c r="E214" s="305">
        <f>SUMIF(INOUT!C:C,'N1113 '!A214,INOUT!F:F)</f>
        <v>1</v>
      </c>
      <c r="F214" s="282">
        <f t="shared" si="212"/>
        <v>3</v>
      </c>
      <c r="G214" s="306">
        <v>29</v>
      </c>
      <c r="H214" s="280">
        <f t="shared" si="213"/>
        <v>29</v>
      </c>
      <c r="I214" s="442">
        <f t="shared" si="103"/>
        <v>29</v>
      </c>
    </row>
    <row r="215" spans="1:9" s="307" customFormat="1" x14ac:dyDescent="0.2">
      <c r="A215" s="304" t="s">
        <v>501</v>
      </c>
      <c r="B215" s="276">
        <f>SUMIF(INOUT!B:B,CONCATENATE($A$3," ",A215),INOUT!E:E)</f>
        <v>3</v>
      </c>
      <c r="C215" s="276">
        <f>IF(CONCATENATE(INOUT!$B$5," ",'N1113 '!A215)&gt;0,SUMIF(INOUT!C:C,'N1113 '!A215,INOUT!E:E),0)-B215</f>
        <v>0</v>
      </c>
      <c r="D215" s="281">
        <f t="shared" si="211"/>
        <v>3</v>
      </c>
      <c r="E215" s="305">
        <f>SUMIF(INOUT!C:C,'N1113 '!A215,INOUT!F:F)</f>
        <v>2</v>
      </c>
      <c r="F215" s="282">
        <f t="shared" si="212"/>
        <v>1</v>
      </c>
      <c r="G215" s="306">
        <v>20</v>
      </c>
      <c r="H215" s="280">
        <f t="shared" si="213"/>
        <v>40</v>
      </c>
      <c r="I215" s="442">
        <f t="shared" si="103"/>
        <v>40</v>
      </c>
    </row>
    <row r="216" spans="1:9" s="307" customFormat="1" x14ac:dyDescent="0.2">
      <c r="A216" s="304" t="s">
        <v>655</v>
      </c>
      <c r="B216" s="276">
        <f>SUMIF(INOUT!B:B,CONCATENATE($A$3," ",A216),INOUT!E:E)</f>
        <v>1</v>
      </c>
      <c r="C216" s="276">
        <f>IF(CONCATENATE(INOUT!$B$5," ",'N1113 '!A216)&gt;0,SUMIF(INOUT!C:C,'N1113 '!A216,INOUT!E:E),0)-B216</f>
        <v>0</v>
      </c>
      <c r="D216" s="281">
        <f t="shared" si="211"/>
        <v>1</v>
      </c>
      <c r="E216" s="305">
        <f>SUMIF(INOUT!C:C,'N1113 '!A216,INOUT!F:F)</f>
        <v>0</v>
      </c>
      <c r="F216" s="282">
        <f t="shared" si="212"/>
        <v>1</v>
      </c>
      <c r="G216" s="306">
        <v>65</v>
      </c>
      <c r="H216" s="280">
        <f t="shared" si="213"/>
        <v>0</v>
      </c>
      <c r="I216" s="442">
        <f t="shared" si="103"/>
        <v>0</v>
      </c>
    </row>
    <row r="217" spans="1:9" s="307" customFormat="1" x14ac:dyDescent="0.2">
      <c r="A217" s="304" t="s">
        <v>737</v>
      </c>
      <c r="B217" s="276">
        <f>SUMIF(INOUT!B:B,CONCATENATE($A$3," ",A217),INOUT!E:E)</f>
        <v>1</v>
      </c>
      <c r="C217" s="276">
        <f>IF(CONCATENATE(INOUT!$B$5," ",'N1113 '!A217)&gt;0,SUMIF(INOUT!C:C,'N1113 '!A217,INOUT!E:E),0)-B217</f>
        <v>1</v>
      </c>
      <c r="D217" s="281">
        <v>1</v>
      </c>
      <c r="E217" s="305">
        <f>SUMIF(INOUT!C:C,'N1113 '!A217,INOUT!F:F)</f>
        <v>2</v>
      </c>
      <c r="F217" s="282">
        <f t="shared" ref="F217:F241" si="222">D217-E217</f>
        <v>-1</v>
      </c>
      <c r="G217" s="306">
        <v>98</v>
      </c>
      <c r="H217" s="280">
        <f t="shared" ref="H217:H241" si="223">+E217*G217</f>
        <v>196</v>
      </c>
      <c r="I217" s="442">
        <f t="shared" si="103"/>
        <v>196</v>
      </c>
    </row>
    <row r="218" spans="1:9" s="307" customFormat="1" x14ac:dyDescent="0.2">
      <c r="A218" s="304" t="s">
        <v>981</v>
      </c>
      <c r="B218" s="276">
        <f>SUMIF(INOUT!B:B,CONCATENATE($A$3," ",A218),INOUT!E:E)</f>
        <v>0</v>
      </c>
      <c r="C218" s="276">
        <f>IF(CONCATENATE(INOUT!$B$5," ",'N1113 '!A218)&gt;0,SUMIF(INOUT!C:C,'N1113 '!A218,INOUT!E:E),0)-B218</f>
        <v>3</v>
      </c>
      <c r="D218" s="281">
        <v>1</v>
      </c>
      <c r="E218" s="305">
        <f>SUMIF(INOUT!C:C,'N1113 '!A218,INOUT!F:F)</f>
        <v>3</v>
      </c>
      <c r="F218" s="282">
        <f t="shared" ref="F218" si="224">D218-E218</f>
        <v>-2</v>
      </c>
      <c r="G218" s="306">
        <v>105</v>
      </c>
      <c r="H218" s="280">
        <f t="shared" ref="H218" si="225">+E218*G218</f>
        <v>315</v>
      </c>
      <c r="I218" s="453">
        <f t="shared" ref="I218" si="226">+G218*E218</f>
        <v>315</v>
      </c>
    </row>
    <row r="219" spans="1:9" s="307" customFormat="1" x14ac:dyDescent="0.2">
      <c r="A219" s="304" t="s">
        <v>282</v>
      </c>
      <c r="B219" s="276">
        <f>SUMIF(INOUT!B:B,CONCATENATE($A$3," ",A219),INOUT!E:E)</f>
        <v>5</v>
      </c>
      <c r="C219" s="276">
        <f>IF(CONCATENATE(INOUT!$B$5," ",'N1113 '!A219)&gt;0,SUMIF(INOUT!C:C,'N1113 '!A219,INOUT!E:E),0)-B219</f>
        <v>0</v>
      </c>
      <c r="D219" s="281">
        <f t="shared" ref="D219" si="227">B219+C219</f>
        <v>5</v>
      </c>
      <c r="E219" s="305">
        <f>SUMIF(INOUT!C:C,'N1113 '!A219,INOUT!F:F)</f>
        <v>5</v>
      </c>
      <c r="F219" s="282">
        <f t="shared" si="222"/>
        <v>0</v>
      </c>
      <c r="G219" s="306">
        <v>26</v>
      </c>
      <c r="H219" s="280">
        <f t="shared" si="223"/>
        <v>130</v>
      </c>
      <c r="I219" s="442">
        <f t="shared" si="103"/>
        <v>130</v>
      </c>
    </row>
    <row r="220" spans="1:9" s="307" customFormat="1" x14ac:dyDescent="0.2">
      <c r="A220" s="304" t="s">
        <v>945</v>
      </c>
      <c r="B220" s="276">
        <f>SUMIF(INOUT!B:B,CONCATENATE($A$3," ",A220),INOUT!E:E)</f>
        <v>0</v>
      </c>
      <c r="C220" s="276">
        <f>IF(CONCATENATE(INOUT!$B$5," ",'N1113 '!A220)&gt;0,SUMIF(INOUT!C:C,'N1113 '!A220,INOUT!E:E),0)-B220</f>
        <v>12</v>
      </c>
      <c r="D220" s="281">
        <f t="shared" ref="D220" si="228">B220+C220</f>
        <v>12</v>
      </c>
      <c r="E220" s="305">
        <f>SUMIF(INOUT!C:C,'N1113 '!A220,INOUT!F:F)</f>
        <v>9</v>
      </c>
      <c r="F220" s="282">
        <f t="shared" ref="F220" si="229">D220-E220</f>
        <v>3</v>
      </c>
      <c r="G220" s="306">
        <v>29</v>
      </c>
      <c r="H220" s="280">
        <f t="shared" ref="H220" si="230">+E220*G220</f>
        <v>261</v>
      </c>
      <c r="I220" s="442">
        <f t="shared" si="103"/>
        <v>261</v>
      </c>
    </row>
    <row r="221" spans="1:9" s="307" customFormat="1" x14ac:dyDescent="0.2">
      <c r="A221" s="304" t="s">
        <v>1011</v>
      </c>
      <c r="B221" s="276">
        <f>SUMIF(INOUT!B:B,CONCATENATE($A$3," ",A221),INOUT!E:E)</f>
        <v>0</v>
      </c>
      <c r="C221" s="276">
        <f>IF(CONCATENATE(INOUT!$B$5," ",'N1113 '!A221)&gt;0,SUMIF(INOUT!C:C,'N1113 '!A221,INOUT!E:E),0)-B221</f>
        <v>20</v>
      </c>
      <c r="D221" s="281">
        <f t="shared" ref="D221" si="231">B221+C221</f>
        <v>20</v>
      </c>
      <c r="E221" s="305">
        <f>SUMIF(INOUT!C:C,'N1113 '!A221,INOUT!F:F)</f>
        <v>0</v>
      </c>
      <c r="F221" s="282">
        <f t="shared" ref="F221" si="232">D221-E221</f>
        <v>20</v>
      </c>
      <c r="G221" s="306">
        <v>28</v>
      </c>
      <c r="H221" s="280">
        <f t="shared" ref="H221" si="233">+E221*G221</f>
        <v>0</v>
      </c>
      <c r="I221" s="481">
        <f t="shared" ref="I221" si="234">+G221*E221</f>
        <v>0</v>
      </c>
    </row>
    <row r="222" spans="1:9" s="307" customFormat="1" x14ac:dyDescent="0.2">
      <c r="A222" s="304" t="s">
        <v>956</v>
      </c>
      <c r="B222" s="276">
        <f>SUMIF(INOUT!B:B,CONCATENATE($A$3," ",A222),INOUT!E:E)</f>
        <v>0</v>
      </c>
      <c r="C222" s="276">
        <f>IF(CONCATENATE(INOUT!$B$5," ",'N1113 '!A222)&gt;0,SUMIF(INOUT!C:C,'N1113 '!A222,INOUT!E:E),0)-B222</f>
        <v>2</v>
      </c>
      <c r="D222" s="281">
        <f t="shared" ref="D222" si="235">B222+C222</f>
        <v>2</v>
      </c>
      <c r="E222" s="305">
        <f>SUMIF(INOUT!C:C,'N1113 '!A222,INOUT!F:F)</f>
        <v>1</v>
      </c>
      <c r="F222" s="282">
        <f t="shared" ref="F222" si="236">D222-E222</f>
        <v>1</v>
      </c>
      <c r="G222" s="306">
        <v>595</v>
      </c>
      <c r="H222" s="280">
        <f t="shared" ref="H222" si="237">+E222*G222</f>
        <v>595</v>
      </c>
      <c r="I222" s="442">
        <f t="shared" si="103"/>
        <v>595</v>
      </c>
    </row>
    <row r="223" spans="1:9" s="307" customFormat="1" x14ac:dyDescent="0.2">
      <c r="A223" s="304" t="s">
        <v>753</v>
      </c>
      <c r="B223" s="276">
        <f>SUMIF(INOUT!B:B,CONCATENATE($A$3," ",A223),INOUT!E:E)</f>
        <v>7</v>
      </c>
      <c r="C223" s="276">
        <f>IF(CONCATENATE(INOUT!$B$5," ",'N1113 '!A223)&gt;0,SUMIF(INOUT!C:C,'N1113 '!A223,INOUT!E:E),0)-B223</f>
        <v>0</v>
      </c>
      <c r="D223" s="281">
        <f t="shared" ref="D223:D241" si="238">B223+C223</f>
        <v>7</v>
      </c>
      <c r="E223" s="305">
        <f>SUMIF(INOUT!C:C,'N1113 '!A223,INOUT!F:F)</f>
        <v>1</v>
      </c>
      <c r="F223" s="282">
        <f t="shared" si="222"/>
        <v>6</v>
      </c>
      <c r="G223" s="306">
        <v>38</v>
      </c>
      <c r="H223" s="280">
        <f t="shared" si="223"/>
        <v>38</v>
      </c>
      <c r="I223" s="442">
        <f t="shared" si="103"/>
        <v>38</v>
      </c>
    </row>
    <row r="224" spans="1:9" s="307" customFormat="1" x14ac:dyDescent="0.2">
      <c r="A224" s="304" t="s">
        <v>535</v>
      </c>
      <c r="B224" s="276">
        <f>SUMIF(INOUT!B:B,CONCATENATE($A$3," ",A224),INOUT!E:E)</f>
        <v>1</v>
      </c>
      <c r="C224" s="276">
        <f>IF(CONCATENATE(INOUT!$B$5," ",'N1113 '!A224)&gt;0,SUMIF(INOUT!C:C,'N1113 '!A224,INOUT!E:E),0)-B224</f>
        <v>0</v>
      </c>
      <c r="D224" s="281">
        <f t="shared" si="238"/>
        <v>1</v>
      </c>
      <c r="E224" s="305">
        <f>SUMIF(INOUT!C:C,'N1113 '!A224,INOUT!F:F)</f>
        <v>0</v>
      </c>
      <c r="F224" s="282">
        <f t="shared" si="222"/>
        <v>1</v>
      </c>
      <c r="G224" s="306">
        <v>49</v>
      </c>
      <c r="H224" s="280">
        <f t="shared" si="223"/>
        <v>0</v>
      </c>
      <c r="I224" s="442">
        <f t="shared" si="103"/>
        <v>0</v>
      </c>
    </row>
    <row r="225" spans="1:9" s="307" customFormat="1" x14ac:dyDescent="0.2">
      <c r="A225" s="304" t="s">
        <v>940</v>
      </c>
      <c r="B225" s="276">
        <f>SUMIF(INOUT!B:B,CONCATENATE($A$3," ",A225),INOUT!E:E)</f>
        <v>1</v>
      </c>
      <c r="C225" s="276">
        <f>IF(CONCATENATE(INOUT!$B$5," ",'N1113 '!A225)&gt;0,SUMIF(INOUT!C:C,'N1113 '!A225,INOUT!E:E),0)-B225</f>
        <v>0</v>
      </c>
      <c r="D225" s="281">
        <f t="shared" si="238"/>
        <v>1</v>
      </c>
      <c r="E225" s="305">
        <f>SUMIF(INOUT!C:C,'N1113 '!A225,INOUT!F:F)</f>
        <v>1</v>
      </c>
      <c r="F225" s="282">
        <f t="shared" si="222"/>
        <v>0</v>
      </c>
      <c r="G225" s="306">
        <v>26</v>
      </c>
      <c r="H225" s="280">
        <f t="shared" si="223"/>
        <v>26</v>
      </c>
      <c r="I225" s="442">
        <f t="shared" si="103"/>
        <v>26</v>
      </c>
    </row>
    <row r="226" spans="1:9" s="307" customFormat="1" ht="16.5" x14ac:dyDescent="0.2">
      <c r="A226" s="348" t="s">
        <v>997</v>
      </c>
      <c r="B226" s="276">
        <f>SUMIF(INOUT!B:B,CONCATENATE($A$3," ",A226),INOUT!E:E)</f>
        <v>0</v>
      </c>
      <c r="C226" s="276">
        <f>IF(CONCATENATE(INOUT!$B$5," ",'N1113 '!A226)&gt;0,SUMIF(INOUT!C:C,'N1113 '!A226,INOUT!E:E),0)-B226</f>
        <v>1</v>
      </c>
      <c r="D226" s="281">
        <f t="shared" ref="D226" si="239">B226+C226</f>
        <v>1</v>
      </c>
      <c r="E226" s="305">
        <f>SUMIF(INOUT!C:C,'N1113 '!A226,INOUT!F:F)</f>
        <v>1</v>
      </c>
      <c r="F226" s="282">
        <f t="shared" ref="F226" si="240">D226-E226</f>
        <v>0</v>
      </c>
      <c r="G226" s="306">
        <v>105</v>
      </c>
      <c r="H226" s="280">
        <f t="shared" ref="H226" si="241">+E226*G226</f>
        <v>105</v>
      </c>
      <c r="I226" s="482">
        <f t="shared" ref="I226" si="242">+G226*E226</f>
        <v>105</v>
      </c>
    </row>
    <row r="227" spans="1:9" s="307" customFormat="1" ht="16.5" x14ac:dyDescent="0.2">
      <c r="A227" s="348" t="s">
        <v>1012</v>
      </c>
      <c r="B227" s="276">
        <f>SUMIF(INOUT!B:B,CONCATENATE($A$3," ",A227),INOUT!E:E)</f>
        <v>0</v>
      </c>
      <c r="C227" s="276">
        <f>IF(CONCATENATE(INOUT!$B$5," ",'N1113 '!A227)&gt;0,SUMIF(INOUT!C:C,'N1113 '!A227,INOUT!E:E),0)-B227</f>
        <v>1</v>
      </c>
      <c r="D227" s="281">
        <f t="shared" ref="D227" si="243">B227+C227</f>
        <v>1</v>
      </c>
      <c r="E227" s="305">
        <f>SUMIF(INOUT!C:C,'N1113 '!A227,INOUT!F:F)</f>
        <v>1</v>
      </c>
      <c r="F227" s="282">
        <f t="shared" ref="F227" si="244">D227-E227</f>
        <v>0</v>
      </c>
      <c r="G227" s="306">
        <v>85</v>
      </c>
      <c r="H227" s="280">
        <f t="shared" ref="H227" si="245">+E227*G227</f>
        <v>85</v>
      </c>
      <c r="I227" s="482">
        <f t="shared" ref="I227" si="246">+G227*E227</f>
        <v>85</v>
      </c>
    </row>
    <row r="228" spans="1:9" s="307" customFormat="1" x14ac:dyDescent="0.2">
      <c r="A228" s="304" t="s">
        <v>442</v>
      </c>
      <c r="B228" s="276">
        <f>SUMIF(INOUT!B:B,CONCATENATE($A$3," ",A228),INOUT!E:E)</f>
        <v>5</v>
      </c>
      <c r="C228" s="276">
        <f>IF(CONCATENATE(INOUT!$B$5," ",'N1113 '!A228)&gt;0,SUMIF(INOUT!C:C,'N1113 '!A228,INOUT!E:E),0)-B228</f>
        <v>0</v>
      </c>
      <c r="D228" s="281">
        <f t="shared" si="238"/>
        <v>5</v>
      </c>
      <c r="E228" s="305">
        <f>SUMIF(INOUT!C:C,'N1113 '!A228,INOUT!F:F)</f>
        <v>4</v>
      </c>
      <c r="F228" s="282">
        <f t="shared" si="222"/>
        <v>1</v>
      </c>
      <c r="G228" s="306">
        <v>26</v>
      </c>
      <c r="H228" s="280">
        <f t="shared" si="223"/>
        <v>104</v>
      </c>
      <c r="I228" s="442">
        <f t="shared" ref="I228:I242" si="247">+G228*E228</f>
        <v>104</v>
      </c>
    </row>
    <row r="229" spans="1:9" s="307" customFormat="1" ht="16.5" x14ac:dyDescent="0.2">
      <c r="A229" s="348" t="s">
        <v>1003</v>
      </c>
      <c r="B229" s="276">
        <f>SUMIF(INOUT!B:B,CONCATENATE($A$3," ",A229),INOUT!E:E)</f>
        <v>1</v>
      </c>
      <c r="C229" s="276">
        <f>IF(CONCATENATE(INOUT!$B$5," ",'N1113 '!A229)&gt;0,SUMIF(INOUT!C:C,'N1113 '!A229,INOUT!E:E),0)-B229</f>
        <v>2</v>
      </c>
      <c r="D229" s="281">
        <f t="shared" ref="D229" si="248">B229+C229</f>
        <v>3</v>
      </c>
      <c r="E229" s="305">
        <f>SUMIF(INOUT!C:C,'N1113 '!A229,INOUT!F:F)</f>
        <v>2</v>
      </c>
      <c r="F229" s="282">
        <f t="shared" ref="F229" si="249">D229-E229</f>
        <v>1</v>
      </c>
      <c r="G229" s="306">
        <v>78</v>
      </c>
      <c r="H229" s="280">
        <f t="shared" ref="H229" si="250">+E229*G229</f>
        <v>156</v>
      </c>
      <c r="I229" s="476">
        <f t="shared" ref="I229" si="251">+G229*E229</f>
        <v>156</v>
      </c>
    </row>
    <row r="230" spans="1:9" s="307" customFormat="1" x14ac:dyDescent="0.2">
      <c r="A230" s="304" t="s">
        <v>756</v>
      </c>
      <c r="B230" s="276">
        <f>SUMIF(INOUT!B:B,CONCATENATE($A$3," ",A230),INOUT!E:E)</f>
        <v>6</v>
      </c>
      <c r="C230" s="276">
        <f>IF(CONCATENATE(INOUT!$B$5," ",'N1113 '!A230)&gt;0,SUMIF(INOUT!C:C,'N1113 '!A230,INOUT!E:E),0)-B230</f>
        <v>0</v>
      </c>
      <c r="D230" s="281">
        <f t="shared" si="238"/>
        <v>6</v>
      </c>
      <c r="E230" s="305">
        <f>SUMIF(INOUT!C:C,'N1113 '!A230,INOUT!F:F)</f>
        <v>16</v>
      </c>
      <c r="F230" s="282">
        <v>10</v>
      </c>
      <c r="G230" s="306">
        <v>42</v>
      </c>
      <c r="H230" s="280">
        <f t="shared" si="223"/>
        <v>672</v>
      </c>
      <c r="I230" s="442">
        <f t="shared" si="247"/>
        <v>672</v>
      </c>
    </row>
    <row r="231" spans="1:9" s="307" customFormat="1" x14ac:dyDescent="0.2">
      <c r="A231" s="304" t="s">
        <v>941</v>
      </c>
      <c r="B231" s="276">
        <f>SUMIF(INOUT!B:B,CONCATENATE($A$3," ",A231),INOUT!E:E)</f>
        <v>0</v>
      </c>
      <c r="C231" s="276">
        <f>IF(CONCATENATE(INOUT!$B$5," ",'N1113 '!A231)&gt;0,SUMIF(INOUT!C:C,'N1113 '!A231,INOUT!E:E),0)-B231</f>
        <v>30</v>
      </c>
      <c r="D231" s="281">
        <f t="shared" ref="D231" si="252">B231+C231</f>
        <v>30</v>
      </c>
      <c r="E231" s="305">
        <f>SUMIF(INOUT!C:C,'N1113 '!A231,INOUT!F:F)</f>
        <v>0</v>
      </c>
      <c r="F231" s="282">
        <v>10</v>
      </c>
      <c r="G231" s="306">
        <v>28</v>
      </c>
      <c r="H231" s="280">
        <f t="shared" ref="H231" si="253">+E231*G231</f>
        <v>0</v>
      </c>
      <c r="I231" s="442">
        <f t="shared" si="247"/>
        <v>0</v>
      </c>
    </row>
    <row r="232" spans="1:9" s="307" customFormat="1" ht="16.5" x14ac:dyDescent="0.2">
      <c r="A232" s="348" t="s">
        <v>290</v>
      </c>
      <c r="B232" s="276">
        <f>SUMIF(INOUT!B:B,CONCATENATE($A$3," ",A232),INOUT!E:E)</f>
        <v>0</v>
      </c>
      <c r="C232" s="276">
        <f>IF(CONCATENATE(INOUT!$B$5," ",'N1113 '!A232)&gt;0,SUMIF(INOUT!C:C,'N1113 '!A232,INOUT!E:E),0)-B232</f>
        <v>3</v>
      </c>
      <c r="D232" s="281">
        <f t="shared" ref="D232" si="254">B232+C232</f>
        <v>3</v>
      </c>
      <c r="E232" s="305">
        <f>SUMIF(INOUT!C:C,'N1113 '!A232,INOUT!F:F)</f>
        <v>3</v>
      </c>
      <c r="F232" s="282">
        <f t="shared" ref="F232" si="255">D232-E232</f>
        <v>0</v>
      </c>
      <c r="G232" s="306">
        <v>3125</v>
      </c>
      <c r="H232" s="280">
        <f t="shared" ref="H232" si="256">+E232*G232</f>
        <v>9375</v>
      </c>
      <c r="I232" s="442">
        <f t="shared" si="247"/>
        <v>9375</v>
      </c>
    </row>
    <row r="233" spans="1:9" s="307" customFormat="1" ht="16.5" x14ac:dyDescent="0.2">
      <c r="A233" s="168" t="s">
        <v>767</v>
      </c>
      <c r="B233" s="276">
        <f>SUMIF(INOUT!B:B,CONCATENATE($A$3," ",A233),INOUT!E:E)</f>
        <v>15</v>
      </c>
      <c r="C233" s="276">
        <f>IF(CONCATENATE(INOUT!$B$5," ",'N1113 '!A233)&gt;0,SUMIF(INOUT!C:C,'N1113 '!A233,INOUT!E:E),0)-B233</f>
        <v>0</v>
      </c>
      <c r="D233" s="281">
        <f t="shared" si="238"/>
        <v>15</v>
      </c>
      <c r="E233" s="305">
        <f>SUMIF(INOUT!C:C,'N1113 '!A233,INOUT!F:F)</f>
        <v>0</v>
      </c>
      <c r="F233" s="282">
        <f>D233-E233</f>
        <v>15</v>
      </c>
      <c r="G233" s="306">
        <v>60</v>
      </c>
      <c r="H233" s="280">
        <f t="shared" si="223"/>
        <v>0</v>
      </c>
      <c r="I233" s="442">
        <f t="shared" si="247"/>
        <v>0</v>
      </c>
    </row>
    <row r="234" spans="1:9" s="307" customFormat="1" ht="16.5" x14ac:dyDescent="0.2">
      <c r="A234" s="168" t="s">
        <v>975</v>
      </c>
      <c r="B234" s="276">
        <f>SUMIF(INOUT!B:B,CONCATENATE($A$3," ",A234),INOUT!E:E)</f>
        <v>0</v>
      </c>
      <c r="C234" s="276">
        <f>IF(CONCATENATE(INOUT!$B$5," ",'N1113 '!A234)&gt;0,SUMIF(INOUT!C:C,'N1113 '!A234,INOUT!E:E),0)-B234</f>
        <v>2</v>
      </c>
      <c r="D234" s="281">
        <f t="shared" ref="D234:D235" si="257">B234+C234</f>
        <v>2</v>
      </c>
      <c r="E234" s="305">
        <f>SUMIF(INOUT!C:C,'N1113 '!A234,INOUT!F:F)</f>
        <v>1</v>
      </c>
      <c r="F234" s="282">
        <f>D234-E234</f>
        <v>1</v>
      </c>
      <c r="G234" s="306">
        <v>7</v>
      </c>
      <c r="H234" s="280">
        <f t="shared" ref="H234:H235" si="258">+E234*G234</f>
        <v>7</v>
      </c>
      <c r="I234" s="450">
        <f t="shared" ref="I234:I235" si="259">+G234*E234</f>
        <v>7</v>
      </c>
    </row>
    <row r="235" spans="1:9" s="307" customFormat="1" ht="16.5" x14ac:dyDescent="0.2">
      <c r="A235" s="348" t="s">
        <v>986</v>
      </c>
      <c r="B235" s="276">
        <f>SUMIF(INOUT!B:B,CONCATENATE($A$3," ",A235),INOUT!E:E)</f>
        <v>0</v>
      </c>
      <c r="C235" s="276">
        <f>IF(CONCATENATE(INOUT!$B$5," ",'N1113 '!A235)&gt;0,SUMIF(INOUT!C:C,'N1113 '!A235,INOUT!E:E),0)-B235</f>
        <v>1</v>
      </c>
      <c r="D235" s="281">
        <f t="shared" si="257"/>
        <v>1</v>
      </c>
      <c r="E235" s="305">
        <f>SUMIF(INOUT!C:C,'N1113 '!A235,INOUT!F:F)</f>
        <v>0</v>
      </c>
      <c r="F235" s="282">
        <f>D235-E235</f>
        <v>1</v>
      </c>
      <c r="G235" s="306">
        <v>625</v>
      </c>
      <c r="H235" s="280">
        <f t="shared" si="258"/>
        <v>0</v>
      </c>
      <c r="I235" s="457">
        <f t="shared" si="259"/>
        <v>0</v>
      </c>
    </row>
    <row r="236" spans="1:9" s="307" customFormat="1" ht="16.5" x14ac:dyDescent="0.2">
      <c r="A236" s="348" t="s">
        <v>944</v>
      </c>
      <c r="B236" s="276">
        <f>SUMIF(INOUT!B:B,CONCATENATE($A$3," ",A236),INOUT!E:E)</f>
        <v>5</v>
      </c>
      <c r="C236" s="276">
        <f>IF(CONCATENATE(INOUT!$B$5," ",'N1113 '!A236)&gt;0,SUMIF(INOUT!C:C,'N1113 '!A236,INOUT!E:E),0)-B236</f>
        <v>0</v>
      </c>
      <c r="D236" s="281">
        <f t="shared" si="238"/>
        <v>5</v>
      </c>
      <c r="E236" s="305">
        <f>SUMIF(INOUT!C:C,'N1113 '!A236,INOUT!F:F)</f>
        <v>0</v>
      </c>
      <c r="F236" s="282">
        <f>D236-E236</f>
        <v>5</v>
      </c>
      <c r="G236" s="306">
        <v>295</v>
      </c>
      <c r="H236" s="280">
        <f t="shared" si="223"/>
        <v>0</v>
      </c>
      <c r="I236" s="442">
        <f t="shared" si="247"/>
        <v>0</v>
      </c>
    </row>
    <row r="237" spans="1:9" s="307" customFormat="1" ht="16.5" x14ac:dyDescent="0.2">
      <c r="A237" s="348" t="s">
        <v>885</v>
      </c>
      <c r="B237" s="276">
        <f>SUMIF(INOUT!B:B,CONCATENATE($A$3," ",A237),INOUT!E:E)</f>
        <v>1</v>
      </c>
      <c r="C237" s="276">
        <f>IF(CONCATENATE(INOUT!$B$5," ",'N1113 '!A237)&gt;0,SUMIF(INOUT!C:C,'N1113 '!A237,INOUT!E:E),0)-B237</f>
        <v>0</v>
      </c>
      <c r="D237" s="281">
        <f t="shared" ref="D237" si="260">B237+C237</f>
        <v>1</v>
      </c>
      <c r="E237" s="305">
        <f>SUMIF(INOUT!C:C,'N1113 '!A237,INOUT!F:F)</f>
        <v>0</v>
      </c>
      <c r="F237" s="282">
        <f>D237-E237</f>
        <v>1</v>
      </c>
      <c r="G237" s="306">
        <v>295</v>
      </c>
      <c r="H237" s="280">
        <f t="shared" ref="H237" si="261">+E237*G237</f>
        <v>0</v>
      </c>
      <c r="I237" s="442">
        <f t="shared" si="247"/>
        <v>0</v>
      </c>
    </row>
    <row r="238" spans="1:9" s="307" customFormat="1" ht="16.5" x14ac:dyDescent="0.2">
      <c r="A238" s="168" t="s">
        <v>869</v>
      </c>
      <c r="B238" s="276">
        <f>SUMIF(INOUT!B:B,CONCATENATE($A$3," ",A238),INOUT!E:E)</f>
        <v>6</v>
      </c>
      <c r="C238" s="276">
        <f>IF(CONCATENATE(INOUT!$B$5," ",'N1113 '!A238)&gt;0,SUMIF(INOUT!C:C,'N1113 '!A238,INOUT!E:E),0)-B238</f>
        <v>0</v>
      </c>
      <c r="D238" s="281">
        <f t="shared" si="238"/>
        <v>6</v>
      </c>
      <c r="E238" s="305">
        <f>SUMIF(INOUT!C:C,'N1113 '!A238,INOUT!F:F)</f>
        <v>3</v>
      </c>
      <c r="F238" s="282">
        <f t="shared" si="222"/>
        <v>3</v>
      </c>
      <c r="G238" s="306">
        <v>45</v>
      </c>
      <c r="H238" s="280">
        <f t="shared" si="223"/>
        <v>135</v>
      </c>
      <c r="I238" s="442">
        <f t="shared" si="247"/>
        <v>135</v>
      </c>
    </row>
    <row r="239" spans="1:9" s="307" customFormat="1" ht="16.5" x14ac:dyDescent="0.2">
      <c r="A239" s="168" t="s">
        <v>952</v>
      </c>
      <c r="B239" s="276">
        <f>SUMIF(INOUT!B:B,CONCATENATE($A$3," ",A239),INOUT!E:E)</f>
        <v>0</v>
      </c>
      <c r="C239" s="276">
        <f>IF(CONCATENATE(INOUT!$B$5," ",'N1113 '!A239)&gt;0,SUMIF(INOUT!C:C,'N1113 '!A239,INOUT!E:E),0)-B239</f>
        <v>2</v>
      </c>
      <c r="D239" s="281">
        <f t="shared" ref="D239" si="262">B239+C239</f>
        <v>2</v>
      </c>
      <c r="E239" s="305">
        <f>SUMIF(INOUT!C:C,'N1113 '!A239,INOUT!F:F)</f>
        <v>1</v>
      </c>
      <c r="F239" s="282">
        <f t="shared" ref="F239" si="263">D239-E239</f>
        <v>1</v>
      </c>
      <c r="G239" s="306">
        <v>35</v>
      </c>
      <c r="H239" s="280">
        <f t="shared" ref="H239" si="264">+E239*G239</f>
        <v>35</v>
      </c>
      <c r="I239" s="442">
        <f t="shared" si="247"/>
        <v>35</v>
      </c>
    </row>
    <row r="240" spans="1:9" s="307" customFormat="1" x14ac:dyDescent="0.2">
      <c r="A240" s="304" t="s">
        <v>301</v>
      </c>
      <c r="B240" s="276">
        <f>SUMIF(INOUT!B:B,CONCATENATE($A$3," ",A240),INOUT!E:E)</f>
        <v>2</v>
      </c>
      <c r="C240" s="276">
        <f>IF(CONCATENATE(INOUT!$B$5," ",'N1113 '!A240)&gt;0,SUMIF(INOUT!C:C,'N1113 '!A240,INOUT!E:E),0)-B240</f>
        <v>0</v>
      </c>
      <c r="D240" s="281">
        <f t="shared" si="238"/>
        <v>2</v>
      </c>
      <c r="E240" s="305">
        <f>SUMIF(INOUT!C:C,'N1113 '!A240,INOUT!F:F)</f>
        <v>0</v>
      </c>
      <c r="F240" s="282">
        <f t="shared" si="222"/>
        <v>2</v>
      </c>
      <c r="G240" s="306">
        <v>18</v>
      </c>
      <c r="H240" s="280">
        <f t="shared" si="223"/>
        <v>0</v>
      </c>
      <c r="I240" s="442">
        <f t="shared" si="247"/>
        <v>0</v>
      </c>
    </row>
    <row r="241" spans="1:11" s="307" customFormat="1" x14ac:dyDescent="0.2">
      <c r="A241" s="304" t="s">
        <v>444</v>
      </c>
      <c r="B241" s="276">
        <f>SUMIF(INOUT!B:B,CONCATENATE($A$3," ",A241),INOUT!E:E)</f>
        <v>8</v>
      </c>
      <c r="C241" s="276">
        <f>IF(CONCATENATE(INOUT!$B$5," ",'N1113 '!A241)&gt;0,SUMIF(INOUT!C:C,'N1113 '!A241,INOUT!E:E),0)-B241</f>
        <v>12</v>
      </c>
      <c r="D241" s="281">
        <f t="shared" si="238"/>
        <v>20</v>
      </c>
      <c r="E241" s="305">
        <f>SUMIF(INOUT!C:C,'N1113 '!A241,INOUT!F:F)</f>
        <v>18</v>
      </c>
      <c r="F241" s="282">
        <f t="shared" si="222"/>
        <v>2</v>
      </c>
      <c r="G241" s="334">
        <v>3800</v>
      </c>
      <c r="H241" s="280">
        <f t="shared" si="223"/>
        <v>68400</v>
      </c>
      <c r="I241" s="442">
        <f t="shared" si="247"/>
        <v>68400</v>
      </c>
    </row>
    <row r="242" spans="1:11" s="307" customFormat="1" x14ac:dyDescent="0.2">
      <c r="A242" s="304" t="s">
        <v>958</v>
      </c>
      <c r="B242" s="276">
        <f>SUMIF(INOUT!B:B,CONCATENATE($A$3," ",A242),INOUT!E:E)</f>
        <v>0</v>
      </c>
      <c r="C242" s="276">
        <f>IF(CONCATENATE(INOUT!$B$5," ",'N1113 '!A242)&gt;0,SUMIF(INOUT!C:C,'N1113 '!A242,INOUT!E:E),0)-B242</f>
        <v>1</v>
      </c>
      <c r="D242" s="281">
        <f t="shared" ref="D242" si="265">B242+C242</f>
        <v>1</v>
      </c>
      <c r="E242" s="305">
        <f>SUMIF(INOUT!C:C,'N1113 '!A242,INOUT!F:F)</f>
        <v>1</v>
      </c>
      <c r="F242" s="282">
        <f t="shared" ref="F242" si="266">D242-E242</f>
        <v>0</v>
      </c>
      <c r="G242" s="334">
        <v>2880</v>
      </c>
      <c r="H242" s="280">
        <f t="shared" ref="H242" si="267">+E242*G242</f>
        <v>2880</v>
      </c>
      <c r="I242" s="442">
        <f t="shared" si="247"/>
        <v>2880</v>
      </c>
    </row>
    <row r="243" spans="1:11" s="307" customFormat="1" ht="16.5" thickBot="1" x14ac:dyDescent="0.25">
      <c r="A243" s="320"/>
      <c r="B243" s="314"/>
      <c r="C243" s="314"/>
      <c r="D243" s="516" t="s">
        <v>312</v>
      </c>
      <c r="E243" s="516"/>
      <c r="F243" s="516"/>
      <c r="G243" s="516"/>
      <c r="H243" s="333" t="e">
        <f>SUM(H42:H241)</f>
        <v>#VALUE!</v>
      </c>
      <c r="I243" s="279" t="e">
        <f>SUM(I42:I241)</f>
        <v>#VALUE!</v>
      </c>
    </row>
    <row r="244" spans="1:11" s="309" customFormat="1" x14ac:dyDescent="0.2">
      <c r="A244" s="304"/>
      <c r="B244" s="314"/>
      <c r="C244" s="314"/>
      <c r="D244" s="315"/>
      <c r="E244" s="321"/>
      <c r="F244" s="322"/>
      <c r="G244" s="306"/>
      <c r="H244" s="280"/>
      <c r="I244" s="284"/>
    </row>
    <row r="245" spans="1:11" s="307" customFormat="1" x14ac:dyDescent="0.2">
      <c r="A245" s="515" t="s">
        <v>368</v>
      </c>
      <c r="B245" s="515"/>
      <c r="C245" s="515"/>
      <c r="D245" s="515"/>
      <c r="E245" s="515"/>
      <c r="F245" s="515"/>
      <c r="G245" s="515"/>
      <c r="H245" s="515"/>
      <c r="I245" s="292"/>
    </row>
    <row r="246" spans="1:11" s="307" customFormat="1" x14ac:dyDescent="0.2">
      <c r="A246" s="304" t="s">
        <v>917</v>
      </c>
      <c r="B246" s="276">
        <f>SUMIF(INOUT!B:B,CONCATENATE($A$3," ",A246),INOUT!E:E)</f>
        <v>2</v>
      </c>
      <c r="C246" s="276">
        <f>IF(CONCATENATE(INOUT!$B$5," ",'N1113 '!A246)&gt;0,SUMIF(INOUT!C:C,'N1113 '!A246,INOUT!E:E),0)-B246</f>
        <v>0</v>
      </c>
      <c r="D246" s="281">
        <f>B246+C246</f>
        <v>2</v>
      </c>
      <c r="E246" s="305">
        <f>SUMIF(INOUT!C:C,'N1113 '!A246,INOUT!F:F)</f>
        <v>2</v>
      </c>
      <c r="F246" s="282">
        <f>D246-E246</f>
        <v>0</v>
      </c>
      <c r="G246" s="409">
        <v>32000</v>
      </c>
      <c r="H246" s="280">
        <f>+E246*G246</f>
        <v>64000</v>
      </c>
      <c r="I246" s="442">
        <f t="shared" ref="I246:I248" si="268">+G246*E246</f>
        <v>64000</v>
      </c>
    </row>
    <row r="247" spans="1:11" s="307" customFormat="1" x14ac:dyDescent="0.2">
      <c r="A247" s="304" t="s">
        <v>294</v>
      </c>
      <c r="B247" s="276">
        <f>SUMIF(INOUT!B:B,CONCATENATE($A$3," ",A247),INOUT!E:E)</f>
        <v>0</v>
      </c>
      <c r="C247" s="276">
        <f>IF(CONCATENATE(INOUT!$B$5," ",'N1113 '!A247)&gt;0,SUMIF(INOUT!C:C,'N1113 '!A247,INOUT!E:E),0)-B247</f>
        <v>0</v>
      </c>
      <c r="D247" s="281">
        <f>B247+C247</f>
        <v>0</v>
      </c>
      <c r="E247" s="305">
        <f>SUMIF(INOUT!C:C,'N1113 '!A247,INOUT!F:F)</f>
        <v>0</v>
      </c>
      <c r="F247" s="282">
        <f>D247-E247</f>
        <v>0</v>
      </c>
      <c r="G247" s="334">
        <v>2450</v>
      </c>
      <c r="H247" s="280">
        <f>+E247*G247</f>
        <v>0</v>
      </c>
      <c r="I247" s="442">
        <f t="shared" si="268"/>
        <v>0</v>
      </c>
    </row>
    <row r="248" spans="1:11" s="307" customFormat="1" x14ac:dyDescent="0.2">
      <c r="A248" s="304" t="s">
        <v>828</v>
      </c>
      <c r="B248" s="276">
        <f>SUMIF(INOUT!B:B,CONCATENATE($A$3," ",A248),INOUT!E:E)</f>
        <v>70</v>
      </c>
      <c r="C248" s="276">
        <f>IF(CONCATENATE(INOUT!$B$5," ",'N1113 '!A248)&gt;0,SUMIF(INOUT!C:C,'N1113 '!A248,INOUT!E:E),0)-B248</f>
        <v>0</v>
      </c>
      <c r="D248" s="281">
        <f>B248+C248</f>
        <v>70</v>
      </c>
      <c r="E248" s="305">
        <f>SUMIF(INOUT!C:C,'N1113 '!A248,INOUT!F:F)</f>
        <v>0</v>
      </c>
      <c r="F248" s="282">
        <f>D248-E248</f>
        <v>70</v>
      </c>
      <c r="G248" s="306">
        <v>12.33</v>
      </c>
      <c r="H248" s="280">
        <f>+E248*G248</f>
        <v>0</v>
      </c>
      <c r="I248" s="442">
        <f t="shared" si="268"/>
        <v>0</v>
      </c>
    </row>
    <row r="249" spans="1:11" s="307" customFormat="1" ht="16.5" thickBot="1" x14ac:dyDescent="0.25">
      <c r="A249" s="309"/>
      <c r="B249" s="293"/>
      <c r="C249" s="293"/>
      <c r="D249" s="517" t="s">
        <v>312</v>
      </c>
      <c r="E249" s="517"/>
      <c r="F249" s="517"/>
      <c r="G249" s="517"/>
      <c r="H249" s="279">
        <f>SUM(H246:H247)</f>
        <v>64000</v>
      </c>
      <c r="I249" s="279">
        <f>SUM(I246:I247)</f>
        <v>64000</v>
      </c>
    </row>
    <row r="250" spans="1:11" s="307" customFormat="1" x14ac:dyDescent="0.2">
      <c r="A250" s="299"/>
      <c r="B250" s="293"/>
      <c r="C250" s="293"/>
      <c r="D250" s="323"/>
      <c r="E250" s="324"/>
      <c r="F250" s="325"/>
      <c r="G250" s="326"/>
      <c r="H250" s="284"/>
      <c r="I250" s="284"/>
    </row>
    <row r="251" spans="1:11" s="307" customFormat="1" x14ac:dyDescent="0.2">
      <c r="A251" s="299"/>
      <c r="B251" s="293"/>
      <c r="C251" s="293"/>
      <c r="D251" s="323"/>
      <c r="E251" s="324"/>
      <c r="F251" s="325"/>
      <c r="G251" s="326"/>
      <c r="H251" s="284"/>
      <c r="I251" s="284"/>
    </row>
    <row r="252" spans="1:11" s="307" customFormat="1" x14ac:dyDescent="0.2">
      <c r="A252" s="299"/>
      <c r="B252" s="293"/>
      <c r="C252" s="293"/>
      <c r="D252" s="323"/>
      <c r="E252" s="324"/>
      <c r="F252" s="325"/>
      <c r="G252" s="326"/>
      <c r="H252" s="284"/>
      <c r="I252" s="284"/>
    </row>
    <row r="253" spans="1:11" s="307" customFormat="1" x14ac:dyDescent="0.2">
      <c r="A253" s="299"/>
      <c r="B253" s="293"/>
      <c r="C253" s="293"/>
      <c r="D253" s="323"/>
      <c r="E253" s="324"/>
      <c r="F253" s="325"/>
      <c r="G253" s="326"/>
      <c r="H253" s="284"/>
      <c r="I253" s="284"/>
    </row>
    <row r="254" spans="1:11" s="309" customFormat="1" x14ac:dyDescent="0.2">
      <c r="A254" s="299" t="s">
        <v>56</v>
      </c>
      <c r="B254" s="299" t="s">
        <v>914</v>
      </c>
      <c r="C254" s="327"/>
      <c r="D254" s="307"/>
      <c r="E254" s="319"/>
      <c r="F254" s="512" t="s">
        <v>918</v>
      </c>
      <c r="G254" s="512"/>
      <c r="H254" s="512"/>
      <c r="I254" s="514" t="s">
        <v>922</v>
      </c>
      <c r="J254" s="514"/>
      <c r="K254" s="514"/>
    </row>
    <row r="255" spans="1:11" s="307" customFormat="1" x14ac:dyDescent="0.2">
      <c r="A255" s="299"/>
      <c r="B255" s="299"/>
      <c r="C255" s="327"/>
      <c r="E255" s="319"/>
      <c r="F255" s="309"/>
      <c r="G255" s="328"/>
      <c r="I255" s="309"/>
      <c r="J255" s="328"/>
    </row>
    <row r="256" spans="1:11" s="307" customFormat="1" x14ac:dyDescent="0.2">
      <c r="A256" s="284" t="s">
        <v>543</v>
      </c>
      <c r="B256" s="518" t="s">
        <v>911</v>
      </c>
      <c r="C256" s="518"/>
      <c r="D256" s="518"/>
      <c r="E256" s="319"/>
      <c r="F256" s="512" t="s">
        <v>961</v>
      </c>
      <c r="G256" s="512"/>
      <c r="H256" s="512"/>
      <c r="I256" s="514" t="s">
        <v>916</v>
      </c>
      <c r="J256" s="514"/>
      <c r="K256" s="514"/>
    </row>
    <row r="257" spans="1:11" s="307" customFormat="1" x14ac:dyDescent="0.2">
      <c r="A257" s="284" t="s">
        <v>541</v>
      </c>
      <c r="B257" s="518" t="s">
        <v>915</v>
      </c>
      <c r="C257" s="518"/>
      <c r="D257" s="518"/>
      <c r="E257" s="319"/>
      <c r="F257" s="512" t="s">
        <v>962</v>
      </c>
      <c r="G257" s="512"/>
      <c r="H257" s="512"/>
      <c r="I257" s="514" t="s">
        <v>921</v>
      </c>
      <c r="J257" s="514"/>
      <c r="K257" s="514"/>
    </row>
    <row r="258" spans="1:11" s="307" customFormat="1" x14ac:dyDescent="0.2">
      <c r="A258" s="299"/>
      <c r="B258" s="293"/>
      <c r="C258" s="293"/>
      <c r="D258" s="323"/>
      <c r="E258" s="324"/>
      <c r="F258" s="325"/>
      <c r="G258" s="326"/>
      <c r="H258" s="284"/>
      <c r="I258" s="284"/>
    </row>
    <row r="259" spans="1:11" s="307" customFormat="1" x14ac:dyDescent="0.2">
      <c r="A259" s="299"/>
      <c r="B259" s="327"/>
      <c r="C259" s="327"/>
      <c r="E259" s="319"/>
      <c r="F259" s="309"/>
      <c r="G259" s="328"/>
    </row>
    <row r="260" spans="1:11" s="307" customFormat="1" x14ac:dyDescent="0.2">
      <c r="A260" s="299"/>
      <c r="B260" s="327"/>
      <c r="C260" s="327"/>
      <c r="E260" s="319"/>
      <c r="F260" s="309"/>
      <c r="G260" s="328"/>
    </row>
    <row r="261" spans="1:11" s="307" customFormat="1" x14ac:dyDescent="0.2">
      <c r="A261" s="284"/>
      <c r="B261" s="327"/>
      <c r="C261" s="327"/>
      <c r="E261" s="319"/>
      <c r="F261" s="309"/>
      <c r="G261" s="328"/>
    </row>
    <row r="262" spans="1:11" s="274" customFormat="1" x14ac:dyDescent="0.2">
      <c r="A262" s="284"/>
      <c r="B262" s="327"/>
      <c r="C262" s="327"/>
      <c r="D262" s="307"/>
      <c r="E262" s="319"/>
      <c r="F262" s="309"/>
      <c r="G262" s="328"/>
      <c r="H262" s="307"/>
      <c r="I262" s="307"/>
    </row>
    <row r="263" spans="1:11" s="274" customFormat="1" x14ac:dyDescent="0.2">
      <c r="A263" s="259"/>
      <c r="B263" s="294"/>
      <c r="C263" s="294"/>
      <c r="D263" s="295"/>
      <c r="E263" s="296"/>
      <c r="F263" s="297"/>
      <c r="G263" s="298"/>
      <c r="H263" s="190"/>
      <c r="I263" s="190"/>
    </row>
    <row r="264" spans="1:11" s="274" customFormat="1" x14ac:dyDescent="0.2">
      <c r="A264" s="299"/>
      <c r="B264" s="294"/>
      <c r="C264" s="294"/>
      <c r="D264" s="295"/>
      <c r="E264" s="296"/>
      <c r="F264" s="297"/>
      <c r="G264" s="298"/>
      <c r="H264" s="190"/>
      <c r="I264" s="190"/>
    </row>
    <row r="265" spans="1:11" s="274" customFormat="1" x14ac:dyDescent="0.2">
      <c r="A265" s="299"/>
      <c r="B265" s="294"/>
      <c r="C265" s="294"/>
      <c r="D265" s="295"/>
      <c r="E265" s="296"/>
      <c r="F265" s="297"/>
      <c r="G265" s="298"/>
      <c r="H265" s="190"/>
      <c r="I265" s="190"/>
    </row>
    <row r="266" spans="1:11" s="274" customFormat="1" x14ac:dyDescent="0.2">
      <c r="A266" s="284"/>
      <c r="B266" s="294"/>
      <c r="C266" s="294"/>
      <c r="D266" s="295"/>
      <c r="E266" s="296"/>
      <c r="F266" s="297"/>
      <c r="G266" s="298"/>
      <c r="H266" s="190"/>
      <c r="I266" s="190"/>
    </row>
    <row r="267" spans="1:11" s="274" customFormat="1" x14ac:dyDescent="0.2">
      <c r="A267" s="284"/>
      <c r="B267" s="294"/>
      <c r="C267" s="294"/>
      <c r="D267" s="295"/>
      <c r="E267" s="296"/>
      <c r="F267" s="297"/>
      <c r="G267" s="298"/>
      <c r="H267" s="190"/>
      <c r="I267" s="190"/>
    </row>
    <row r="268" spans="1:11" s="274" customFormat="1" x14ac:dyDescent="0.2">
      <c r="A268" s="259"/>
      <c r="B268" s="294"/>
      <c r="C268" s="294"/>
      <c r="D268" s="295"/>
      <c r="E268" s="296"/>
      <c r="F268" s="297"/>
      <c r="G268" s="298"/>
      <c r="H268" s="190"/>
      <c r="I268" s="190"/>
    </row>
    <row r="269" spans="1:11" s="274" customFormat="1" x14ac:dyDescent="0.2">
      <c r="A269" s="259"/>
      <c r="B269" s="294"/>
      <c r="C269" s="294"/>
      <c r="D269" s="295"/>
      <c r="E269" s="296"/>
      <c r="F269" s="297"/>
      <c r="G269" s="298"/>
      <c r="H269" s="190"/>
      <c r="I269" s="190"/>
    </row>
    <row r="270" spans="1:11" s="274" customFormat="1" x14ac:dyDescent="0.2">
      <c r="A270" s="259"/>
      <c r="B270" s="294"/>
      <c r="C270" s="294"/>
      <c r="D270" s="295"/>
      <c r="E270" s="296"/>
      <c r="F270" s="297"/>
      <c r="G270" s="298"/>
      <c r="H270" s="190"/>
      <c r="I270" s="190"/>
    </row>
    <row r="271" spans="1:11" s="274" customFormat="1" x14ac:dyDescent="0.2">
      <c r="A271" s="259"/>
      <c r="B271" s="294"/>
      <c r="C271" s="294"/>
      <c r="D271" s="295"/>
      <c r="E271" s="296"/>
      <c r="F271" s="297"/>
      <c r="G271" s="298"/>
      <c r="H271" s="190"/>
      <c r="I271" s="190"/>
    </row>
    <row r="272" spans="1:11" s="169" customFormat="1" ht="16.5" x14ac:dyDescent="0.2">
      <c r="A272" s="259"/>
      <c r="B272" s="294"/>
      <c r="C272" s="294"/>
      <c r="D272" s="295"/>
      <c r="E272" s="296"/>
      <c r="F272" s="297"/>
      <c r="G272" s="298"/>
      <c r="H272" s="190"/>
      <c r="I272" s="190"/>
    </row>
    <row r="273" spans="1:9" s="169" customFormat="1" ht="16.5" x14ac:dyDescent="0.2">
      <c r="A273" s="168"/>
      <c r="B273" s="170"/>
      <c r="C273" s="170"/>
      <c r="D273" s="171"/>
      <c r="E273" s="172"/>
      <c r="F273" s="173"/>
      <c r="G273" s="174"/>
      <c r="H273" s="175"/>
      <c r="I273" s="175"/>
    </row>
    <row r="274" spans="1:9" s="169" customFormat="1" ht="16.5" x14ac:dyDescent="0.2">
      <c r="A274" s="168"/>
      <c r="B274" s="170"/>
      <c r="C274" s="170"/>
      <c r="D274" s="171"/>
      <c r="E274" s="172"/>
      <c r="F274" s="173"/>
      <c r="G274" s="174"/>
      <c r="H274" s="175"/>
      <c r="I274" s="175"/>
    </row>
    <row r="275" spans="1:9" s="169" customFormat="1" ht="16.5" x14ac:dyDescent="0.2">
      <c r="A275" s="168"/>
      <c r="B275" s="170"/>
      <c r="C275" s="170"/>
      <c r="D275" s="171"/>
      <c r="E275" s="172"/>
      <c r="F275" s="173"/>
      <c r="G275" s="174"/>
      <c r="H275" s="175"/>
      <c r="I275" s="175"/>
    </row>
    <row r="276" spans="1:9" s="169" customFormat="1" ht="16.5" x14ac:dyDescent="0.2">
      <c r="A276" s="168"/>
      <c r="B276" s="170"/>
      <c r="C276" s="170"/>
      <c r="D276" s="171"/>
      <c r="E276" s="172"/>
      <c r="F276" s="173"/>
      <c r="G276" s="174"/>
      <c r="H276" s="175"/>
      <c r="I276" s="175"/>
    </row>
    <row r="277" spans="1:9" s="169" customFormat="1" ht="16.5" x14ac:dyDescent="0.2">
      <c r="A277" s="168"/>
      <c r="B277" s="170"/>
      <c r="C277" s="170"/>
      <c r="D277" s="171"/>
      <c r="E277" s="172"/>
      <c r="F277" s="173"/>
      <c r="G277" s="174"/>
      <c r="H277" s="175"/>
      <c r="I277" s="175"/>
    </row>
    <row r="278" spans="1:9" s="169" customFormat="1" ht="16.5" x14ac:dyDescent="0.2">
      <c r="A278" s="168"/>
      <c r="B278" s="170"/>
      <c r="C278" s="170"/>
      <c r="D278" s="171"/>
      <c r="E278" s="172"/>
      <c r="F278" s="173"/>
      <c r="G278" s="174"/>
      <c r="H278" s="175"/>
      <c r="I278" s="175"/>
    </row>
    <row r="279" spans="1:9" s="169" customFormat="1" ht="16.5" x14ac:dyDescent="0.2">
      <c r="A279" s="168"/>
      <c r="B279" s="177"/>
      <c r="C279" s="170"/>
      <c r="D279" s="171"/>
      <c r="E279" s="172"/>
      <c r="F279" s="173"/>
      <c r="G279" s="174"/>
      <c r="H279" s="175"/>
      <c r="I279" s="175"/>
    </row>
    <row r="280" spans="1:9" s="169" customFormat="1" ht="16.5" x14ac:dyDescent="0.2">
      <c r="A280" s="168"/>
      <c r="B280" s="170"/>
      <c r="C280" s="170"/>
      <c r="D280" s="171"/>
      <c r="E280" s="172"/>
      <c r="F280" s="173"/>
      <c r="G280" s="174"/>
      <c r="H280" s="175"/>
      <c r="I280" s="175"/>
    </row>
    <row r="281" spans="1:9" s="169" customFormat="1" ht="16.5" x14ac:dyDescent="0.2">
      <c r="A281" s="168"/>
      <c r="B281" s="170"/>
      <c r="C281" s="170"/>
      <c r="D281" s="171"/>
      <c r="E281" s="172"/>
      <c r="F281" s="173"/>
      <c r="G281" s="174"/>
      <c r="H281" s="175"/>
      <c r="I281" s="175"/>
    </row>
    <row r="282" spans="1:9" s="169" customFormat="1" ht="16.5" x14ac:dyDescent="0.2">
      <c r="A282" s="168"/>
      <c r="B282" s="170"/>
      <c r="C282" s="170"/>
      <c r="D282" s="171"/>
      <c r="E282" s="172"/>
      <c r="F282" s="173"/>
      <c r="G282" s="174"/>
      <c r="H282" s="175"/>
      <c r="I282" s="175"/>
    </row>
    <row r="283" spans="1:9" s="169" customFormat="1" ht="16.5" x14ac:dyDescent="0.2">
      <c r="A283" s="168"/>
      <c r="B283" s="170"/>
      <c r="C283" s="170"/>
      <c r="D283" s="171"/>
      <c r="E283" s="172"/>
      <c r="F283" s="173"/>
      <c r="G283" s="174"/>
      <c r="H283" s="175"/>
      <c r="I283" s="175"/>
    </row>
    <row r="284" spans="1:9" s="169" customFormat="1" ht="16.5" x14ac:dyDescent="0.2">
      <c r="A284" s="168"/>
      <c r="B284" s="170"/>
      <c r="C284" s="170"/>
      <c r="D284" s="171"/>
      <c r="E284" s="172"/>
      <c r="F284" s="173"/>
      <c r="G284" s="174"/>
      <c r="H284" s="175"/>
      <c r="I284" s="175"/>
    </row>
    <row r="285" spans="1:9" s="169" customFormat="1" ht="16.5" x14ac:dyDescent="0.2">
      <c r="A285" s="168"/>
      <c r="B285" s="170"/>
      <c r="C285" s="170"/>
      <c r="D285" s="171"/>
      <c r="E285" s="172"/>
      <c r="F285" s="173"/>
      <c r="G285" s="174"/>
      <c r="H285" s="175"/>
      <c r="I285" s="175"/>
    </row>
    <row r="286" spans="1:9" s="169" customFormat="1" ht="16.5" x14ac:dyDescent="0.2">
      <c r="A286" s="168"/>
      <c r="B286" s="170"/>
      <c r="C286" s="170"/>
      <c r="D286" s="171"/>
      <c r="E286" s="172"/>
      <c r="F286" s="173"/>
      <c r="G286" s="174"/>
      <c r="H286" s="175"/>
      <c r="I286" s="175"/>
    </row>
    <row r="287" spans="1:9" s="169" customFormat="1" ht="16.5" x14ac:dyDescent="0.2">
      <c r="A287" s="168"/>
      <c r="B287" s="170"/>
      <c r="C287" s="170"/>
      <c r="D287" s="171"/>
      <c r="E287" s="172"/>
      <c r="F287" s="173"/>
      <c r="G287" s="174"/>
      <c r="H287" s="175"/>
      <c r="I287" s="175"/>
    </row>
    <row r="288" spans="1:9" s="169" customFormat="1" ht="16.5" x14ac:dyDescent="0.2">
      <c r="A288" s="168"/>
      <c r="B288" s="170"/>
      <c r="C288" s="170"/>
      <c r="D288" s="171"/>
      <c r="E288" s="172"/>
      <c r="F288" s="173"/>
      <c r="G288" s="174"/>
      <c r="H288" s="175"/>
      <c r="I288" s="175"/>
    </row>
    <row r="289" spans="1:9" s="169" customFormat="1" ht="16.5" x14ac:dyDescent="0.2">
      <c r="A289" s="168"/>
      <c r="B289" s="170"/>
      <c r="C289" s="170"/>
      <c r="D289" s="171"/>
      <c r="E289" s="172"/>
      <c r="F289" s="173"/>
      <c r="G289" s="174"/>
      <c r="H289" s="175"/>
      <c r="I289" s="175"/>
    </row>
    <row r="290" spans="1:9" s="169" customFormat="1" ht="16.5" x14ac:dyDescent="0.2">
      <c r="A290" s="168"/>
      <c r="B290" s="170"/>
      <c r="C290" s="170"/>
      <c r="D290" s="171"/>
      <c r="E290" s="172"/>
      <c r="F290" s="173"/>
      <c r="G290" s="174"/>
      <c r="H290" s="175"/>
      <c r="I290" s="175"/>
    </row>
    <row r="291" spans="1:9" s="169" customFormat="1" ht="16.5" x14ac:dyDescent="0.2">
      <c r="A291" s="168"/>
      <c r="B291" s="170"/>
      <c r="C291" s="170"/>
      <c r="D291" s="171"/>
      <c r="E291" s="172"/>
      <c r="F291" s="173"/>
      <c r="G291" s="174"/>
      <c r="H291" s="175"/>
      <c r="I291" s="175"/>
    </row>
    <row r="292" spans="1:9" s="169" customFormat="1" ht="16.5" x14ac:dyDescent="0.2">
      <c r="A292" s="168"/>
      <c r="B292" s="170"/>
      <c r="C292" s="170"/>
      <c r="D292" s="171"/>
      <c r="E292" s="172"/>
      <c r="F292" s="173"/>
      <c r="G292" s="174"/>
      <c r="H292" s="175"/>
      <c r="I292" s="175"/>
    </row>
    <row r="293" spans="1:9" s="169" customFormat="1" ht="16.5" x14ac:dyDescent="0.2">
      <c r="A293" s="168"/>
      <c r="B293" s="170"/>
      <c r="C293" s="170"/>
      <c r="D293" s="171"/>
      <c r="E293" s="172"/>
      <c r="F293" s="173"/>
      <c r="G293" s="174"/>
      <c r="H293" s="175"/>
      <c r="I293" s="175"/>
    </row>
    <row r="294" spans="1:9" s="169" customFormat="1" ht="16.5" x14ac:dyDescent="0.2">
      <c r="A294" s="168"/>
      <c r="B294" s="170"/>
      <c r="C294" s="170"/>
      <c r="D294" s="171"/>
      <c r="E294" s="172"/>
      <c r="F294" s="173"/>
      <c r="G294" s="174"/>
      <c r="H294" s="175"/>
      <c r="I294" s="175"/>
    </row>
    <row r="295" spans="1:9" s="169" customFormat="1" ht="16.5" x14ac:dyDescent="0.2">
      <c r="A295" s="168"/>
      <c r="B295" s="170"/>
      <c r="C295" s="170"/>
      <c r="D295" s="171"/>
      <c r="E295" s="172"/>
      <c r="F295" s="173"/>
      <c r="G295" s="174"/>
      <c r="H295" s="175"/>
      <c r="I295" s="175"/>
    </row>
    <row r="296" spans="1:9" s="169" customFormat="1" ht="16.5" x14ac:dyDescent="0.2">
      <c r="A296" s="168"/>
      <c r="B296" s="170"/>
      <c r="C296" s="170"/>
      <c r="D296" s="171"/>
      <c r="E296" s="172"/>
      <c r="F296" s="173"/>
      <c r="G296" s="174"/>
      <c r="H296" s="175"/>
      <c r="I296" s="175"/>
    </row>
    <row r="297" spans="1:9" s="169" customFormat="1" ht="16.5" x14ac:dyDescent="0.2">
      <c r="A297" s="168"/>
      <c r="B297" s="170"/>
      <c r="C297" s="170"/>
      <c r="D297" s="171"/>
      <c r="E297" s="172"/>
      <c r="F297" s="173"/>
      <c r="G297" s="174"/>
      <c r="H297" s="175"/>
      <c r="I297" s="175"/>
    </row>
    <row r="298" spans="1:9" s="169" customFormat="1" ht="16.5" x14ac:dyDescent="0.2">
      <c r="A298" s="168"/>
      <c r="B298" s="170"/>
      <c r="C298" s="170"/>
      <c r="D298" s="171"/>
      <c r="E298" s="172"/>
      <c r="F298" s="173"/>
      <c r="G298" s="174"/>
      <c r="H298" s="175"/>
      <c r="I298" s="175"/>
    </row>
    <row r="299" spans="1:9" s="169" customFormat="1" ht="16.5" x14ac:dyDescent="0.2">
      <c r="A299" s="168"/>
      <c r="B299" s="170"/>
      <c r="C299" s="170"/>
      <c r="D299" s="171"/>
      <c r="E299" s="172"/>
      <c r="F299" s="173"/>
      <c r="G299" s="174"/>
      <c r="H299" s="175"/>
      <c r="I299" s="175"/>
    </row>
    <row r="300" spans="1:9" s="169" customFormat="1" ht="16.5" x14ac:dyDescent="0.2">
      <c r="A300" s="168"/>
      <c r="B300" s="170"/>
      <c r="C300" s="170"/>
      <c r="D300" s="171"/>
      <c r="E300" s="172"/>
      <c r="F300" s="173"/>
      <c r="G300" s="174"/>
      <c r="H300" s="175"/>
      <c r="I300" s="175"/>
    </row>
    <row r="301" spans="1:9" s="169" customFormat="1" ht="16.5" x14ac:dyDescent="0.2">
      <c r="A301" s="168"/>
      <c r="B301" s="170"/>
      <c r="C301" s="170"/>
      <c r="D301" s="171"/>
      <c r="E301" s="172"/>
      <c r="F301" s="173"/>
      <c r="G301" s="174"/>
      <c r="H301" s="175"/>
      <c r="I301" s="175"/>
    </row>
    <row r="302" spans="1:9" s="169" customFormat="1" ht="16.5" x14ac:dyDescent="0.2">
      <c r="A302" s="168"/>
      <c r="B302" s="170"/>
      <c r="C302" s="170"/>
      <c r="D302" s="171"/>
      <c r="E302" s="172"/>
      <c r="F302" s="173"/>
      <c r="G302" s="174"/>
      <c r="H302" s="175"/>
      <c r="I302" s="175"/>
    </row>
    <row r="303" spans="1:9" s="169" customFormat="1" ht="16.5" x14ac:dyDescent="0.2">
      <c r="A303" s="168"/>
      <c r="B303" s="170"/>
      <c r="C303" s="170"/>
      <c r="D303" s="171"/>
      <c r="E303" s="172"/>
      <c r="F303" s="173"/>
      <c r="G303" s="174"/>
      <c r="H303" s="175"/>
      <c r="I303" s="175"/>
    </row>
    <row r="304" spans="1:9" s="169" customFormat="1" ht="16.5" x14ac:dyDescent="0.2">
      <c r="A304" s="168"/>
      <c r="B304" s="170"/>
      <c r="C304" s="170"/>
      <c r="D304" s="171"/>
      <c r="E304" s="172"/>
      <c r="F304" s="173"/>
      <c r="G304" s="174"/>
      <c r="H304" s="175"/>
      <c r="I304" s="175"/>
    </row>
    <row r="305" spans="1:9" s="169" customFormat="1" ht="16.5" x14ac:dyDescent="0.2">
      <c r="A305" s="168"/>
      <c r="B305" s="170"/>
      <c r="C305" s="170"/>
      <c r="D305" s="171"/>
      <c r="E305" s="172"/>
      <c r="F305" s="173"/>
      <c r="G305" s="174"/>
      <c r="H305" s="175"/>
      <c r="I305" s="175"/>
    </row>
    <row r="306" spans="1:9" s="169" customFormat="1" ht="16.5" x14ac:dyDescent="0.2">
      <c r="A306" s="168"/>
      <c r="B306" s="170"/>
      <c r="C306" s="170"/>
      <c r="D306" s="171"/>
      <c r="E306" s="172"/>
      <c r="F306" s="173"/>
      <c r="G306" s="174"/>
      <c r="H306" s="175"/>
      <c r="I306" s="175"/>
    </row>
    <row r="307" spans="1:9" s="169" customFormat="1" ht="16.5" x14ac:dyDescent="0.2">
      <c r="A307" s="168"/>
      <c r="B307" s="170"/>
      <c r="C307" s="170"/>
      <c r="D307" s="171"/>
      <c r="E307" s="172"/>
      <c r="F307" s="173"/>
      <c r="G307" s="174"/>
      <c r="H307" s="175"/>
      <c r="I307" s="175"/>
    </row>
    <row r="308" spans="1:9" s="169" customFormat="1" ht="16.5" x14ac:dyDescent="0.2">
      <c r="A308" s="168"/>
      <c r="B308" s="170"/>
      <c r="C308" s="170"/>
      <c r="D308" s="171"/>
      <c r="E308" s="172"/>
      <c r="F308" s="173"/>
      <c r="G308" s="174"/>
      <c r="H308" s="175"/>
      <c r="I308" s="175"/>
    </row>
    <row r="309" spans="1:9" s="169" customFormat="1" ht="16.5" x14ac:dyDescent="0.2">
      <c r="A309" s="168"/>
      <c r="B309" s="170"/>
      <c r="C309" s="170"/>
      <c r="D309" s="171"/>
      <c r="E309" s="172"/>
      <c r="F309" s="173"/>
      <c r="G309" s="174"/>
      <c r="H309" s="175"/>
      <c r="I309" s="175"/>
    </row>
    <row r="310" spans="1:9" s="169" customFormat="1" ht="16.5" x14ac:dyDescent="0.2">
      <c r="A310" s="168"/>
      <c r="B310" s="170"/>
      <c r="C310" s="170"/>
      <c r="D310" s="171"/>
      <c r="E310" s="172"/>
      <c r="F310" s="173"/>
      <c r="G310" s="174"/>
      <c r="H310" s="175"/>
      <c r="I310" s="175"/>
    </row>
    <row r="311" spans="1:9" s="169" customFormat="1" ht="16.5" x14ac:dyDescent="0.2">
      <c r="A311" s="168"/>
      <c r="B311" s="170"/>
      <c r="C311" s="170"/>
      <c r="D311" s="171"/>
      <c r="E311" s="172"/>
      <c r="F311" s="173"/>
      <c r="G311" s="174"/>
      <c r="H311" s="175"/>
      <c r="I311" s="175"/>
    </row>
    <row r="312" spans="1:9" s="169" customFormat="1" ht="16.5" x14ac:dyDescent="0.2">
      <c r="A312" s="168"/>
      <c r="B312" s="170"/>
      <c r="C312" s="170"/>
      <c r="D312" s="171"/>
      <c r="E312" s="172"/>
      <c r="F312" s="173"/>
      <c r="G312" s="174"/>
      <c r="H312" s="175"/>
      <c r="I312" s="175"/>
    </row>
    <row r="313" spans="1:9" s="169" customFormat="1" ht="16.5" x14ac:dyDescent="0.2">
      <c r="A313" s="168"/>
      <c r="B313" s="170"/>
      <c r="C313" s="170"/>
      <c r="D313" s="171"/>
      <c r="E313" s="172"/>
      <c r="F313" s="173"/>
      <c r="G313" s="174"/>
      <c r="H313" s="175"/>
      <c r="I313" s="175"/>
    </row>
    <row r="314" spans="1:9" s="169" customFormat="1" ht="16.5" x14ac:dyDescent="0.2">
      <c r="A314" s="168"/>
      <c r="B314" s="170"/>
      <c r="C314" s="170"/>
      <c r="D314" s="171"/>
      <c r="E314" s="172"/>
      <c r="F314" s="173"/>
      <c r="G314" s="174"/>
      <c r="H314" s="175"/>
      <c r="I314" s="175"/>
    </row>
    <row r="315" spans="1:9" s="169" customFormat="1" ht="16.5" x14ac:dyDescent="0.2">
      <c r="A315" s="168"/>
      <c r="B315" s="170"/>
      <c r="C315" s="170"/>
      <c r="D315" s="171"/>
      <c r="E315" s="172"/>
      <c r="F315" s="173"/>
      <c r="G315" s="174"/>
      <c r="H315" s="175"/>
      <c r="I315" s="175"/>
    </row>
    <row r="316" spans="1:9" s="169" customFormat="1" ht="16.5" x14ac:dyDescent="0.2">
      <c r="A316" s="168"/>
      <c r="B316" s="170"/>
      <c r="C316" s="170"/>
      <c r="D316" s="171"/>
      <c r="E316" s="172"/>
      <c r="F316" s="173"/>
      <c r="G316" s="174"/>
      <c r="H316" s="175"/>
      <c r="I316" s="175"/>
    </row>
    <row r="317" spans="1:9" s="169" customFormat="1" ht="16.5" x14ac:dyDescent="0.2">
      <c r="A317" s="168"/>
      <c r="B317" s="170"/>
      <c r="C317" s="170"/>
      <c r="D317" s="171"/>
      <c r="E317" s="172"/>
      <c r="F317" s="173"/>
      <c r="G317" s="174"/>
      <c r="H317" s="175"/>
      <c r="I317" s="175"/>
    </row>
    <row r="318" spans="1:9" s="169" customFormat="1" ht="16.5" x14ac:dyDescent="0.2">
      <c r="A318" s="168"/>
      <c r="B318" s="170"/>
      <c r="C318" s="170"/>
      <c r="D318" s="171"/>
      <c r="E318" s="172"/>
      <c r="F318" s="173"/>
      <c r="G318" s="174"/>
      <c r="H318" s="175"/>
      <c r="I318" s="175"/>
    </row>
    <row r="319" spans="1:9" s="169" customFormat="1" ht="16.5" x14ac:dyDescent="0.2">
      <c r="A319" s="168"/>
      <c r="B319" s="170"/>
      <c r="C319" s="170"/>
      <c r="D319" s="171"/>
      <c r="E319" s="172"/>
      <c r="F319" s="173"/>
      <c r="G319" s="174"/>
      <c r="H319" s="175"/>
      <c r="I319" s="175"/>
    </row>
    <row r="320" spans="1:9" s="169" customFormat="1" ht="16.5" x14ac:dyDescent="0.2">
      <c r="A320" s="168"/>
      <c r="B320" s="170"/>
      <c r="C320" s="170"/>
      <c r="D320" s="171"/>
      <c r="E320" s="172"/>
      <c r="F320" s="173"/>
      <c r="G320" s="174"/>
      <c r="H320" s="175"/>
      <c r="I320" s="175"/>
    </row>
    <row r="321" spans="1:9" s="169" customFormat="1" ht="16.5" x14ac:dyDescent="0.2">
      <c r="A321" s="168"/>
      <c r="B321" s="170"/>
      <c r="C321" s="170"/>
      <c r="D321" s="171"/>
      <c r="E321" s="172"/>
      <c r="F321" s="173"/>
      <c r="G321" s="174"/>
      <c r="H321" s="175"/>
      <c r="I321" s="175"/>
    </row>
    <row r="322" spans="1:9" s="169" customFormat="1" ht="16.5" x14ac:dyDescent="0.2">
      <c r="A322" s="168"/>
      <c r="B322" s="170"/>
      <c r="C322" s="170"/>
      <c r="D322" s="171"/>
      <c r="E322" s="172"/>
      <c r="F322" s="173"/>
      <c r="G322" s="174"/>
      <c r="H322" s="175"/>
      <c r="I322" s="175"/>
    </row>
    <row r="323" spans="1:9" s="169" customFormat="1" ht="16.5" x14ac:dyDescent="0.2">
      <c r="A323" s="168"/>
      <c r="B323" s="170"/>
      <c r="C323" s="170"/>
      <c r="D323" s="171"/>
      <c r="E323" s="172"/>
      <c r="F323" s="173"/>
      <c r="G323" s="174"/>
      <c r="H323" s="175"/>
      <c r="I323" s="175"/>
    </row>
    <row r="324" spans="1:9" s="169" customFormat="1" ht="16.5" x14ac:dyDescent="0.2">
      <c r="A324" s="168"/>
      <c r="B324" s="170"/>
      <c r="C324" s="170"/>
      <c r="D324" s="171"/>
      <c r="E324" s="172"/>
      <c r="F324" s="173"/>
      <c r="G324" s="174"/>
      <c r="H324" s="175"/>
      <c r="I324" s="175"/>
    </row>
    <row r="325" spans="1:9" s="169" customFormat="1" ht="16.5" x14ac:dyDescent="0.2">
      <c r="A325" s="168"/>
      <c r="B325" s="170"/>
      <c r="C325" s="170"/>
      <c r="D325" s="171"/>
      <c r="E325" s="172"/>
      <c r="F325" s="173"/>
      <c r="G325" s="174"/>
      <c r="H325" s="175"/>
      <c r="I325" s="175"/>
    </row>
    <row r="326" spans="1:9" s="169" customFormat="1" ht="16.5" x14ac:dyDescent="0.2">
      <c r="A326" s="168"/>
      <c r="B326" s="170"/>
      <c r="C326" s="170"/>
      <c r="D326" s="171"/>
      <c r="E326" s="172"/>
      <c r="F326" s="173"/>
      <c r="G326" s="174"/>
      <c r="H326" s="175"/>
      <c r="I326" s="175"/>
    </row>
    <row r="327" spans="1:9" s="169" customFormat="1" ht="16.5" x14ac:dyDescent="0.2">
      <c r="A327" s="168"/>
      <c r="B327" s="170"/>
      <c r="C327" s="170"/>
      <c r="D327" s="171"/>
      <c r="E327" s="172"/>
      <c r="F327" s="173"/>
      <c r="G327" s="174"/>
      <c r="H327" s="175"/>
      <c r="I327" s="175"/>
    </row>
    <row r="328" spans="1:9" s="169" customFormat="1" ht="16.5" x14ac:dyDescent="0.2">
      <c r="A328" s="168"/>
      <c r="B328" s="170"/>
      <c r="C328" s="170"/>
      <c r="D328" s="171"/>
      <c r="E328" s="172"/>
      <c r="F328" s="173"/>
      <c r="G328" s="174"/>
      <c r="H328" s="175"/>
      <c r="I328" s="175"/>
    </row>
    <row r="329" spans="1:9" s="169" customFormat="1" ht="16.5" x14ac:dyDescent="0.2">
      <c r="A329" s="168"/>
      <c r="B329" s="170"/>
      <c r="C329" s="170"/>
      <c r="D329" s="171"/>
      <c r="E329" s="172"/>
      <c r="F329" s="173"/>
      <c r="G329" s="174"/>
      <c r="H329" s="175"/>
      <c r="I329" s="175"/>
    </row>
    <row r="330" spans="1:9" s="169" customFormat="1" ht="16.5" x14ac:dyDescent="0.2">
      <c r="A330" s="168"/>
      <c r="B330" s="170"/>
      <c r="C330" s="170"/>
      <c r="D330" s="171"/>
      <c r="E330" s="172"/>
      <c r="F330" s="173"/>
      <c r="G330" s="174"/>
      <c r="H330" s="175"/>
      <c r="I330" s="175"/>
    </row>
    <row r="331" spans="1:9" s="169" customFormat="1" ht="16.5" x14ac:dyDescent="0.2">
      <c r="A331" s="168"/>
      <c r="B331" s="170"/>
      <c r="C331" s="170"/>
      <c r="D331" s="171"/>
      <c r="E331" s="172"/>
      <c r="F331" s="173"/>
      <c r="G331" s="174"/>
      <c r="H331" s="175"/>
      <c r="I331" s="175"/>
    </row>
    <row r="332" spans="1:9" s="169" customFormat="1" ht="16.5" x14ac:dyDescent="0.2">
      <c r="A332" s="168"/>
      <c r="B332" s="170"/>
      <c r="C332" s="170"/>
      <c r="D332" s="171"/>
      <c r="E332" s="172"/>
      <c r="F332" s="173"/>
      <c r="G332" s="174"/>
      <c r="H332" s="175"/>
      <c r="I332" s="175"/>
    </row>
    <row r="333" spans="1:9" ht="16.5" x14ac:dyDescent="0.2">
      <c r="A333" s="168"/>
      <c r="B333" s="170"/>
      <c r="C333" s="170"/>
      <c r="D333" s="171"/>
      <c r="E333" s="172"/>
      <c r="F333" s="173"/>
      <c r="G333" s="174"/>
      <c r="H333" s="175"/>
      <c r="I333" s="175"/>
    </row>
    <row r="543" spans="6:6" x14ac:dyDescent="0.2">
      <c r="F543" s="51">
        <v>1</v>
      </c>
    </row>
    <row r="780" spans="8:8" x14ac:dyDescent="0.2">
      <c r="H780" s="89"/>
    </row>
    <row r="841" spans="1:5" x14ac:dyDescent="0.2">
      <c r="A841" s="46" t="s">
        <v>514</v>
      </c>
      <c r="E841" s="50">
        <v>2</v>
      </c>
    </row>
  </sheetData>
  <sheetProtection selectLockedCells="1" selectUnlockedCells="1"/>
  <mergeCells count="17">
    <mergeCell ref="F254:H254"/>
    <mergeCell ref="F256:H256"/>
    <mergeCell ref="F257:H257"/>
    <mergeCell ref="C1:F1"/>
    <mergeCell ref="G1:I1"/>
    <mergeCell ref="I256:K256"/>
    <mergeCell ref="I257:K257"/>
    <mergeCell ref="A40:H40"/>
    <mergeCell ref="D38:G38"/>
    <mergeCell ref="A2:I2"/>
    <mergeCell ref="D29:G29"/>
    <mergeCell ref="I254:K254"/>
    <mergeCell ref="D243:G243"/>
    <mergeCell ref="A245:H245"/>
    <mergeCell ref="D249:G249"/>
    <mergeCell ref="B256:D256"/>
    <mergeCell ref="B257:D257"/>
  </mergeCells>
  <phoneticPr fontId="16" type="noConversion"/>
  <printOptions gridLines="1"/>
  <pageMargins left="0.5" right="0.4" top="1" bottom="0.7" header="0.51180555555555596" footer="0.51180555555555596"/>
  <pageSetup scale="5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4"/>
  <sheetViews>
    <sheetView zoomScale="85" zoomScaleNormal="85" zoomScaleSheetLayoutView="70" workbookViewId="0">
      <pane xSplit="3" ySplit="6" topLeftCell="D139" activePane="bottomRight" state="frozen"/>
      <selection pane="topRight" activeCell="C1" sqref="C1"/>
      <selection pane="bottomLeft" activeCell="A7" sqref="A7"/>
      <selection pane="bottomRight" activeCell="C146" sqref="C146"/>
    </sheetView>
  </sheetViews>
  <sheetFormatPr defaultRowHeight="19.5" customHeight="1" x14ac:dyDescent="0.2"/>
  <cols>
    <col min="1" max="1" width="26.28515625" style="92" customWidth="1"/>
    <col min="2" max="2" width="45.7109375" style="92" customWidth="1"/>
    <col min="3" max="3" width="43.5703125" style="82" customWidth="1"/>
    <col min="4" max="4" width="15.85546875" style="78" customWidth="1"/>
    <col min="5" max="5" width="11.140625" style="83" customWidth="1"/>
    <col min="6" max="6" width="9.5703125" style="83" customWidth="1"/>
    <col min="7" max="7" width="19.85546875" style="75" customWidth="1"/>
    <col min="8" max="8" width="18.5703125" style="79" customWidth="1"/>
    <col min="9" max="9" width="19.5703125" style="95" customWidth="1"/>
    <col min="10" max="16384" width="9.140625" style="78"/>
  </cols>
  <sheetData>
    <row r="1" spans="1:12" s="85" customFormat="1" ht="21.75" customHeight="1" x14ac:dyDescent="0.2">
      <c r="A1" s="84" t="s">
        <v>452</v>
      </c>
      <c r="B1" s="84"/>
      <c r="D1" s="520" t="s">
        <v>1022</v>
      </c>
      <c r="E1" s="520"/>
      <c r="F1" s="520"/>
      <c r="G1" s="520"/>
      <c r="H1" s="62"/>
      <c r="I1" s="93" t="e">
        <f>I5-I1198</f>
        <v>#VALUE!</v>
      </c>
      <c r="J1" s="424" t="s">
        <v>477</v>
      </c>
      <c r="K1" s="401" t="s">
        <v>697</v>
      </c>
      <c r="L1" s="379" t="s">
        <v>475</v>
      </c>
    </row>
    <row r="2" spans="1:12" s="88" customFormat="1" ht="19.5" customHeight="1" x14ac:dyDescent="0.2">
      <c r="A2" s="454" t="s">
        <v>453</v>
      </c>
      <c r="B2" s="458"/>
      <c r="C2" s="87"/>
      <c r="D2" s="397"/>
      <c r="G2" s="91"/>
      <c r="H2" s="53"/>
      <c r="I2" s="94" t="e">
        <f>+I5-COST!E26-COST!H21</f>
        <v>#VALUE!</v>
      </c>
      <c r="J2" s="355" t="s">
        <v>481</v>
      </c>
      <c r="K2" s="426" t="s">
        <v>476</v>
      </c>
      <c r="L2" s="355" t="s">
        <v>584</v>
      </c>
    </row>
    <row r="3" spans="1:12" s="88" customFormat="1" ht="19.5" customHeight="1" x14ac:dyDescent="0.2">
      <c r="A3" s="519" t="s">
        <v>925</v>
      </c>
      <c r="B3" s="519"/>
      <c r="C3" s="519"/>
      <c r="D3" s="397"/>
      <c r="G3" s="91"/>
      <c r="H3" s="53"/>
      <c r="I3" s="94"/>
      <c r="J3" s="428" t="s">
        <v>482</v>
      </c>
      <c r="K3" s="355" t="s">
        <v>575</v>
      </c>
      <c r="L3" s="355" t="s">
        <v>1014</v>
      </c>
    </row>
    <row r="4" spans="1:12" s="88" customFormat="1" ht="19.5" customHeight="1" x14ac:dyDescent="0.2">
      <c r="A4" s="392" t="s">
        <v>472</v>
      </c>
      <c r="B4" s="459"/>
      <c r="C4" s="433" t="s">
        <v>947</v>
      </c>
      <c r="D4" s="397"/>
      <c r="G4" s="53"/>
      <c r="H4" s="410">
        <f>COUNTIF(H7:H1197,H5)</f>
        <v>2</v>
      </c>
      <c r="I4" s="93" t="e">
        <f>+H5-I5</f>
        <v>#VALUE!</v>
      </c>
      <c r="J4" s="355" t="s">
        <v>473</v>
      </c>
      <c r="K4" s="360" t="s">
        <v>769</v>
      </c>
    </row>
    <row r="5" spans="1:12" s="88" customFormat="1" ht="19.5" customHeight="1" x14ac:dyDescent="0.2">
      <c r="A5" s="454"/>
      <c r="B5" s="460">
        <v>42735</v>
      </c>
      <c r="C5" s="87"/>
      <c r="D5" s="397"/>
      <c r="G5" s="53"/>
      <c r="H5" s="410" t="e">
        <f>SUM(H7:H1197)</f>
        <v>#VALUE!</v>
      </c>
      <c r="I5" s="410" t="e">
        <f>SUM(I7:I1197)</f>
        <v>#VALUE!</v>
      </c>
      <c r="J5" s="196" t="s">
        <v>465</v>
      </c>
    </row>
    <row r="6" spans="1:12" s="121" customFormat="1" ht="18.75" customHeight="1" x14ac:dyDescent="0.2">
      <c r="A6" s="367" t="s">
        <v>454</v>
      </c>
      <c r="B6" s="367" t="s">
        <v>998</v>
      </c>
      <c r="C6" s="368" t="s">
        <v>455</v>
      </c>
      <c r="D6" s="398" t="s">
        <v>384</v>
      </c>
      <c r="E6" s="369" t="s">
        <v>459</v>
      </c>
      <c r="F6" s="369" t="s">
        <v>460</v>
      </c>
      <c r="G6" s="370" t="s">
        <v>461</v>
      </c>
      <c r="H6" s="371" t="s">
        <v>462</v>
      </c>
      <c r="I6" s="371" t="s">
        <v>463</v>
      </c>
      <c r="J6" s="196" t="s">
        <v>474</v>
      </c>
    </row>
    <row r="7" spans="1:12" s="167" customFormat="1" ht="18.75" customHeight="1" x14ac:dyDescent="0.2">
      <c r="A7" s="340">
        <v>41676</v>
      </c>
      <c r="B7" s="340" t="str">
        <f t="shared" ref="B7:B70" si="0">CONCATENATE(A7," ",C7)</f>
        <v xml:space="preserve">41676 Laminating Film 4x6 </v>
      </c>
      <c r="C7" s="387" t="s">
        <v>955</v>
      </c>
      <c r="D7" s="342" t="s">
        <v>464</v>
      </c>
      <c r="E7" s="343">
        <v>1</v>
      </c>
      <c r="F7" s="373"/>
      <c r="G7" s="344" t="str">
        <f>VLOOKUP(C7,'N1113 '!A$8:H$356,7,FALSE)</f>
        <v xml:space="preserve"> </v>
      </c>
      <c r="H7" s="395" t="e">
        <f t="shared" ref="H7:H38" si="1">E7*G7</f>
        <v>#VALUE!</v>
      </c>
      <c r="I7" s="396" t="e">
        <f t="shared" ref="I7:I38" si="2">G7*F7</f>
        <v>#VALUE!</v>
      </c>
      <c r="J7" s="110"/>
    </row>
    <row r="8" spans="1:12" s="167" customFormat="1" ht="18.75" customHeight="1" x14ac:dyDescent="0.2">
      <c r="A8" s="339">
        <v>41676</v>
      </c>
      <c r="B8" s="340" t="str">
        <f t="shared" si="0"/>
        <v xml:space="preserve">41676 Laminating Film 4x6 </v>
      </c>
      <c r="C8" s="423" t="s">
        <v>955</v>
      </c>
      <c r="D8" s="355" t="s">
        <v>473</v>
      </c>
      <c r="E8" s="349"/>
      <c r="F8" s="374">
        <v>1</v>
      </c>
      <c r="G8" s="344" t="str">
        <f>VLOOKUP(C8,'N1113 '!A$8:H$356,7,FALSE)</f>
        <v xml:space="preserve"> </v>
      </c>
      <c r="H8" s="395" t="e">
        <f t="shared" si="1"/>
        <v>#VALUE!</v>
      </c>
      <c r="I8" s="396" t="e">
        <f t="shared" si="2"/>
        <v>#VALUE!</v>
      </c>
      <c r="J8" s="110"/>
    </row>
    <row r="9" spans="1:12" s="167" customFormat="1" ht="18.75" customHeight="1" x14ac:dyDescent="0.2">
      <c r="A9" s="340">
        <v>41676</v>
      </c>
      <c r="B9" s="340" t="str">
        <f t="shared" si="0"/>
        <v>41676 Manila Paper</v>
      </c>
      <c r="C9" s="387" t="s">
        <v>167</v>
      </c>
      <c r="D9" s="342" t="s">
        <v>464</v>
      </c>
      <c r="E9" s="343">
        <v>40</v>
      </c>
      <c r="F9" s="373"/>
      <c r="G9" s="344">
        <f>VLOOKUP(C9,'N1113 '!A$8:H$356,7,FALSE)</f>
        <v>3.5</v>
      </c>
      <c r="H9" s="395">
        <f t="shared" si="1"/>
        <v>140</v>
      </c>
      <c r="I9" s="396">
        <f t="shared" si="2"/>
        <v>0</v>
      </c>
      <c r="J9" s="110"/>
    </row>
    <row r="10" spans="1:12" s="167" customFormat="1" ht="18.75" customHeight="1" x14ac:dyDescent="0.2">
      <c r="A10" s="339">
        <v>41676</v>
      </c>
      <c r="B10" s="340" t="str">
        <f t="shared" si="0"/>
        <v>41676 Manila Paper</v>
      </c>
      <c r="C10" s="423" t="s">
        <v>167</v>
      </c>
      <c r="D10" s="355" t="s">
        <v>473</v>
      </c>
      <c r="E10" s="349"/>
      <c r="F10" s="374">
        <v>40</v>
      </c>
      <c r="G10" s="344">
        <f>VLOOKUP(C10,'N1113 '!A$8:H$356,7,FALSE)</f>
        <v>3.5</v>
      </c>
      <c r="H10" s="395">
        <f t="shared" si="1"/>
        <v>0</v>
      </c>
      <c r="I10" s="396">
        <f t="shared" si="2"/>
        <v>140</v>
      </c>
      <c r="J10" s="110"/>
    </row>
    <row r="11" spans="1:12" s="167" customFormat="1" ht="18.75" customHeight="1" x14ac:dyDescent="0.2">
      <c r="A11" s="339">
        <v>41685</v>
      </c>
      <c r="B11" s="340" t="str">
        <f t="shared" si="0"/>
        <v>41685 Bond Paper Long /REAM</v>
      </c>
      <c r="C11" s="348" t="s">
        <v>415</v>
      </c>
      <c r="D11" s="196" t="s">
        <v>983</v>
      </c>
      <c r="E11" s="349"/>
      <c r="F11" s="374">
        <v>5</v>
      </c>
      <c r="G11" s="344">
        <f>VLOOKUP(C11,'N1113 '!A$8:H$356,7,FALSE)</f>
        <v>137</v>
      </c>
      <c r="H11" s="395">
        <f t="shared" si="1"/>
        <v>0</v>
      </c>
      <c r="I11" s="396">
        <f t="shared" si="2"/>
        <v>685</v>
      </c>
      <c r="J11" s="113"/>
    </row>
    <row r="12" spans="1:12" s="167" customFormat="1" ht="18.75" customHeight="1" x14ac:dyDescent="0.2">
      <c r="A12" s="339">
        <v>42505</v>
      </c>
      <c r="B12" s="340" t="str">
        <f t="shared" si="0"/>
        <v>42505 Masking Tape 1"1</v>
      </c>
      <c r="C12" s="423" t="s">
        <v>942</v>
      </c>
      <c r="D12" s="357" t="s">
        <v>474</v>
      </c>
      <c r="E12" s="349"/>
      <c r="F12" s="374">
        <v>2</v>
      </c>
      <c r="G12" s="344">
        <f>VLOOKUP(C12,'N1113 '!A$8:H$356,7,FALSE)</f>
        <v>19</v>
      </c>
      <c r="H12" s="395">
        <f t="shared" si="1"/>
        <v>0</v>
      </c>
      <c r="I12" s="396">
        <f t="shared" si="2"/>
        <v>38</v>
      </c>
      <c r="J12" s="113"/>
    </row>
    <row r="13" spans="1:12" s="167" customFormat="1" ht="18.75" customHeight="1" x14ac:dyDescent="0.2">
      <c r="A13" s="340">
        <v>42733</v>
      </c>
      <c r="B13" s="340" t="str">
        <f t="shared" si="0"/>
        <v>42733 Acknowledgement Slip-Grocery</v>
      </c>
      <c r="C13" s="347" t="s">
        <v>315</v>
      </c>
      <c r="D13" s="342" t="s">
        <v>928</v>
      </c>
      <c r="E13" s="343">
        <v>180</v>
      </c>
      <c r="F13" s="373"/>
      <c r="G13" s="354">
        <f>VLOOKUP(C13,'N1113 '!A$8:H$356,7,FALSE)</f>
        <v>13</v>
      </c>
      <c r="H13" s="395">
        <f t="shared" si="1"/>
        <v>2340</v>
      </c>
      <c r="I13" s="396">
        <f t="shared" si="2"/>
        <v>0</v>
      </c>
    </row>
    <row r="14" spans="1:12" s="167" customFormat="1" ht="18.75" customHeight="1" x14ac:dyDescent="0.2">
      <c r="A14" s="340">
        <v>42733</v>
      </c>
      <c r="B14" s="340" t="str">
        <f t="shared" si="0"/>
        <v>42733 Acknowledgement Slip-Rice</v>
      </c>
      <c r="C14" s="347" t="s">
        <v>316</v>
      </c>
      <c r="D14" s="342" t="s">
        <v>928</v>
      </c>
      <c r="E14" s="343">
        <v>260</v>
      </c>
      <c r="F14" s="373"/>
      <c r="G14" s="354">
        <f>VLOOKUP(C14,'N1113 '!A$8:H$356,7,FALSE)</f>
        <v>18</v>
      </c>
      <c r="H14" s="395">
        <f t="shared" si="1"/>
        <v>4680</v>
      </c>
      <c r="I14" s="396">
        <f t="shared" si="2"/>
        <v>0</v>
      </c>
    </row>
    <row r="15" spans="1:12" s="167" customFormat="1" ht="18.75" customHeight="1" x14ac:dyDescent="0.2">
      <c r="A15" s="340">
        <v>42733</v>
      </c>
      <c r="B15" s="340" t="str">
        <f t="shared" si="0"/>
        <v>42733 Adaptor - Socket</v>
      </c>
      <c r="C15" s="341" t="s">
        <v>647</v>
      </c>
      <c r="D15" s="342" t="s">
        <v>931</v>
      </c>
      <c r="E15" s="343">
        <v>6</v>
      </c>
      <c r="F15" s="373"/>
      <c r="G15" s="344">
        <f>VLOOKUP(C15,'N1113 '!A$8:H$356,7,FALSE)</f>
        <v>45</v>
      </c>
      <c r="H15" s="395">
        <f t="shared" si="1"/>
        <v>270</v>
      </c>
      <c r="I15" s="396">
        <f t="shared" si="2"/>
        <v>0</v>
      </c>
      <c r="J15" s="110"/>
    </row>
    <row r="16" spans="1:12" s="110" customFormat="1" ht="18.75" customHeight="1" x14ac:dyDescent="0.2">
      <c r="A16" s="340">
        <v>42733</v>
      </c>
      <c r="B16" s="340" t="str">
        <f t="shared" si="0"/>
        <v>42733 Adding Machine Tape 57mm1</v>
      </c>
      <c r="C16" s="347" t="s">
        <v>678</v>
      </c>
      <c r="D16" s="389" t="s">
        <v>618</v>
      </c>
      <c r="E16" s="343">
        <v>55</v>
      </c>
      <c r="F16" s="373"/>
      <c r="G16" s="344">
        <f>VLOOKUP(C16,'N1113 '!A$8:H$356,7,FALSE)</f>
        <v>13</v>
      </c>
      <c r="H16" s="395">
        <f t="shared" si="1"/>
        <v>715</v>
      </c>
      <c r="I16" s="396">
        <f t="shared" si="2"/>
        <v>0</v>
      </c>
      <c r="J16" s="167"/>
    </row>
    <row r="17" spans="1:10" s="113" customFormat="1" ht="18.75" customHeight="1" x14ac:dyDescent="0.2">
      <c r="A17" s="340">
        <v>42733</v>
      </c>
      <c r="B17" s="340" t="str">
        <f t="shared" si="0"/>
        <v>42733 Application Form Pink Form/BOOKLET-new</v>
      </c>
      <c r="C17" s="347" t="s">
        <v>571</v>
      </c>
      <c r="D17" s="389" t="s">
        <v>928</v>
      </c>
      <c r="E17" s="349">
        <v>60</v>
      </c>
      <c r="F17" s="374"/>
      <c r="G17" s="344">
        <f>VLOOKUP(C17,'N1113 '!A$8:H$356,7,FALSE)</f>
        <v>45</v>
      </c>
      <c r="H17" s="395">
        <f t="shared" si="1"/>
        <v>2700</v>
      </c>
      <c r="I17" s="396">
        <f t="shared" si="2"/>
        <v>0</v>
      </c>
    </row>
    <row r="18" spans="1:10" s="113" customFormat="1" ht="18.75" customHeight="1" x14ac:dyDescent="0.2">
      <c r="A18" s="340">
        <v>42733</v>
      </c>
      <c r="B18" s="340" t="str">
        <f t="shared" si="0"/>
        <v>42733 Application Form WFD</v>
      </c>
      <c r="C18" s="347" t="s">
        <v>8</v>
      </c>
      <c r="D18" s="389" t="s">
        <v>928</v>
      </c>
      <c r="E18" s="361">
        <v>3326</v>
      </c>
      <c r="F18" s="373"/>
      <c r="G18" s="344">
        <f>VLOOKUP(C18,'N1113 '!A$8:H$356,7,FALSE)</f>
        <v>34.5</v>
      </c>
      <c r="H18" s="395">
        <f t="shared" si="1"/>
        <v>114747</v>
      </c>
      <c r="I18" s="396">
        <f t="shared" si="2"/>
        <v>0</v>
      </c>
      <c r="J18" s="110"/>
    </row>
    <row r="19" spans="1:10" s="113" customFormat="1" ht="18.75" customHeight="1" x14ac:dyDescent="0.2">
      <c r="A19" s="340">
        <v>42733</v>
      </c>
      <c r="B19" s="340" t="str">
        <f t="shared" si="0"/>
        <v>42733 Ballpen - HBW (Red)</v>
      </c>
      <c r="C19" s="352" t="s">
        <v>653</v>
      </c>
      <c r="D19" s="342" t="s">
        <v>772</v>
      </c>
      <c r="E19" s="343">
        <v>24</v>
      </c>
      <c r="F19" s="373"/>
      <c r="G19" s="344">
        <f>VLOOKUP(C19,'N1113 '!A$8:H$356,7,FALSE)</f>
        <v>3.75</v>
      </c>
      <c r="H19" s="395">
        <f t="shared" si="1"/>
        <v>90</v>
      </c>
      <c r="I19" s="396">
        <f t="shared" si="2"/>
        <v>0</v>
      </c>
      <c r="J19" s="110"/>
    </row>
    <row r="20" spans="1:10" s="113" customFormat="1" ht="18.75" customHeight="1" x14ac:dyDescent="0.2">
      <c r="A20" s="340">
        <v>42733</v>
      </c>
      <c r="B20" s="340" t="str">
        <f t="shared" si="0"/>
        <v>42733 Ballpen - HBW Matrix OG-5</v>
      </c>
      <c r="C20" s="347" t="s">
        <v>404</v>
      </c>
      <c r="D20" s="389" t="s">
        <v>931</v>
      </c>
      <c r="E20" s="343">
        <v>124</v>
      </c>
      <c r="F20" s="373"/>
      <c r="G20" s="344">
        <f>VLOOKUP(C20,'N1113 '!A$8:H$356,7,FALSE)</f>
        <v>3.6</v>
      </c>
      <c r="H20" s="395">
        <f t="shared" si="1"/>
        <v>446.40000000000003</v>
      </c>
      <c r="I20" s="396">
        <f t="shared" si="2"/>
        <v>0</v>
      </c>
    </row>
    <row r="21" spans="1:10" s="167" customFormat="1" ht="18.75" customHeight="1" x14ac:dyDescent="0.2">
      <c r="A21" s="340">
        <v>42733</v>
      </c>
      <c r="B21" s="340" t="str">
        <f t="shared" si="0"/>
        <v>42733 Ballpen Pilot  Rectract (Black)1</v>
      </c>
      <c r="C21" s="405" t="s">
        <v>946</v>
      </c>
      <c r="D21" s="163" t="s">
        <v>931</v>
      </c>
      <c r="E21" s="343">
        <v>43</v>
      </c>
      <c r="F21" s="373"/>
      <c r="G21" s="344">
        <f>VLOOKUP(C21,'N1113 '!A$8:H$356,7,FALSE)</f>
        <v>20</v>
      </c>
      <c r="H21" s="395">
        <f t="shared" si="1"/>
        <v>860</v>
      </c>
      <c r="I21" s="396">
        <f t="shared" si="2"/>
        <v>0</v>
      </c>
      <c r="J21" s="110"/>
    </row>
    <row r="22" spans="1:10" s="110" customFormat="1" ht="18.75" customHeight="1" x14ac:dyDescent="0.2">
      <c r="A22" s="340">
        <v>42733</v>
      </c>
      <c r="B22" s="340" t="str">
        <f t="shared" si="0"/>
        <v>42733 Ballpen -Pilot Black Refill</v>
      </c>
      <c r="C22" s="387" t="s">
        <v>407</v>
      </c>
      <c r="D22" s="389" t="s">
        <v>931</v>
      </c>
      <c r="E22" s="343">
        <v>9</v>
      </c>
      <c r="F22" s="373"/>
      <c r="G22" s="344">
        <f>VLOOKUP(C22,'N1113 '!A$8:H$356,7,FALSE)</f>
        <v>12</v>
      </c>
      <c r="H22" s="395">
        <f t="shared" si="1"/>
        <v>108</v>
      </c>
      <c r="I22" s="396">
        <f t="shared" si="2"/>
        <v>0</v>
      </c>
    </row>
    <row r="23" spans="1:10" s="110" customFormat="1" ht="18.75" customHeight="1" x14ac:dyDescent="0.2">
      <c r="A23" s="340">
        <v>42733</v>
      </c>
      <c r="B23" s="340" t="str">
        <f t="shared" si="0"/>
        <v>42733 Ballpen-Pilot (Green)</v>
      </c>
      <c r="C23" s="347" t="s">
        <v>411</v>
      </c>
      <c r="D23" s="389" t="s">
        <v>931</v>
      </c>
      <c r="E23" s="343">
        <v>4</v>
      </c>
      <c r="F23" s="373"/>
      <c r="G23" s="344">
        <f>VLOOKUP(C23,'N1113 '!A$8:H$356,7,FALSE)</f>
        <v>18.75</v>
      </c>
      <c r="H23" s="395">
        <f t="shared" si="1"/>
        <v>75</v>
      </c>
      <c r="I23" s="396">
        <f t="shared" si="2"/>
        <v>0</v>
      </c>
      <c r="J23" s="113"/>
    </row>
    <row r="24" spans="1:10" s="110" customFormat="1" ht="18.75" customHeight="1" x14ac:dyDescent="0.2">
      <c r="A24" s="340">
        <v>42733</v>
      </c>
      <c r="B24" s="340" t="str">
        <f t="shared" si="0"/>
        <v>42733 Ballpen-Pilot (Green)1</v>
      </c>
      <c r="C24" s="347" t="s">
        <v>949</v>
      </c>
      <c r="D24" s="389" t="s">
        <v>950</v>
      </c>
      <c r="E24" s="343">
        <v>5</v>
      </c>
      <c r="F24" s="373"/>
      <c r="G24" s="344">
        <f>VLOOKUP(C24,'N1113 '!A$8:H$356,7,FALSE)</f>
        <v>22</v>
      </c>
      <c r="H24" s="395">
        <f t="shared" si="1"/>
        <v>110</v>
      </c>
      <c r="I24" s="396">
        <f t="shared" si="2"/>
        <v>0</v>
      </c>
      <c r="J24" s="113"/>
    </row>
    <row r="25" spans="1:10" s="113" customFormat="1" ht="18.75" customHeight="1" x14ac:dyDescent="0.2">
      <c r="A25" s="340">
        <v>42733</v>
      </c>
      <c r="B25" s="340" t="str">
        <f t="shared" si="0"/>
        <v>42733 Ballpen-Pilot (Pink)</v>
      </c>
      <c r="C25" s="352" t="s">
        <v>799</v>
      </c>
      <c r="D25" s="389" t="s">
        <v>931</v>
      </c>
      <c r="E25" s="343">
        <v>2</v>
      </c>
      <c r="F25" s="373"/>
      <c r="G25" s="344">
        <f>VLOOKUP(C25,'N1113 '!A$8:H$356,7,FALSE)</f>
        <v>22.75</v>
      </c>
      <c r="H25" s="395">
        <f t="shared" si="1"/>
        <v>45.5</v>
      </c>
      <c r="I25" s="396">
        <f t="shared" si="2"/>
        <v>0</v>
      </c>
      <c r="J25" s="110"/>
    </row>
    <row r="26" spans="1:10" s="113" customFormat="1" ht="18.75" customHeight="1" x14ac:dyDescent="0.2">
      <c r="A26" s="340">
        <v>42733</v>
      </c>
      <c r="B26" s="340" t="str">
        <f t="shared" si="0"/>
        <v>42733 Battery - Alkaline (23A-12V)</v>
      </c>
      <c r="C26" s="352" t="s">
        <v>479</v>
      </c>
      <c r="D26" s="389" t="s">
        <v>931</v>
      </c>
      <c r="E26" s="343">
        <v>11</v>
      </c>
      <c r="F26" s="373"/>
      <c r="G26" s="344">
        <f>VLOOKUP(C26,'N1113 '!A$8:H$356,7,FALSE)</f>
        <v>35</v>
      </c>
      <c r="H26" s="395">
        <f t="shared" si="1"/>
        <v>385</v>
      </c>
      <c r="I26" s="396">
        <f t="shared" si="2"/>
        <v>0</v>
      </c>
    </row>
    <row r="27" spans="1:10" s="113" customFormat="1" ht="18.75" customHeight="1" x14ac:dyDescent="0.2">
      <c r="A27" s="340">
        <v>42733</v>
      </c>
      <c r="B27" s="340" t="str">
        <f t="shared" si="0"/>
        <v xml:space="preserve">42733 Battery - Eveready AA </v>
      </c>
      <c r="C27" s="347" t="s">
        <v>886</v>
      </c>
      <c r="D27" s="163" t="s">
        <v>931</v>
      </c>
      <c r="E27" s="343">
        <v>6</v>
      </c>
      <c r="F27" s="373"/>
      <c r="G27" s="344">
        <f>VLOOKUP(C27,'N1113 '!A$8:H$356,7,FALSE)</f>
        <v>20</v>
      </c>
      <c r="H27" s="395">
        <f t="shared" si="1"/>
        <v>120</v>
      </c>
      <c r="I27" s="396">
        <f t="shared" si="2"/>
        <v>0</v>
      </c>
    </row>
    <row r="28" spans="1:10" s="113" customFormat="1" ht="18.75" customHeight="1" x14ac:dyDescent="0.2">
      <c r="A28" s="340">
        <v>42733</v>
      </c>
      <c r="B28" s="340" t="str">
        <f t="shared" si="0"/>
        <v>42733 Battery - Lithium 3V2</v>
      </c>
      <c r="C28" s="347" t="s">
        <v>533</v>
      </c>
      <c r="D28" s="163" t="s">
        <v>931</v>
      </c>
      <c r="E28" s="349">
        <v>13</v>
      </c>
      <c r="F28" s="374"/>
      <c r="G28" s="344">
        <f>VLOOKUP(C28,'N1113 '!A$8:H$356,7,FALSE)</f>
        <v>45</v>
      </c>
      <c r="H28" s="395">
        <f t="shared" si="1"/>
        <v>585</v>
      </c>
      <c r="I28" s="396">
        <f t="shared" si="2"/>
        <v>0</v>
      </c>
    </row>
    <row r="29" spans="1:10" s="113" customFormat="1" ht="18.75" customHeight="1" x14ac:dyDescent="0.2">
      <c r="A29" s="340">
        <v>42733</v>
      </c>
      <c r="B29" s="340" t="str">
        <f t="shared" si="0"/>
        <v>42733 Binder Clip Big1</v>
      </c>
      <c r="C29" s="358" t="s">
        <v>902</v>
      </c>
      <c r="D29" s="389" t="s">
        <v>931</v>
      </c>
      <c r="E29" s="343">
        <v>5</v>
      </c>
      <c r="F29" s="373"/>
      <c r="G29" s="344">
        <f>VLOOKUP(C29,'N1113 '!A$8:H$356,7,FALSE)</f>
        <v>3.75</v>
      </c>
      <c r="H29" s="395">
        <f t="shared" si="1"/>
        <v>18.75</v>
      </c>
      <c r="I29" s="396">
        <f t="shared" si="2"/>
        <v>0</v>
      </c>
    </row>
    <row r="30" spans="1:10" s="110" customFormat="1" ht="18.75" customHeight="1" x14ac:dyDescent="0.2">
      <c r="A30" s="340">
        <v>42733</v>
      </c>
      <c r="B30" s="340" t="str">
        <f t="shared" si="0"/>
        <v>42733 Binder Clip Medium</v>
      </c>
      <c r="C30" s="358" t="s">
        <v>844</v>
      </c>
      <c r="D30" s="389" t="s">
        <v>931</v>
      </c>
      <c r="E30" s="343">
        <v>12</v>
      </c>
      <c r="F30" s="373"/>
      <c r="G30" s="344">
        <f>VLOOKUP(C30,'N1113 '!A$8:H$356,7,FALSE)</f>
        <v>2.42</v>
      </c>
      <c r="H30" s="395">
        <f t="shared" si="1"/>
        <v>29.04</v>
      </c>
      <c r="I30" s="396">
        <f t="shared" si="2"/>
        <v>0</v>
      </c>
      <c r="J30" s="113"/>
    </row>
    <row r="31" spans="1:10" s="110" customFormat="1" ht="18.75" customHeight="1" x14ac:dyDescent="0.2">
      <c r="A31" s="340">
        <v>42733</v>
      </c>
      <c r="B31" s="340" t="str">
        <f t="shared" si="0"/>
        <v>42733 Binder Clip Small</v>
      </c>
      <c r="C31" s="358" t="s">
        <v>785</v>
      </c>
      <c r="D31" s="163" t="s">
        <v>931</v>
      </c>
      <c r="E31" s="343">
        <v>1</v>
      </c>
      <c r="F31" s="373"/>
      <c r="G31" s="344">
        <f>VLOOKUP(C31,'N1113 '!A$8:H$356,7,FALSE)</f>
        <v>1.25</v>
      </c>
      <c r="H31" s="395">
        <f t="shared" si="1"/>
        <v>1.25</v>
      </c>
      <c r="I31" s="396">
        <f t="shared" si="2"/>
        <v>0</v>
      </c>
      <c r="J31" s="167"/>
    </row>
    <row r="32" spans="1:10" s="110" customFormat="1" ht="18.75" customHeight="1" x14ac:dyDescent="0.2">
      <c r="A32" s="340">
        <v>42733</v>
      </c>
      <c r="B32" s="340" t="str">
        <f t="shared" si="0"/>
        <v>42733 Bond Paper Long /REAM</v>
      </c>
      <c r="C32" s="405" t="s">
        <v>415</v>
      </c>
      <c r="D32" s="163" t="s">
        <v>933</v>
      </c>
      <c r="E32" s="343">
        <v>24</v>
      </c>
      <c r="F32" s="373"/>
      <c r="G32" s="344">
        <f>VLOOKUP(C32,'N1113 '!A$8:H$356,7,FALSE)</f>
        <v>137</v>
      </c>
      <c r="H32" s="395">
        <f t="shared" si="1"/>
        <v>3288</v>
      </c>
      <c r="I32" s="396">
        <f t="shared" si="2"/>
        <v>0</v>
      </c>
      <c r="J32" s="113"/>
    </row>
    <row r="33" spans="1:10" s="110" customFormat="1" ht="18.75" customHeight="1" x14ac:dyDescent="0.2">
      <c r="A33" s="340">
        <v>42733</v>
      </c>
      <c r="B33" s="340" t="str">
        <f t="shared" si="0"/>
        <v>42733 Bond Paper Short /REAM1</v>
      </c>
      <c r="C33" s="387" t="s">
        <v>416</v>
      </c>
      <c r="D33" s="163" t="s">
        <v>933</v>
      </c>
      <c r="E33" s="343">
        <v>11</v>
      </c>
      <c r="F33" s="373"/>
      <c r="G33" s="344">
        <f>VLOOKUP(C33,'N1113 '!A$8:H$356,7,FALSE)</f>
        <v>122</v>
      </c>
      <c r="H33" s="395">
        <f t="shared" si="1"/>
        <v>1342</v>
      </c>
      <c r="I33" s="396">
        <f t="shared" si="2"/>
        <v>0</v>
      </c>
    </row>
    <row r="34" spans="1:10" s="110" customFormat="1" ht="18.75" customHeight="1" x14ac:dyDescent="0.2">
      <c r="A34" s="340">
        <v>42733</v>
      </c>
      <c r="B34" s="340" t="str">
        <f t="shared" si="0"/>
        <v>42733 Bookends big2</v>
      </c>
      <c r="C34" s="347" t="s">
        <v>675</v>
      </c>
      <c r="D34" s="163" t="s">
        <v>931</v>
      </c>
      <c r="E34" s="343">
        <v>2</v>
      </c>
      <c r="F34" s="373" t="s">
        <v>384</v>
      </c>
      <c r="G34" s="344">
        <f>VLOOKUP(C34,'N1113 '!A$8:H$356,7,FALSE)</f>
        <v>145</v>
      </c>
      <c r="H34" s="395">
        <f t="shared" si="1"/>
        <v>290</v>
      </c>
      <c r="I34" s="396" t="e">
        <f t="shared" si="2"/>
        <v>#VALUE!</v>
      </c>
      <c r="J34" s="113"/>
    </row>
    <row r="35" spans="1:10" s="110" customFormat="1" ht="18.75" customHeight="1" x14ac:dyDescent="0.2">
      <c r="A35" s="340">
        <v>42733</v>
      </c>
      <c r="B35" s="340" t="str">
        <f t="shared" si="0"/>
        <v>42733 Bundy Clock Ribbon-1</v>
      </c>
      <c r="C35" s="347" t="s">
        <v>555</v>
      </c>
      <c r="D35" s="163" t="s">
        <v>931</v>
      </c>
      <c r="E35" s="343">
        <v>2</v>
      </c>
      <c r="F35" s="373"/>
      <c r="G35" s="344">
        <f>VLOOKUP(C35,'N1113 '!A$8:H$356,7,FALSE)</f>
        <v>395</v>
      </c>
      <c r="H35" s="395">
        <f t="shared" si="1"/>
        <v>790</v>
      </c>
      <c r="I35" s="396">
        <f t="shared" si="2"/>
        <v>0</v>
      </c>
      <c r="J35" s="113"/>
    </row>
    <row r="36" spans="1:10" s="110" customFormat="1" ht="18.75" customHeight="1" x14ac:dyDescent="0.2">
      <c r="A36" s="340">
        <v>42733</v>
      </c>
      <c r="B36" s="340" t="str">
        <f t="shared" si="0"/>
        <v>42733 Calculator Ribbon-Ad-rite Blck/Red2</v>
      </c>
      <c r="C36" s="347" t="s">
        <v>868</v>
      </c>
      <c r="D36" s="163" t="s">
        <v>931</v>
      </c>
      <c r="E36" s="343">
        <v>12</v>
      </c>
      <c r="F36" s="373"/>
      <c r="G36" s="354">
        <f>VLOOKUP(C36,'N1113 '!A$8:H$356,7,FALSE)</f>
        <v>25</v>
      </c>
      <c r="H36" s="395">
        <f t="shared" si="1"/>
        <v>300</v>
      </c>
      <c r="I36" s="396">
        <f t="shared" si="2"/>
        <v>0</v>
      </c>
      <c r="J36" s="113"/>
    </row>
    <row r="37" spans="1:10" s="110" customFormat="1" ht="18.75" customHeight="1" x14ac:dyDescent="0.2">
      <c r="A37" s="340">
        <v>42733</v>
      </c>
      <c r="B37" s="340" t="str">
        <f t="shared" si="0"/>
        <v>42733 Carbon Paper Long-Star USA</v>
      </c>
      <c r="C37" s="347" t="s">
        <v>418</v>
      </c>
      <c r="D37" s="389" t="s">
        <v>931</v>
      </c>
      <c r="E37" s="343">
        <v>2</v>
      </c>
      <c r="F37" s="373"/>
      <c r="G37" s="354">
        <f>VLOOKUP(C37,'N1113 '!A$8:H$356,7,FALSE)</f>
        <v>145</v>
      </c>
      <c r="H37" s="395">
        <f t="shared" si="1"/>
        <v>290</v>
      </c>
      <c r="I37" s="396">
        <f t="shared" si="2"/>
        <v>0</v>
      </c>
    </row>
    <row r="38" spans="1:10" s="113" customFormat="1" ht="18.75" customHeight="1" x14ac:dyDescent="0.2">
      <c r="A38" s="340">
        <v>42733</v>
      </c>
      <c r="B38" s="340" t="str">
        <f t="shared" si="0"/>
        <v>42733 Carbon Paper Short-1</v>
      </c>
      <c r="C38" s="347" t="s">
        <v>419</v>
      </c>
      <c r="D38" s="240" t="s">
        <v>931</v>
      </c>
      <c r="E38" s="343">
        <v>8</v>
      </c>
      <c r="F38" s="373"/>
      <c r="G38" s="354">
        <f>VLOOKUP(C38,'N1113 '!A$8:H$356,7,FALSE)</f>
        <v>297.5</v>
      </c>
      <c r="H38" s="395">
        <f t="shared" si="1"/>
        <v>2380</v>
      </c>
      <c r="I38" s="396">
        <f t="shared" si="2"/>
        <v>0</v>
      </c>
      <c r="J38" s="110"/>
    </row>
    <row r="39" spans="1:10" s="113" customFormat="1" ht="18.75" customHeight="1" x14ac:dyDescent="0.2">
      <c r="A39" s="340">
        <v>42733</v>
      </c>
      <c r="B39" s="340" t="str">
        <f t="shared" si="0"/>
        <v>42733 Carbon Paper Short-2</v>
      </c>
      <c r="C39" s="347" t="s">
        <v>1021</v>
      </c>
      <c r="D39" s="342" t="s">
        <v>464</v>
      </c>
      <c r="E39" s="343">
        <v>3</v>
      </c>
      <c r="F39" s="373"/>
      <c r="G39" s="354">
        <f>VLOOKUP(C39,'N1113 '!A$8:H$356,7,FALSE)</f>
        <v>385</v>
      </c>
      <c r="H39" s="395">
        <f t="shared" ref="H39:H70" si="3">E39*G39</f>
        <v>1155</v>
      </c>
      <c r="I39" s="396">
        <f t="shared" ref="I39:I70" si="4">G39*F39</f>
        <v>0</v>
      </c>
      <c r="J39" s="110"/>
    </row>
    <row r="40" spans="1:10" s="113" customFormat="1" ht="18.75" customHeight="1" x14ac:dyDescent="0.2">
      <c r="A40" s="340">
        <v>42733</v>
      </c>
      <c r="B40" s="340" t="str">
        <f t="shared" si="0"/>
        <v>42733 Cash Disbursement Voucher - Credit</v>
      </c>
      <c r="C40" s="347" t="s">
        <v>10</v>
      </c>
      <c r="D40" s="342" t="s">
        <v>487</v>
      </c>
      <c r="E40" s="343">
        <v>420</v>
      </c>
      <c r="F40" s="373"/>
      <c r="G40" s="354">
        <f>VLOOKUP(C40,'N1113 '!A$8:H$356,7,FALSE)</f>
        <v>65</v>
      </c>
      <c r="H40" s="395">
        <f t="shared" si="3"/>
        <v>27300</v>
      </c>
      <c r="I40" s="396">
        <f t="shared" si="4"/>
        <v>0</v>
      </c>
      <c r="J40" s="110"/>
    </row>
    <row r="41" spans="1:10" s="113" customFormat="1" ht="18.75" customHeight="1" x14ac:dyDescent="0.2">
      <c r="A41" s="340">
        <v>42733</v>
      </c>
      <c r="B41" s="340" t="str">
        <f t="shared" si="0"/>
        <v>42733 Cash Disbursement Voucher - Grocery</v>
      </c>
      <c r="C41" s="347" t="s">
        <v>321</v>
      </c>
      <c r="D41" s="342" t="s">
        <v>487</v>
      </c>
      <c r="E41" s="343">
        <v>10</v>
      </c>
      <c r="F41" s="373"/>
      <c r="G41" s="354" t="e">
        <f>VLOOKUP(C41,'N1113 '!A$8:H$356,7,FALSE)</f>
        <v>#N/A</v>
      </c>
      <c r="H41" s="395" t="e">
        <f t="shared" si="3"/>
        <v>#N/A</v>
      </c>
      <c r="I41" s="396" t="e">
        <f t="shared" si="4"/>
        <v>#N/A</v>
      </c>
      <c r="J41" s="110"/>
    </row>
    <row r="42" spans="1:10" s="113" customFormat="1" ht="18.75" customHeight="1" x14ac:dyDescent="0.2">
      <c r="A42" s="340">
        <v>42733</v>
      </c>
      <c r="B42" s="340" t="str">
        <f t="shared" si="0"/>
        <v>42733 Certificate of Time Deposit</v>
      </c>
      <c r="C42" s="347" t="s">
        <v>12</v>
      </c>
      <c r="D42" s="342" t="s">
        <v>928</v>
      </c>
      <c r="E42" s="349">
        <v>9</v>
      </c>
      <c r="F42" s="374"/>
      <c r="G42" s="354">
        <f>VLOOKUP(C42,'N1113 '!A$8:H$356,7,FALSE)</f>
        <v>150</v>
      </c>
      <c r="H42" s="395">
        <f t="shared" si="3"/>
        <v>1350</v>
      </c>
      <c r="I42" s="396">
        <f t="shared" si="4"/>
        <v>0</v>
      </c>
    </row>
    <row r="43" spans="1:10" s="113" customFormat="1" ht="18.75" customHeight="1" x14ac:dyDescent="0.2">
      <c r="A43" s="340">
        <v>42733</v>
      </c>
      <c r="B43" s="340" t="str">
        <f t="shared" si="0"/>
        <v>42733 Certificate of Time Deposit w/o CTD #</v>
      </c>
      <c r="C43" s="347" t="s">
        <v>611</v>
      </c>
      <c r="D43" s="240" t="s">
        <v>928</v>
      </c>
      <c r="E43" s="349">
        <v>8</v>
      </c>
      <c r="F43" s="374"/>
      <c r="G43" s="354">
        <f>VLOOKUP(C43,'N1113 '!A$8:H$356,7,FALSE)</f>
        <v>150</v>
      </c>
      <c r="H43" s="395">
        <f t="shared" si="3"/>
        <v>1200</v>
      </c>
      <c r="I43" s="396">
        <f t="shared" si="4"/>
        <v>0</v>
      </c>
    </row>
    <row r="44" spans="1:10" s="113" customFormat="1" ht="18.75" customHeight="1" x14ac:dyDescent="0.2">
      <c r="A44" s="340">
        <v>42733</v>
      </c>
      <c r="B44" s="340" t="str">
        <f t="shared" si="0"/>
        <v>42733 Chattel Mortgage Form1</v>
      </c>
      <c r="C44" s="347" t="s">
        <v>856</v>
      </c>
      <c r="D44" s="240" t="s">
        <v>931</v>
      </c>
      <c r="E44" s="343">
        <v>215</v>
      </c>
      <c r="F44" s="373"/>
      <c r="G44" s="344">
        <f>VLOOKUP(C44,'N1113 '!A$8:H$356,7,FALSE)</f>
        <v>100</v>
      </c>
      <c r="H44" s="395">
        <f t="shared" si="3"/>
        <v>21500</v>
      </c>
      <c r="I44" s="396">
        <f t="shared" si="4"/>
        <v>0</v>
      </c>
    </row>
    <row r="45" spans="1:10" s="113" customFormat="1" ht="18.75" customHeight="1" x14ac:dyDescent="0.2">
      <c r="A45" s="340">
        <v>42733</v>
      </c>
      <c r="B45" s="340" t="str">
        <f t="shared" si="0"/>
        <v>42733 Clipboard</v>
      </c>
      <c r="C45" s="347" t="s">
        <v>530</v>
      </c>
      <c r="D45" s="240" t="s">
        <v>931</v>
      </c>
      <c r="E45" s="343">
        <v>1</v>
      </c>
      <c r="F45" s="373"/>
      <c r="G45" s="354">
        <f>VLOOKUP(C45,'N1113 '!A$8:H$356,7,FALSE)</f>
        <v>49</v>
      </c>
      <c r="H45" s="395">
        <f t="shared" si="3"/>
        <v>49</v>
      </c>
      <c r="I45" s="396">
        <f t="shared" si="4"/>
        <v>0</v>
      </c>
      <c r="J45" s="110"/>
    </row>
    <row r="46" spans="1:10" s="113" customFormat="1" ht="18.75" customHeight="1" x14ac:dyDescent="0.2">
      <c r="A46" s="340">
        <v>42733</v>
      </c>
      <c r="B46" s="340" t="str">
        <f t="shared" si="0"/>
        <v>42733 Columnar Book 24 Columns</v>
      </c>
      <c r="C46" s="347" t="s">
        <v>90</v>
      </c>
      <c r="D46" s="342" t="s">
        <v>931</v>
      </c>
      <c r="E46" s="343">
        <v>1</v>
      </c>
      <c r="F46" s="373"/>
      <c r="G46" s="354">
        <f>VLOOKUP(C46,'N1113 '!A$8:H$356,7,FALSE)</f>
        <v>30</v>
      </c>
      <c r="H46" s="395">
        <f t="shared" si="3"/>
        <v>30</v>
      </c>
      <c r="I46" s="396">
        <f t="shared" si="4"/>
        <v>0</v>
      </c>
      <c r="J46" s="110"/>
    </row>
    <row r="47" spans="1:10" s="113" customFormat="1" ht="18.75" customHeight="1" x14ac:dyDescent="0.2">
      <c r="A47" s="340">
        <v>42733</v>
      </c>
      <c r="B47" s="340" t="str">
        <f t="shared" si="0"/>
        <v>42733 Columnar Pad 12 Columns</v>
      </c>
      <c r="C47" s="347" t="s">
        <v>96</v>
      </c>
      <c r="D47" s="163" t="s">
        <v>931</v>
      </c>
      <c r="E47" s="343">
        <v>4</v>
      </c>
      <c r="F47" s="373"/>
      <c r="G47" s="354">
        <f>VLOOKUP(C47,'N1113 '!A$8:H$356,7,FALSE)</f>
        <v>25</v>
      </c>
      <c r="H47" s="395">
        <f t="shared" si="3"/>
        <v>100</v>
      </c>
      <c r="I47" s="396">
        <f t="shared" si="4"/>
        <v>0</v>
      </c>
    </row>
    <row r="48" spans="1:10" s="113" customFormat="1" ht="18.75" customHeight="1" x14ac:dyDescent="0.2">
      <c r="A48" s="340">
        <v>42733</v>
      </c>
      <c r="B48" s="340" t="str">
        <f t="shared" si="0"/>
        <v>42733 Columnar Pad 2 columns</v>
      </c>
      <c r="C48" s="347" t="s">
        <v>97</v>
      </c>
      <c r="D48" s="240" t="s">
        <v>931</v>
      </c>
      <c r="E48" s="343">
        <v>3</v>
      </c>
      <c r="F48" s="373"/>
      <c r="G48" s="354">
        <f>VLOOKUP(C48,'N1113 '!A$8:H$356,7,FALSE)</f>
        <v>20</v>
      </c>
      <c r="H48" s="395">
        <f t="shared" si="3"/>
        <v>60</v>
      </c>
      <c r="I48" s="396">
        <f t="shared" si="4"/>
        <v>0</v>
      </c>
    </row>
    <row r="49" spans="1:10" s="113" customFormat="1" ht="18.75" customHeight="1" x14ac:dyDescent="0.2">
      <c r="A49" s="340">
        <v>42733</v>
      </c>
      <c r="B49" s="340" t="str">
        <f t="shared" si="0"/>
        <v>42733 Continous Paper  11x9 1/2  1 ply</v>
      </c>
      <c r="C49" s="347" t="s">
        <v>576</v>
      </c>
      <c r="D49" s="240" t="s">
        <v>618</v>
      </c>
      <c r="E49" s="343">
        <v>11</v>
      </c>
      <c r="F49" s="373"/>
      <c r="G49" s="344">
        <f>VLOOKUP(C49,'N1113 '!A$8:H$356,7,FALSE)</f>
        <v>460</v>
      </c>
      <c r="H49" s="395">
        <f t="shared" si="3"/>
        <v>5060</v>
      </c>
      <c r="I49" s="396">
        <f t="shared" si="4"/>
        <v>0</v>
      </c>
      <c r="J49" s="110"/>
    </row>
    <row r="50" spans="1:10" s="113" customFormat="1" ht="18.75" customHeight="1" x14ac:dyDescent="0.2">
      <c r="A50" s="340">
        <v>42733</v>
      </c>
      <c r="B50" s="340" t="str">
        <f t="shared" si="0"/>
        <v>42733 Continous Paper 11x9 1/2  2 ply</v>
      </c>
      <c r="C50" s="347" t="s">
        <v>579</v>
      </c>
      <c r="D50" s="240" t="s">
        <v>931</v>
      </c>
      <c r="E50" s="343">
        <v>2</v>
      </c>
      <c r="F50" s="373"/>
      <c r="G50" s="344">
        <f>VLOOKUP(C50,'N1113 '!A$8:H$356,7,FALSE)</f>
        <v>700</v>
      </c>
      <c r="H50" s="395">
        <f t="shared" si="3"/>
        <v>1400</v>
      </c>
      <c r="I50" s="396">
        <f t="shared" si="4"/>
        <v>0</v>
      </c>
      <c r="J50" s="110"/>
    </row>
    <row r="51" spans="1:10" s="113" customFormat="1" ht="18.75" customHeight="1" x14ac:dyDescent="0.2">
      <c r="A51" s="340">
        <v>42733</v>
      </c>
      <c r="B51" s="340" t="str">
        <f t="shared" si="0"/>
        <v>42733 Crayon 8's</v>
      </c>
      <c r="C51" s="387" t="s">
        <v>121</v>
      </c>
      <c r="D51" s="240" t="s">
        <v>931</v>
      </c>
      <c r="E51" s="343">
        <v>1</v>
      </c>
      <c r="F51" s="373"/>
      <c r="G51" s="344">
        <f>VLOOKUP(C51,'N1113 '!A$8:H$356,7,FALSE)</f>
        <v>12</v>
      </c>
      <c r="H51" s="395">
        <f t="shared" si="3"/>
        <v>12</v>
      </c>
      <c r="I51" s="396">
        <f t="shared" si="4"/>
        <v>0</v>
      </c>
      <c r="J51" s="110"/>
    </row>
    <row r="52" spans="1:10" s="113" customFormat="1" ht="18.75" customHeight="1" x14ac:dyDescent="0.2">
      <c r="A52" s="340">
        <v>42733</v>
      </c>
      <c r="B52" s="340" t="str">
        <f t="shared" si="0"/>
        <v>42733 Cutter Big (Blade)</v>
      </c>
      <c r="C52" s="347" t="s">
        <v>521</v>
      </c>
      <c r="D52" s="163" t="s">
        <v>931</v>
      </c>
      <c r="E52" s="343">
        <v>2</v>
      </c>
      <c r="F52" s="373"/>
      <c r="G52" s="344">
        <f>VLOOKUP(C52,'N1113 '!A$8:H$356,7,FALSE)</f>
        <v>2.8</v>
      </c>
      <c r="H52" s="395">
        <f t="shared" si="3"/>
        <v>5.6</v>
      </c>
      <c r="I52" s="396">
        <f t="shared" si="4"/>
        <v>0</v>
      </c>
      <c r="J52" s="110"/>
    </row>
    <row r="53" spans="1:10" s="113" customFormat="1" ht="18.75" customHeight="1" x14ac:dyDescent="0.2">
      <c r="A53" s="340">
        <v>42733</v>
      </c>
      <c r="B53" s="340" t="str">
        <f t="shared" si="0"/>
        <v>42733 Cutter Small (Blade)</v>
      </c>
      <c r="C53" s="347" t="s">
        <v>800</v>
      </c>
      <c r="D53" s="342" t="s">
        <v>931</v>
      </c>
      <c r="E53" s="343">
        <v>9</v>
      </c>
      <c r="F53" s="373"/>
      <c r="G53" s="344">
        <f>VLOOKUP(C53,'N1113 '!A$8:H$356,7,FALSE)</f>
        <v>1.8</v>
      </c>
      <c r="H53" s="395">
        <f t="shared" si="3"/>
        <v>16.2</v>
      </c>
      <c r="I53" s="396">
        <f t="shared" si="4"/>
        <v>0</v>
      </c>
      <c r="J53" s="110"/>
    </row>
    <row r="54" spans="1:10" s="113" customFormat="1" ht="18.75" customHeight="1" x14ac:dyDescent="0.2">
      <c r="A54" s="340">
        <v>42733</v>
      </c>
      <c r="B54" s="340" t="str">
        <f t="shared" si="0"/>
        <v>42733 Dater Stamp</v>
      </c>
      <c r="C54" s="347" t="s">
        <v>123</v>
      </c>
      <c r="D54" s="240" t="s">
        <v>932</v>
      </c>
      <c r="E54" s="343">
        <v>2</v>
      </c>
      <c r="F54" s="373"/>
      <c r="G54" s="344">
        <f>VLOOKUP(C54,'N1113 '!A$8:H$356,7,FALSE)</f>
        <v>65</v>
      </c>
      <c r="H54" s="395">
        <f t="shared" si="3"/>
        <v>130</v>
      </c>
      <c r="I54" s="396">
        <f t="shared" si="4"/>
        <v>0</v>
      </c>
      <c r="J54" s="110"/>
    </row>
    <row r="55" spans="1:10" s="113" customFormat="1" ht="18.75" customHeight="1" x14ac:dyDescent="0.2">
      <c r="A55" s="340">
        <v>42733</v>
      </c>
      <c r="B55" s="340" t="str">
        <f t="shared" si="0"/>
        <v>42733 Diskettes</v>
      </c>
      <c r="C55" s="347" t="s">
        <v>594</v>
      </c>
      <c r="D55" s="163" t="s">
        <v>931</v>
      </c>
      <c r="E55" s="343">
        <v>9</v>
      </c>
      <c r="F55" s="373"/>
      <c r="G55" s="344">
        <f>VLOOKUP(C55,'N1113 '!A$8:H$356,7,FALSE)</f>
        <v>16.5</v>
      </c>
      <c r="H55" s="395">
        <f t="shared" si="3"/>
        <v>148.5</v>
      </c>
      <c r="I55" s="396">
        <f t="shared" si="4"/>
        <v>0</v>
      </c>
      <c r="J55" s="110"/>
    </row>
    <row r="56" spans="1:10" s="113" customFormat="1" ht="18.75" customHeight="1" x14ac:dyDescent="0.2">
      <c r="A56" s="340">
        <v>42733</v>
      </c>
      <c r="B56" s="340" t="str">
        <f t="shared" si="0"/>
        <v>42733 DVD-RW w/ case1</v>
      </c>
      <c r="C56" s="347" t="s">
        <v>518</v>
      </c>
      <c r="D56" s="240" t="s">
        <v>931</v>
      </c>
      <c r="E56" s="343">
        <v>1</v>
      </c>
      <c r="F56" s="373"/>
      <c r="G56" s="344">
        <f>VLOOKUP(C56,'N1113 '!A$8:H$356,7,FALSE)</f>
        <v>45</v>
      </c>
      <c r="H56" s="395">
        <f t="shared" si="3"/>
        <v>45</v>
      </c>
      <c r="I56" s="396">
        <f t="shared" si="4"/>
        <v>0</v>
      </c>
      <c r="J56" s="110"/>
    </row>
    <row r="57" spans="1:10" s="113" customFormat="1" ht="18.75" customHeight="1" x14ac:dyDescent="0.2">
      <c r="A57" s="340">
        <v>42733</v>
      </c>
      <c r="B57" s="340" t="str">
        <f t="shared" si="0"/>
        <v>42733 Envelope - Brown for time deposit 6x9a</v>
      </c>
      <c r="C57" s="347" t="s">
        <v>905</v>
      </c>
      <c r="D57" s="342" t="s">
        <v>931</v>
      </c>
      <c r="E57" s="343">
        <v>80</v>
      </c>
      <c r="F57" s="373"/>
      <c r="G57" s="344">
        <f>VLOOKUP(C57,'N1113 '!A$8:H$356,7,FALSE)</f>
        <v>1</v>
      </c>
      <c r="H57" s="395">
        <f t="shared" si="3"/>
        <v>80</v>
      </c>
      <c r="I57" s="396">
        <f t="shared" si="4"/>
        <v>0</v>
      </c>
      <c r="J57" s="110"/>
    </row>
    <row r="58" spans="1:10" s="113" customFormat="1" ht="18.75" customHeight="1" x14ac:dyDescent="0.2">
      <c r="A58" s="340">
        <v>42733</v>
      </c>
      <c r="B58" s="340" t="str">
        <f t="shared" si="0"/>
        <v>42733 Envelope - Long Brown1</v>
      </c>
      <c r="C58" s="347" t="s">
        <v>853</v>
      </c>
      <c r="D58" s="389" t="s">
        <v>931</v>
      </c>
      <c r="E58" s="343">
        <v>112</v>
      </c>
      <c r="F58" s="373"/>
      <c r="G58" s="344">
        <f>VLOOKUP(C58,'N1113 '!A$8:H$356,7,FALSE)</f>
        <v>2</v>
      </c>
      <c r="H58" s="395">
        <f t="shared" si="3"/>
        <v>224</v>
      </c>
      <c r="I58" s="396">
        <f t="shared" si="4"/>
        <v>0</v>
      </c>
      <c r="J58" s="110"/>
    </row>
    <row r="59" spans="1:10" s="113" customFormat="1" ht="18.75" customHeight="1" x14ac:dyDescent="0.2">
      <c r="A59" s="340">
        <v>42733</v>
      </c>
      <c r="B59" s="340" t="str">
        <f t="shared" si="0"/>
        <v>42733 Envelope - Long White / Box</v>
      </c>
      <c r="C59" s="347" t="s">
        <v>335</v>
      </c>
      <c r="D59" s="163" t="s">
        <v>931</v>
      </c>
      <c r="E59" s="343">
        <v>500</v>
      </c>
      <c r="F59" s="373"/>
      <c r="G59" s="344">
        <f>VLOOKUP(C59,'N1113 '!A$8:H$356,7,FALSE)</f>
        <v>0.4</v>
      </c>
      <c r="H59" s="395">
        <f t="shared" si="3"/>
        <v>200</v>
      </c>
      <c r="I59" s="396">
        <f t="shared" si="4"/>
        <v>0</v>
      </c>
      <c r="J59" s="110"/>
    </row>
    <row r="60" spans="1:10" s="113" customFormat="1" ht="18.75" customHeight="1" x14ac:dyDescent="0.2">
      <c r="A60" s="340">
        <v>42733</v>
      </c>
      <c r="B60" s="340" t="str">
        <f t="shared" si="0"/>
        <v>42733 Envelope - Short Brown</v>
      </c>
      <c r="C60" s="347" t="s">
        <v>138</v>
      </c>
      <c r="D60" s="389" t="s">
        <v>931</v>
      </c>
      <c r="E60" s="343">
        <v>20</v>
      </c>
      <c r="F60" s="373"/>
      <c r="G60" s="344">
        <f>VLOOKUP(C60,'N1113 '!A$8:H$356,7,FALSE)</f>
        <v>1.5</v>
      </c>
      <c r="H60" s="395">
        <f t="shared" si="3"/>
        <v>30</v>
      </c>
      <c r="I60" s="396">
        <f t="shared" si="4"/>
        <v>0</v>
      </c>
      <c r="J60" s="110"/>
    </row>
    <row r="61" spans="1:10" s="113" customFormat="1" ht="18.75" customHeight="1" x14ac:dyDescent="0.2">
      <c r="A61" s="340">
        <v>42733</v>
      </c>
      <c r="B61" s="340" t="str">
        <f t="shared" si="0"/>
        <v>42733 Envelope - Short White / Box</v>
      </c>
      <c r="C61" s="347" t="s">
        <v>336</v>
      </c>
      <c r="D61" s="342" t="s">
        <v>931</v>
      </c>
      <c r="E61" s="343">
        <v>2</v>
      </c>
      <c r="F61" s="373"/>
      <c r="G61" s="344">
        <f>VLOOKUP(C61,'N1113 '!A$8:H$356,7,FALSE)</f>
        <v>210</v>
      </c>
      <c r="H61" s="395">
        <f t="shared" si="3"/>
        <v>420</v>
      </c>
      <c r="I61" s="396">
        <f t="shared" si="4"/>
        <v>0</v>
      </c>
      <c r="J61" s="167"/>
    </row>
    <row r="62" spans="1:10" s="113" customFormat="1" ht="18.75" customHeight="1" x14ac:dyDescent="0.2">
      <c r="A62" s="340">
        <v>42733</v>
      </c>
      <c r="B62" s="340" t="str">
        <f t="shared" si="0"/>
        <v>42733 Eraser-1</v>
      </c>
      <c r="C62" s="347" t="s">
        <v>500</v>
      </c>
      <c r="D62" s="163" t="s">
        <v>931</v>
      </c>
      <c r="E62" s="343">
        <v>1</v>
      </c>
      <c r="F62" s="373"/>
      <c r="G62" s="344">
        <f>VLOOKUP(C62,'N1113 '!A$8:H$356,7,FALSE)</f>
        <v>10</v>
      </c>
      <c r="H62" s="395">
        <f t="shared" si="3"/>
        <v>10</v>
      </c>
      <c r="I62" s="396">
        <f t="shared" si="4"/>
        <v>0</v>
      </c>
      <c r="J62" s="110"/>
    </row>
    <row r="63" spans="1:10" s="113" customFormat="1" ht="18.75" customHeight="1" x14ac:dyDescent="0.2">
      <c r="A63" s="340">
        <v>42733</v>
      </c>
      <c r="B63" s="340" t="str">
        <f t="shared" si="0"/>
        <v>42733 Fastener</v>
      </c>
      <c r="C63" s="405" t="s">
        <v>143</v>
      </c>
      <c r="D63" s="163" t="s">
        <v>931</v>
      </c>
      <c r="E63" s="343">
        <v>9</v>
      </c>
      <c r="F63" s="373"/>
      <c r="G63" s="344">
        <f>VLOOKUP(C63,'N1113 '!A$8:H$356,7,FALSE)</f>
        <v>26</v>
      </c>
      <c r="H63" s="395">
        <f t="shared" si="3"/>
        <v>234</v>
      </c>
      <c r="I63" s="396">
        <f t="shared" si="4"/>
        <v>0</v>
      </c>
      <c r="J63" s="110"/>
    </row>
    <row r="64" spans="1:10" s="113" customFormat="1" ht="18.75" customHeight="1" x14ac:dyDescent="0.2">
      <c r="A64" s="340">
        <v>42733</v>
      </c>
      <c r="B64" s="340" t="str">
        <f t="shared" si="0"/>
        <v>42733 Fastener Long 8.5"</v>
      </c>
      <c r="C64" s="387" t="s">
        <v>865</v>
      </c>
      <c r="D64" s="163" t="s">
        <v>931</v>
      </c>
      <c r="E64" s="343">
        <v>8</v>
      </c>
      <c r="F64" s="373"/>
      <c r="G64" s="344">
        <f>VLOOKUP(C64,'N1113 '!A$8:H$356,7,FALSE)</f>
        <v>95</v>
      </c>
      <c r="H64" s="395">
        <f t="shared" si="3"/>
        <v>760</v>
      </c>
      <c r="I64" s="396">
        <f t="shared" si="4"/>
        <v>0</v>
      </c>
      <c r="J64" s="110"/>
    </row>
    <row r="65" spans="1:10" s="113" customFormat="1" ht="18.75" customHeight="1" x14ac:dyDescent="0.2">
      <c r="A65" s="340">
        <v>42733</v>
      </c>
      <c r="B65" s="340" t="str">
        <f t="shared" si="0"/>
        <v>42733 Finger Moistuner1</v>
      </c>
      <c r="C65" s="347" t="s">
        <v>852</v>
      </c>
      <c r="D65" s="163" t="s">
        <v>931</v>
      </c>
      <c r="E65" s="343">
        <v>3</v>
      </c>
      <c r="F65" s="373"/>
      <c r="G65" s="344">
        <f>VLOOKUP(C65,'N1113 '!A$8:H$356,7,FALSE)</f>
        <v>32</v>
      </c>
      <c r="H65" s="395">
        <f t="shared" si="3"/>
        <v>96</v>
      </c>
      <c r="I65" s="396">
        <f t="shared" si="4"/>
        <v>0</v>
      </c>
      <c r="J65" s="110"/>
    </row>
    <row r="66" spans="1:10" s="113" customFormat="1" ht="18.75" customHeight="1" x14ac:dyDescent="0.2">
      <c r="A66" s="340">
        <v>42733</v>
      </c>
      <c r="B66" s="340" t="str">
        <f t="shared" si="0"/>
        <v>42733 Folder Long</v>
      </c>
      <c r="C66" s="347" t="s">
        <v>564</v>
      </c>
      <c r="D66" s="342" t="s">
        <v>931</v>
      </c>
      <c r="E66" s="343">
        <v>272</v>
      </c>
      <c r="F66" s="373"/>
      <c r="G66" s="354">
        <v>3.6</v>
      </c>
      <c r="H66" s="395">
        <f t="shared" si="3"/>
        <v>979.2</v>
      </c>
      <c r="I66" s="396">
        <f t="shared" si="4"/>
        <v>0</v>
      </c>
      <c r="J66" s="110"/>
    </row>
    <row r="67" spans="1:10" s="113" customFormat="1" ht="18.75" customHeight="1" x14ac:dyDescent="0.2">
      <c r="A67" s="340">
        <v>42733</v>
      </c>
      <c r="B67" s="340" t="str">
        <f t="shared" si="0"/>
        <v>42733 Folder Long (Colored)</v>
      </c>
      <c r="C67" s="347" t="s">
        <v>483</v>
      </c>
      <c r="D67" s="163" t="s">
        <v>931</v>
      </c>
      <c r="E67" s="343">
        <v>8</v>
      </c>
      <c r="F67" s="373"/>
      <c r="G67" s="344">
        <f>VLOOKUP(C67,'N1113 '!A$8:H$356,7,FALSE)</f>
        <v>6</v>
      </c>
      <c r="H67" s="395">
        <f t="shared" si="3"/>
        <v>48</v>
      </c>
      <c r="I67" s="396">
        <f t="shared" si="4"/>
        <v>0</v>
      </c>
      <c r="J67" s="110"/>
    </row>
    <row r="68" spans="1:10" s="113" customFormat="1" ht="18.75" customHeight="1" x14ac:dyDescent="0.2">
      <c r="A68" s="340">
        <v>42733</v>
      </c>
      <c r="B68" s="340" t="str">
        <f t="shared" si="0"/>
        <v>42733 Folder Long (Colored) Punchless</v>
      </c>
      <c r="C68" s="347" t="s">
        <v>520</v>
      </c>
      <c r="D68" s="163" t="s">
        <v>931</v>
      </c>
      <c r="E68" s="343">
        <v>13</v>
      </c>
      <c r="F68" s="373"/>
      <c r="G68" s="344">
        <f>VLOOKUP(C68,'N1113 '!A$8:H$356,7,FALSE)</f>
        <v>14</v>
      </c>
      <c r="H68" s="395">
        <f t="shared" si="3"/>
        <v>182</v>
      </c>
      <c r="I68" s="396">
        <f t="shared" si="4"/>
        <v>0</v>
      </c>
      <c r="J68" s="110"/>
    </row>
    <row r="69" spans="1:10" s="113" customFormat="1" ht="18.75" customHeight="1" x14ac:dyDescent="0.2">
      <c r="A69" s="340">
        <v>42733</v>
      </c>
      <c r="B69" s="340" t="str">
        <f t="shared" si="0"/>
        <v>42733 Folder Short</v>
      </c>
      <c r="C69" s="358" t="s">
        <v>377</v>
      </c>
      <c r="D69" s="163" t="s">
        <v>931</v>
      </c>
      <c r="E69" s="343">
        <v>18</v>
      </c>
      <c r="F69" s="373"/>
      <c r="G69" s="344">
        <f>VLOOKUP(C69,'N1113 '!A$8:H$356,7,FALSE)</f>
        <v>2.75</v>
      </c>
      <c r="H69" s="395">
        <f t="shared" si="3"/>
        <v>49.5</v>
      </c>
      <c r="I69" s="396">
        <f t="shared" si="4"/>
        <v>0</v>
      </c>
      <c r="J69" s="110"/>
    </row>
    <row r="70" spans="1:10" s="113" customFormat="1" ht="18.75" customHeight="1" x14ac:dyDescent="0.2">
      <c r="A70" s="340">
        <v>42733</v>
      </c>
      <c r="B70" s="340" t="str">
        <f t="shared" si="0"/>
        <v>42733 Folder Short - Clear front</v>
      </c>
      <c r="C70" s="347" t="s">
        <v>664</v>
      </c>
      <c r="D70" s="163" t="s">
        <v>931</v>
      </c>
      <c r="E70" s="343">
        <v>5</v>
      </c>
      <c r="F70" s="373"/>
      <c r="G70" s="344">
        <f>VLOOKUP(C70,'N1113 '!A$8:H$356,7,FALSE)</f>
        <v>14</v>
      </c>
      <c r="H70" s="395">
        <f t="shared" si="3"/>
        <v>70</v>
      </c>
      <c r="I70" s="396">
        <f t="shared" si="4"/>
        <v>0</v>
      </c>
      <c r="J70" s="110"/>
    </row>
    <row r="71" spans="1:10" s="113" customFormat="1" ht="18.75" customHeight="1" x14ac:dyDescent="0.2">
      <c r="A71" s="340">
        <v>42733</v>
      </c>
      <c r="B71" s="340" t="str">
        <f t="shared" ref="B71:B134" si="5">CONCATENATE(A71," ",C71)</f>
        <v>42733 Folder Short (Colored) Punchless</v>
      </c>
      <c r="C71" s="352" t="s">
        <v>554</v>
      </c>
      <c r="D71" s="389" t="s">
        <v>931</v>
      </c>
      <c r="E71" s="343">
        <v>2</v>
      </c>
      <c r="F71" s="373"/>
      <c r="G71" s="344">
        <f>VLOOKUP(C71,'N1113 '!A$8:H$356,7,FALSE)</f>
        <v>9.5</v>
      </c>
      <c r="H71" s="395">
        <f t="shared" ref="H71:H101" si="6">E71*G71</f>
        <v>19</v>
      </c>
      <c r="I71" s="396">
        <f t="shared" ref="I71:I101" si="7">G71*F71</f>
        <v>0</v>
      </c>
      <c r="J71" s="110"/>
    </row>
    <row r="72" spans="1:10" s="113" customFormat="1" ht="18.75" customHeight="1" x14ac:dyDescent="0.2">
      <c r="A72" s="340">
        <v>42733</v>
      </c>
      <c r="B72" s="340" t="str">
        <f t="shared" si="5"/>
        <v>42733 Frame</v>
      </c>
      <c r="C72" s="387" t="s">
        <v>1002</v>
      </c>
      <c r="D72" s="342" t="s">
        <v>931</v>
      </c>
      <c r="E72" s="343">
        <v>5</v>
      </c>
      <c r="F72" s="373"/>
      <c r="G72" s="344">
        <f>VLOOKUP(C72,'N1113 '!A$8:H$356,7,FALSE)</f>
        <v>45</v>
      </c>
      <c r="H72" s="395">
        <f t="shared" si="6"/>
        <v>225</v>
      </c>
      <c r="I72" s="396">
        <f t="shared" si="7"/>
        <v>0</v>
      </c>
      <c r="J72" s="110"/>
    </row>
    <row r="73" spans="1:10" s="113" customFormat="1" ht="18.75" customHeight="1" x14ac:dyDescent="0.2">
      <c r="A73" s="340">
        <v>42733</v>
      </c>
      <c r="B73" s="340" t="str">
        <f t="shared" si="5"/>
        <v>42733 Glue all 130g</v>
      </c>
      <c r="C73" s="347" t="s">
        <v>342</v>
      </c>
      <c r="D73" s="163" t="s">
        <v>931</v>
      </c>
      <c r="E73" s="343">
        <v>4</v>
      </c>
      <c r="F73" s="373"/>
      <c r="G73" s="344">
        <f>VLOOKUP(C73,'N1113 '!A$8:H$356,7,FALSE)</f>
        <v>38</v>
      </c>
      <c r="H73" s="395">
        <f t="shared" si="6"/>
        <v>152</v>
      </c>
      <c r="I73" s="396">
        <f t="shared" si="7"/>
        <v>0</v>
      </c>
      <c r="J73" s="110"/>
    </row>
    <row r="74" spans="1:10" s="113" customFormat="1" ht="18.75" customHeight="1" x14ac:dyDescent="0.2">
      <c r="A74" s="340">
        <v>42733</v>
      </c>
      <c r="B74" s="340" t="str">
        <f t="shared" si="5"/>
        <v>42733 Highlighter-Stabilo</v>
      </c>
      <c r="C74" s="347" t="s">
        <v>424</v>
      </c>
      <c r="D74" s="163" t="s">
        <v>931</v>
      </c>
      <c r="E74" s="343">
        <v>8</v>
      </c>
      <c r="F74" s="373"/>
      <c r="G74" s="344">
        <f>VLOOKUP(C74,'N1113 '!A$8:H$356,7,FALSE)</f>
        <v>24</v>
      </c>
      <c r="H74" s="395">
        <f t="shared" si="6"/>
        <v>192</v>
      </c>
      <c r="I74" s="396">
        <f t="shared" si="7"/>
        <v>0</v>
      </c>
    </row>
    <row r="75" spans="1:10" s="113" customFormat="1" ht="18.75" customHeight="1" x14ac:dyDescent="0.2">
      <c r="A75" s="340">
        <v>42733</v>
      </c>
      <c r="B75" s="340" t="str">
        <f t="shared" si="5"/>
        <v>42733 ID CARD (Blank 500)</v>
      </c>
      <c r="C75" s="347" t="s">
        <v>850</v>
      </c>
      <c r="D75" s="342" t="s">
        <v>485</v>
      </c>
      <c r="E75" s="343">
        <v>8</v>
      </c>
      <c r="F75" s="373"/>
      <c r="G75" s="344">
        <f>VLOOKUP(C75,'N1113 '!A$8:H$356,7,FALSE)</f>
        <v>3640</v>
      </c>
      <c r="H75" s="395">
        <f t="shared" si="6"/>
        <v>29120</v>
      </c>
      <c r="I75" s="396">
        <f t="shared" si="7"/>
        <v>0</v>
      </c>
      <c r="J75" s="110"/>
    </row>
    <row r="76" spans="1:10" s="113" customFormat="1" ht="18.75" customHeight="1" x14ac:dyDescent="0.2">
      <c r="A76" s="340">
        <v>42733</v>
      </c>
      <c r="B76" s="340" t="str">
        <f t="shared" si="5"/>
        <v>42733 ID Registration Form</v>
      </c>
      <c r="C76" s="347" t="s">
        <v>16</v>
      </c>
      <c r="D76" s="163" t="s">
        <v>928</v>
      </c>
      <c r="E76" s="349">
        <v>25</v>
      </c>
      <c r="F76" s="374"/>
      <c r="G76" s="344">
        <f>VLOOKUP(C76,'N1113 '!A$8:H$356,7,FALSE)</f>
        <v>75</v>
      </c>
      <c r="H76" s="395">
        <f t="shared" si="6"/>
        <v>1875</v>
      </c>
      <c r="I76" s="396">
        <f t="shared" si="7"/>
        <v>0</v>
      </c>
      <c r="J76" s="110"/>
    </row>
    <row r="77" spans="1:10" s="113" customFormat="1" ht="18.75" customHeight="1" x14ac:dyDescent="0.2">
      <c r="A77" s="340">
        <v>42733</v>
      </c>
      <c r="B77" s="340" t="str">
        <f t="shared" si="5"/>
        <v>42733 Index Card 5x8</v>
      </c>
      <c r="C77" s="347" t="s">
        <v>162</v>
      </c>
      <c r="D77" s="240" t="s">
        <v>931</v>
      </c>
      <c r="E77" s="349">
        <v>6</v>
      </c>
      <c r="F77" s="374"/>
      <c r="G77" s="344">
        <f>VLOOKUP(C77,'N1113 '!A$8:H$356,7,FALSE)</f>
        <v>42</v>
      </c>
      <c r="H77" s="395">
        <f t="shared" si="6"/>
        <v>252</v>
      </c>
      <c r="I77" s="396">
        <f t="shared" si="7"/>
        <v>0</v>
      </c>
      <c r="J77" s="167"/>
    </row>
    <row r="78" spans="1:10" s="113" customFormat="1" ht="18.75" customHeight="1" x14ac:dyDescent="0.2">
      <c r="A78" s="340">
        <v>42733</v>
      </c>
      <c r="B78" s="340" t="str">
        <f t="shared" si="5"/>
        <v>42733 Index Card for T.D.</v>
      </c>
      <c r="C78" s="347" t="s">
        <v>960</v>
      </c>
      <c r="D78" s="163" t="s">
        <v>931</v>
      </c>
      <c r="E78" s="349">
        <v>200</v>
      </c>
      <c r="F78" s="374"/>
      <c r="G78" s="344">
        <f>VLOOKUP(C78,'N1113 '!A$8:H$356,7,FALSE)</f>
        <v>1</v>
      </c>
      <c r="H78" s="395">
        <f t="shared" si="6"/>
        <v>200</v>
      </c>
      <c r="I78" s="396">
        <f t="shared" si="7"/>
        <v>0</v>
      </c>
      <c r="J78" s="167"/>
    </row>
    <row r="79" spans="1:10" s="113" customFormat="1" ht="18.75" customHeight="1" x14ac:dyDescent="0.2">
      <c r="A79" s="340">
        <v>42733</v>
      </c>
      <c r="B79" s="340" t="str">
        <f t="shared" si="5"/>
        <v>42733 Journal Voucher - Credit</v>
      </c>
      <c r="C79" s="347" t="s">
        <v>392</v>
      </c>
      <c r="D79" s="163" t="s">
        <v>487</v>
      </c>
      <c r="E79" s="343">
        <v>100</v>
      </c>
      <c r="F79" s="373"/>
      <c r="G79" s="354">
        <f>VLOOKUP(C79,'N1113 '!A$8:H$356,7,FALSE)</f>
        <v>35</v>
      </c>
      <c r="H79" s="395">
        <f t="shared" si="6"/>
        <v>3500</v>
      </c>
      <c r="I79" s="396">
        <f t="shared" si="7"/>
        <v>0</v>
      </c>
    </row>
    <row r="80" spans="1:10" s="113" customFormat="1" ht="18.75" customHeight="1" x14ac:dyDescent="0.2">
      <c r="A80" s="340">
        <v>42733</v>
      </c>
      <c r="B80" s="340" t="str">
        <f t="shared" si="5"/>
        <v>42733 Masking Tape 1/2"</v>
      </c>
      <c r="C80" s="347" t="s">
        <v>346</v>
      </c>
      <c r="D80" s="389" t="s">
        <v>931</v>
      </c>
      <c r="E80" s="343">
        <v>2</v>
      </c>
      <c r="F80" s="373"/>
      <c r="G80" s="344">
        <f>VLOOKUP(C80,'N1113 '!A$8:H$356,7,FALSE)</f>
        <v>14.5</v>
      </c>
      <c r="H80" s="395">
        <f t="shared" si="6"/>
        <v>29</v>
      </c>
      <c r="I80" s="396">
        <f t="shared" si="7"/>
        <v>0</v>
      </c>
      <c r="J80" s="110"/>
    </row>
    <row r="81" spans="1:10" s="113" customFormat="1" ht="18.75" customHeight="1" x14ac:dyDescent="0.2">
      <c r="A81" s="340">
        <v>42733</v>
      </c>
      <c r="B81" s="340" t="str">
        <f t="shared" si="5"/>
        <v>42733 Mouse Pad-sm</v>
      </c>
      <c r="C81" s="405" t="s">
        <v>604</v>
      </c>
      <c r="D81" s="240" t="s">
        <v>931</v>
      </c>
      <c r="E81" s="343">
        <v>5</v>
      </c>
      <c r="F81" s="373"/>
      <c r="G81" s="344">
        <f>VLOOKUP(C81,'N1113 '!A$8:H$356,7,FALSE)</f>
        <v>25</v>
      </c>
      <c r="H81" s="395">
        <f t="shared" si="6"/>
        <v>125</v>
      </c>
      <c r="I81" s="396">
        <f t="shared" si="7"/>
        <v>0</v>
      </c>
      <c r="J81" s="110"/>
    </row>
    <row r="82" spans="1:10" s="113" customFormat="1" ht="18.75" customHeight="1" x14ac:dyDescent="0.2">
      <c r="A82" s="340">
        <v>42733</v>
      </c>
      <c r="B82" s="340" t="str">
        <f t="shared" si="5"/>
        <v>42733 Newsprint Paper Long</v>
      </c>
      <c r="C82" s="347" t="s">
        <v>427</v>
      </c>
      <c r="D82" s="240" t="s">
        <v>618</v>
      </c>
      <c r="E82" s="343">
        <v>3</v>
      </c>
      <c r="F82" s="373"/>
      <c r="G82" s="344">
        <f>VLOOKUP(C82,'N1113 '!A$8:H$356,7,FALSE)</f>
        <v>85</v>
      </c>
      <c r="H82" s="395">
        <f t="shared" si="6"/>
        <v>255</v>
      </c>
      <c r="I82" s="396">
        <f t="shared" si="7"/>
        <v>0</v>
      </c>
      <c r="J82" s="110"/>
    </row>
    <row r="83" spans="1:10" s="113" customFormat="1" ht="18.75" customHeight="1" x14ac:dyDescent="0.2">
      <c r="A83" s="340">
        <v>42733</v>
      </c>
      <c r="B83" s="340" t="str">
        <f t="shared" si="5"/>
        <v>42733 Official Receipt - Credit/Pads</v>
      </c>
      <c r="C83" s="347" t="s">
        <v>816</v>
      </c>
      <c r="D83" s="389" t="s">
        <v>994</v>
      </c>
      <c r="E83" s="343">
        <v>250</v>
      </c>
      <c r="F83" s="373"/>
      <c r="G83" s="354">
        <f>VLOOKUP(C83,'N1113 '!A$8:H$356,7,FALSE)</f>
        <v>36.25</v>
      </c>
      <c r="H83" s="395">
        <f t="shared" si="6"/>
        <v>9062.5</v>
      </c>
      <c r="I83" s="396">
        <f t="shared" si="7"/>
        <v>0</v>
      </c>
      <c r="J83" s="110"/>
    </row>
    <row r="84" spans="1:10" s="113" customFormat="1" ht="18.75" customHeight="1" x14ac:dyDescent="0.2">
      <c r="A84" s="340">
        <v>42733</v>
      </c>
      <c r="B84" s="340" t="str">
        <f t="shared" si="5"/>
        <v>42733 Official Receipt - Grocery</v>
      </c>
      <c r="C84" s="387" t="s">
        <v>318</v>
      </c>
      <c r="D84" s="163" t="s">
        <v>933</v>
      </c>
      <c r="E84" s="343">
        <v>140</v>
      </c>
      <c r="F84" s="373"/>
      <c r="G84" s="354">
        <f>VLOOKUP(C84,'N1113 '!A$8:H$356,7,FALSE)</f>
        <v>50</v>
      </c>
      <c r="H84" s="395">
        <f t="shared" si="6"/>
        <v>7000</v>
      </c>
      <c r="I84" s="396">
        <f t="shared" si="7"/>
        <v>0</v>
      </c>
      <c r="J84" s="110"/>
    </row>
    <row r="85" spans="1:10" s="113" customFormat="1" ht="18.75" customHeight="1" x14ac:dyDescent="0.2">
      <c r="A85" s="340">
        <v>42733</v>
      </c>
      <c r="B85" s="340" t="str">
        <f t="shared" si="5"/>
        <v>42733 Packaging Tape</v>
      </c>
      <c r="C85" s="347" t="s">
        <v>174</v>
      </c>
      <c r="D85" s="163" t="s">
        <v>931</v>
      </c>
      <c r="E85" s="343">
        <v>11</v>
      </c>
      <c r="F85" s="373"/>
      <c r="G85" s="344">
        <f>VLOOKUP(C85,'N1113 '!A$8:H$356,7,FALSE)</f>
        <v>40</v>
      </c>
      <c r="H85" s="395">
        <f t="shared" si="6"/>
        <v>440</v>
      </c>
      <c r="I85" s="396">
        <f t="shared" si="7"/>
        <v>0</v>
      </c>
      <c r="J85" s="110"/>
    </row>
    <row r="86" spans="1:10" s="113" customFormat="1" ht="18.75" customHeight="1" x14ac:dyDescent="0.2">
      <c r="A86" s="340">
        <v>42733</v>
      </c>
      <c r="B86" s="340" t="str">
        <f t="shared" si="5"/>
        <v>42733 Paper Clip Jumbo</v>
      </c>
      <c r="C86" s="347" t="s">
        <v>182</v>
      </c>
      <c r="D86" s="240" t="s">
        <v>931</v>
      </c>
      <c r="E86" s="343">
        <v>12</v>
      </c>
      <c r="F86" s="373"/>
      <c r="G86" s="354">
        <f>VLOOKUP(C86,'N1113 '!A$8:H$356,7,FALSE)</f>
        <v>17</v>
      </c>
      <c r="H86" s="395">
        <f t="shared" si="6"/>
        <v>204</v>
      </c>
      <c r="I86" s="396">
        <f t="shared" si="7"/>
        <v>0</v>
      </c>
      <c r="J86" s="110"/>
    </row>
    <row r="87" spans="1:10" s="110" customFormat="1" ht="18.75" customHeight="1" x14ac:dyDescent="0.2">
      <c r="A87" s="340">
        <v>42733</v>
      </c>
      <c r="B87" s="340" t="str">
        <f t="shared" si="5"/>
        <v>42733 Paper Clip Small</v>
      </c>
      <c r="C87" s="358" t="s">
        <v>184</v>
      </c>
      <c r="D87" s="342" t="s">
        <v>931</v>
      </c>
      <c r="E87" s="343">
        <v>7</v>
      </c>
      <c r="F87" s="373"/>
      <c r="G87" s="354">
        <f>VLOOKUP(C87,'N1113 '!A$8:H$356,7,FALSE)</f>
        <v>8.5</v>
      </c>
      <c r="H87" s="395">
        <f t="shared" si="6"/>
        <v>59.5</v>
      </c>
      <c r="I87" s="396">
        <f t="shared" si="7"/>
        <v>0</v>
      </c>
    </row>
    <row r="88" spans="1:10" s="113" customFormat="1" ht="18.75" customHeight="1" x14ac:dyDescent="0.2">
      <c r="A88" s="340">
        <v>42733</v>
      </c>
      <c r="B88" s="340" t="str">
        <f t="shared" si="5"/>
        <v>42733 Parker refill 1</v>
      </c>
      <c r="C88" s="347" t="s">
        <v>529</v>
      </c>
      <c r="D88" s="163" t="s">
        <v>931</v>
      </c>
      <c r="E88" s="349">
        <v>2</v>
      </c>
      <c r="F88" s="374"/>
      <c r="G88" s="344">
        <f>VLOOKUP(C88,'N1113 '!A$8:H$356,7,FALSE)</f>
        <v>145</v>
      </c>
      <c r="H88" s="395">
        <f t="shared" si="6"/>
        <v>290</v>
      </c>
      <c r="I88" s="396">
        <f t="shared" si="7"/>
        <v>0</v>
      </c>
      <c r="J88" s="110"/>
    </row>
    <row r="89" spans="1:10" s="110" customFormat="1" ht="18.75" customHeight="1" x14ac:dyDescent="0.2">
      <c r="A89" s="340">
        <v>42733</v>
      </c>
      <c r="B89" s="340" t="str">
        <f t="shared" si="5"/>
        <v>42733 Passbook - Chips</v>
      </c>
      <c r="C89" s="162" t="s">
        <v>26</v>
      </c>
      <c r="D89" s="342" t="s">
        <v>928</v>
      </c>
      <c r="E89" s="349">
        <v>700</v>
      </c>
      <c r="F89" s="374"/>
      <c r="G89" s="344">
        <f>VLOOKUP(C89,'N1113 '!A$8:H$356,7,FALSE)</f>
        <v>8</v>
      </c>
      <c r="H89" s="395">
        <f t="shared" si="6"/>
        <v>5600</v>
      </c>
      <c r="I89" s="396">
        <f t="shared" si="7"/>
        <v>0</v>
      </c>
    </row>
    <row r="90" spans="1:10" s="113" customFormat="1" ht="18.75" customHeight="1" x14ac:dyDescent="0.2">
      <c r="A90" s="340">
        <v>42733</v>
      </c>
      <c r="B90" s="340" t="str">
        <f t="shared" si="5"/>
        <v>42733 Passbook - Fixed Deposit Share Capital</v>
      </c>
      <c r="C90" s="213" t="s">
        <v>30</v>
      </c>
      <c r="D90" s="163" t="s">
        <v>487</v>
      </c>
      <c r="E90" s="343">
        <v>1350</v>
      </c>
      <c r="F90" s="373"/>
      <c r="G90" s="344">
        <f>VLOOKUP(C90,'N1113 '!A$8:H$356,7,FALSE)</f>
        <v>13</v>
      </c>
      <c r="H90" s="395">
        <f t="shared" si="6"/>
        <v>17550</v>
      </c>
      <c r="I90" s="396">
        <f t="shared" si="7"/>
        <v>0</v>
      </c>
      <c r="J90" s="110"/>
    </row>
    <row r="91" spans="1:10" s="113" customFormat="1" ht="18.75" customHeight="1" x14ac:dyDescent="0.2">
      <c r="A91" s="340">
        <v>42733</v>
      </c>
      <c r="B91" s="340" t="str">
        <f t="shared" si="5"/>
        <v>42733 Passbook - Fixed Deposit Supplemental</v>
      </c>
      <c r="C91" s="347" t="s">
        <v>32</v>
      </c>
      <c r="D91" s="240" t="s">
        <v>487</v>
      </c>
      <c r="E91" s="343">
        <v>400</v>
      </c>
      <c r="F91" s="373"/>
      <c r="G91" s="344">
        <f>VLOOKUP(C91,'N1113 '!A$8:H$356,7,FALSE)</f>
        <v>12</v>
      </c>
      <c r="H91" s="395">
        <f t="shared" si="6"/>
        <v>4800</v>
      </c>
      <c r="I91" s="396">
        <f t="shared" si="7"/>
        <v>0</v>
      </c>
      <c r="J91" s="110"/>
    </row>
    <row r="92" spans="1:10" s="113" customFormat="1" ht="18.75" customHeight="1" x14ac:dyDescent="0.2">
      <c r="A92" s="340">
        <v>42733</v>
      </c>
      <c r="B92" s="340" t="str">
        <f t="shared" si="5"/>
        <v>42733 Passbook - Loan Passbook</v>
      </c>
      <c r="C92" s="347" t="s">
        <v>34</v>
      </c>
      <c r="D92" s="240" t="s">
        <v>487</v>
      </c>
      <c r="E92" s="343">
        <v>3400</v>
      </c>
      <c r="F92" s="373"/>
      <c r="G92" s="354">
        <f>VLOOKUP(C92,'N1113 '!A$8:H$356,7,FALSE)</f>
        <v>20</v>
      </c>
      <c r="H92" s="395">
        <f t="shared" si="6"/>
        <v>68000</v>
      </c>
      <c r="I92" s="396">
        <f t="shared" si="7"/>
        <v>0</v>
      </c>
    </row>
    <row r="93" spans="1:10" s="113" customFormat="1" ht="18.75" customHeight="1" x14ac:dyDescent="0.2">
      <c r="A93" s="340">
        <v>42733</v>
      </c>
      <c r="B93" s="340" t="str">
        <f t="shared" si="5"/>
        <v>42733 Paste-Redstone 200gms</v>
      </c>
      <c r="C93" s="347" t="s">
        <v>430</v>
      </c>
      <c r="D93" s="163" t="s">
        <v>931</v>
      </c>
      <c r="E93" s="349">
        <v>3</v>
      </c>
      <c r="F93" s="374"/>
      <c r="G93" s="344">
        <f>VLOOKUP(C93,'N1113 '!A$8:H$356,7,FALSE)</f>
        <v>26</v>
      </c>
      <c r="H93" s="395">
        <f t="shared" si="6"/>
        <v>78</v>
      </c>
      <c r="I93" s="396">
        <f t="shared" si="7"/>
        <v>0</v>
      </c>
      <c r="J93" s="110"/>
    </row>
    <row r="94" spans="1:10" s="113" customFormat="1" ht="18.75" customHeight="1" x14ac:dyDescent="0.2">
      <c r="A94" s="340">
        <v>42733</v>
      </c>
      <c r="B94" s="340" t="str">
        <f t="shared" si="5"/>
        <v>42733 Pencil Mongol</v>
      </c>
      <c r="C94" s="347" t="s">
        <v>186</v>
      </c>
      <c r="D94" s="163" t="s">
        <v>931</v>
      </c>
      <c r="E94" s="343">
        <v>13</v>
      </c>
      <c r="F94" s="373"/>
      <c r="G94" s="344">
        <f>VLOOKUP(C94,'N1113 '!A$8:H$356,7,FALSE)</f>
        <v>4.5</v>
      </c>
      <c r="H94" s="395">
        <f t="shared" si="6"/>
        <v>58.5</v>
      </c>
      <c r="I94" s="396">
        <f t="shared" si="7"/>
        <v>0</v>
      </c>
      <c r="J94" s="110"/>
    </row>
    <row r="95" spans="1:10" s="110" customFormat="1" ht="18.75" customHeight="1" x14ac:dyDescent="0.2">
      <c r="A95" s="340">
        <v>42733</v>
      </c>
      <c r="B95" s="340" t="str">
        <f t="shared" si="5"/>
        <v>42733 Pentel Pen Pilot Black Broad1</v>
      </c>
      <c r="C95" s="347" t="s">
        <v>878</v>
      </c>
      <c r="D95" s="389" t="s">
        <v>931</v>
      </c>
      <c r="E95" s="343">
        <v>4</v>
      </c>
      <c r="F95" s="373"/>
      <c r="G95" s="344">
        <f>VLOOKUP(C95,'N1113 '!A$8:H$356,7,FALSE)</f>
        <v>32</v>
      </c>
      <c r="H95" s="395">
        <f t="shared" si="6"/>
        <v>128</v>
      </c>
      <c r="I95" s="396">
        <f t="shared" si="7"/>
        <v>0</v>
      </c>
    </row>
    <row r="96" spans="1:10" s="113" customFormat="1" ht="18.75" customHeight="1" x14ac:dyDescent="0.2">
      <c r="A96" s="340">
        <v>42733</v>
      </c>
      <c r="B96" s="340" t="str">
        <f t="shared" si="5"/>
        <v>42733 Pentel Pen Pilot Blue Broad</v>
      </c>
      <c r="C96" s="347" t="s">
        <v>194</v>
      </c>
      <c r="D96" s="389" t="s">
        <v>931</v>
      </c>
      <c r="E96" s="349">
        <v>10</v>
      </c>
      <c r="F96" s="374"/>
      <c r="G96" s="344">
        <f>VLOOKUP(C96,'N1113 '!A$8:H$356,7,FALSE)</f>
        <v>30</v>
      </c>
      <c r="H96" s="395">
        <f t="shared" si="6"/>
        <v>300</v>
      </c>
      <c r="I96" s="396">
        <f t="shared" si="7"/>
        <v>0</v>
      </c>
      <c r="J96" s="110"/>
    </row>
    <row r="97" spans="1:10" s="113" customFormat="1" ht="18.75" customHeight="1" x14ac:dyDescent="0.2">
      <c r="A97" s="340">
        <v>42733</v>
      </c>
      <c r="B97" s="340" t="str">
        <f t="shared" si="5"/>
        <v>42733 Pentel Pen Pilot Red Broad1</v>
      </c>
      <c r="C97" s="347" t="s">
        <v>877</v>
      </c>
      <c r="D97" s="240" t="s">
        <v>931</v>
      </c>
      <c r="E97" s="343">
        <v>2</v>
      </c>
      <c r="F97" s="373"/>
      <c r="G97" s="344">
        <f>VLOOKUP(C97,'N1113 '!A$8:H$356,7,FALSE)</f>
        <v>32</v>
      </c>
      <c r="H97" s="395">
        <f t="shared" si="6"/>
        <v>64</v>
      </c>
      <c r="I97" s="396">
        <f t="shared" si="7"/>
        <v>0</v>
      </c>
      <c r="J97" s="110"/>
    </row>
    <row r="98" spans="1:10" s="113" customFormat="1" ht="18.75" customHeight="1" x14ac:dyDescent="0.2">
      <c r="A98" s="340">
        <v>42733</v>
      </c>
      <c r="B98" s="340" t="str">
        <f t="shared" si="5"/>
        <v>42733 Petty Cash - Voucher</v>
      </c>
      <c r="C98" s="352" t="s">
        <v>519</v>
      </c>
      <c r="D98" s="240" t="s">
        <v>487</v>
      </c>
      <c r="E98" s="343">
        <v>190</v>
      </c>
      <c r="F98" s="373"/>
      <c r="G98" s="344">
        <f>VLOOKUP(C98,'N1113 '!A$8:H$356,7,FALSE)</f>
        <v>30</v>
      </c>
      <c r="H98" s="395">
        <f t="shared" si="6"/>
        <v>5700</v>
      </c>
      <c r="I98" s="396">
        <f t="shared" si="7"/>
        <v>0</v>
      </c>
      <c r="J98" s="110"/>
    </row>
    <row r="99" spans="1:10" s="113" customFormat="1" ht="18.75" customHeight="1" x14ac:dyDescent="0.2">
      <c r="A99" s="340">
        <v>42733</v>
      </c>
      <c r="B99" s="340" t="str">
        <f t="shared" si="5"/>
        <v>42733 Plastic Cover for Long Folder</v>
      </c>
      <c r="C99" s="347" t="s">
        <v>224</v>
      </c>
      <c r="D99" s="240" t="s">
        <v>931</v>
      </c>
      <c r="E99" s="349">
        <v>4</v>
      </c>
      <c r="F99" s="374"/>
      <c r="G99" s="344">
        <f>VLOOKUP(C99,'N1113 '!A$8:H$356,7,FALSE)</f>
        <v>12</v>
      </c>
      <c r="H99" s="395">
        <f t="shared" si="6"/>
        <v>48</v>
      </c>
      <c r="I99" s="396">
        <f t="shared" si="7"/>
        <v>0</v>
      </c>
      <c r="J99" s="110"/>
    </row>
    <row r="100" spans="1:10" s="113" customFormat="1" ht="18.75" customHeight="1" x14ac:dyDescent="0.2">
      <c r="A100" s="340">
        <v>42733</v>
      </c>
      <c r="B100" s="340" t="str">
        <f t="shared" si="5"/>
        <v>42733 Plastic Cover for Short Folder</v>
      </c>
      <c r="C100" s="347" t="s">
        <v>226</v>
      </c>
      <c r="D100" s="342" t="s">
        <v>931</v>
      </c>
      <c r="E100" s="349">
        <v>2</v>
      </c>
      <c r="F100" s="374"/>
      <c r="G100" s="344">
        <f>VLOOKUP(C100,'N1113 '!A$8:H$356,7,FALSE)</f>
        <v>10</v>
      </c>
      <c r="H100" s="395">
        <f t="shared" si="6"/>
        <v>20</v>
      </c>
      <c r="I100" s="396">
        <f t="shared" si="7"/>
        <v>0</v>
      </c>
      <c r="J100" s="167"/>
    </row>
    <row r="101" spans="1:10" s="113" customFormat="1" ht="18.75" customHeight="1" x14ac:dyDescent="0.2">
      <c r="A101" s="340">
        <v>42733</v>
      </c>
      <c r="B101" s="340" t="str">
        <f t="shared" si="5"/>
        <v>42733 Polaris Photopaper/10's</v>
      </c>
      <c r="C101" s="347" t="s">
        <v>788</v>
      </c>
      <c r="D101" s="389" t="s">
        <v>931</v>
      </c>
      <c r="E101" s="349">
        <v>3</v>
      </c>
      <c r="F101" s="374"/>
      <c r="G101" s="344">
        <f>VLOOKUP(C101,'N1113 '!A$8:H$356,7,FALSE)</f>
        <v>160</v>
      </c>
      <c r="H101" s="395">
        <f t="shared" si="6"/>
        <v>480</v>
      </c>
      <c r="I101" s="396">
        <f t="shared" si="7"/>
        <v>0</v>
      </c>
      <c r="J101" s="167"/>
    </row>
    <row r="102" spans="1:10" s="113" customFormat="1" ht="18.75" customHeight="1" x14ac:dyDescent="0.2">
      <c r="A102" s="340">
        <v>42733</v>
      </c>
      <c r="B102" s="340" t="str">
        <f t="shared" si="5"/>
        <v>42733 Printer Ribbon Epson 30/34/38 Fullmark</v>
      </c>
      <c r="C102" s="388" t="s">
        <v>227</v>
      </c>
      <c r="D102" s="435" t="s">
        <v>931</v>
      </c>
      <c r="E102" s="456"/>
      <c r="F102" s="456"/>
      <c r="G102" s="455"/>
      <c r="H102" s="414"/>
      <c r="I102" s="414"/>
      <c r="J102" s="110"/>
    </row>
    <row r="103" spans="1:10" s="113" customFormat="1" ht="18.75" customHeight="1" x14ac:dyDescent="0.2">
      <c r="A103" s="340">
        <v>42733</v>
      </c>
      <c r="B103" s="340" t="str">
        <f t="shared" si="5"/>
        <v>42733 Printer Ribbon Epson FX 2175/2190</v>
      </c>
      <c r="C103" s="347" t="s">
        <v>231</v>
      </c>
      <c r="D103" s="240" t="s">
        <v>931</v>
      </c>
      <c r="E103" s="343">
        <v>3</v>
      </c>
      <c r="F103" s="373"/>
      <c r="G103" s="354">
        <f>VLOOKUP(C103,'N1113 '!A$8:H$356,7,FALSE)</f>
        <v>425</v>
      </c>
      <c r="H103" s="395">
        <f t="shared" ref="H103:H166" si="8">E103*G103</f>
        <v>1275</v>
      </c>
      <c r="I103" s="396">
        <f t="shared" ref="I103:I166" si="9">G103*F103</f>
        <v>0</v>
      </c>
      <c r="J103" s="110"/>
    </row>
    <row r="104" spans="1:10" s="113" customFormat="1" ht="18.75" customHeight="1" x14ac:dyDescent="0.2">
      <c r="A104" s="340">
        <v>42733</v>
      </c>
      <c r="B104" s="340" t="str">
        <f t="shared" si="5"/>
        <v>42733 Printer Ribbon Epson LX 300 + II</v>
      </c>
      <c r="C104" s="347" t="s">
        <v>233</v>
      </c>
      <c r="D104" s="389" t="s">
        <v>931</v>
      </c>
      <c r="E104" s="343">
        <v>5</v>
      </c>
      <c r="F104" s="373"/>
      <c r="G104" s="344">
        <f>VLOOKUP(C104,'N1113 '!A$8:H$356,7,FALSE)</f>
        <v>165</v>
      </c>
      <c r="H104" s="395">
        <f t="shared" si="8"/>
        <v>825</v>
      </c>
      <c r="I104" s="396">
        <f t="shared" si="9"/>
        <v>0</v>
      </c>
      <c r="J104" s="110"/>
    </row>
    <row r="105" spans="1:10" s="113" customFormat="1" ht="18.75" customHeight="1" x14ac:dyDescent="0.2">
      <c r="A105" s="340">
        <v>42733</v>
      </c>
      <c r="B105" s="340" t="str">
        <f t="shared" si="5"/>
        <v>42733 Printer Ribbon Epson LX 310A</v>
      </c>
      <c r="C105" s="347" t="s">
        <v>764</v>
      </c>
      <c r="D105" s="240" t="s">
        <v>931</v>
      </c>
      <c r="E105" s="343">
        <v>5</v>
      </c>
      <c r="F105" s="373"/>
      <c r="G105" s="344">
        <f>VLOOKUP(C105,'N1113 '!A$8:H$356,7,FALSE)</f>
        <v>155</v>
      </c>
      <c r="H105" s="395">
        <f t="shared" si="8"/>
        <v>775</v>
      </c>
      <c r="I105" s="396">
        <f t="shared" si="9"/>
        <v>0</v>
      </c>
      <c r="J105" s="167"/>
    </row>
    <row r="106" spans="1:10" s="113" customFormat="1" ht="18.75" customHeight="1" x14ac:dyDescent="0.2">
      <c r="A106" s="340">
        <v>42733</v>
      </c>
      <c r="B106" s="340" t="str">
        <f t="shared" si="5"/>
        <v>42733 Printer Ribbon Epson PLQ-20</v>
      </c>
      <c r="C106" s="347" t="s">
        <v>235</v>
      </c>
      <c r="D106" s="389" t="s">
        <v>824</v>
      </c>
      <c r="E106" s="343">
        <v>84</v>
      </c>
      <c r="F106" s="373"/>
      <c r="G106" s="344">
        <f>VLOOKUP(C106,'N1113 '!A$8:H$356,7,FALSE)</f>
        <v>616.66999999999996</v>
      </c>
      <c r="H106" s="395">
        <f t="shared" si="8"/>
        <v>51800.28</v>
      </c>
      <c r="I106" s="396">
        <f t="shared" si="9"/>
        <v>0</v>
      </c>
      <c r="J106" s="167"/>
    </row>
    <row r="107" spans="1:10" s="113" customFormat="1" ht="18.75" customHeight="1" x14ac:dyDescent="0.2">
      <c r="A107" s="340">
        <v>42733</v>
      </c>
      <c r="B107" s="340" t="str">
        <f t="shared" si="5"/>
        <v>42733 Printer Ribbon Epson T10 73N 1</v>
      </c>
      <c r="C107" s="347" t="s">
        <v>825</v>
      </c>
      <c r="D107" s="240" t="s">
        <v>931</v>
      </c>
      <c r="E107" s="343">
        <v>18</v>
      </c>
      <c r="F107" s="373"/>
      <c r="G107" s="344">
        <f>VLOOKUP(C107,'N1113 '!A$8:H$356,7,FALSE)</f>
        <v>495</v>
      </c>
      <c r="H107" s="395">
        <f t="shared" si="8"/>
        <v>8910</v>
      </c>
      <c r="I107" s="396">
        <f t="shared" si="9"/>
        <v>0</v>
      </c>
      <c r="J107" s="110"/>
    </row>
    <row r="108" spans="1:10" s="113" customFormat="1" ht="18.75" customHeight="1" x14ac:dyDescent="0.2">
      <c r="A108" s="340">
        <v>42733</v>
      </c>
      <c r="B108" s="340" t="str">
        <f t="shared" si="5"/>
        <v>42733 Printer Ribbon HP 910  900 Colored</v>
      </c>
      <c r="C108" s="347" t="s">
        <v>241</v>
      </c>
      <c r="D108" s="163" t="s">
        <v>931</v>
      </c>
      <c r="E108" s="376">
        <v>3</v>
      </c>
      <c r="F108" s="374"/>
      <c r="G108" s="344">
        <f>VLOOKUP(C108,'N1113 '!A$8:H$356,7,FALSE)</f>
        <v>390</v>
      </c>
      <c r="H108" s="395">
        <f t="shared" si="8"/>
        <v>1170</v>
      </c>
      <c r="I108" s="396">
        <f t="shared" si="9"/>
        <v>0</v>
      </c>
      <c r="J108" s="110"/>
    </row>
    <row r="109" spans="1:10" s="113" customFormat="1" ht="18.75" customHeight="1" x14ac:dyDescent="0.2">
      <c r="A109" s="340">
        <v>42733</v>
      </c>
      <c r="B109" s="340" t="str">
        <f t="shared" si="5"/>
        <v>42733 Printer Ribbon HP Deskjet D2460 21 black</v>
      </c>
      <c r="C109" s="347" t="s">
        <v>923</v>
      </c>
      <c r="D109" s="389" t="s">
        <v>924</v>
      </c>
      <c r="E109" s="349">
        <v>2</v>
      </c>
      <c r="F109" s="374"/>
      <c r="G109" s="344">
        <f>VLOOKUP(C109,'N1113 '!A$8:H$356,7,FALSE)</f>
        <v>695</v>
      </c>
      <c r="H109" s="395">
        <f t="shared" si="8"/>
        <v>1390</v>
      </c>
      <c r="I109" s="396">
        <f t="shared" si="9"/>
        <v>0</v>
      </c>
      <c r="J109" s="167"/>
    </row>
    <row r="110" spans="1:10" s="113" customFormat="1" ht="18.75" customHeight="1" x14ac:dyDescent="0.2">
      <c r="A110" s="340">
        <v>42733</v>
      </c>
      <c r="B110" s="340" t="str">
        <f t="shared" si="5"/>
        <v>42733 Printer Ribbon HP Deskjet D2460 22 colored</v>
      </c>
      <c r="C110" s="347" t="s">
        <v>349</v>
      </c>
      <c r="D110" s="389" t="s">
        <v>924</v>
      </c>
      <c r="E110" s="349">
        <v>2</v>
      </c>
      <c r="F110" s="374"/>
      <c r="G110" s="344">
        <f>VLOOKUP(C110,'N1113 '!A$8:H$356,7,FALSE)</f>
        <v>795</v>
      </c>
      <c r="H110" s="395">
        <f t="shared" si="8"/>
        <v>1590</v>
      </c>
      <c r="I110" s="396">
        <f t="shared" si="9"/>
        <v>0</v>
      </c>
      <c r="J110" s="167"/>
    </row>
    <row r="111" spans="1:10" s="113" customFormat="1" ht="18.75" customHeight="1" x14ac:dyDescent="0.2">
      <c r="A111" s="340">
        <v>42733</v>
      </c>
      <c r="B111" s="340" t="str">
        <f t="shared" si="5"/>
        <v>42733 Provisional Receipt</v>
      </c>
      <c r="C111" s="347" t="s">
        <v>641</v>
      </c>
      <c r="D111" s="389" t="s">
        <v>928</v>
      </c>
      <c r="E111" s="343">
        <v>3</v>
      </c>
      <c r="F111" s="373"/>
      <c r="G111" s="354">
        <f>VLOOKUP(C111,'N1113 '!A$8:H$356,7,FALSE)</f>
        <v>340</v>
      </c>
      <c r="H111" s="395">
        <f t="shared" si="8"/>
        <v>1020</v>
      </c>
      <c r="I111" s="396">
        <f t="shared" si="9"/>
        <v>0</v>
      </c>
      <c r="J111" s="110"/>
    </row>
    <row r="112" spans="1:10" s="113" customFormat="1" ht="18.75" customHeight="1" x14ac:dyDescent="0.2">
      <c r="A112" s="340">
        <v>42733</v>
      </c>
      <c r="B112" s="340" t="str">
        <f t="shared" si="5"/>
        <v>42733 Push Pin2</v>
      </c>
      <c r="C112" s="347" t="s">
        <v>884</v>
      </c>
      <c r="D112" s="389" t="s">
        <v>931</v>
      </c>
      <c r="E112" s="343">
        <v>3</v>
      </c>
      <c r="F112" s="373"/>
      <c r="G112" s="344">
        <f>VLOOKUP(C112,'N1113 '!A$8:H$356,7,FALSE)</f>
        <v>28</v>
      </c>
      <c r="H112" s="395">
        <f t="shared" si="8"/>
        <v>84</v>
      </c>
      <c r="I112" s="396">
        <f t="shared" si="9"/>
        <v>0</v>
      </c>
      <c r="J112" s="110"/>
    </row>
    <row r="113" spans="1:10" s="113" customFormat="1" ht="18.75" customHeight="1" x14ac:dyDescent="0.2">
      <c r="A113" s="340">
        <v>42733</v>
      </c>
      <c r="B113" s="340" t="str">
        <f t="shared" si="5"/>
        <v>42733 Real Estate Form</v>
      </c>
      <c r="C113" s="347" t="s">
        <v>35</v>
      </c>
      <c r="D113" s="389" t="s">
        <v>928</v>
      </c>
      <c r="E113" s="349">
        <v>350</v>
      </c>
      <c r="F113" s="374"/>
      <c r="G113" s="344">
        <f>VLOOKUP(C113,'N1113 '!A$8:H$356,7,FALSE)</f>
        <v>170</v>
      </c>
      <c r="H113" s="395">
        <f t="shared" si="8"/>
        <v>59500</v>
      </c>
      <c r="I113" s="396">
        <f t="shared" si="9"/>
        <v>0</v>
      </c>
      <c r="J113" s="110"/>
    </row>
    <row r="114" spans="1:10" s="113" customFormat="1" ht="18.75" customHeight="1" x14ac:dyDescent="0.2">
      <c r="A114" s="340">
        <v>42733</v>
      </c>
      <c r="B114" s="340" t="str">
        <f t="shared" si="5"/>
        <v>42733 Record Book 300 pages1</v>
      </c>
      <c r="C114" s="347" t="s">
        <v>760</v>
      </c>
      <c r="D114" s="389" t="s">
        <v>931</v>
      </c>
      <c r="E114" s="343">
        <v>7</v>
      </c>
      <c r="F114" s="373"/>
      <c r="G114" s="344">
        <f>VLOOKUP(C114,'N1113 '!A$8:H$356,7,FALSE)</f>
        <v>49</v>
      </c>
      <c r="H114" s="395">
        <f t="shared" si="8"/>
        <v>343</v>
      </c>
      <c r="I114" s="396">
        <f t="shared" si="9"/>
        <v>0</v>
      </c>
      <c r="J114" s="110"/>
    </row>
    <row r="115" spans="1:10" s="113" customFormat="1" ht="18.75" customHeight="1" x14ac:dyDescent="0.2">
      <c r="A115" s="340">
        <v>42733</v>
      </c>
      <c r="B115" s="340" t="str">
        <f t="shared" si="5"/>
        <v>42733 Record Book 500 pages</v>
      </c>
      <c r="C115" s="347" t="s">
        <v>264</v>
      </c>
      <c r="D115" s="389" t="s">
        <v>931</v>
      </c>
      <c r="E115" s="343">
        <v>3</v>
      </c>
      <c r="F115" s="373"/>
      <c r="G115" s="344">
        <f>VLOOKUP(C115,'N1113 '!A$8:H$356,7,FALSE)</f>
        <v>59</v>
      </c>
      <c r="H115" s="395">
        <f t="shared" si="8"/>
        <v>177</v>
      </c>
      <c r="I115" s="396">
        <f t="shared" si="9"/>
        <v>0</v>
      </c>
    </row>
    <row r="116" spans="1:10" s="113" customFormat="1" ht="18.75" customHeight="1" x14ac:dyDescent="0.2">
      <c r="A116" s="340">
        <v>42733</v>
      </c>
      <c r="B116" s="340" t="str">
        <f t="shared" si="5"/>
        <v>42733 Registration Form for Lodging/Sem Hall</v>
      </c>
      <c r="C116" s="347" t="s">
        <v>37</v>
      </c>
      <c r="D116" s="389" t="s">
        <v>928</v>
      </c>
      <c r="E116" s="378">
        <v>10</v>
      </c>
      <c r="F116" s="374"/>
      <c r="G116" s="344">
        <f>VLOOKUP(C116,'N1113 '!A$8:H$356,7,FALSE)</f>
        <v>50</v>
      </c>
      <c r="H116" s="395">
        <f t="shared" si="8"/>
        <v>500</v>
      </c>
      <c r="I116" s="396">
        <f t="shared" si="9"/>
        <v>0</v>
      </c>
    </row>
    <row r="117" spans="1:10" s="113" customFormat="1" ht="18.75" customHeight="1" x14ac:dyDescent="0.2">
      <c r="A117" s="340">
        <v>42733</v>
      </c>
      <c r="B117" s="340" t="str">
        <f t="shared" si="5"/>
        <v>42733 Revolving Fund Voucher</v>
      </c>
      <c r="C117" s="347" t="s">
        <v>39</v>
      </c>
      <c r="D117" s="389" t="s">
        <v>487</v>
      </c>
      <c r="E117" s="343">
        <v>220</v>
      </c>
      <c r="F117" s="373"/>
      <c r="G117" s="354">
        <f>VLOOKUP(C117,'N1113 '!A$8:H$356,7,FALSE)</f>
        <v>25</v>
      </c>
      <c r="H117" s="395">
        <f t="shared" si="8"/>
        <v>5500</v>
      </c>
      <c r="I117" s="396">
        <f t="shared" si="9"/>
        <v>0</v>
      </c>
      <c r="J117" s="110"/>
    </row>
    <row r="118" spans="1:10" s="113" customFormat="1" ht="18.75" customHeight="1" x14ac:dyDescent="0.2">
      <c r="A118" s="340">
        <v>42733</v>
      </c>
      <c r="B118" s="340" t="str">
        <f t="shared" si="5"/>
        <v>42733 Riso Ink</v>
      </c>
      <c r="C118" s="387" t="s">
        <v>351</v>
      </c>
      <c r="D118" s="163" t="s">
        <v>485</v>
      </c>
      <c r="E118" s="343">
        <v>1</v>
      </c>
      <c r="F118" s="373"/>
      <c r="G118" s="354">
        <f>VLOOKUP(C118,'N1113 '!A$8:H$356,7,FALSE)</f>
        <v>1150</v>
      </c>
      <c r="H118" s="395">
        <f t="shared" si="8"/>
        <v>1150</v>
      </c>
      <c r="I118" s="396">
        <f t="shared" si="9"/>
        <v>0</v>
      </c>
    </row>
    <row r="119" spans="1:10" s="113" customFormat="1" ht="18.75" customHeight="1" x14ac:dyDescent="0.2">
      <c r="A119" s="340">
        <v>42733</v>
      </c>
      <c r="B119" s="340" t="str">
        <f t="shared" si="5"/>
        <v>42733 Riso Ink EZ</v>
      </c>
      <c r="C119" s="347" t="s">
        <v>773</v>
      </c>
      <c r="D119" s="389" t="s">
        <v>485</v>
      </c>
      <c r="E119" s="343">
        <v>1</v>
      </c>
      <c r="F119" s="373"/>
      <c r="G119" s="354">
        <f>VLOOKUP(C119,'N1113 '!A$8:H$356,7,FALSE)</f>
        <v>1690</v>
      </c>
      <c r="H119" s="395">
        <f t="shared" si="8"/>
        <v>1690</v>
      </c>
      <c r="I119" s="396">
        <f t="shared" si="9"/>
        <v>0</v>
      </c>
      <c r="J119" s="110"/>
    </row>
    <row r="120" spans="1:10" s="113" customFormat="1" ht="18.75" customHeight="1" x14ac:dyDescent="0.2">
      <c r="A120" s="340">
        <v>42733</v>
      </c>
      <c r="B120" s="340" t="str">
        <f t="shared" si="5"/>
        <v xml:space="preserve">42733 Rubber Band /pack </v>
      </c>
      <c r="C120" s="347" t="s">
        <v>438</v>
      </c>
      <c r="D120" s="389" t="s">
        <v>931</v>
      </c>
      <c r="E120" s="343">
        <v>14</v>
      </c>
      <c r="F120" s="373"/>
      <c r="G120" s="344">
        <f>VLOOKUP(C120,'N1113 '!A$8:H$356,7,FALSE)</f>
        <v>20</v>
      </c>
      <c r="H120" s="395">
        <f t="shared" si="8"/>
        <v>280</v>
      </c>
      <c r="I120" s="396">
        <f t="shared" si="9"/>
        <v>0</v>
      </c>
      <c r="J120" s="110"/>
    </row>
    <row r="121" spans="1:10" s="113" customFormat="1" ht="18.75" customHeight="1" x14ac:dyDescent="0.2">
      <c r="A121" s="340">
        <v>42733</v>
      </c>
      <c r="B121" s="340" t="str">
        <f t="shared" si="5"/>
        <v>42733 Ruler 12"</v>
      </c>
      <c r="C121" s="347" t="s">
        <v>356</v>
      </c>
      <c r="D121" s="389" t="s">
        <v>931</v>
      </c>
      <c r="E121" s="343">
        <v>1</v>
      </c>
      <c r="F121" s="373"/>
      <c r="G121" s="344">
        <f>VLOOKUP(C121,'N1113 '!A$8:H$356,7,FALSE)</f>
        <v>5</v>
      </c>
      <c r="H121" s="395">
        <f t="shared" si="8"/>
        <v>5</v>
      </c>
      <c r="I121" s="396">
        <f t="shared" si="9"/>
        <v>0</v>
      </c>
      <c r="J121" s="110"/>
    </row>
    <row r="122" spans="1:10" s="113" customFormat="1" ht="18.75" customHeight="1" x14ac:dyDescent="0.2">
      <c r="A122" s="340">
        <v>42733</v>
      </c>
      <c r="B122" s="340" t="str">
        <f t="shared" si="5"/>
        <v>42733 Scotch Tape 1"</v>
      </c>
      <c r="C122" s="347" t="s">
        <v>269</v>
      </c>
      <c r="D122" s="389" t="s">
        <v>931</v>
      </c>
      <c r="E122" s="343">
        <v>62</v>
      </c>
      <c r="F122" s="373"/>
      <c r="G122" s="344">
        <f>VLOOKUP(C122,'N1113 '!A$8:H$356,7,FALSE)</f>
        <v>14</v>
      </c>
      <c r="H122" s="395">
        <f t="shared" si="8"/>
        <v>868</v>
      </c>
      <c r="I122" s="396">
        <f t="shared" si="9"/>
        <v>0</v>
      </c>
      <c r="J122" s="110"/>
    </row>
    <row r="123" spans="1:10" s="113" customFormat="1" ht="18.75" customHeight="1" x14ac:dyDescent="0.2">
      <c r="A123" s="340">
        <v>42733</v>
      </c>
      <c r="B123" s="340" t="str">
        <f t="shared" si="5"/>
        <v>42733 Scotch Tape 1" -  Small Roll</v>
      </c>
      <c r="C123" s="387" t="s">
        <v>439</v>
      </c>
      <c r="D123" s="240" t="s">
        <v>931</v>
      </c>
      <c r="E123" s="343">
        <v>3</v>
      </c>
      <c r="F123" s="373"/>
      <c r="G123" s="344">
        <f>VLOOKUP(C123,'N1113 '!A$8:H$356,7,FALSE)</f>
        <v>8.5</v>
      </c>
      <c r="H123" s="395">
        <f t="shared" si="8"/>
        <v>25.5</v>
      </c>
      <c r="I123" s="396">
        <f t="shared" si="9"/>
        <v>0</v>
      </c>
      <c r="J123" s="110"/>
    </row>
    <row r="124" spans="1:10" s="113" customFormat="1" ht="18.75" customHeight="1" x14ac:dyDescent="0.2">
      <c r="A124" s="340">
        <v>42733</v>
      </c>
      <c r="B124" s="340" t="str">
        <f t="shared" si="5"/>
        <v>42733 Scotch Tape 1/2 '</v>
      </c>
      <c r="C124" s="347" t="s">
        <v>271</v>
      </c>
      <c r="D124" s="163" t="s">
        <v>931</v>
      </c>
      <c r="E124" s="343">
        <v>7</v>
      </c>
      <c r="F124" s="373"/>
      <c r="G124" s="344">
        <f>VLOOKUP(C124,'N1113 '!A$8:H$356,7,FALSE)</f>
        <v>8.5</v>
      </c>
      <c r="H124" s="395">
        <f t="shared" si="8"/>
        <v>59.5</v>
      </c>
      <c r="I124" s="396">
        <f t="shared" si="9"/>
        <v>0</v>
      </c>
      <c r="J124" s="110"/>
    </row>
    <row r="125" spans="1:10" s="113" customFormat="1" ht="18.75" customHeight="1" x14ac:dyDescent="0.2">
      <c r="A125" s="340">
        <v>42733</v>
      </c>
      <c r="B125" s="340" t="str">
        <f t="shared" si="5"/>
        <v>42733 Sign Pen - Pilot bx v5 .5</v>
      </c>
      <c r="C125" s="347" t="s">
        <v>440</v>
      </c>
      <c r="D125" s="163" t="s">
        <v>931</v>
      </c>
      <c r="E125" s="343">
        <v>3</v>
      </c>
      <c r="F125" s="373"/>
      <c r="G125" s="344">
        <f>VLOOKUP(C125,'N1113 '!A$8:H$356,7,FALSE)</f>
        <v>45</v>
      </c>
      <c r="H125" s="395">
        <f t="shared" si="8"/>
        <v>135</v>
      </c>
      <c r="I125" s="396">
        <f t="shared" si="9"/>
        <v>0</v>
      </c>
      <c r="J125" s="110"/>
    </row>
    <row r="126" spans="1:10" s="113" customFormat="1" ht="18.75" customHeight="1" x14ac:dyDescent="0.2">
      <c r="A126" s="340">
        <v>42733</v>
      </c>
      <c r="B126" s="340" t="str">
        <f t="shared" si="5"/>
        <v>42733 Sign Pen - Pilot G Tech C4</v>
      </c>
      <c r="C126" s="347" t="s">
        <v>441</v>
      </c>
      <c r="D126" s="389" t="s">
        <v>931</v>
      </c>
      <c r="E126" s="343">
        <v>11</v>
      </c>
      <c r="F126" s="373"/>
      <c r="G126" s="344">
        <f>VLOOKUP(C126,'N1113 '!A$8:H$356,7,FALSE)</f>
        <v>58</v>
      </c>
      <c r="H126" s="395">
        <f t="shared" si="8"/>
        <v>638</v>
      </c>
      <c r="I126" s="396">
        <f t="shared" si="9"/>
        <v>0</v>
      </c>
      <c r="J126" s="110"/>
    </row>
    <row r="127" spans="1:10" s="113" customFormat="1" ht="18.75" customHeight="1" x14ac:dyDescent="0.2">
      <c r="A127" s="340">
        <v>42733</v>
      </c>
      <c r="B127" s="340" t="str">
        <f t="shared" si="5"/>
        <v>42733 Sign Pen Excellent</v>
      </c>
      <c r="C127" s="347" t="s">
        <v>810</v>
      </c>
      <c r="D127" s="163" t="s">
        <v>938</v>
      </c>
      <c r="E127" s="343">
        <v>28</v>
      </c>
      <c r="F127" s="373"/>
      <c r="G127" s="344">
        <f>VLOOKUP(C127,'N1113 '!A$8:H$356,7,FALSE)</f>
        <v>13</v>
      </c>
      <c r="H127" s="395">
        <f t="shared" si="8"/>
        <v>364</v>
      </c>
      <c r="I127" s="396">
        <f t="shared" si="9"/>
        <v>0</v>
      </c>
      <c r="J127" s="110"/>
    </row>
    <row r="128" spans="1:10" s="113" customFormat="1" ht="18.75" customHeight="1" x14ac:dyDescent="0.2">
      <c r="A128" s="340">
        <v>42733</v>
      </c>
      <c r="B128" s="340" t="str">
        <f t="shared" si="5"/>
        <v>42733 Soft Grips1</v>
      </c>
      <c r="C128" s="347" t="s">
        <v>616</v>
      </c>
      <c r="D128" s="163" t="s">
        <v>932</v>
      </c>
      <c r="E128" s="343">
        <v>10</v>
      </c>
      <c r="F128" s="373"/>
      <c r="G128" s="354">
        <f>VLOOKUP(C128,'N1113 '!A$8:H$356,7,FALSE)</f>
        <v>10</v>
      </c>
      <c r="H128" s="395">
        <f t="shared" si="8"/>
        <v>100</v>
      </c>
      <c r="I128" s="396">
        <f t="shared" si="9"/>
        <v>0</v>
      </c>
      <c r="J128" s="110"/>
    </row>
    <row r="129" spans="1:10" s="113" customFormat="1" ht="18.75" customHeight="1" x14ac:dyDescent="0.2">
      <c r="A129" s="340">
        <v>42733</v>
      </c>
      <c r="B129" s="340" t="str">
        <f t="shared" si="5"/>
        <v>42733 Stamp (Paid)</v>
      </c>
      <c r="C129" s="347" t="s">
        <v>655</v>
      </c>
      <c r="D129" s="163" t="s">
        <v>931</v>
      </c>
      <c r="E129" s="343">
        <v>1</v>
      </c>
      <c r="F129" s="373"/>
      <c r="G129" s="344">
        <f>VLOOKUP(C129,'N1113 '!A$8:H$356,7,FALSE)</f>
        <v>65</v>
      </c>
      <c r="H129" s="395">
        <f t="shared" si="8"/>
        <v>65</v>
      </c>
      <c r="I129" s="396">
        <f t="shared" si="9"/>
        <v>0</v>
      </c>
      <c r="J129" s="110"/>
    </row>
    <row r="130" spans="1:10" s="113" customFormat="1" ht="18.75" customHeight="1" x14ac:dyDescent="0.2">
      <c r="A130" s="340">
        <v>42733</v>
      </c>
      <c r="B130" s="340" t="str">
        <f t="shared" si="5"/>
        <v>42733 Stamp Pad</v>
      </c>
      <c r="C130" s="347" t="s">
        <v>701</v>
      </c>
      <c r="D130" s="163" t="s">
        <v>931</v>
      </c>
      <c r="E130" s="343">
        <v>4</v>
      </c>
      <c r="F130" s="373"/>
      <c r="G130" s="354">
        <f>VLOOKUP(C130,'N1113 '!A$8:H$356,7,FALSE)</f>
        <v>29</v>
      </c>
      <c r="H130" s="395">
        <f t="shared" si="8"/>
        <v>116</v>
      </c>
      <c r="I130" s="396">
        <f t="shared" si="9"/>
        <v>0</v>
      </c>
      <c r="J130" s="110"/>
    </row>
    <row r="131" spans="1:10" s="113" customFormat="1" ht="18.75" customHeight="1" x14ac:dyDescent="0.2">
      <c r="A131" s="340">
        <v>42733</v>
      </c>
      <c r="B131" s="340" t="str">
        <f t="shared" si="5"/>
        <v>42733 Stamp Pad Ink-1</v>
      </c>
      <c r="C131" s="347" t="s">
        <v>501</v>
      </c>
      <c r="D131" s="389" t="s">
        <v>931</v>
      </c>
      <c r="E131" s="343">
        <v>3</v>
      </c>
      <c r="F131" s="373"/>
      <c r="G131" s="344">
        <f>VLOOKUP(C131,'N1113 '!A$8:H$356,7,FALSE)</f>
        <v>20</v>
      </c>
      <c r="H131" s="395">
        <f t="shared" si="8"/>
        <v>60</v>
      </c>
      <c r="I131" s="396">
        <f t="shared" si="9"/>
        <v>0</v>
      </c>
      <c r="J131" s="110"/>
    </row>
    <row r="132" spans="1:10" s="113" customFormat="1" ht="18.75" customHeight="1" x14ac:dyDescent="0.2">
      <c r="A132" s="340">
        <v>42733</v>
      </c>
      <c r="B132" s="340" t="str">
        <f t="shared" si="5"/>
        <v>42733 Staple Wire No. 35</v>
      </c>
      <c r="C132" s="387" t="s">
        <v>282</v>
      </c>
      <c r="D132" s="389" t="s">
        <v>931</v>
      </c>
      <c r="E132" s="343">
        <v>5</v>
      </c>
      <c r="F132" s="373"/>
      <c r="G132" s="344">
        <f>VLOOKUP(C132,'N1113 '!A$8:H$356,7,FALSE)</f>
        <v>26</v>
      </c>
      <c r="H132" s="395">
        <f t="shared" si="8"/>
        <v>130</v>
      </c>
      <c r="I132" s="396">
        <f t="shared" si="9"/>
        <v>0</v>
      </c>
      <c r="J132" s="110"/>
    </row>
    <row r="133" spans="1:10" s="113" customFormat="1" ht="18.75" customHeight="1" x14ac:dyDescent="0.2">
      <c r="A133" s="340">
        <v>42733</v>
      </c>
      <c r="B133" s="340" t="str">
        <f t="shared" si="5"/>
        <v>42733 Stapler # 35</v>
      </c>
      <c r="C133" s="387" t="s">
        <v>737</v>
      </c>
      <c r="D133" s="389" t="s">
        <v>931</v>
      </c>
      <c r="E133" s="343">
        <v>1</v>
      </c>
      <c r="F133" s="373"/>
      <c r="G133" s="344">
        <f>VLOOKUP(C133,'N1113 '!A$8:H$356,7,FALSE)</f>
        <v>98</v>
      </c>
      <c r="H133" s="395">
        <f t="shared" si="8"/>
        <v>98</v>
      </c>
      <c r="I133" s="396">
        <f t="shared" si="9"/>
        <v>0</v>
      </c>
      <c r="J133" s="110"/>
    </row>
    <row r="134" spans="1:10" s="167" customFormat="1" ht="18.75" customHeight="1" x14ac:dyDescent="0.2">
      <c r="A134" s="340">
        <v>42733</v>
      </c>
      <c r="B134" s="340" t="str">
        <f t="shared" si="5"/>
        <v>42733 Sticker Paper 10'S</v>
      </c>
      <c r="C134" s="347" t="s">
        <v>753</v>
      </c>
      <c r="D134" s="389" t="s">
        <v>931</v>
      </c>
      <c r="E134" s="343">
        <v>7</v>
      </c>
      <c r="F134" s="373"/>
      <c r="G134" s="344">
        <f>VLOOKUP(C134,'N1113 '!A$8:H$356,7,FALSE)</f>
        <v>38</v>
      </c>
      <c r="H134" s="395">
        <f t="shared" si="8"/>
        <v>266</v>
      </c>
      <c r="I134" s="396">
        <f t="shared" si="9"/>
        <v>0</v>
      </c>
      <c r="J134" s="113"/>
    </row>
    <row r="135" spans="1:10" s="113" customFormat="1" ht="18.75" customHeight="1" x14ac:dyDescent="0.2">
      <c r="A135" s="340">
        <v>42733</v>
      </c>
      <c r="B135" s="340" t="str">
        <f t="shared" ref="B135:B198" si="10">CONCATENATE(A135," ",C135)</f>
        <v>42733 Stick-On Paper med</v>
      </c>
      <c r="C135" s="347" t="s">
        <v>940</v>
      </c>
      <c r="D135" s="163" t="s">
        <v>931</v>
      </c>
      <c r="E135" s="343">
        <v>1</v>
      </c>
      <c r="F135" s="373"/>
      <c r="G135" s="344">
        <f>VLOOKUP(C135,'N1113 '!A$8:H$356,7,FALSE)</f>
        <v>26</v>
      </c>
      <c r="H135" s="395">
        <f t="shared" si="8"/>
        <v>26</v>
      </c>
      <c r="I135" s="396">
        <f t="shared" si="9"/>
        <v>0</v>
      </c>
      <c r="J135" s="110"/>
    </row>
    <row r="136" spans="1:10" s="167" customFormat="1" ht="18.75" customHeight="1" x14ac:dyDescent="0.2">
      <c r="A136" s="340">
        <v>42733</v>
      </c>
      <c r="B136" s="340" t="str">
        <f t="shared" si="10"/>
        <v>42733 Sticky Note 4x6</v>
      </c>
      <c r="C136" s="347" t="s">
        <v>535</v>
      </c>
      <c r="D136" s="163" t="s">
        <v>931</v>
      </c>
      <c r="E136" s="343">
        <v>1</v>
      </c>
      <c r="F136" s="373"/>
      <c r="G136" s="344">
        <f>VLOOKUP(C136,'N1113 '!A$8:H$356,7,FALSE)</f>
        <v>49</v>
      </c>
      <c r="H136" s="395">
        <f t="shared" si="8"/>
        <v>49</v>
      </c>
      <c r="I136" s="396">
        <f t="shared" si="9"/>
        <v>0</v>
      </c>
      <c r="J136" s="113"/>
    </row>
    <row r="137" spans="1:10" s="167" customFormat="1" ht="18.75" customHeight="1" x14ac:dyDescent="0.2">
      <c r="A137" s="340">
        <v>42733</v>
      </c>
      <c r="B137" s="340" t="str">
        <f t="shared" si="10"/>
        <v>42733 Stock Card /PCS. - Credit</v>
      </c>
      <c r="C137" s="347" t="s">
        <v>573</v>
      </c>
      <c r="D137" s="389" t="s">
        <v>487</v>
      </c>
      <c r="E137" s="343">
        <v>900</v>
      </c>
      <c r="F137" s="373"/>
      <c r="G137" s="354">
        <f>VLOOKUP(C137,'N1113 '!A$8:H$356,7,FALSE)</f>
        <v>2</v>
      </c>
      <c r="H137" s="395">
        <f t="shared" si="8"/>
        <v>1800</v>
      </c>
      <c r="I137" s="396">
        <f t="shared" si="9"/>
        <v>0</v>
      </c>
      <c r="J137" s="110"/>
    </row>
    <row r="138" spans="1:10" s="167" customFormat="1" ht="18.75" customHeight="1" x14ac:dyDescent="0.2">
      <c r="A138" s="340">
        <v>42733</v>
      </c>
      <c r="B138" s="340" t="str">
        <f t="shared" si="10"/>
        <v xml:space="preserve">42733 Tape- Double Sided </v>
      </c>
      <c r="C138" s="347" t="s">
        <v>442</v>
      </c>
      <c r="D138" s="389" t="s">
        <v>931</v>
      </c>
      <c r="E138" s="343">
        <v>5</v>
      </c>
      <c r="F138" s="373"/>
      <c r="G138" s="344">
        <f>VLOOKUP(C138,'N1113 '!A$8:H$356,7,FALSE)</f>
        <v>26</v>
      </c>
      <c r="H138" s="395">
        <f t="shared" si="8"/>
        <v>130</v>
      </c>
      <c r="I138" s="396">
        <f t="shared" si="9"/>
        <v>0</v>
      </c>
      <c r="J138" s="110"/>
    </row>
    <row r="139" spans="1:10" s="167" customFormat="1" ht="18.75" customHeight="1" x14ac:dyDescent="0.2">
      <c r="A139" s="340">
        <v>42733</v>
      </c>
      <c r="B139" s="340" t="str">
        <f t="shared" si="10"/>
        <v>42733 Tape- Double Sided w/ Foam</v>
      </c>
      <c r="C139" s="347" t="s">
        <v>1003</v>
      </c>
      <c r="D139" s="163" t="s">
        <v>931</v>
      </c>
      <c r="E139" s="343">
        <v>1</v>
      </c>
      <c r="F139" s="373"/>
      <c r="G139" s="344">
        <f>VLOOKUP(C139,'N1113 '!A$8:H$356,7,FALSE)</f>
        <v>78</v>
      </c>
      <c r="H139" s="395">
        <f t="shared" si="8"/>
        <v>78</v>
      </c>
      <c r="I139" s="396">
        <f t="shared" si="9"/>
        <v>0</v>
      </c>
      <c r="J139" s="110"/>
    </row>
    <row r="140" spans="1:10" s="110" customFormat="1" ht="18.75" customHeight="1" x14ac:dyDescent="0.2">
      <c r="A140" s="340">
        <v>42733</v>
      </c>
      <c r="B140" s="340" t="str">
        <f t="shared" si="10"/>
        <v>42733 Thermal Bar Code Sticker</v>
      </c>
      <c r="C140" s="347" t="s">
        <v>767</v>
      </c>
      <c r="D140" s="389" t="s">
        <v>618</v>
      </c>
      <c r="E140" s="343">
        <v>15</v>
      </c>
      <c r="F140" s="373"/>
      <c r="G140" s="344">
        <f>VLOOKUP(C140,'N1113 '!A$8:H$356,7,FALSE)</f>
        <v>60</v>
      </c>
      <c r="H140" s="395">
        <f t="shared" si="8"/>
        <v>900</v>
      </c>
      <c r="I140" s="396">
        <f t="shared" si="9"/>
        <v>0</v>
      </c>
    </row>
    <row r="141" spans="1:10" s="113" customFormat="1" ht="18.75" customHeight="1" x14ac:dyDescent="0.2">
      <c r="A141" s="340">
        <v>42733</v>
      </c>
      <c r="B141" s="340" t="str">
        <f t="shared" si="10"/>
        <v>42733 Thermal Paper 80x70</v>
      </c>
      <c r="C141" s="387" t="s">
        <v>756</v>
      </c>
      <c r="D141" s="389" t="s">
        <v>931</v>
      </c>
      <c r="E141" s="343">
        <v>6</v>
      </c>
      <c r="F141" s="373"/>
      <c r="G141" s="344">
        <f>VLOOKUP(C141,'N1113 '!A$8:H$356,7,FALSE)</f>
        <v>42</v>
      </c>
      <c r="H141" s="395">
        <f t="shared" si="8"/>
        <v>252</v>
      </c>
      <c r="I141" s="396">
        <f t="shared" si="9"/>
        <v>0</v>
      </c>
      <c r="J141" s="110"/>
    </row>
    <row r="142" spans="1:10" s="113" customFormat="1" ht="18.75" customHeight="1" x14ac:dyDescent="0.2">
      <c r="A142" s="340">
        <v>42733</v>
      </c>
      <c r="B142" s="340" t="str">
        <f t="shared" si="10"/>
        <v>42733 Trip Ticket</v>
      </c>
      <c r="C142" s="347" t="s">
        <v>41</v>
      </c>
      <c r="D142" s="350" t="s">
        <v>487</v>
      </c>
      <c r="E142" s="349">
        <v>5</v>
      </c>
      <c r="F142" s="374"/>
      <c r="G142" s="354">
        <f>VLOOKUP(C142,'N1113 '!A$8:H$356,7,FALSE)</f>
        <v>50</v>
      </c>
      <c r="H142" s="395">
        <f t="shared" si="8"/>
        <v>250</v>
      </c>
      <c r="I142" s="396">
        <f t="shared" si="9"/>
        <v>0</v>
      </c>
      <c r="J142" s="110"/>
    </row>
    <row r="143" spans="1:10" s="110" customFormat="1" ht="18.75" customHeight="1" x14ac:dyDescent="0.2">
      <c r="A143" s="340">
        <v>42733</v>
      </c>
      <c r="B143" s="340" t="str">
        <f t="shared" si="10"/>
        <v xml:space="preserve">42733 USB </v>
      </c>
      <c r="C143" s="347" t="s">
        <v>944</v>
      </c>
      <c r="D143" s="163" t="s">
        <v>931</v>
      </c>
      <c r="E143" s="343">
        <v>5</v>
      </c>
      <c r="F143" s="373"/>
      <c r="G143" s="354">
        <f>VLOOKUP(C143,'N1113 '!A$8:H$356,7,FALSE)</f>
        <v>295</v>
      </c>
      <c r="H143" s="395">
        <f t="shared" si="8"/>
        <v>1475</v>
      </c>
      <c r="I143" s="396">
        <f t="shared" si="9"/>
        <v>0</v>
      </c>
      <c r="J143" s="113"/>
    </row>
    <row r="144" spans="1:10" s="110" customFormat="1" ht="18.75" customHeight="1" x14ac:dyDescent="0.2">
      <c r="A144" s="340">
        <v>42733</v>
      </c>
      <c r="B144" s="340" t="str">
        <f t="shared" si="10"/>
        <v>42733 USB LAN ADAPTER</v>
      </c>
      <c r="C144" s="347" t="s">
        <v>885</v>
      </c>
      <c r="D144" s="163" t="s">
        <v>931</v>
      </c>
      <c r="E144" s="343">
        <v>1</v>
      </c>
      <c r="F144" s="373"/>
      <c r="G144" s="354">
        <f>VLOOKUP(C144,'N1113 '!A$8:H$356,7,FALSE)</f>
        <v>295</v>
      </c>
      <c r="H144" s="395">
        <f t="shared" si="8"/>
        <v>295</v>
      </c>
      <c r="I144" s="396">
        <f t="shared" si="9"/>
        <v>0</v>
      </c>
    </row>
    <row r="145" spans="1:10" s="113" customFormat="1" ht="18.75" customHeight="1" x14ac:dyDescent="0.2">
      <c r="A145" s="340">
        <v>42733</v>
      </c>
      <c r="B145" s="340" t="str">
        <f t="shared" si="10"/>
        <v>42733 Warehouse Issue Slip</v>
      </c>
      <c r="C145" s="387" t="s">
        <v>399</v>
      </c>
      <c r="D145" s="389" t="s">
        <v>618</v>
      </c>
      <c r="E145" s="343">
        <v>900</v>
      </c>
      <c r="F145" s="373"/>
      <c r="G145" s="354">
        <f>VLOOKUP(C145,'N1113 '!A$8:H$356,7,FALSE)</f>
        <v>80</v>
      </c>
      <c r="H145" s="395">
        <f t="shared" si="8"/>
        <v>72000</v>
      </c>
      <c r="I145" s="396">
        <f t="shared" si="9"/>
        <v>0</v>
      </c>
      <c r="J145" s="110"/>
    </row>
    <row r="146" spans="1:10" s="110" customFormat="1" ht="18.75" customHeight="1" x14ac:dyDescent="0.2">
      <c r="A146" s="340">
        <v>42733</v>
      </c>
      <c r="B146" s="340" t="str">
        <f t="shared" si="10"/>
        <v>42733 Wire #18 Flat Cord</v>
      </c>
      <c r="C146" s="352" t="s">
        <v>828</v>
      </c>
      <c r="D146" s="342" t="s">
        <v>751</v>
      </c>
      <c r="E146" s="343">
        <v>70</v>
      </c>
      <c r="F146" s="373"/>
      <c r="G146" s="354">
        <f>VLOOKUP(C146,'N1113 '!A$8:H$356,7,FALSE)</f>
        <v>12.33</v>
      </c>
      <c r="H146" s="395">
        <f t="shared" si="8"/>
        <v>863.1</v>
      </c>
      <c r="I146" s="396">
        <f t="shared" si="9"/>
        <v>0</v>
      </c>
    </row>
    <row r="147" spans="1:10" s="113" customFormat="1" ht="18.75" customHeight="1" x14ac:dyDescent="0.2">
      <c r="A147" s="340">
        <v>42733</v>
      </c>
      <c r="B147" s="340" t="str">
        <f t="shared" si="10"/>
        <v>42733 Wyteboard Marker - black/red-PILOT</v>
      </c>
      <c r="C147" s="347" t="s">
        <v>869</v>
      </c>
      <c r="D147" s="389" t="s">
        <v>931</v>
      </c>
      <c r="E147" s="343">
        <v>6</v>
      </c>
      <c r="F147" s="373"/>
      <c r="G147" s="354">
        <f>VLOOKUP(C147,'N1113 '!A$8:H$356,7,FALSE)</f>
        <v>45</v>
      </c>
      <c r="H147" s="395">
        <f t="shared" si="8"/>
        <v>270</v>
      </c>
      <c r="I147" s="396">
        <f t="shared" si="9"/>
        <v>0</v>
      </c>
      <c r="J147" s="110"/>
    </row>
    <row r="148" spans="1:10" s="113" customFormat="1" ht="18.75" customHeight="1" x14ac:dyDescent="0.2">
      <c r="A148" s="340">
        <v>42733</v>
      </c>
      <c r="B148" s="340" t="str">
        <f t="shared" si="10"/>
        <v>42733 Yellow Paper</v>
      </c>
      <c r="C148" s="347" t="s">
        <v>301</v>
      </c>
      <c r="D148" s="163" t="s">
        <v>931</v>
      </c>
      <c r="E148" s="343">
        <v>2</v>
      </c>
      <c r="F148" s="373"/>
      <c r="G148" s="354">
        <f>VLOOKUP(C148,'N1113 '!A$8:H$356,7,FALSE)</f>
        <v>18</v>
      </c>
      <c r="H148" s="395">
        <f t="shared" si="8"/>
        <v>36</v>
      </c>
      <c r="I148" s="396">
        <f t="shared" si="9"/>
        <v>0</v>
      </c>
      <c r="J148" s="110"/>
    </row>
    <row r="149" spans="1:10" s="113" customFormat="1" ht="18.75" customHeight="1" x14ac:dyDescent="0.2">
      <c r="A149" s="340">
        <v>42733</v>
      </c>
      <c r="B149" s="340" t="str">
        <f t="shared" si="10"/>
        <v>42733 YMCKO Ribbon-300 prints (Evolis)</v>
      </c>
      <c r="C149" s="347" t="s">
        <v>444</v>
      </c>
      <c r="D149" s="163" t="s">
        <v>934</v>
      </c>
      <c r="E149" s="343">
        <v>8</v>
      </c>
      <c r="F149" s="373"/>
      <c r="G149" s="354">
        <f>VLOOKUP(C149,'N1113 '!A$8:H$356,7,FALSE)</f>
        <v>3800</v>
      </c>
      <c r="H149" s="395">
        <f t="shared" si="8"/>
        <v>30400</v>
      </c>
      <c r="I149" s="396">
        <f t="shared" si="9"/>
        <v>0</v>
      </c>
      <c r="J149" s="110"/>
    </row>
    <row r="150" spans="1:10" s="113" customFormat="1" ht="18.75" customHeight="1" x14ac:dyDescent="0.2">
      <c r="A150" s="468">
        <v>42733</v>
      </c>
      <c r="B150" s="340" t="str">
        <f t="shared" si="10"/>
        <v>42733 Passbook Printer PLQ-20</v>
      </c>
      <c r="C150" s="387" t="s">
        <v>917</v>
      </c>
      <c r="D150" s="504" t="s">
        <v>999</v>
      </c>
      <c r="E150" s="470">
        <v>2</v>
      </c>
      <c r="F150" s="470"/>
      <c r="G150" s="471">
        <f>VLOOKUP(C150,'N1113 '!A$8:H$356,7,FALSE)</f>
        <v>32000</v>
      </c>
      <c r="H150" s="472">
        <f t="shared" si="8"/>
        <v>64000</v>
      </c>
      <c r="I150" s="472">
        <f t="shared" si="9"/>
        <v>0</v>
      </c>
      <c r="J150" s="473"/>
    </row>
    <row r="151" spans="1:10" s="113" customFormat="1" ht="18.75" customHeight="1" x14ac:dyDescent="0.2">
      <c r="A151" s="339">
        <v>42738</v>
      </c>
      <c r="B151" s="340" t="str">
        <f t="shared" si="10"/>
        <v>42738 Record Book 300 pages1</v>
      </c>
      <c r="C151" s="348" t="s">
        <v>760</v>
      </c>
      <c r="D151" s="426" t="s">
        <v>468</v>
      </c>
      <c r="E151" s="349"/>
      <c r="F151" s="374">
        <v>2</v>
      </c>
      <c r="G151" s="344">
        <f>VLOOKUP(C151,'N1113 '!A$8:H$356,7,FALSE)</f>
        <v>49</v>
      </c>
      <c r="H151" s="395">
        <f t="shared" si="8"/>
        <v>0</v>
      </c>
      <c r="I151" s="396">
        <f t="shared" si="9"/>
        <v>98</v>
      </c>
      <c r="J151" s="110"/>
    </row>
    <row r="152" spans="1:10" s="113" customFormat="1" ht="18.75" customHeight="1" x14ac:dyDescent="0.2">
      <c r="A152" s="339">
        <v>42738</v>
      </c>
      <c r="B152" s="340" t="str">
        <f t="shared" si="10"/>
        <v>42738 Record Book 500 pages</v>
      </c>
      <c r="C152" s="348" t="s">
        <v>264</v>
      </c>
      <c r="D152" s="422" t="s">
        <v>468</v>
      </c>
      <c r="E152" s="349"/>
      <c r="F152" s="374">
        <v>1</v>
      </c>
      <c r="G152" s="344">
        <f>VLOOKUP(C152,'N1113 '!A$8:H$356,7,FALSE)</f>
        <v>59</v>
      </c>
      <c r="H152" s="395">
        <f t="shared" si="8"/>
        <v>0</v>
      </c>
      <c r="I152" s="396">
        <f t="shared" si="9"/>
        <v>59</v>
      </c>
      <c r="J152" s="110"/>
    </row>
    <row r="153" spans="1:10" s="113" customFormat="1" ht="18.75" customHeight="1" x14ac:dyDescent="0.2">
      <c r="A153" s="339">
        <v>42738</v>
      </c>
      <c r="B153" s="340" t="str">
        <f t="shared" si="10"/>
        <v>42738 Tape- Double Sided w/ Foam</v>
      </c>
      <c r="C153" s="348" t="s">
        <v>1003</v>
      </c>
      <c r="D153" s="430" t="s">
        <v>599</v>
      </c>
      <c r="E153" s="349"/>
      <c r="F153" s="374">
        <v>1</v>
      </c>
      <c r="G153" s="344">
        <f>VLOOKUP(C153,'N1113 '!A$8:H$356,7,FALSE)</f>
        <v>78</v>
      </c>
      <c r="H153" s="395">
        <f t="shared" si="8"/>
        <v>0</v>
      </c>
      <c r="I153" s="396">
        <f t="shared" si="9"/>
        <v>78</v>
      </c>
      <c r="J153" s="110"/>
    </row>
    <row r="154" spans="1:10" s="113" customFormat="1" ht="18.75" customHeight="1" x14ac:dyDescent="0.2">
      <c r="A154" s="340">
        <v>42739</v>
      </c>
      <c r="B154" s="340" t="str">
        <f t="shared" si="10"/>
        <v xml:space="preserve">42739 Battery - KODAK AAA </v>
      </c>
      <c r="C154" s="347" t="s">
        <v>927</v>
      </c>
      <c r="D154" s="163" t="s">
        <v>464</v>
      </c>
      <c r="E154" s="343">
        <v>8</v>
      </c>
      <c r="F154" s="373"/>
      <c r="G154" s="344">
        <f>VLOOKUP(C154,'N1113 '!A$8:H$356,7,FALSE)</f>
        <v>22.5</v>
      </c>
      <c r="H154" s="395">
        <f t="shared" si="8"/>
        <v>180</v>
      </c>
      <c r="I154" s="396">
        <f t="shared" si="9"/>
        <v>0</v>
      </c>
    </row>
    <row r="155" spans="1:10" s="113" customFormat="1" ht="18.75" customHeight="1" x14ac:dyDescent="0.2">
      <c r="A155" s="339">
        <v>42739</v>
      </c>
      <c r="B155" s="340" t="str">
        <f t="shared" si="10"/>
        <v>42739 Carbon Paper Short-1</v>
      </c>
      <c r="C155" s="348" t="s">
        <v>419</v>
      </c>
      <c r="D155" s="439" t="s">
        <v>469</v>
      </c>
      <c r="E155" s="349"/>
      <c r="F155" s="346">
        <v>1</v>
      </c>
      <c r="G155" s="344">
        <f>VLOOKUP(C155,'N1113 '!A$8:H$356,7,FALSE)</f>
        <v>297.5</v>
      </c>
      <c r="H155" s="395">
        <f t="shared" si="8"/>
        <v>0</v>
      </c>
      <c r="I155" s="396">
        <f t="shared" si="9"/>
        <v>297.5</v>
      </c>
      <c r="J155" s="110"/>
    </row>
    <row r="156" spans="1:10" s="113" customFormat="1" ht="18.75" customHeight="1" x14ac:dyDescent="0.2">
      <c r="A156" s="340">
        <v>42739</v>
      </c>
      <c r="B156" s="340" t="str">
        <f t="shared" si="10"/>
        <v>42739 Continous Paper 11x14  7/8 1 ply-Synergy</v>
      </c>
      <c r="C156" s="347" t="s">
        <v>619</v>
      </c>
      <c r="D156" s="163" t="s">
        <v>618</v>
      </c>
      <c r="E156" s="343">
        <v>2</v>
      </c>
      <c r="F156" s="373"/>
      <c r="G156" s="344">
        <f>VLOOKUP(C156,'N1113 '!A$8:H$356,7,FALSE)</f>
        <v>680</v>
      </c>
      <c r="H156" s="395">
        <f t="shared" si="8"/>
        <v>1360</v>
      </c>
      <c r="I156" s="396">
        <f t="shared" si="9"/>
        <v>0</v>
      </c>
      <c r="J156" s="110"/>
    </row>
    <row r="157" spans="1:10" s="113" customFormat="1" ht="18.75" customHeight="1" x14ac:dyDescent="0.2">
      <c r="A157" s="339">
        <v>42739</v>
      </c>
      <c r="B157" s="340" t="str">
        <f t="shared" si="10"/>
        <v>42739 Envelope - Brown for time deposit 6x9a</v>
      </c>
      <c r="C157" s="348" t="s">
        <v>905</v>
      </c>
      <c r="D157" s="422" t="s">
        <v>468</v>
      </c>
      <c r="E157" s="349"/>
      <c r="F157" s="374">
        <v>30</v>
      </c>
      <c r="G157" s="344">
        <f>VLOOKUP(C157,'N1113 '!A$8:H$356,7,FALSE)</f>
        <v>1</v>
      </c>
      <c r="H157" s="395">
        <f t="shared" si="8"/>
        <v>0</v>
      </c>
      <c r="I157" s="396">
        <f t="shared" si="9"/>
        <v>30</v>
      </c>
      <c r="J157" s="110"/>
    </row>
    <row r="158" spans="1:10" s="113" customFormat="1" ht="18.75" customHeight="1" x14ac:dyDescent="0.2">
      <c r="A158" s="340">
        <v>42739</v>
      </c>
      <c r="B158" s="340" t="str">
        <f t="shared" si="10"/>
        <v>42739 Masking Tape 1"</v>
      </c>
      <c r="C158" s="387" t="s">
        <v>169</v>
      </c>
      <c r="D158" s="163" t="s">
        <v>464</v>
      </c>
      <c r="E158" s="343">
        <v>12</v>
      </c>
      <c r="F158" s="373"/>
      <c r="G158" s="344">
        <f>VLOOKUP(C158,'N1113 '!A$8:H$356,7,FALSE)</f>
        <v>28</v>
      </c>
      <c r="H158" s="395">
        <f t="shared" si="8"/>
        <v>336</v>
      </c>
      <c r="I158" s="396">
        <f t="shared" si="9"/>
        <v>0</v>
      </c>
      <c r="J158" s="110"/>
    </row>
    <row r="159" spans="1:10" s="113" customFormat="1" ht="18.75" customHeight="1" x14ac:dyDescent="0.2">
      <c r="A159" s="340">
        <v>42739</v>
      </c>
      <c r="B159" s="340" t="str">
        <f t="shared" si="10"/>
        <v>42739 Newsprint Paper Short</v>
      </c>
      <c r="C159" s="405" t="s">
        <v>752</v>
      </c>
      <c r="D159" s="163" t="s">
        <v>618</v>
      </c>
      <c r="E159" s="343">
        <v>8</v>
      </c>
      <c r="F159" s="373"/>
      <c r="G159" s="344">
        <f>VLOOKUP(C159,'N1113 '!A$8:H$356,7,FALSE)</f>
        <v>73</v>
      </c>
      <c r="H159" s="395">
        <f t="shared" si="8"/>
        <v>584</v>
      </c>
      <c r="I159" s="396">
        <f t="shared" si="9"/>
        <v>0</v>
      </c>
      <c r="J159" s="110"/>
    </row>
    <row r="160" spans="1:10" s="113" customFormat="1" ht="18.75" customHeight="1" x14ac:dyDescent="0.2">
      <c r="A160" s="340">
        <v>42739</v>
      </c>
      <c r="B160" s="340" t="str">
        <f t="shared" si="10"/>
        <v>42739 Tape- Double Sided w/ Foam</v>
      </c>
      <c r="C160" s="347" t="s">
        <v>1003</v>
      </c>
      <c r="D160" s="389" t="s">
        <v>464</v>
      </c>
      <c r="E160" s="343">
        <v>2</v>
      </c>
      <c r="F160" s="373"/>
      <c r="G160" s="344">
        <f>VLOOKUP(C160,'N1113 '!A$8:H$356,7,FALSE)</f>
        <v>78</v>
      </c>
      <c r="H160" s="395">
        <f t="shared" si="8"/>
        <v>156</v>
      </c>
      <c r="I160" s="396">
        <f t="shared" si="9"/>
        <v>0</v>
      </c>
      <c r="J160" s="110"/>
    </row>
    <row r="161" spans="1:10" s="113" customFormat="1" ht="18.75" customHeight="1" x14ac:dyDescent="0.2">
      <c r="A161" s="340">
        <v>42740</v>
      </c>
      <c r="B161" s="340" t="str">
        <f t="shared" si="10"/>
        <v xml:space="preserve">42740 Battery - Eveready AA </v>
      </c>
      <c r="C161" s="347" t="s">
        <v>886</v>
      </c>
      <c r="D161" s="240" t="s">
        <v>464</v>
      </c>
      <c r="E161" s="343">
        <v>10</v>
      </c>
      <c r="F161" s="373"/>
      <c r="G161" s="344">
        <f>VLOOKUP(C161,'N1113 '!A$8:H$356,7,FALSE)</f>
        <v>20</v>
      </c>
      <c r="H161" s="395">
        <f t="shared" si="8"/>
        <v>200</v>
      </c>
      <c r="I161" s="396">
        <f t="shared" si="9"/>
        <v>0</v>
      </c>
    </row>
    <row r="162" spans="1:10" s="113" customFormat="1" ht="18.75" customHeight="1" x14ac:dyDescent="0.2">
      <c r="A162" s="340">
        <v>42740</v>
      </c>
      <c r="B162" s="340" t="str">
        <f t="shared" si="10"/>
        <v>42740 Battery - Eveready AA 2</v>
      </c>
      <c r="C162" s="347" t="s">
        <v>1020</v>
      </c>
      <c r="D162" s="163" t="s">
        <v>464</v>
      </c>
      <c r="E162" s="343">
        <v>8</v>
      </c>
      <c r="F162" s="373"/>
      <c r="G162" s="344">
        <f>VLOOKUP(C162,'N1113 '!A$8:H$356,7,FALSE)</f>
        <v>18.75</v>
      </c>
      <c r="H162" s="395">
        <f t="shared" si="8"/>
        <v>150</v>
      </c>
      <c r="I162" s="396">
        <f t="shared" si="9"/>
        <v>0</v>
      </c>
    </row>
    <row r="163" spans="1:10" s="113" customFormat="1" ht="18.75" customHeight="1" x14ac:dyDescent="0.2">
      <c r="A163" s="340">
        <v>42740</v>
      </c>
      <c r="B163" s="340" t="str">
        <f t="shared" si="10"/>
        <v>42740 Correction Tape</v>
      </c>
      <c r="C163" s="347" t="s">
        <v>333</v>
      </c>
      <c r="D163" s="163" t="s">
        <v>464</v>
      </c>
      <c r="E163" s="343">
        <v>12</v>
      </c>
      <c r="F163" s="373"/>
      <c r="G163" s="344">
        <f>VLOOKUP(C163,'N1113 '!A$8:H$356,7,FALSE)</f>
        <v>36</v>
      </c>
      <c r="H163" s="395">
        <f t="shared" si="8"/>
        <v>432</v>
      </c>
      <c r="I163" s="396">
        <f t="shared" si="9"/>
        <v>0</v>
      </c>
      <c r="J163" s="110"/>
    </row>
    <row r="164" spans="1:10" s="110" customFormat="1" ht="18.75" customHeight="1" x14ac:dyDescent="0.2">
      <c r="A164" s="339">
        <v>42740</v>
      </c>
      <c r="B164" s="340" t="str">
        <f t="shared" si="10"/>
        <v>42740 Newsprint Paper Short</v>
      </c>
      <c r="C164" s="168" t="s">
        <v>752</v>
      </c>
      <c r="D164" s="399" t="s">
        <v>469</v>
      </c>
      <c r="E164" s="349"/>
      <c r="F164" s="374">
        <v>1</v>
      </c>
      <c r="G164" s="344">
        <f>VLOOKUP(C164,'N1113 '!A$8:H$356,7,FALSE)</f>
        <v>73</v>
      </c>
      <c r="H164" s="395">
        <f t="shared" si="8"/>
        <v>0</v>
      </c>
      <c r="I164" s="396">
        <f t="shared" si="9"/>
        <v>73</v>
      </c>
    </row>
    <row r="165" spans="1:10" s="110" customFormat="1" ht="18.75" customHeight="1" x14ac:dyDescent="0.2">
      <c r="A165" s="339">
        <v>42740</v>
      </c>
      <c r="B165" s="340" t="str">
        <f t="shared" si="10"/>
        <v>42740 Newsprint Paper Short</v>
      </c>
      <c r="C165" s="168" t="s">
        <v>752</v>
      </c>
      <c r="D165" s="426" t="s">
        <v>468</v>
      </c>
      <c r="E165" s="349"/>
      <c r="F165" s="374">
        <v>2</v>
      </c>
      <c r="G165" s="344">
        <f>VLOOKUP(C165,'N1113 '!A$8:H$356,7,FALSE)</f>
        <v>73</v>
      </c>
      <c r="H165" s="395">
        <f t="shared" si="8"/>
        <v>0</v>
      </c>
      <c r="I165" s="396">
        <f t="shared" si="9"/>
        <v>146</v>
      </c>
    </row>
    <row r="166" spans="1:10" s="110" customFormat="1" ht="18.75" customHeight="1" x14ac:dyDescent="0.2">
      <c r="A166" s="339">
        <v>42740</v>
      </c>
      <c r="B166" s="340" t="str">
        <f t="shared" si="10"/>
        <v>42740 Registration Form for Lodging/Sem Hall</v>
      </c>
      <c r="C166" s="168" t="s">
        <v>37</v>
      </c>
      <c r="D166" s="196" t="s">
        <v>983</v>
      </c>
      <c r="E166" s="349"/>
      <c r="F166" s="374">
        <v>3</v>
      </c>
      <c r="G166" s="344">
        <f>VLOOKUP(C166,'N1113 '!A$8:H$356,7,FALSE)</f>
        <v>50</v>
      </c>
      <c r="H166" s="395">
        <f t="shared" si="8"/>
        <v>0</v>
      </c>
      <c r="I166" s="396">
        <f t="shared" si="9"/>
        <v>150</v>
      </c>
    </row>
    <row r="167" spans="1:10" s="113" customFormat="1" ht="18.75" customHeight="1" x14ac:dyDescent="0.2">
      <c r="A167" s="340">
        <v>42740</v>
      </c>
      <c r="B167" s="340" t="str">
        <f t="shared" si="10"/>
        <v>42740 Staple Wire No. 35a</v>
      </c>
      <c r="C167" s="431" t="s">
        <v>945</v>
      </c>
      <c r="D167" s="389" t="s">
        <v>464</v>
      </c>
      <c r="E167" s="343">
        <v>12</v>
      </c>
      <c r="F167" s="373"/>
      <c r="G167" s="344">
        <f>VLOOKUP(C167,'N1113 '!A$8:H$356,7,FALSE)</f>
        <v>29</v>
      </c>
      <c r="H167" s="395">
        <f t="shared" ref="H167:H230" si="11">E167*G167</f>
        <v>348</v>
      </c>
      <c r="I167" s="396">
        <f t="shared" ref="I167:I230" si="12">G167*F167</f>
        <v>0</v>
      </c>
    </row>
    <row r="168" spans="1:10" s="113" customFormat="1" ht="18.75" customHeight="1" x14ac:dyDescent="0.2">
      <c r="A168" s="339">
        <v>42740</v>
      </c>
      <c r="B168" s="340" t="str">
        <f t="shared" si="10"/>
        <v>42740 YMCKO Ribbon-300 prints (Evolis)</v>
      </c>
      <c r="C168" s="168" t="s">
        <v>444</v>
      </c>
      <c r="D168" s="196" t="s">
        <v>465</v>
      </c>
      <c r="E168" s="349"/>
      <c r="F168" s="374">
        <v>1</v>
      </c>
      <c r="G168" s="344">
        <f>VLOOKUP(C168,'N1113 '!A$8:H$356,7,FALSE)</f>
        <v>3800</v>
      </c>
      <c r="H168" s="395">
        <f t="shared" si="11"/>
        <v>0</v>
      </c>
      <c r="I168" s="396">
        <f t="shared" si="12"/>
        <v>3800</v>
      </c>
      <c r="J168" s="110"/>
    </row>
    <row r="169" spans="1:10" s="113" customFormat="1" ht="18.75" customHeight="1" x14ac:dyDescent="0.2">
      <c r="A169" s="339">
        <v>42741</v>
      </c>
      <c r="B169" s="340" t="str">
        <f t="shared" si="10"/>
        <v>42741 Adding Machine Tape 57mm1</v>
      </c>
      <c r="C169" s="168" t="s">
        <v>678</v>
      </c>
      <c r="D169" s="360" t="s">
        <v>769</v>
      </c>
      <c r="E169" s="349"/>
      <c r="F169" s="374">
        <v>4</v>
      </c>
      <c r="G169" s="344">
        <f>VLOOKUP(C169,'N1113 '!A$8:H$356,7,FALSE)</f>
        <v>13</v>
      </c>
      <c r="H169" s="395">
        <f t="shared" si="11"/>
        <v>0</v>
      </c>
      <c r="I169" s="396">
        <f t="shared" si="12"/>
        <v>52</v>
      </c>
      <c r="J169" s="110"/>
    </row>
    <row r="170" spans="1:10" s="113" customFormat="1" ht="18.75" customHeight="1" x14ac:dyDescent="0.2">
      <c r="A170" s="339">
        <v>42741</v>
      </c>
      <c r="B170" s="340" t="str">
        <f t="shared" si="10"/>
        <v>42741 Ballpen - HBW Matrix OG-5</v>
      </c>
      <c r="C170" s="168" t="s">
        <v>404</v>
      </c>
      <c r="D170" s="430" t="s">
        <v>384</v>
      </c>
      <c r="E170" s="349"/>
      <c r="F170" s="374">
        <v>5</v>
      </c>
      <c r="G170" s="344">
        <f>VLOOKUP(C170,'N1113 '!A$8:H$356,7,FALSE)</f>
        <v>3.6</v>
      </c>
      <c r="H170" s="395">
        <f t="shared" si="11"/>
        <v>0</v>
      </c>
      <c r="I170" s="396">
        <f t="shared" si="12"/>
        <v>18</v>
      </c>
    </row>
    <row r="171" spans="1:10" s="113" customFormat="1" ht="18.75" customHeight="1" x14ac:dyDescent="0.2">
      <c r="A171" s="339">
        <v>42741</v>
      </c>
      <c r="B171" s="340" t="str">
        <f t="shared" si="10"/>
        <v xml:space="preserve">42741 Battery - KODAK AAA </v>
      </c>
      <c r="C171" s="168" t="s">
        <v>927</v>
      </c>
      <c r="D171" s="360" t="s">
        <v>769</v>
      </c>
      <c r="E171" s="349"/>
      <c r="F171" s="374">
        <v>6</v>
      </c>
      <c r="G171" s="344">
        <f>VLOOKUP(C171,'N1113 '!A$8:H$356,7,FALSE)</f>
        <v>22.5</v>
      </c>
      <c r="H171" s="395">
        <f t="shared" si="11"/>
        <v>0</v>
      </c>
      <c r="I171" s="396">
        <f t="shared" si="12"/>
        <v>135</v>
      </c>
    </row>
    <row r="172" spans="1:10" s="113" customFormat="1" ht="18.75" customHeight="1" x14ac:dyDescent="0.2">
      <c r="A172" s="339">
        <v>42741</v>
      </c>
      <c r="B172" s="340" t="str">
        <f t="shared" si="10"/>
        <v>42741 ID CARD (Blank 500)</v>
      </c>
      <c r="C172" s="168" t="s">
        <v>850</v>
      </c>
      <c r="D172" s="196" t="s">
        <v>465</v>
      </c>
      <c r="E172" s="349"/>
      <c r="F172" s="374">
        <v>1</v>
      </c>
      <c r="G172" s="344">
        <f>VLOOKUP(C172,'N1113 '!A$8:H$356,7,FALSE)</f>
        <v>3640</v>
      </c>
      <c r="H172" s="395">
        <f t="shared" si="11"/>
        <v>0</v>
      </c>
      <c r="I172" s="396">
        <f t="shared" si="12"/>
        <v>3640</v>
      </c>
    </row>
    <row r="173" spans="1:10" s="113" customFormat="1" ht="18.75" customHeight="1" x14ac:dyDescent="0.2">
      <c r="A173" s="340">
        <v>42742</v>
      </c>
      <c r="B173" s="340" t="str">
        <f t="shared" si="10"/>
        <v>42742 Calculator (Casio MS-10B)</v>
      </c>
      <c r="C173" s="431" t="s">
        <v>929</v>
      </c>
      <c r="D173" s="240" t="s">
        <v>464</v>
      </c>
      <c r="E173" s="343">
        <v>5</v>
      </c>
      <c r="F173" s="373"/>
      <c r="G173" s="344">
        <f>VLOOKUP(C173,'N1113 '!A$8:H$356,7,FALSE)</f>
        <v>325</v>
      </c>
      <c r="H173" s="395">
        <f t="shared" si="11"/>
        <v>1625</v>
      </c>
      <c r="I173" s="396">
        <f t="shared" si="12"/>
        <v>0</v>
      </c>
    </row>
    <row r="174" spans="1:10" s="113" customFormat="1" ht="18.75" customHeight="1" x14ac:dyDescent="0.2">
      <c r="A174" s="340">
        <v>42742</v>
      </c>
      <c r="B174" s="340" t="str">
        <f t="shared" si="10"/>
        <v>42742 DTR Card 100's2</v>
      </c>
      <c r="C174" s="162" t="s">
        <v>796</v>
      </c>
      <c r="D174" s="389" t="s">
        <v>464</v>
      </c>
      <c r="E174" s="343">
        <v>2</v>
      </c>
      <c r="F174" s="373"/>
      <c r="G174" s="344">
        <f>VLOOKUP(C174,'N1113 '!A$8:H$356,7,FALSE)</f>
        <v>43</v>
      </c>
      <c r="H174" s="395">
        <f t="shared" si="11"/>
        <v>86</v>
      </c>
      <c r="I174" s="396">
        <f t="shared" si="12"/>
        <v>0</v>
      </c>
      <c r="J174" s="110"/>
    </row>
    <row r="175" spans="1:10" s="113" customFormat="1" ht="18.75" customHeight="1" x14ac:dyDescent="0.2">
      <c r="A175" s="340">
        <v>42742</v>
      </c>
      <c r="B175" s="340" t="str">
        <f t="shared" si="10"/>
        <v>42742 DVD-RW w/ case</v>
      </c>
      <c r="C175" s="162" t="s">
        <v>334</v>
      </c>
      <c r="D175" s="163" t="s">
        <v>464</v>
      </c>
      <c r="E175" s="343">
        <v>6</v>
      </c>
      <c r="F175" s="373"/>
      <c r="G175" s="344">
        <f>VLOOKUP(C175,'N1113 '!A$8:H$356,7,FALSE)</f>
        <v>49.7</v>
      </c>
      <c r="H175" s="395">
        <f t="shared" si="11"/>
        <v>298.20000000000005</v>
      </c>
      <c r="I175" s="396">
        <f t="shared" si="12"/>
        <v>0</v>
      </c>
      <c r="J175" s="110"/>
    </row>
    <row r="176" spans="1:10" s="113" customFormat="1" ht="18.75" customHeight="1" x14ac:dyDescent="0.2">
      <c r="A176" s="340">
        <v>42742</v>
      </c>
      <c r="B176" s="340" t="str">
        <f t="shared" si="10"/>
        <v>42742 Folder Long (Colored) Punchless</v>
      </c>
      <c r="C176" s="162" t="s">
        <v>520</v>
      </c>
      <c r="D176" s="389" t="s">
        <v>464</v>
      </c>
      <c r="E176" s="343">
        <v>25</v>
      </c>
      <c r="F176" s="373"/>
      <c r="G176" s="344">
        <f>VLOOKUP(C176,'N1113 '!A$8:H$356,7,FALSE)</f>
        <v>14</v>
      </c>
      <c r="H176" s="395">
        <f t="shared" si="11"/>
        <v>350</v>
      </c>
      <c r="I176" s="396">
        <f t="shared" si="12"/>
        <v>0</v>
      </c>
      <c r="J176" s="110"/>
    </row>
    <row r="177" spans="1:10" s="113" customFormat="1" ht="18.75" customHeight="1" x14ac:dyDescent="0.2">
      <c r="A177" s="339">
        <v>42742</v>
      </c>
      <c r="B177" s="340" t="str">
        <f t="shared" si="10"/>
        <v>42742 Folder Long (Colored) Punchless</v>
      </c>
      <c r="C177" s="168" t="s">
        <v>520</v>
      </c>
      <c r="D177" s="426" t="s">
        <v>476</v>
      </c>
      <c r="E177" s="349"/>
      <c r="F177" s="374">
        <v>25</v>
      </c>
      <c r="G177" s="344">
        <f>VLOOKUP(C177,'N1113 '!A$8:H$356,7,FALSE)</f>
        <v>14</v>
      </c>
      <c r="H177" s="395">
        <f t="shared" si="11"/>
        <v>0</v>
      </c>
      <c r="I177" s="396">
        <f t="shared" si="12"/>
        <v>350</v>
      </c>
      <c r="J177" s="110"/>
    </row>
    <row r="178" spans="1:10" s="113" customFormat="1" ht="18.75" customHeight="1" x14ac:dyDescent="0.2">
      <c r="A178" s="340">
        <v>42742</v>
      </c>
      <c r="B178" s="340" t="str">
        <f t="shared" si="10"/>
        <v>42742 Highlighter-Stabilo1</v>
      </c>
      <c r="C178" s="162" t="s">
        <v>826</v>
      </c>
      <c r="D178" s="163" t="s">
        <v>464</v>
      </c>
      <c r="E178" s="343">
        <v>20</v>
      </c>
      <c r="F178" s="373"/>
      <c r="G178" s="344">
        <f>VLOOKUP(C178,'N1113 '!A$8:H$356,7,FALSE)</f>
        <v>32</v>
      </c>
      <c r="H178" s="395">
        <f t="shared" si="11"/>
        <v>640</v>
      </c>
      <c r="I178" s="396">
        <f t="shared" si="12"/>
        <v>0</v>
      </c>
    </row>
    <row r="179" spans="1:10" s="113" customFormat="1" ht="18.75" customHeight="1" x14ac:dyDescent="0.2">
      <c r="A179" s="339">
        <v>42743</v>
      </c>
      <c r="B179" s="340" t="str">
        <f t="shared" si="10"/>
        <v>42743 Masking Tape 1"</v>
      </c>
      <c r="C179" s="304" t="s">
        <v>169</v>
      </c>
      <c r="D179" s="195" t="s">
        <v>467</v>
      </c>
      <c r="E179" s="349"/>
      <c r="F179" s="374">
        <v>1</v>
      </c>
      <c r="G179" s="344">
        <f>VLOOKUP(C179,'N1113 '!A$8:H$356,7,FALSE)</f>
        <v>28</v>
      </c>
      <c r="H179" s="395">
        <f t="shared" si="11"/>
        <v>0</v>
      </c>
      <c r="I179" s="396">
        <f t="shared" si="12"/>
        <v>28</v>
      </c>
      <c r="J179" s="110"/>
    </row>
    <row r="180" spans="1:10" s="113" customFormat="1" ht="18.75" customHeight="1" x14ac:dyDescent="0.2">
      <c r="A180" s="339">
        <v>42743</v>
      </c>
      <c r="B180" s="340" t="str">
        <f t="shared" si="10"/>
        <v>42743 Printer Ribbon Epson LX 300 + II</v>
      </c>
      <c r="C180" s="168" t="s">
        <v>233</v>
      </c>
      <c r="D180" s="430" t="s">
        <v>599</v>
      </c>
      <c r="E180" s="349"/>
      <c r="F180" s="374">
        <v>3</v>
      </c>
      <c r="G180" s="344">
        <f>VLOOKUP(C180,'N1113 '!A$8:H$356,7,FALSE)</f>
        <v>165</v>
      </c>
      <c r="H180" s="395">
        <f t="shared" si="11"/>
        <v>0</v>
      </c>
      <c r="I180" s="396">
        <f t="shared" si="12"/>
        <v>495</v>
      </c>
      <c r="J180" s="110"/>
    </row>
    <row r="181" spans="1:10" s="113" customFormat="1" ht="18.75" customHeight="1" x14ac:dyDescent="0.2">
      <c r="A181" s="339">
        <v>42744</v>
      </c>
      <c r="B181" s="340" t="str">
        <f t="shared" si="10"/>
        <v>42744 YMCKO Ribbon-300 prints (Evolis)</v>
      </c>
      <c r="C181" s="168" t="s">
        <v>444</v>
      </c>
      <c r="D181" s="196" t="s">
        <v>465</v>
      </c>
      <c r="E181" s="349"/>
      <c r="F181" s="374">
        <v>1</v>
      </c>
      <c r="G181" s="344">
        <f>VLOOKUP(C181,'N1113 '!A$8:H$356,7,FALSE)</f>
        <v>3800</v>
      </c>
      <c r="H181" s="395">
        <f t="shared" si="11"/>
        <v>0</v>
      </c>
      <c r="I181" s="396">
        <f t="shared" si="12"/>
        <v>3800</v>
      </c>
      <c r="J181" s="110"/>
    </row>
    <row r="182" spans="1:10" s="113" customFormat="1" ht="18.75" customHeight="1" x14ac:dyDescent="0.2">
      <c r="A182" s="339">
        <v>42745</v>
      </c>
      <c r="B182" s="340" t="str">
        <f t="shared" si="10"/>
        <v>42745 Application Form Pink Form/BOOKLET-new</v>
      </c>
      <c r="C182" s="168" t="s">
        <v>571</v>
      </c>
      <c r="D182" s="426" t="s">
        <v>470</v>
      </c>
      <c r="E182" s="349"/>
      <c r="F182" s="374">
        <v>3</v>
      </c>
      <c r="G182" s="344">
        <f>VLOOKUP(C182,'N1113 '!A$8:H$356,7,FALSE)</f>
        <v>45</v>
      </c>
      <c r="H182" s="395">
        <f t="shared" si="11"/>
        <v>0</v>
      </c>
      <c r="I182" s="396">
        <f t="shared" si="12"/>
        <v>135</v>
      </c>
      <c r="J182" s="110"/>
    </row>
    <row r="183" spans="1:10" s="113" customFormat="1" ht="18.75" customHeight="1" x14ac:dyDescent="0.2">
      <c r="A183" s="339">
        <v>42745</v>
      </c>
      <c r="B183" s="340" t="str">
        <f t="shared" si="10"/>
        <v>42745 Ballpen Pilot  Rectract (Black)1</v>
      </c>
      <c r="C183" s="168" t="s">
        <v>946</v>
      </c>
      <c r="D183" s="422" t="s">
        <v>468</v>
      </c>
      <c r="E183" s="349"/>
      <c r="F183" s="374">
        <v>1</v>
      </c>
      <c r="G183" s="344">
        <f>VLOOKUP(C183,'N1113 '!A$8:H$356,7,FALSE)</f>
        <v>20</v>
      </c>
      <c r="H183" s="395">
        <f t="shared" si="11"/>
        <v>0</v>
      </c>
      <c r="I183" s="396">
        <f t="shared" si="12"/>
        <v>20</v>
      </c>
    </row>
    <row r="184" spans="1:10" s="113" customFormat="1" ht="18.75" customHeight="1" x14ac:dyDescent="0.2">
      <c r="A184" s="339">
        <v>42745</v>
      </c>
      <c r="B184" s="340" t="str">
        <f t="shared" si="10"/>
        <v>42745 Cash Disbursement Voucher - Credit</v>
      </c>
      <c r="C184" s="168" t="s">
        <v>10</v>
      </c>
      <c r="D184" s="439" t="s">
        <v>469</v>
      </c>
      <c r="E184" s="349"/>
      <c r="F184" s="346">
        <v>20</v>
      </c>
      <c r="G184" s="344">
        <f>VLOOKUP(C184,'N1113 '!A$8:H$356,7,FALSE)</f>
        <v>65</v>
      </c>
      <c r="H184" s="395">
        <f t="shared" si="11"/>
        <v>0</v>
      </c>
      <c r="I184" s="396">
        <f t="shared" si="12"/>
        <v>1300</v>
      </c>
      <c r="J184" s="110"/>
    </row>
    <row r="185" spans="1:10" s="113" customFormat="1" ht="18.75" customHeight="1" x14ac:dyDescent="0.2">
      <c r="A185" s="339">
        <v>42745</v>
      </c>
      <c r="B185" s="340" t="str">
        <f t="shared" si="10"/>
        <v>42745 Masking Tape 1"</v>
      </c>
      <c r="C185" s="304" t="s">
        <v>169</v>
      </c>
      <c r="D185" s="357" t="s">
        <v>467</v>
      </c>
      <c r="E185" s="349"/>
      <c r="F185" s="374">
        <v>2</v>
      </c>
      <c r="G185" s="344">
        <f>VLOOKUP(C185,'N1113 '!A$8:H$356,7,FALSE)</f>
        <v>28</v>
      </c>
      <c r="H185" s="395">
        <f t="shared" si="11"/>
        <v>0</v>
      </c>
      <c r="I185" s="396">
        <f t="shared" si="12"/>
        <v>56</v>
      </c>
    </row>
    <row r="186" spans="1:10" s="113" customFormat="1" ht="18.75" customHeight="1" x14ac:dyDescent="0.2">
      <c r="A186" s="339">
        <v>42745</v>
      </c>
      <c r="B186" s="340" t="str">
        <f t="shared" si="10"/>
        <v>42745 Record Book 300 pages1</v>
      </c>
      <c r="C186" s="348" t="s">
        <v>760</v>
      </c>
      <c r="D186" s="503" t="s">
        <v>697</v>
      </c>
      <c r="E186" s="349"/>
      <c r="F186" s="374">
        <v>1</v>
      </c>
      <c r="G186" s="344">
        <f>VLOOKUP(C186,'N1113 '!A$8:H$356,7,FALSE)</f>
        <v>49</v>
      </c>
      <c r="H186" s="395">
        <f t="shared" si="11"/>
        <v>0</v>
      </c>
      <c r="I186" s="396">
        <f t="shared" si="12"/>
        <v>49</v>
      </c>
    </row>
    <row r="187" spans="1:10" s="113" customFormat="1" ht="18.75" customHeight="1" x14ac:dyDescent="0.2">
      <c r="A187" s="339">
        <v>42746</v>
      </c>
      <c r="B187" s="340" t="str">
        <f t="shared" si="10"/>
        <v>42746 Certificate of Time Deposit w/o CTD #</v>
      </c>
      <c r="C187" s="348" t="s">
        <v>611</v>
      </c>
      <c r="D187" s="426" t="s">
        <v>468</v>
      </c>
      <c r="E187" s="349"/>
      <c r="F187" s="374">
        <v>1</v>
      </c>
      <c r="G187" s="344">
        <f>VLOOKUP(C187,'N1113 '!A$8:H$356,7,FALSE)</f>
        <v>150</v>
      </c>
      <c r="H187" s="395">
        <f t="shared" si="11"/>
        <v>0</v>
      </c>
      <c r="I187" s="396">
        <f t="shared" si="12"/>
        <v>150</v>
      </c>
      <c r="J187" s="110"/>
    </row>
    <row r="188" spans="1:10" s="113" customFormat="1" ht="18.75" customHeight="1" x14ac:dyDescent="0.2">
      <c r="A188" s="340">
        <v>42747</v>
      </c>
      <c r="B188" s="340" t="str">
        <f t="shared" si="10"/>
        <v>42747 Adding Machine Tape 57mm1</v>
      </c>
      <c r="C188" s="347" t="s">
        <v>678</v>
      </c>
      <c r="D188" s="389" t="s">
        <v>618</v>
      </c>
      <c r="E188" s="343">
        <v>100</v>
      </c>
      <c r="F188" s="373"/>
      <c r="G188" s="344">
        <f>VLOOKUP(C188,'N1113 '!A$8:H$356,7,FALSE)</f>
        <v>13</v>
      </c>
      <c r="H188" s="395">
        <f t="shared" si="11"/>
        <v>1300</v>
      </c>
      <c r="I188" s="396">
        <f t="shared" si="12"/>
        <v>0</v>
      </c>
      <c r="J188" s="110"/>
    </row>
    <row r="189" spans="1:10" s="113" customFormat="1" ht="18.75" customHeight="1" x14ac:dyDescent="0.2">
      <c r="A189" s="339">
        <v>42747</v>
      </c>
      <c r="B189" s="340" t="str">
        <f t="shared" si="10"/>
        <v>42747 Ballpen - HBW (Red)</v>
      </c>
      <c r="C189" s="423" t="s">
        <v>653</v>
      </c>
      <c r="D189" s="426" t="s">
        <v>470</v>
      </c>
      <c r="E189" s="349"/>
      <c r="F189" s="374">
        <v>10</v>
      </c>
      <c r="G189" s="344">
        <f>VLOOKUP(C189,'N1113 '!A$8:H$356,7,FALSE)</f>
        <v>3.75</v>
      </c>
      <c r="H189" s="395">
        <f t="shared" si="11"/>
        <v>0</v>
      </c>
      <c r="I189" s="396">
        <f t="shared" si="12"/>
        <v>37.5</v>
      </c>
    </row>
    <row r="190" spans="1:10" s="110" customFormat="1" ht="18.75" customHeight="1" x14ac:dyDescent="0.2">
      <c r="A190" s="339">
        <v>42747</v>
      </c>
      <c r="B190" s="340" t="str">
        <f t="shared" si="10"/>
        <v>42747 Ballpen - HBW Matrix OG-5</v>
      </c>
      <c r="C190" s="348" t="s">
        <v>404</v>
      </c>
      <c r="D190" s="429" t="s">
        <v>469</v>
      </c>
      <c r="E190" s="349"/>
      <c r="F190" s="374">
        <v>1</v>
      </c>
      <c r="G190" s="344">
        <f>VLOOKUP(C190,'N1113 '!A$8:H$356,7,FALSE)</f>
        <v>3.6</v>
      </c>
      <c r="H190" s="395">
        <f t="shared" si="11"/>
        <v>0</v>
      </c>
      <c r="I190" s="396">
        <f t="shared" si="12"/>
        <v>3.6</v>
      </c>
      <c r="J190" s="113"/>
    </row>
    <row r="191" spans="1:10" s="110" customFormat="1" ht="18.75" customHeight="1" x14ac:dyDescent="0.2">
      <c r="A191" s="339">
        <v>42747</v>
      </c>
      <c r="B191" s="340" t="str">
        <f t="shared" si="10"/>
        <v>42747 Ballpen - HBW Matrix OG-5</v>
      </c>
      <c r="C191" s="348" t="s">
        <v>404</v>
      </c>
      <c r="D191" s="434" t="s">
        <v>477</v>
      </c>
      <c r="E191" s="349"/>
      <c r="F191" s="374">
        <v>2</v>
      </c>
      <c r="G191" s="344">
        <f>VLOOKUP(C191,'N1113 '!A$8:H$356,7,FALSE)</f>
        <v>3.6</v>
      </c>
      <c r="H191" s="395">
        <f t="shared" si="11"/>
        <v>0</v>
      </c>
      <c r="I191" s="396">
        <f t="shared" si="12"/>
        <v>7.2</v>
      </c>
      <c r="J191" s="113"/>
    </row>
    <row r="192" spans="1:10" s="110" customFormat="1" ht="18.75" customHeight="1" x14ac:dyDescent="0.2">
      <c r="A192" s="339">
        <v>42747</v>
      </c>
      <c r="B192" s="340" t="str">
        <f t="shared" si="10"/>
        <v>42747 Ballpen - HBW Matrix OG-5</v>
      </c>
      <c r="C192" s="348" t="s">
        <v>404</v>
      </c>
      <c r="D192" s="426" t="s">
        <v>470</v>
      </c>
      <c r="E192" s="349"/>
      <c r="F192" s="374">
        <v>15</v>
      </c>
      <c r="G192" s="344">
        <f>VLOOKUP(C192,'N1113 '!A$8:H$356,7,FALSE)</f>
        <v>3.6</v>
      </c>
      <c r="H192" s="395">
        <f t="shared" si="11"/>
        <v>0</v>
      </c>
      <c r="I192" s="396">
        <f t="shared" si="12"/>
        <v>54</v>
      </c>
      <c r="J192" s="113"/>
    </row>
    <row r="193" spans="1:10" s="110" customFormat="1" ht="18.75" customHeight="1" x14ac:dyDescent="0.2">
      <c r="A193" s="339">
        <v>42747</v>
      </c>
      <c r="B193" s="340" t="str">
        <f t="shared" si="10"/>
        <v>42747 Ballpen-Pilot (Green)</v>
      </c>
      <c r="C193" s="348" t="s">
        <v>411</v>
      </c>
      <c r="D193" s="426" t="s">
        <v>470</v>
      </c>
      <c r="E193" s="349"/>
      <c r="F193" s="374">
        <v>4</v>
      </c>
      <c r="G193" s="344">
        <f>VLOOKUP(C193,'N1113 '!A$8:H$356,7,FALSE)</f>
        <v>18.75</v>
      </c>
      <c r="H193" s="395">
        <f t="shared" si="11"/>
        <v>0</v>
      </c>
      <c r="I193" s="396">
        <f t="shared" si="12"/>
        <v>75</v>
      </c>
      <c r="J193" s="113"/>
    </row>
    <row r="194" spans="1:10" s="113" customFormat="1" ht="18.75" customHeight="1" x14ac:dyDescent="0.2">
      <c r="A194" s="339">
        <v>42747</v>
      </c>
      <c r="B194" s="340" t="str">
        <f t="shared" si="10"/>
        <v>42747 Bond Paper Long /REAM</v>
      </c>
      <c r="C194" s="348" t="s">
        <v>415</v>
      </c>
      <c r="D194" s="439" t="s">
        <v>469</v>
      </c>
      <c r="E194" s="349"/>
      <c r="F194" s="374">
        <v>1</v>
      </c>
      <c r="G194" s="344">
        <f>VLOOKUP(C194,'N1113 '!A$8:H$356,7,FALSE)</f>
        <v>137</v>
      </c>
      <c r="H194" s="395">
        <f t="shared" si="11"/>
        <v>0</v>
      </c>
      <c r="I194" s="396">
        <f t="shared" si="12"/>
        <v>137</v>
      </c>
    </row>
    <row r="195" spans="1:10" s="110" customFormat="1" ht="18.75" customHeight="1" x14ac:dyDescent="0.2">
      <c r="A195" s="339">
        <v>42747</v>
      </c>
      <c r="B195" s="340" t="str">
        <f t="shared" si="10"/>
        <v>42747 Bond Paper Long /REAM</v>
      </c>
      <c r="C195" s="348" t="s">
        <v>415</v>
      </c>
      <c r="D195" s="417" t="s">
        <v>467</v>
      </c>
      <c r="E195" s="349"/>
      <c r="F195" s="374">
        <v>5</v>
      </c>
      <c r="G195" s="344">
        <f>VLOOKUP(C195,'N1113 '!A$8:H$356,7,FALSE)</f>
        <v>137</v>
      </c>
      <c r="H195" s="395">
        <f t="shared" si="11"/>
        <v>0</v>
      </c>
      <c r="I195" s="396">
        <f t="shared" si="12"/>
        <v>685</v>
      </c>
    </row>
    <row r="196" spans="1:10" s="110" customFormat="1" ht="18.75" customHeight="1" x14ac:dyDescent="0.2">
      <c r="A196" s="340">
        <v>42747</v>
      </c>
      <c r="B196" s="340" t="str">
        <f t="shared" si="10"/>
        <v>42747 Bond Paper Short /REAM1</v>
      </c>
      <c r="C196" s="387" t="s">
        <v>416</v>
      </c>
      <c r="D196" s="163" t="s">
        <v>618</v>
      </c>
      <c r="E196" s="343">
        <v>50</v>
      </c>
      <c r="F196" s="373"/>
      <c r="G196" s="344">
        <f>VLOOKUP(C196,'N1113 '!A$8:H$356,7,FALSE)</f>
        <v>122</v>
      </c>
      <c r="H196" s="395">
        <f t="shared" si="11"/>
        <v>6100</v>
      </c>
      <c r="I196" s="396">
        <f t="shared" si="12"/>
        <v>0</v>
      </c>
    </row>
    <row r="197" spans="1:10" s="110" customFormat="1" ht="18.75" customHeight="1" x14ac:dyDescent="0.2">
      <c r="A197" s="339">
        <v>42747</v>
      </c>
      <c r="B197" s="340" t="str">
        <f t="shared" si="10"/>
        <v>42747 Bond Paper Short /REAM1</v>
      </c>
      <c r="C197" s="423" t="s">
        <v>416</v>
      </c>
      <c r="D197" s="439" t="s">
        <v>469</v>
      </c>
      <c r="E197" s="349"/>
      <c r="F197" s="374">
        <v>1</v>
      </c>
      <c r="G197" s="344">
        <f>VLOOKUP(C197,'N1113 '!A$8:H$356,7,FALSE)</f>
        <v>122</v>
      </c>
      <c r="H197" s="395">
        <f t="shared" si="11"/>
        <v>0</v>
      </c>
      <c r="I197" s="396">
        <f t="shared" si="12"/>
        <v>122</v>
      </c>
      <c r="J197" s="113"/>
    </row>
    <row r="198" spans="1:10" s="110" customFormat="1" ht="18.75" customHeight="1" x14ac:dyDescent="0.2">
      <c r="A198" s="339">
        <v>42747</v>
      </c>
      <c r="B198" s="340" t="str">
        <f t="shared" si="10"/>
        <v>42747 Bond Paper Short /REAM1</v>
      </c>
      <c r="C198" s="423" t="s">
        <v>416</v>
      </c>
      <c r="D198" s="417" t="s">
        <v>983</v>
      </c>
      <c r="E198" s="349"/>
      <c r="F198" s="374">
        <v>5</v>
      </c>
      <c r="G198" s="344">
        <f>VLOOKUP(C198,'N1113 '!A$8:H$356,7,FALSE)</f>
        <v>122</v>
      </c>
      <c r="H198" s="395">
        <f t="shared" si="11"/>
        <v>0</v>
      </c>
      <c r="I198" s="396">
        <f t="shared" si="12"/>
        <v>610</v>
      </c>
      <c r="J198" s="113"/>
    </row>
    <row r="199" spans="1:10" s="110" customFormat="1" ht="18.75" customHeight="1" x14ac:dyDescent="0.2">
      <c r="A199" s="340">
        <v>42747</v>
      </c>
      <c r="B199" s="340" t="str">
        <f t="shared" ref="B199:B262" si="13">CONCATENATE(A199," ",C199)</f>
        <v>42747 Cash Register Tape 76mm</v>
      </c>
      <c r="C199" s="347" t="s">
        <v>85</v>
      </c>
      <c r="D199" s="389" t="s">
        <v>618</v>
      </c>
      <c r="E199" s="343">
        <v>75</v>
      </c>
      <c r="F199" s="373"/>
      <c r="G199" s="344">
        <f>VLOOKUP(C199,'N1113 '!A$8:H$356,7,FALSE)</f>
        <v>15</v>
      </c>
      <c r="H199" s="395">
        <f t="shared" si="11"/>
        <v>1125</v>
      </c>
      <c r="I199" s="396">
        <f t="shared" si="12"/>
        <v>0</v>
      </c>
    </row>
    <row r="200" spans="1:10" s="110" customFormat="1" ht="18.75" customHeight="1" x14ac:dyDescent="0.2">
      <c r="A200" s="339">
        <v>42747</v>
      </c>
      <c r="B200" s="340" t="str">
        <f t="shared" si="13"/>
        <v>42747 Cash Register Tape 76mm</v>
      </c>
      <c r="C200" s="348" t="s">
        <v>85</v>
      </c>
      <c r="D200" s="400" t="s">
        <v>599</v>
      </c>
      <c r="E200" s="349"/>
      <c r="F200" s="346">
        <v>20</v>
      </c>
      <c r="G200" s="344">
        <f>VLOOKUP(C200,'N1113 '!A$8:H$356,7,FALSE)</f>
        <v>15</v>
      </c>
      <c r="H200" s="395">
        <f t="shared" si="11"/>
        <v>0</v>
      </c>
      <c r="I200" s="396">
        <f t="shared" si="12"/>
        <v>300</v>
      </c>
    </row>
    <row r="201" spans="1:10" s="110" customFormat="1" ht="18.75" customHeight="1" x14ac:dyDescent="0.2">
      <c r="A201" s="339">
        <v>42747</v>
      </c>
      <c r="B201" s="340" t="str">
        <f t="shared" si="13"/>
        <v>42747 Continous Paper  11x9 1/2  1 ply</v>
      </c>
      <c r="C201" s="348" t="s">
        <v>576</v>
      </c>
      <c r="D201" s="400" t="s">
        <v>599</v>
      </c>
      <c r="E201" s="349"/>
      <c r="F201" s="346">
        <v>2</v>
      </c>
      <c r="G201" s="344">
        <f>VLOOKUP(C201,'N1113 '!A$8:H$356,7,FALSE)</f>
        <v>460</v>
      </c>
      <c r="H201" s="395">
        <f t="shared" si="11"/>
        <v>0</v>
      </c>
      <c r="I201" s="396">
        <f t="shared" si="12"/>
        <v>920</v>
      </c>
    </row>
    <row r="202" spans="1:10" s="110" customFormat="1" ht="18.75" customHeight="1" x14ac:dyDescent="0.2">
      <c r="A202" s="339">
        <v>42747</v>
      </c>
      <c r="B202" s="340" t="str">
        <f t="shared" si="13"/>
        <v>42747 Correction Tape</v>
      </c>
      <c r="C202" s="348" t="s">
        <v>333</v>
      </c>
      <c r="D202" s="439" t="s">
        <v>469</v>
      </c>
      <c r="E202" s="349"/>
      <c r="F202" s="346">
        <v>1</v>
      </c>
      <c r="G202" s="344">
        <f>VLOOKUP(C202,'N1113 '!A$8:H$356,7,FALSE)</f>
        <v>36</v>
      </c>
      <c r="H202" s="395">
        <f t="shared" si="11"/>
        <v>0</v>
      </c>
      <c r="I202" s="396">
        <f t="shared" si="12"/>
        <v>36</v>
      </c>
    </row>
    <row r="203" spans="1:10" s="110" customFormat="1" ht="18.75" customHeight="1" x14ac:dyDescent="0.2">
      <c r="A203" s="339">
        <v>42747</v>
      </c>
      <c r="B203" s="340" t="str">
        <f t="shared" si="13"/>
        <v>42747 Correction Tape</v>
      </c>
      <c r="C203" s="348" t="s">
        <v>333</v>
      </c>
      <c r="D203" s="426" t="s">
        <v>470</v>
      </c>
      <c r="E203" s="349"/>
      <c r="F203" s="346">
        <v>8</v>
      </c>
      <c r="G203" s="344">
        <f>VLOOKUP(C203,'N1113 '!A$8:H$356,7,FALSE)</f>
        <v>36</v>
      </c>
      <c r="H203" s="395">
        <f t="shared" si="11"/>
        <v>0</v>
      </c>
      <c r="I203" s="396">
        <f t="shared" si="12"/>
        <v>288</v>
      </c>
    </row>
    <row r="204" spans="1:10" s="110" customFormat="1" ht="18.75" customHeight="1" x14ac:dyDescent="0.2">
      <c r="A204" s="339">
        <v>42747</v>
      </c>
      <c r="B204" s="340" t="str">
        <f t="shared" si="13"/>
        <v>42747 Envelope - Long Brown1</v>
      </c>
      <c r="C204" s="348" t="s">
        <v>853</v>
      </c>
      <c r="D204" s="399" t="s">
        <v>469</v>
      </c>
      <c r="E204" s="349"/>
      <c r="F204" s="374">
        <v>1</v>
      </c>
      <c r="G204" s="344">
        <f>VLOOKUP(C204,'N1113 '!A$8:H$356,7,FALSE)</f>
        <v>2</v>
      </c>
      <c r="H204" s="395">
        <f t="shared" si="11"/>
        <v>0</v>
      </c>
      <c r="I204" s="396">
        <f t="shared" si="12"/>
        <v>2</v>
      </c>
    </row>
    <row r="205" spans="1:10" s="110" customFormat="1" ht="18.75" customHeight="1" x14ac:dyDescent="0.2">
      <c r="A205" s="339">
        <v>42747</v>
      </c>
      <c r="B205" s="340" t="str">
        <f t="shared" si="13"/>
        <v>42747 Fastener</v>
      </c>
      <c r="C205" s="348" t="s">
        <v>143</v>
      </c>
      <c r="D205" s="434" t="s">
        <v>477</v>
      </c>
      <c r="E205" s="349"/>
      <c r="F205" s="374">
        <v>2</v>
      </c>
      <c r="G205" s="344">
        <f>VLOOKUP(C205,'N1113 '!A$8:H$356,7,FALSE)</f>
        <v>26</v>
      </c>
      <c r="H205" s="395">
        <f t="shared" si="11"/>
        <v>0</v>
      </c>
      <c r="I205" s="396">
        <f t="shared" si="12"/>
        <v>52</v>
      </c>
    </row>
    <row r="206" spans="1:10" s="110" customFormat="1" ht="18.75" customHeight="1" x14ac:dyDescent="0.2">
      <c r="A206" s="339">
        <v>42747</v>
      </c>
      <c r="B206" s="340" t="str">
        <f t="shared" si="13"/>
        <v>42747 Fastener Long 8.5"</v>
      </c>
      <c r="C206" s="423" t="s">
        <v>865</v>
      </c>
      <c r="D206" s="399" t="s">
        <v>469</v>
      </c>
      <c r="E206" s="349"/>
      <c r="F206" s="374">
        <v>1</v>
      </c>
      <c r="G206" s="344">
        <f>VLOOKUP(C206,'N1113 '!A$8:H$356,7,FALSE)</f>
        <v>95</v>
      </c>
      <c r="H206" s="395">
        <f t="shared" si="11"/>
        <v>0</v>
      </c>
      <c r="I206" s="396">
        <f t="shared" si="12"/>
        <v>95</v>
      </c>
    </row>
    <row r="207" spans="1:10" s="110" customFormat="1" ht="18.75" customHeight="1" x14ac:dyDescent="0.2">
      <c r="A207" s="339">
        <v>42747</v>
      </c>
      <c r="B207" s="340" t="str">
        <f t="shared" si="13"/>
        <v>42747 Folder Long1</v>
      </c>
      <c r="C207" s="348" t="s">
        <v>754</v>
      </c>
      <c r="D207" s="426" t="s">
        <v>476</v>
      </c>
      <c r="E207" s="349"/>
      <c r="F207" s="374">
        <v>100</v>
      </c>
      <c r="G207" s="344">
        <f>VLOOKUP(C207,'N1113 '!A$8:H$356,7,FALSE)</f>
        <v>3.6</v>
      </c>
      <c r="H207" s="395">
        <f t="shared" si="11"/>
        <v>0</v>
      </c>
      <c r="I207" s="396">
        <f t="shared" si="12"/>
        <v>360</v>
      </c>
    </row>
    <row r="208" spans="1:10" s="110" customFormat="1" ht="18.75" customHeight="1" x14ac:dyDescent="0.2">
      <c r="A208" s="339">
        <v>42747</v>
      </c>
      <c r="B208" s="340" t="str">
        <f t="shared" si="13"/>
        <v>42747 Folder Long1</v>
      </c>
      <c r="C208" s="348" t="s">
        <v>754</v>
      </c>
      <c r="D208" s="438" t="s">
        <v>477</v>
      </c>
      <c r="E208" s="349"/>
      <c r="F208" s="374">
        <v>100</v>
      </c>
      <c r="G208" s="344">
        <f>VLOOKUP(C208,'N1113 '!A$8:H$356,7,FALSE)</f>
        <v>3.6</v>
      </c>
      <c r="H208" s="395">
        <f t="shared" si="11"/>
        <v>0</v>
      </c>
      <c r="I208" s="396">
        <f t="shared" si="12"/>
        <v>360</v>
      </c>
    </row>
    <row r="209" spans="1:10" s="110" customFormat="1" ht="18.75" customHeight="1" x14ac:dyDescent="0.2">
      <c r="A209" s="339">
        <v>42747</v>
      </c>
      <c r="B209" s="340" t="str">
        <f t="shared" si="13"/>
        <v>42747 Folder Long</v>
      </c>
      <c r="C209" s="348" t="s">
        <v>564</v>
      </c>
      <c r="D209" s="400" t="s">
        <v>599</v>
      </c>
      <c r="E209" s="349"/>
      <c r="F209" s="374">
        <v>5</v>
      </c>
      <c r="G209" s="344">
        <f>VLOOKUP(C209,'N1113 '!A$8:H$356,7,FALSE)</f>
        <v>3.5</v>
      </c>
      <c r="H209" s="395">
        <f t="shared" si="11"/>
        <v>0</v>
      </c>
      <c r="I209" s="396">
        <f t="shared" si="12"/>
        <v>17.5</v>
      </c>
    </row>
    <row r="210" spans="1:10" s="110" customFormat="1" ht="18.75" customHeight="1" x14ac:dyDescent="0.2">
      <c r="A210" s="339">
        <v>42747</v>
      </c>
      <c r="B210" s="340" t="str">
        <f t="shared" si="13"/>
        <v>42747 Folder Long (Colored) Punchless</v>
      </c>
      <c r="C210" s="348" t="s">
        <v>520</v>
      </c>
      <c r="D210" s="399" t="s">
        <v>469</v>
      </c>
      <c r="E210" s="349"/>
      <c r="F210" s="374">
        <v>4</v>
      </c>
      <c r="G210" s="344">
        <f>VLOOKUP(C210,'N1113 '!A$8:H$356,7,FALSE)</f>
        <v>14</v>
      </c>
      <c r="H210" s="395">
        <f t="shared" si="11"/>
        <v>0</v>
      </c>
      <c r="I210" s="396">
        <f t="shared" si="12"/>
        <v>56</v>
      </c>
      <c r="J210" s="113"/>
    </row>
    <row r="211" spans="1:10" s="110" customFormat="1" ht="18.75" customHeight="1" x14ac:dyDescent="0.2">
      <c r="A211" s="339">
        <v>42747</v>
      </c>
      <c r="B211" s="340" t="str">
        <f t="shared" si="13"/>
        <v>42747 Folder Long (Colored) Punchless</v>
      </c>
      <c r="C211" s="348" t="s">
        <v>520</v>
      </c>
      <c r="D211" s="400" t="s">
        <v>599</v>
      </c>
      <c r="E211" s="349"/>
      <c r="F211" s="374">
        <v>5</v>
      </c>
      <c r="G211" s="344">
        <f>VLOOKUP(C211,'N1113 '!A$8:H$356,7,FALSE)</f>
        <v>14</v>
      </c>
      <c r="H211" s="395">
        <f t="shared" si="11"/>
        <v>0</v>
      </c>
      <c r="I211" s="396">
        <f t="shared" si="12"/>
        <v>70</v>
      </c>
      <c r="J211" s="113"/>
    </row>
    <row r="212" spans="1:10" s="110" customFormat="1" ht="18.75" customHeight="1" x14ac:dyDescent="0.2">
      <c r="A212" s="339">
        <v>42747</v>
      </c>
      <c r="B212" s="340" t="str">
        <f t="shared" si="13"/>
        <v>42747 Folder Long (Colored) Punchless</v>
      </c>
      <c r="C212" s="348" t="s">
        <v>520</v>
      </c>
      <c r="D212" s="426" t="s">
        <v>470</v>
      </c>
      <c r="E212" s="349"/>
      <c r="F212" s="374">
        <v>4</v>
      </c>
      <c r="G212" s="344">
        <f>VLOOKUP(C212,'N1113 '!A$8:H$356,7,FALSE)</f>
        <v>14</v>
      </c>
      <c r="H212" s="395">
        <f t="shared" si="11"/>
        <v>0</v>
      </c>
      <c r="I212" s="396">
        <f t="shared" si="12"/>
        <v>56</v>
      </c>
      <c r="J212" s="113"/>
    </row>
    <row r="213" spans="1:10" s="110" customFormat="1" ht="18.75" customHeight="1" x14ac:dyDescent="0.2">
      <c r="A213" s="339">
        <v>42747</v>
      </c>
      <c r="B213" s="340" t="str">
        <f t="shared" si="13"/>
        <v>42747 Folder Short</v>
      </c>
      <c r="C213" s="353" t="s">
        <v>377</v>
      </c>
      <c r="D213" s="399" t="s">
        <v>469</v>
      </c>
      <c r="E213" s="349"/>
      <c r="F213" s="374">
        <v>3</v>
      </c>
      <c r="G213" s="344">
        <f>VLOOKUP(C213,'N1113 '!A$8:H$356,7,FALSE)</f>
        <v>2.75</v>
      </c>
      <c r="H213" s="395">
        <f t="shared" si="11"/>
        <v>0</v>
      </c>
      <c r="I213" s="396">
        <f t="shared" si="12"/>
        <v>8.25</v>
      </c>
      <c r="J213" s="113"/>
    </row>
    <row r="214" spans="1:10" s="110" customFormat="1" ht="18.75" customHeight="1" x14ac:dyDescent="0.2">
      <c r="A214" s="339">
        <v>42747</v>
      </c>
      <c r="B214" s="340" t="str">
        <f t="shared" si="13"/>
        <v>42747 Glue all 130g</v>
      </c>
      <c r="C214" s="348" t="s">
        <v>342</v>
      </c>
      <c r="D214" s="434" t="s">
        <v>477</v>
      </c>
      <c r="E214" s="349"/>
      <c r="F214" s="374">
        <v>1</v>
      </c>
      <c r="G214" s="344">
        <f>VLOOKUP(C214,'N1113 '!A$8:H$356,7,FALSE)</f>
        <v>38</v>
      </c>
      <c r="H214" s="395">
        <f t="shared" si="11"/>
        <v>0</v>
      </c>
      <c r="I214" s="396">
        <f t="shared" si="12"/>
        <v>38</v>
      </c>
    </row>
    <row r="215" spans="1:10" s="110" customFormat="1" ht="18.75" customHeight="1" x14ac:dyDescent="0.2">
      <c r="A215" s="339">
        <v>42747</v>
      </c>
      <c r="B215" s="340" t="str">
        <f t="shared" si="13"/>
        <v>42747 Highlighter-Stabilo</v>
      </c>
      <c r="C215" s="348" t="s">
        <v>424</v>
      </c>
      <c r="D215" s="426" t="s">
        <v>470</v>
      </c>
      <c r="E215" s="349"/>
      <c r="F215" s="374">
        <v>8</v>
      </c>
      <c r="G215" s="344">
        <f>VLOOKUP(C215,'N1113 '!A$8:H$356,7,FALSE)</f>
        <v>24</v>
      </c>
      <c r="H215" s="395">
        <f t="shared" si="11"/>
        <v>0</v>
      </c>
      <c r="I215" s="396">
        <f t="shared" si="12"/>
        <v>192</v>
      </c>
      <c r="J215" s="113"/>
    </row>
    <row r="216" spans="1:10" s="110" customFormat="1" ht="18.75" customHeight="1" x14ac:dyDescent="0.2">
      <c r="A216" s="339">
        <v>42747</v>
      </c>
      <c r="B216" s="340" t="str">
        <f t="shared" si="13"/>
        <v>42747 Highlighter-Stabilo1</v>
      </c>
      <c r="C216" s="348" t="s">
        <v>826</v>
      </c>
      <c r="D216" s="426" t="s">
        <v>470</v>
      </c>
      <c r="E216" s="349"/>
      <c r="F216" s="374">
        <v>2</v>
      </c>
      <c r="G216" s="344">
        <f>VLOOKUP(C216,'N1113 '!A$8:H$356,7,FALSE)</f>
        <v>32</v>
      </c>
      <c r="H216" s="395">
        <f t="shared" si="11"/>
        <v>0</v>
      </c>
      <c r="I216" s="396">
        <f t="shared" si="12"/>
        <v>64</v>
      </c>
      <c r="J216" s="113"/>
    </row>
    <row r="217" spans="1:10" s="110" customFormat="1" ht="18.75" customHeight="1" x14ac:dyDescent="0.2">
      <c r="A217" s="339">
        <v>42747</v>
      </c>
      <c r="B217" s="340" t="str">
        <f t="shared" si="13"/>
        <v>42747 Newsprint Paper Long</v>
      </c>
      <c r="C217" s="348" t="s">
        <v>427</v>
      </c>
      <c r="D217" s="399" t="s">
        <v>469</v>
      </c>
      <c r="E217" s="349"/>
      <c r="F217" s="374">
        <v>1</v>
      </c>
      <c r="G217" s="344">
        <f>VLOOKUP(C217,'N1113 '!A$8:H$356,7,FALSE)</f>
        <v>85</v>
      </c>
      <c r="H217" s="395">
        <f t="shared" si="11"/>
        <v>0</v>
      </c>
      <c r="I217" s="396">
        <f t="shared" si="12"/>
        <v>85</v>
      </c>
    </row>
    <row r="218" spans="1:10" s="110" customFormat="1" ht="18.75" customHeight="1" x14ac:dyDescent="0.2">
      <c r="A218" s="339">
        <v>42747</v>
      </c>
      <c r="B218" s="340" t="str">
        <f t="shared" si="13"/>
        <v>42747 Newsprint Paper Short</v>
      </c>
      <c r="C218" s="348" t="s">
        <v>752</v>
      </c>
      <c r="D218" s="399" t="s">
        <v>469</v>
      </c>
      <c r="E218" s="349"/>
      <c r="F218" s="374">
        <v>1</v>
      </c>
      <c r="G218" s="344">
        <f>VLOOKUP(C218,'N1113 '!A$8:H$356,7,FALSE)</f>
        <v>73</v>
      </c>
      <c r="H218" s="395">
        <f t="shared" si="11"/>
        <v>0</v>
      </c>
      <c r="I218" s="396">
        <f t="shared" si="12"/>
        <v>73</v>
      </c>
    </row>
    <row r="219" spans="1:10" s="110" customFormat="1" ht="18.75" customHeight="1" x14ac:dyDescent="0.2">
      <c r="A219" s="339">
        <v>42747</v>
      </c>
      <c r="B219" s="340" t="str">
        <f t="shared" si="13"/>
        <v>42747 Newsprint Paper Short</v>
      </c>
      <c r="C219" s="348" t="s">
        <v>752</v>
      </c>
      <c r="D219" s="422" t="s">
        <v>470</v>
      </c>
      <c r="E219" s="349"/>
      <c r="F219" s="374">
        <v>1</v>
      </c>
      <c r="G219" s="344">
        <f>VLOOKUP(C219,'N1113 '!A$8:H$356,7,FALSE)</f>
        <v>73</v>
      </c>
      <c r="H219" s="395">
        <f t="shared" si="11"/>
        <v>0</v>
      </c>
      <c r="I219" s="396">
        <f t="shared" si="12"/>
        <v>73</v>
      </c>
    </row>
    <row r="220" spans="1:10" s="110" customFormat="1" ht="18.75" customHeight="1" x14ac:dyDescent="0.2">
      <c r="A220" s="339">
        <v>42747</v>
      </c>
      <c r="B220" s="340" t="str">
        <f t="shared" si="13"/>
        <v>42747 Record Book 300 pages1</v>
      </c>
      <c r="C220" s="348" t="s">
        <v>760</v>
      </c>
      <c r="D220" s="426" t="s">
        <v>470</v>
      </c>
      <c r="E220" s="349"/>
      <c r="F220" s="374">
        <v>2</v>
      </c>
      <c r="G220" s="344">
        <f>VLOOKUP(C220,'N1113 '!A$8:H$356,7,FALSE)</f>
        <v>49</v>
      </c>
      <c r="H220" s="395">
        <f t="shared" si="11"/>
        <v>0</v>
      </c>
      <c r="I220" s="396">
        <f t="shared" si="12"/>
        <v>98</v>
      </c>
      <c r="J220" s="113"/>
    </row>
    <row r="221" spans="1:10" s="110" customFormat="1" ht="18.75" customHeight="1" x14ac:dyDescent="0.2">
      <c r="A221" s="339">
        <v>42747</v>
      </c>
      <c r="B221" s="340" t="str">
        <f t="shared" si="13"/>
        <v>42747 Record Book 300 pages1</v>
      </c>
      <c r="C221" s="348" t="s">
        <v>760</v>
      </c>
      <c r="D221" s="426" t="s">
        <v>470</v>
      </c>
      <c r="E221" s="349"/>
      <c r="F221" s="374">
        <v>1</v>
      </c>
      <c r="G221" s="344">
        <f>VLOOKUP(C221,'N1113 '!A$8:H$356,7,FALSE)</f>
        <v>49</v>
      </c>
      <c r="H221" s="395">
        <f t="shared" si="11"/>
        <v>0</v>
      </c>
      <c r="I221" s="396">
        <f t="shared" si="12"/>
        <v>49</v>
      </c>
    </row>
    <row r="222" spans="1:10" s="110" customFormat="1" ht="18.75" customHeight="1" x14ac:dyDescent="0.2">
      <c r="A222" s="339">
        <v>42747</v>
      </c>
      <c r="B222" s="340" t="str">
        <f t="shared" si="13"/>
        <v>42747 Record Book 500 pages</v>
      </c>
      <c r="C222" s="348" t="s">
        <v>264</v>
      </c>
      <c r="D222" s="426" t="s">
        <v>470</v>
      </c>
      <c r="E222" s="349"/>
      <c r="F222" s="374">
        <v>1</v>
      </c>
      <c r="G222" s="344">
        <f>VLOOKUP(C222,'N1113 '!A$8:H$356,7,FALSE)</f>
        <v>59</v>
      </c>
      <c r="H222" s="395">
        <f t="shared" si="11"/>
        <v>0</v>
      </c>
      <c r="I222" s="396">
        <f t="shared" si="12"/>
        <v>59</v>
      </c>
    </row>
    <row r="223" spans="1:10" s="110" customFormat="1" ht="18.75" customHeight="1" x14ac:dyDescent="0.2">
      <c r="A223" s="339">
        <v>42747</v>
      </c>
      <c r="B223" s="340" t="str">
        <f t="shared" si="13"/>
        <v xml:space="preserve">42747 Rubber Band /pack </v>
      </c>
      <c r="C223" s="348" t="s">
        <v>438</v>
      </c>
      <c r="D223" s="422" t="s">
        <v>476</v>
      </c>
      <c r="E223" s="349"/>
      <c r="F223" s="374">
        <v>1</v>
      </c>
      <c r="G223" s="344">
        <f>VLOOKUP(C223,'N1113 '!A$8:H$356,7,FALSE)</f>
        <v>20</v>
      </c>
      <c r="H223" s="395">
        <f t="shared" si="11"/>
        <v>0</v>
      </c>
      <c r="I223" s="396">
        <f t="shared" si="12"/>
        <v>20</v>
      </c>
    </row>
    <row r="224" spans="1:10" s="110" customFormat="1" ht="18.75" customHeight="1" x14ac:dyDescent="0.2">
      <c r="A224" s="339">
        <v>42747</v>
      </c>
      <c r="B224" s="340" t="str">
        <f t="shared" si="13"/>
        <v xml:space="preserve">42747 Rubber Band /pack </v>
      </c>
      <c r="C224" s="348" t="s">
        <v>438</v>
      </c>
      <c r="D224" s="430" t="s">
        <v>599</v>
      </c>
      <c r="E224" s="349"/>
      <c r="F224" s="374">
        <v>1</v>
      </c>
      <c r="G224" s="344">
        <f>VLOOKUP(C224,'N1113 '!A$8:H$356,7,FALSE)</f>
        <v>20</v>
      </c>
      <c r="H224" s="395">
        <f t="shared" si="11"/>
        <v>0</v>
      </c>
      <c r="I224" s="396">
        <f t="shared" si="12"/>
        <v>20</v>
      </c>
    </row>
    <row r="225" spans="1:10" s="110" customFormat="1" ht="18.75" customHeight="1" x14ac:dyDescent="0.2">
      <c r="A225" s="339">
        <v>42747</v>
      </c>
      <c r="B225" s="340" t="str">
        <f t="shared" si="13"/>
        <v>42747 Scotch Tape 1"</v>
      </c>
      <c r="C225" s="348" t="s">
        <v>269</v>
      </c>
      <c r="D225" s="422" t="s">
        <v>476</v>
      </c>
      <c r="E225" s="349"/>
      <c r="F225" s="374">
        <v>1</v>
      </c>
      <c r="G225" s="344">
        <f>VLOOKUP(C225,'N1113 '!A$8:H$356,7,FALSE)</f>
        <v>14</v>
      </c>
      <c r="H225" s="395">
        <f t="shared" si="11"/>
        <v>0</v>
      </c>
      <c r="I225" s="396">
        <f t="shared" si="12"/>
        <v>14</v>
      </c>
    </row>
    <row r="226" spans="1:10" s="110" customFormat="1" ht="18.75" customHeight="1" x14ac:dyDescent="0.2">
      <c r="A226" s="339">
        <v>42747</v>
      </c>
      <c r="B226" s="340" t="str">
        <f t="shared" si="13"/>
        <v>42747 Scotch Tape 1"</v>
      </c>
      <c r="C226" s="348" t="s">
        <v>269</v>
      </c>
      <c r="D226" s="438" t="s">
        <v>477</v>
      </c>
      <c r="E226" s="349"/>
      <c r="F226" s="374">
        <v>2</v>
      </c>
      <c r="G226" s="344">
        <f>VLOOKUP(C226,'N1113 '!A$8:H$356,7,FALSE)</f>
        <v>14</v>
      </c>
      <c r="H226" s="395">
        <f t="shared" si="11"/>
        <v>0</v>
      </c>
      <c r="I226" s="396">
        <f t="shared" si="12"/>
        <v>28</v>
      </c>
    </row>
    <row r="227" spans="1:10" s="110" customFormat="1" ht="18.75" customHeight="1" x14ac:dyDescent="0.2">
      <c r="A227" s="339">
        <v>42747</v>
      </c>
      <c r="B227" s="340" t="str">
        <f t="shared" si="13"/>
        <v>42747 Scotch Tape 1"</v>
      </c>
      <c r="C227" s="348" t="s">
        <v>269</v>
      </c>
      <c r="D227" s="430" t="s">
        <v>599</v>
      </c>
      <c r="E227" s="349"/>
      <c r="F227" s="374">
        <v>5</v>
      </c>
      <c r="G227" s="344">
        <f>VLOOKUP(C227,'N1113 '!A$8:H$356,7,FALSE)</f>
        <v>14</v>
      </c>
      <c r="H227" s="395">
        <f t="shared" si="11"/>
        <v>0</v>
      </c>
      <c r="I227" s="396">
        <f t="shared" si="12"/>
        <v>70</v>
      </c>
    </row>
    <row r="228" spans="1:10" s="113" customFormat="1" ht="18.75" customHeight="1" x14ac:dyDescent="0.2">
      <c r="A228" s="339">
        <v>42747</v>
      </c>
      <c r="B228" s="340" t="str">
        <f t="shared" si="13"/>
        <v>42747 Scotch Tape 1"</v>
      </c>
      <c r="C228" s="348" t="s">
        <v>269</v>
      </c>
      <c r="D228" s="426" t="s">
        <v>470</v>
      </c>
      <c r="E228" s="349"/>
      <c r="F228" s="374">
        <v>2</v>
      </c>
      <c r="G228" s="344">
        <f>VLOOKUP(C228,'N1113 '!A$8:H$356,7,FALSE)</f>
        <v>14</v>
      </c>
      <c r="H228" s="395">
        <f t="shared" si="11"/>
        <v>0</v>
      </c>
      <c r="I228" s="396">
        <f t="shared" si="12"/>
        <v>28</v>
      </c>
      <c r="J228" s="110"/>
    </row>
    <row r="229" spans="1:10" s="113" customFormat="1" ht="18.75" customHeight="1" x14ac:dyDescent="0.2">
      <c r="A229" s="339">
        <v>42747</v>
      </c>
      <c r="B229" s="340" t="str">
        <f t="shared" si="13"/>
        <v>42747 Scotch Tape 1"</v>
      </c>
      <c r="C229" s="348" t="s">
        <v>269</v>
      </c>
      <c r="D229" s="417" t="s">
        <v>467</v>
      </c>
      <c r="E229" s="349"/>
      <c r="F229" s="374">
        <v>1</v>
      </c>
      <c r="G229" s="344">
        <f>VLOOKUP(C229,'N1113 '!A$8:H$356,7,FALSE)</f>
        <v>14</v>
      </c>
      <c r="H229" s="395">
        <f t="shared" si="11"/>
        <v>0</v>
      </c>
      <c r="I229" s="396">
        <f t="shared" si="12"/>
        <v>14</v>
      </c>
      <c r="J229" s="110"/>
    </row>
    <row r="230" spans="1:10" s="110" customFormat="1" ht="18.75" customHeight="1" x14ac:dyDescent="0.2">
      <c r="A230" s="339">
        <v>42747</v>
      </c>
      <c r="B230" s="340" t="str">
        <f t="shared" si="13"/>
        <v>42747 Staple Wire No. 35</v>
      </c>
      <c r="C230" s="423" t="s">
        <v>282</v>
      </c>
      <c r="D230" s="422" t="s">
        <v>470</v>
      </c>
      <c r="E230" s="349"/>
      <c r="F230" s="374">
        <v>5</v>
      </c>
      <c r="G230" s="344">
        <f>VLOOKUP(C230,'N1113 '!A$8:H$356,7,FALSE)</f>
        <v>26</v>
      </c>
      <c r="H230" s="395">
        <f t="shared" si="11"/>
        <v>0</v>
      </c>
      <c r="I230" s="396">
        <f t="shared" si="12"/>
        <v>130</v>
      </c>
    </row>
    <row r="231" spans="1:10" s="110" customFormat="1" ht="18.75" customHeight="1" x14ac:dyDescent="0.2">
      <c r="A231" s="339">
        <v>42747</v>
      </c>
      <c r="B231" s="340" t="str">
        <f t="shared" si="13"/>
        <v>42747 Stick-On Paper med</v>
      </c>
      <c r="C231" s="348" t="s">
        <v>940</v>
      </c>
      <c r="D231" s="439" t="s">
        <v>469</v>
      </c>
      <c r="E231" s="349"/>
      <c r="F231" s="374">
        <v>1</v>
      </c>
      <c r="G231" s="344">
        <f>VLOOKUP(C231,'N1113 '!A$8:H$356,7,FALSE)</f>
        <v>26</v>
      </c>
      <c r="H231" s="395">
        <f t="shared" ref="H231:H294" si="14">E231*G231</f>
        <v>0</v>
      </c>
      <c r="I231" s="396">
        <f t="shared" ref="I231:I294" si="15">G231*F231</f>
        <v>26</v>
      </c>
    </row>
    <row r="232" spans="1:10" s="110" customFormat="1" ht="18.75" customHeight="1" x14ac:dyDescent="0.2">
      <c r="A232" s="339">
        <v>42748</v>
      </c>
      <c r="B232" s="340" t="str">
        <f t="shared" si="13"/>
        <v>42748 Binder Clip Medium</v>
      </c>
      <c r="C232" s="353" t="s">
        <v>844</v>
      </c>
      <c r="D232" s="466" t="s">
        <v>482</v>
      </c>
      <c r="E232" s="349"/>
      <c r="F232" s="374">
        <v>1</v>
      </c>
      <c r="G232" s="344">
        <f>VLOOKUP(C232,'N1113 '!A$8:H$356,7,FALSE)</f>
        <v>2.42</v>
      </c>
      <c r="H232" s="395">
        <f t="shared" si="14"/>
        <v>0</v>
      </c>
      <c r="I232" s="396">
        <f t="shared" si="15"/>
        <v>2.42</v>
      </c>
      <c r="J232" s="167"/>
    </row>
    <row r="233" spans="1:10" s="113" customFormat="1" ht="18.75" customHeight="1" x14ac:dyDescent="0.2">
      <c r="A233" s="339">
        <v>42748</v>
      </c>
      <c r="B233" s="340" t="str">
        <f t="shared" si="13"/>
        <v>42748 Passbook - Fixed Deposit Supplemental</v>
      </c>
      <c r="C233" s="348" t="s">
        <v>32</v>
      </c>
      <c r="D233" s="417" t="s">
        <v>983</v>
      </c>
      <c r="E233" s="349"/>
      <c r="F233" s="374">
        <v>100</v>
      </c>
      <c r="G233" s="344">
        <f>VLOOKUP(C233,'N1113 '!A$8:H$356,7,FALSE)</f>
        <v>12</v>
      </c>
      <c r="H233" s="395">
        <f t="shared" si="14"/>
        <v>0</v>
      </c>
      <c r="I233" s="396">
        <f t="shared" si="15"/>
        <v>1200</v>
      </c>
      <c r="J233" s="110"/>
    </row>
    <row r="234" spans="1:10" s="110" customFormat="1" ht="18.75" customHeight="1" x14ac:dyDescent="0.2">
      <c r="A234" s="339">
        <v>42748</v>
      </c>
      <c r="B234" s="340" t="str">
        <f t="shared" si="13"/>
        <v>42748 Passbook - Loan Passbook</v>
      </c>
      <c r="C234" s="348" t="s">
        <v>34</v>
      </c>
      <c r="D234" s="196" t="s">
        <v>983</v>
      </c>
      <c r="E234" s="349"/>
      <c r="F234" s="374">
        <v>100</v>
      </c>
      <c r="G234" s="344">
        <f>VLOOKUP(C234,'N1113 '!A$8:H$356,7,FALSE)</f>
        <v>20</v>
      </c>
      <c r="H234" s="395">
        <f t="shared" si="14"/>
        <v>0</v>
      </c>
      <c r="I234" s="396">
        <f t="shared" si="15"/>
        <v>2000</v>
      </c>
    </row>
    <row r="235" spans="1:10" s="110" customFormat="1" ht="18.75" customHeight="1" x14ac:dyDescent="0.2">
      <c r="A235" s="339">
        <v>42749</v>
      </c>
      <c r="B235" s="340" t="str">
        <f t="shared" si="13"/>
        <v>42749 Envelope - Short Brown</v>
      </c>
      <c r="C235" s="348" t="s">
        <v>138</v>
      </c>
      <c r="D235" s="196" t="s">
        <v>983</v>
      </c>
      <c r="E235" s="349"/>
      <c r="F235" s="374">
        <v>20</v>
      </c>
      <c r="G235" s="344">
        <f>VLOOKUP(C235,'N1113 '!A$8:H$356,7,FALSE)</f>
        <v>1.5</v>
      </c>
      <c r="H235" s="395">
        <f t="shared" si="14"/>
        <v>0</v>
      </c>
      <c r="I235" s="396">
        <f t="shared" si="15"/>
        <v>30</v>
      </c>
      <c r="J235" s="113"/>
    </row>
    <row r="236" spans="1:10" s="110" customFormat="1" ht="18.75" customHeight="1" x14ac:dyDescent="0.2">
      <c r="A236" s="339">
        <v>42751</v>
      </c>
      <c r="B236" s="340" t="str">
        <f t="shared" si="13"/>
        <v>42751 YMCKO Ribbon-300 prints (Evolis)</v>
      </c>
      <c r="C236" s="348" t="s">
        <v>444</v>
      </c>
      <c r="D236" s="196" t="s">
        <v>465</v>
      </c>
      <c r="E236" s="349"/>
      <c r="F236" s="374">
        <v>1</v>
      </c>
      <c r="G236" s="344">
        <f>VLOOKUP(C236,'N1113 '!A$8:H$356,7,FALSE)</f>
        <v>3800</v>
      </c>
      <c r="H236" s="395">
        <f t="shared" si="14"/>
        <v>0</v>
      </c>
      <c r="I236" s="396">
        <f t="shared" si="15"/>
        <v>3800</v>
      </c>
    </row>
    <row r="237" spans="1:10" s="113" customFormat="1" ht="18.75" customHeight="1" x14ac:dyDescent="0.2">
      <c r="A237" s="339">
        <v>42752</v>
      </c>
      <c r="B237" s="340" t="str">
        <f t="shared" si="13"/>
        <v>42752 Application Form Pink Form/BOOKLET-new</v>
      </c>
      <c r="C237" s="348" t="s">
        <v>571</v>
      </c>
      <c r="D237" s="422" t="s">
        <v>470</v>
      </c>
      <c r="E237" s="349"/>
      <c r="F237" s="374">
        <v>20</v>
      </c>
      <c r="G237" s="344">
        <f>VLOOKUP(C237,'N1113 '!A$8:H$356,7,FALSE)</f>
        <v>45</v>
      </c>
      <c r="H237" s="395">
        <f t="shared" si="14"/>
        <v>0</v>
      </c>
      <c r="I237" s="396">
        <f t="shared" si="15"/>
        <v>900</v>
      </c>
      <c r="J237" s="110"/>
    </row>
    <row r="238" spans="1:10" s="110" customFormat="1" ht="18.75" customHeight="1" x14ac:dyDescent="0.2">
      <c r="A238" s="339">
        <v>42752</v>
      </c>
      <c r="B238" s="340" t="str">
        <f t="shared" si="13"/>
        <v>42752 Application Form WFD</v>
      </c>
      <c r="C238" s="348" t="s">
        <v>8</v>
      </c>
      <c r="D238" s="422" t="s">
        <v>470</v>
      </c>
      <c r="E238" s="349"/>
      <c r="F238" s="374">
        <v>26</v>
      </c>
      <c r="G238" s="344">
        <f>VLOOKUP(C238,'N1113 '!A$8:H$356,7,FALSE)</f>
        <v>34.5</v>
      </c>
      <c r="H238" s="395">
        <f t="shared" si="14"/>
        <v>0</v>
      </c>
      <c r="I238" s="396">
        <f t="shared" si="15"/>
        <v>897</v>
      </c>
    </row>
    <row r="239" spans="1:10" s="110" customFormat="1" ht="18.75" customHeight="1" x14ac:dyDescent="0.2">
      <c r="A239" s="339">
        <v>42752</v>
      </c>
      <c r="B239" s="340" t="str">
        <f t="shared" si="13"/>
        <v>42752 Battery - Alkaline (23A-12V)</v>
      </c>
      <c r="C239" s="423" t="s">
        <v>479</v>
      </c>
      <c r="D239" s="360" t="s">
        <v>769</v>
      </c>
      <c r="E239" s="349"/>
      <c r="F239" s="374">
        <v>1</v>
      </c>
      <c r="G239" s="344">
        <f>VLOOKUP(C239,'N1113 '!A$8:H$356,7,FALSE)</f>
        <v>35</v>
      </c>
      <c r="H239" s="395">
        <f t="shared" si="14"/>
        <v>0</v>
      </c>
      <c r="I239" s="396">
        <f t="shared" si="15"/>
        <v>35</v>
      </c>
      <c r="J239" s="113"/>
    </row>
    <row r="240" spans="1:10" s="110" customFormat="1" ht="18.75" customHeight="1" x14ac:dyDescent="0.2">
      <c r="A240" s="339">
        <v>42752</v>
      </c>
      <c r="B240" s="340" t="str">
        <f t="shared" si="13"/>
        <v xml:space="preserve">42752 Battery - Eveready AA </v>
      </c>
      <c r="C240" s="348" t="s">
        <v>886</v>
      </c>
      <c r="D240" s="248" t="s">
        <v>769</v>
      </c>
      <c r="E240" s="349"/>
      <c r="F240" s="374">
        <v>2</v>
      </c>
      <c r="G240" s="344">
        <f>VLOOKUP(C240,'N1113 '!A$8:H$356,7,FALSE)</f>
        <v>20</v>
      </c>
      <c r="H240" s="395">
        <f t="shared" si="14"/>
        <v>0</v>
      </c>
      <c r="I240" s="396">
        <f t="shared" si="15"/>
        <v>40</v>
      </c>
      <c r="J240" s="113"/>
    </row>
    <row r="241" spans="1:10" s="110" customFormat="1" ht="18.75" customHeight="1" x14ac:dyDescent="0.2">
      <c r="A241" s="339">
        <v>42752</v>
      </c>
      <c r="B241" s="340" t="str">
        <f t="shared" si="13"/>
        <v xml:space="preserve">42752 Battery - KODAK AAA </v>
      </c>
      <c r="C241" s="348" t="s">
        <v>927</v>
      </c>
      <c r="D241" s="360" t="s">
        <v>769</v>
      </c>
      <c r="E241" s="349"/>
      <c r="F241" s="374">
        <v>2</v>
      </c>
      <c r="G241" s="344">
        <f>VLOOKUP(C241,'N1113 '!A$8:H$356,7,FALSE)</f>
        <v>22.5</v>
      </c>
      <c r="H241" s="395">
        <f t="shared" si="14"/>
        <v>0</v>
      </c>
      <c r="I241" s="396">
        <f t="shared" si="15"/>
        <v>45</v>
      </c>
      <c r="J241" s="113"/>
    </row>
    <row r="242" spans="1:10" s="110" customFormat="1" ht="18.75" customHeight="1" x14ac:dyDescent="0.2">
      <c r="A242" s="339">
        <v>42752</v>
      </c>
      <c r="B242" s="340" t="str">
        <f t="shared" si="13"/>
        <v>42752 Calculator Ribbon-Ad-rite Blck/Red2</v>
      </c>
      <c r="C242" s="348" t="s">
        <v>868</v>
      </c>
      <c r="D242" s="360" t="s">
        <v>769</v>
      </c>
      <c r="E242" s="349"/>
      <c r="F242" s="374">
        <v>2</v>
      </c>
      <c r="G242" s="344">
        <f>VLOOKUP(C242,'N1113 '!A$8:H$356,7,FALSE)</f>
        <v>25</v>
      </c>
      <c r="H242" s="395">
        <f t="shared" si="14"/>
        <v>0</v>
      </c>
      <c r="I242" s="396">
        <f t="shared" si="15"/>
        <v>50</v>
      </c>
    </row>
    <row r="243" spans="1:10" s="113" customFormat="1" ht="18.75" customHeight="1" x14ac:dyDescent="0.2">
      <c r="A243" s="339">
        <v>42752</v>
      </c>
      <c r="B243" s="340" t="str">
        <f t="shared" si="13"/>
        <v>42752 Correction Tape</v>
      </c>
      <c r="C243" s="348" t="s">
        <v>333</v>
      </c>
      <c r="D243" s="360" t="s">
        <v>769</v>
      </c>
      <c r="E243" s="349"/>
      <c r="F243" s="346">
        <v>2</v>
      </c>
      <c r="G243" s="344">
        <f>VLOOKUP(C243,'N1113 '!A$8:H$356,7,FALSE)</f>
        <v>36</v>
      </c>
      <c r="H243" s="395">
        <f t="shared" si="14"/>
        <v>0</v>
      </c>
      <c r="I243" s="396">
        <f t="shared" si="15"/>
        <v>72</v>
      </c>
      <c r="J243" s="110"/>
    </row>
    <row r="244" spans="1:10" s="110" customFormat="1" ht="18.75" customHeight="1" x14ac:dyDescent="0.2">
      <c r="A244" s="339">
        <v>42752</v>
      </c>
      <c r="B244" s="340" t="str">
        <f t="shared" si="13"/>
        <v>42752 Folder Short</v>
      </c>
      <c r="C244" s="353" t="s">
        <v>377</v>
      </c>
      <c r="D244" s="360" t="s">
        <v>769</v>
      </c>
      <c r="E244" s="349"/>
      <c r="F244" s="374">
        <v>10</v>
      </c>
      <c r="G244" s="344">
        <f>VLOOKUP(C244,'N1113 '!A$8:H$356,7,FALSE)</f>
        <v>2.75</v>
      </c>
      <c r="H244" s="395">
        <f t="shared" si="14"/>
        <v>0</v>
      </c>
      <c r="I244" s="396">
        <f t="shared" si="15"/>
        <v>27.5</v>
      </c>
      <c r="J244" s="113"/>
    </row>
    <row r="245" spans="1:10" s="113" customFormat="1" ht="18.75" customHeight="1" x14ac:dyDescent="0.2">
      <c r="A245" s="339">
        <v>42752</v>
      </c>
      <c r="B245" s="340" t="str">
        <f t="shared" si="13"/>
        <v>42752 Newsprint Paper Short</v>
      </c>
      <c r="C245" s="348" t="s">
        <v>752</v>
      </c>
      <c r="D245" s="360" t="s">
        <v>769</v>
      </c>
      <c r="E245" s="349"/>
      <c r="F245" s="374">
        <v>2</v>
      </c>
      <c r="G245" s="344">
        <f>VLOOKUP(C245,'N1113 '!A$8:H$356,7,FALSE)</f>
        <v>73</v>
      </c>
      <c r="H245" s="395">
        <f t="shared" si="14"/>
        <v>0</v>
      </c>
      <c r="I245" s="396">
        <f t="shared" si="15"/>
        <v>146</v>
      </c>
      <c r="J245" s="110"/>
    </row>
    <row r="246" spans="1:10" s="110" customFormat="1" ht="18.75" customHeight="1" x14ac:dyDescent="0.2">
      <c r="A246" s="339">
        <v>42752</v>
      </c>
      <c r="B246" s="340" t="str">
        <f t="shared" si="13"/>
        <v>42752 Paper Clip Small</v>
      </c>
      <c r="C246" s="353" t="s">
        <v>184</v>
      </c>
      <c r="D246" s="248" t="s">
        <v>769</v>
      </c>
      <c r="E246" s="349"/>
      <c r="F246" s="374">
        <v>1</v>
      </c>
      <c r="G246" s="344">
        <f>VLOOKUP(C246,'N1113 '!A$8:H$356,7,FALSE)</f>
        <v>8.5</v>
      </c>
      <c r="H246" s="395">
        <f t="shared" si="14"/>
        <v>0</v>
      </c>
      <c r="I246" s="396">
        <f t="shared" si="15"/>
        <v>8.5</v>
      </c>
      <c r="J246" s="113"/>
    </row>
    <row r="247" spans="1:10" s="110" customFormat="1" ht="18.75" customHeight="1" x14ac:dyDescent="0.2">
      <c r="A247" s="339">
        <v>42752</v>
      </c>
      <c r="B247" s="340" t="str">
        <f t="shared" si="13"/>
        <v xml:space="preserve">42752 Rubber Band /pack </v>
      </c>
      <c r="C247" s="348" t="s">
        <v>438</v>
      </c>
      <c r="D247" s="248" t="s">
        <v>769</v>
      </c>
      <c r="E247" s="349"/>
      <c r="F247" s="374">
        <v>1</v>
      </c>
      <c r="G247" s="344">
        <f>VLOOKUP(C247,'N1113 '!A$8:H$356,7,FALSE)</f>
        <v>20</v>
      </c>
      <c r="H247" s="395">
        <f t="shared" si="14"/>
        <v>0</v>
      </c>
      <c r="I247" s="396">
        <f t="shared" si="15"/>
        <v>20</v>
      </c>
    </row>
    <row r="248" spans="1:10" s="110" customFormat="1" ht="18.75" customHeight="1" x14ac:dyDescent="0.2">
      <c r="A248" s="339">
        <v>42752</v>
      </c>
      <c r="B248" s="340" t="str">
        <f t="shared" si="13"/>
        <v>42752 Staple Wire No. 35a</v>
      </c>
      <c r="C248" s="423" t="s">
        <v>945</v>
      </c>
      <c r="D248" s="248" t="s">
        <v>769</v>
      </c>
      <c r="E248" s="349"/>
      <c r="F248" s="374">
        <v>1</v>
      </c>
      <c r="G248" s="344">
        <f>VLOOKUP(C248,'N1113 '!A$8:H$356,7,FALSE)</f>
        <v>29</v>
      </c>
      <c r="H248" s="395">
        <f t="shared" si="14"/>
        <v>0</v>
      </c>
      <c r="I248" s="396">
        <f t="shared" si="15"/>
        <v>29</v>
      </c>
    </row>
    <row r="249" spans="1:10" s="110" customFormat="1" ht="18.75" customHeight="1" x14ac:dyDescent="0.2">
      <c r="A249" s="339">
        <v>42752</v>
      </c>
      <c r="B249" s="340" t="str">
        <f t="shared" si="13"/>
        <v>42752 Thermal Paper 80x70</v>
      </c>
      <c r="C249" s="423" t="s">
        <v>756</v>
      </c>
      <c r="D249" s="248" t="s">
        <v>769</v>
      </c>
      <c r="E249" s="349"/>
      <c r="F249" s="374">
        <v>6</v>
      </c>
      <c r="G249" s="344">
        <f>VLOOKUP(C249,'N1113 '!A$8:H$356,7,FALSE)</f>
        <v>42</v>
      </c>
      <c r="H249" s="395">
        <f t="shared" si="14"/>
        <v>0</v>
      </c>
      <c r="I249" s="396">
        <f t="shared" si="15"/>
        <v>252</v>
      </c>
    </row>
    <row r="250" spans="1:10" s="110" customFormat="1" ht="18.75" customHeight="1" x14ac:dyDescent="0.2">
      <c r="A250" s="339">
        <v>42753</v>
      </c>
      <c r="B250" s="340" t="str">
        <f t="shared" si="13"/>
        <v>42753 Bond Paper A3</v>
      </c>
      <c r="C250" s="348" t="s">
        <v>926</v>
      </c>
      <c r="D250" s="417" t="s">
        <v>467</v>
      </c>
      <c r="E250" s="349"/>
      <c r="F250" s="374">
        <v>1</v>
      </c>
      <c r="G250" s="344">
        <f>VLOOKUP(C250,'N1113 '!A$8:H$356,7,FALSE)</f>
        <v>260</v>
      </c>
      <c r="H250" s="395">
        <f t="shared" si="14"/>
        <v>0</v>
      </c>
      <c r="I250" s="396">
        <f t="shared" si="15"/>
        <v>260</v>
      </c>
    </row>
    <row r="251" spans="1:10" s="110" customFormat="1" ht="18.75" customHeight="1" x14ac:dyDescent="0.2">
      <c r="A251" s="340">
        <v>42753</v>
      </c>
      <c r="B251" s="340" t="str">
        <f t="shared" si="13"/>
        <v>42753 Bond Paper A3</v>
      </c>
      <c r="C251" s="347" t="s">
        <v>926</v>
      </c>
      <c r="D251" s="163" t="s">
        <v>618</v>
      </c>
      <c r="E251" s="343">
        <v>2</v>
      </c>
      <c r="F251" s="373"/>
      <c r="G251" s="344">
        <f>VLOOKUP(C251,'N1113 '!A$8:H$356,7,FALSE)</f>
        <v>260</v>
      </c>
      <c r="H251" s="395">
        <f t="shared" si="14"/>
        <v>520</v>
      </c>
      <c r="I251" s="396">
        <f t="shared" si="15"/>
        <v>0</v>
      </c>
      <c r="J251" s="113"/>
    </row>
    <row r="252" spans="1:10" s="110" customFormat="1" ht="18.75" customHeight="1" x14ac:dyDescent="0.2">
      <c r="A252" s="339">
        <v>42753</v>
      </c>
      <c r="B252" s="340" t="str">
        <f t="shared" si="13"/>
        <v>42753 DTR Card 100's2</v>
      </c>
      <c r="C252" s="348" t="s">
        <v>796</v>
      </c>
      <c r="D252" s="399" t="s">
        <v>476</v>
      </c>
      <c r="E252" s="349"/>
      <c r="F252" s="374">
        <v>2</v>
      </c>
      <c r="G252" s="344">
        <f>VLOOKUP(C252,'N1113 '!A$8:H$356,7,FALSE)</f>
        <v>43</v>
      </c>
      <c r="H252" s="395">
        <f t="shared" si="14"/>
        <v>0</v>
      </c>
      <c r="I252" s="396">
        <f t="shared" si="15"/>
        <v>86</v>
      </c>
    </row>
    <row r="253" spans="1:10" s="110" customFormat="1" ht="18.75" customHeight="1" x14ac:dyDescent="0.2">
      <c r="A253" s="339">
        <v>42753</v>
      </c>
      <c r="B253" s="340" t="str">
        <f t="shared" si="13"/>
        <v>42753 DVD-RW w/ case1</v>
      </c>
      <c r="C253" s="348" t="s">
        <v>518</v>
      </c>
      <c r="D253" s="462" t="s">
        <v>469</v>
      </c>
      <c r="E253" s="349"/>
      <c r="F253" s="374">
        <v>1</v>
      </c>
      <c r="G253" s="344">
        <f>VLOOKUP(C253,'N1113 '!A$8:H$356,7,FALSE)</f>
        <v>45</v>
      </c>
      <c r="H253" s="395">
        <f t="shared" si="14"/>
        <v>0</v>
      </c>
      <c r="I253" s="396">
        <f t="shared" si="15"/>
        <v>45</v>
      </c>
    </row>
    <row r="254" spans="1:10" s="110" customFormat="1" ht="18.75" customHeight="1" x14ac:dyDescent="0.2">
      <c r="A254" s="340">
        <v>42753</v>
      </c>
      <c r="B254" s="340" t="str">
        <f t="shared" si="13"/>
        <v>42753 Newsprint Paper Short</v>
      </c>
      <c r="C254" s="405" t="s">
        <v>752</v>
      </c>
      <c r="D254" s="163" t="s">
        <v>618</v>
      </c>
      <c r="E254" s="343">
        <v>10</v>
      </c>
      <c r="F254" s="373"/>
      <c r="G254" s="344">
        <f>VLOOKUP(C254,'N1113 '!A$8:H$356,7,FALSE)</f>
        <v>73</v>
      </c>
      <c r="H254" s="395">
        <f t="shared" si="14"/>
        <v>730</v>
      </c>
      <c r="I254" s="396">
        <f t="shared" si="15"/>
        <v>0</v>
      </c>
    </row>
    <row r="255" spans="1:10" s="110" customFormat="1" ht="18.75" customHeight="1" x14ac:dyDescent="0.2">
      <c r="A255" s="339">
        <v>42754</v>
      </c>
      <c r="B255" s="340" t="str">
        <f t="shared" si="13"/>
        <v>42754 Calculator (Casio MS-10B)</v>
      </c>
      <c r="C255" s="423" t="s">
        <v>929</v>
      </c>
      <c r="D255" s="201" t="s">
        <v>481</v>
      </c>
      <c r="E255" s="349"/>
      <c r="F255" s="374">
        <v>3</v>
      </c>
      <c r="G255" s="344">
        <f>VLOOKUP(C255,'N1113 '!A$8:H$356,7,FALSE)</f>
        <v>325</v>
      </c>
      <c r="H255" s="395">
        <f t="shared" si="14"/>
        <v>0</v>
      </c>
      <c r="I255" s="396">
        <f t="shared" si="15"/>
        <v>975</v>
      </c>
    </row>
    <row r="256" spans="1:10" s="110" customFormat="1" ht="18.75" customHeight="1" x14ac:dyDescent="0.2">
      <c r="A256" s="339">
        <v>42754</v>
      </c>
      <c r="B256" s="340" t="str">
        <f t="shared" si="13"/>
        <v>42754 Carbon Paper Short-1</v>
      </c>
      <c r="C256" s="348" t="s">
        <v>419</v>
      </c>
      <c r="D256" s="426" t="s">
        <v>470</v>
      </c>
      <c r="E256" s="349"/>
      <c r="F256" s="346">
        <v>1</v>
      </c>
      <c r="G256" s="344">
        <f>VLOOKUP(C256,'N1113 '!A$8:H$356,7,FALSE)</f>
        <v>297.5</v>
      </c>
      <c r="H256" s="395">
        <f t="shared" si="14"/>
        <v>0</v>
      </c>
      <c r="I256" s="396">
        <f t="shared" si="15"/>
        <v>297.5</v>
      </c>
    </row>
    <row r="257" spans="1:10" s="110" customFormat="1" ht="18.75" customHeight="1" x14ac:dyDescent="0.2">
      <c r="A257" s="339">
        <v>42754</v>
      </c>
      <c r="B257" s="340" t="str">
        <f t="shared" si="13"/>
        <v>42754 Paper Clip Small</v>
      </c>
      <c r="C257" s="353" t="s">
        <v>184</v>
      </c>
      <c r="D257" s="426" t="s">
        <v>470</v>
      </c>
      <c r="E257" s="349"/>
      <c r="F257" s="374">
        <v>2</v>
      </c>
      <c r="G257" s="344">
        <f>VLOOKUP(C257,'N1113 '!A$8:H$356,7,FALSE)</f>
        <v>8.5</v>
      </c>
      <c r="H257" s="395">
        <f t="shared" si="14"/>
        <v>0</v>
      </c>
      <c r="I257" s="396">
        <f t="shared" si="15"/>
        <v>17</v>
      </c>
      <c r="J257" s="113"/>
    </row>
    <row r="258" spans="1:10" s="110" customFormat="1" ht="18.75" customHeight="1" x14ac:dyDescent="0.2">
      <c r="A258" s="339">
        <v>42755</v>
      </c>
      <c r="B258" s="340" t="str">
        <f t="shared" si="13"/>
        <v>42755 Adding Machine Tape 57mm1</v>
      </c>
      <c r="C258" s="348" t="s">
        <v>678</v>
      </c>
      <c r="D258" s="400" t="s">
        <v>599</v>
      </c>
      <c r="E258" s="349"/>
      <c r="F258" s="374">
        <v>10</v>
      </c>
      <c r="G258" s="344">
        <f>VLOOKUP(C258,'N1113 '!A$8:H$356,7,FALSE)</f>
        <v>13</v>
      </c>
      <c r="H258" s="395">
        <f t="shared" si="14"/>
        <v>0</v>
      </c>
      <c r="I258" s="396">
        <f t="shared" si="15"/>
        <v>130</v>
      </c>
      <c r="J258" s="113"/>
    </row>
    <row r="259" spans="1:10" s="110" customFormat="1" ht="18.75" customHeight="1" x14ac:dyDescent="0.2">
      <c r="A259" s="339">
        <v>42755</v>
      </c>
      <c r="B259" s="340" t="str">
        <f t="shared" si="13"/>
        <v xml:space="preserve">42755 Battery - Eveready AA </v>
      </c>
      <c r="C259" s="348" t="s">
        <v>886</v>
      </c>
      <c r="D259" s="400" t="s">
        <v>599</v>
      </c>
      <c r="E259" s="349"/>
      <c r="F259" s="374">
        <v>1</v>
      </c>
      <c r="G259" s="344">
        <f>VLOOKUP(C259,'N1113 '!A$8:H$356,7,FALSE)</f>
        <v>20</v>
      </c>
      <c r="H259" s="395">
        <f t="shared" si="14"/>
        <v>0</v>
      </c>
      <c r="I259" s="396">
        <f t="shared" si="15"/>
        <v>20</v>
      </c>
      <c r="J259" s="113"/>
    </row>
    <row r="260" spans="1:10" s="110" customFormat="1" ht="18.75" customHeight="1" x14ac:dyDescent="0.2">
      <c r="A260" s="339">
        <v>42755</v>
      </c>
      <c r="B260" s="340" t="str">
        <f t="shared" si="13"/>
        <v>42755 Cash Register Tape 76mm</v>
      </c>
      <c r="C260" s="348" t="s">
        <v>85</v>
      </c>
      <c r="D260" s="400" t="s">
        <v>599</v>
      </c>
      <c r="E260" s="349"/>
      <c r="F260" s="346">
        <v>20</v>
      </c>
      <c r="G260" s="344">
        <f>VLOOKUP(C260,'N1113 '!A$8:H$356,7,FALSE)</f>
        <v>15</v>
      </c>
      <c r="H260" s="395">
        <f t="shared" si="14"/>
        <v>0</v>
      </c>
      <c r="I260" s="396">
        <f t="shared" si="15"/>
        <v>300</v>
      </c>
    </row>
    <row r="261" spans="1:10" s="110" customFormat="1" ht="18.75" customHeight="1" x14ac:dyDescent="0.2">
      <c r="A261" s="339">
        <v>42755</v>
      </c>
      <c r="B261" s="340" t="str">
        <f t="shared" si="13"/>
        <v>42755 Folder Long</v>
      </c>
      <c r="C261" s="348" t="s">
        <v>564</v>
      </c>
      <c r="D261" s="400" t="s">
        <v>599</v>
      </c>
      <c r="E261" s="349"/>
      <c r="F261" s="374">
        <v>25</v>
      </c>
      <c r="G261" s="344">
        <f>VLOOKUP(C261,'N1113 '!A$8:H$356,7,FALSE)</f>
        <v>3.5</v>
      </c>
      <c r="H261" s="395">
        <f t="shared" si="14"/>
        <v>0</v>
      </c>
      <c r="I261" s="396">
        <f t="shared" si="15"/>
        <v>87.5</v>
      </c>
    </row>
    <row r="262" spans="1:10" s="110" customFormat="1" ht="18.75" customHeight="1" x14ac:dyDescent="0.2">
      <c r="A262" s="339">
        <v>42755</v>
      </c>
      <c r="B262" s="340" t="str">
        <f t="shared" si="13"/>
        <v>42755 Glue all 130g</v>
      </c>
      <c r="C262" s="348" t="s">
        <v>342</v>
      </c>
      <c r="D262" s="400" t="s">
        <v>599</v>
      </c>
      <c r="E262" s="349"/>
      <c r="F262" s="374">
        <v>1</v>
      </c>
      <c r="G262" s="344">
        <f>VLOOKUP(C262,'N1113 '!A$8:H$356,7,FALSE)</f>
        <v>38</v>
      </c>
      <c r="H262" s="395">
        <f t="shared" si="14"/>
        <v>0</v>
      </c>
      <c r="I262" s="396">
        <f t="shared" si="15"/>
        <v>38</v>
      </c>
    </row>
    <row r="263" spans="1:10" s="110" customFormat="1" ht="18.75" customHeight="1" x14ac:dyDescent="0.2">
      <c r="A263" s="339">
        <v>42755</v>
      </c>
      <c r="B263" s="340" t="str">
        <f t="shared" ref="B263:B326" si="16">CONCATENATE(A263," ",C263)</f>
        <v>42755 Journal Voucher - Credit</v>
      </c>
      <c r="C263" s="348" t="s">
        <v>392</v>
      </c>
      <c r="D263" s="399" t="s">
        <v>469</v>
      </c>
      <c r="E263" s="349"/>
      <c r="F263" s="374">
        <v>20</v>
      </c>
      <c r="G263" s="344">
        <f>VLOOKUP(C263,'N1113 '!A$8:H$356,7,FALSE)</f>
        <v>35</v>
      </c>
      <c r="H263" s="395">
        <f t="shared" si="14"/>
        <v>0</v>
      </c>
      <c r="I263" s="396">
        <f t="shared" si="15"/>
        <v>700</v>
      </c>
      <c r="J263" s="113"/>
    </row>
    <row r="264" spans="1:10" s="110" customFormat="1" ht="18.75" customHeight="1" x14ac:dyDescent="0.2">
      <c r="A264" s="339">
        <v>42755</v>
      </c>
      <c r="B264" s="340" t="str">
        <f t="shared" si="16"/>
        <v>42755 Newsprint Paper Short</v>
      </c>
      <c r="C264" s="348" t="s">
        <v>752</v>
      </c>
      <c r="D264" s="400" t="s">
        <v>599</v>
      </c>
      <c r="E264" s="349"/>
      <c r="F264" s="374">
        <v>1</v>
      </c>
      <c r="G264" s="344">
        <f>VLOOKUP(C264,'N1113 '!A$8:H$356,7,FALSE)</f>
        <v>73</v>
      </c>
      <c r="H264" s="395">
        <f t="shared" si="14"/>
        <v>0</v>
      </c>
      <c r="I264" s="396">
        <f t="shared" si="15"/>
        <v>73</v>
      </c>
    </row>
    <row r="265" spans="1:10" s="110" customFormat="1" ht="18.75" customHeight="1" x14ac:dyDescent="0.2">
      <c r="A265" s="339">
        <v>42755</v>
      </c>
      <c r="B265" s="340" t="str">
        <f t="shared" si="16"/>
        <v>42755 Pentel Pen Pilot Black Broad1</v>
      </c>
      <c r="C265" s="348" t="s">
        <v>878</v>
      </c>
      <c r="D265" s="430" t="s">
        <v>599</v>
      </c>
      <c r="E265" s="349"/>
      <c r="F265" s="374">
        <v>1</v>
      </c>
      <c r="G265" s="344">
        <f>VLOOKUP(C265,'N1113 '!A$8:H$356,7,FALSE)</f>
        <v>32</v>
      </c>
      <c r="H265" s="395">
        <f t="shared" si="14"/>
        <v>0</v>
      </c>
      <c r="I265" s="396">
        <f t="shared" si="15"/>
        <v>32</v>
      </c>
    </row>
    <row r="266" spans="1:10" s="110" customFormat="1" ht="18.75" customHeight="1" x14ac:dyDescent="0.2">
      <c r="A266" s="339">
        <v>42756</v>
      </c>
      <c r="B266" s="340" t="str">
        <f t="shared" si="16"/>
        <v>42756 YMCKO Ribbon-300 prints (Evolis)</v>
      </c>
      <c r="C266" s="348" t="s">
        <v>444</v>
      </c>
      <c r="D266" s="196" t="s">
        <v>465</v>
      </c>
      <c r="E266" s="349"/>
      <c r="F266" s="374">
        <v>1</v>
      </c>
      <c r="G266" s="344">
        <f>VLOOKUP(C266,'N1113 '!A$8:H$356,7,FALSE)</f>
        <v>3800</v>
      </c>
      <c r="H266" s="395">
        <f t="shared" si="14"/>
        <v>0</v>
      </c>
      <c r="I266" s="396">
        <f t="shared" si="15"/>
        <v>3800</v>
      </c>
    </row>
    <row r="267" spans="1:10" s="110" customFormat="1" ht="18.75" customHeight="1" x14ac:dyDescent="0.2">
      <c r="A267" s="339">
        <v>42758</v>
      </c>
      <c r="B267" s="340" t="str">
        <f t="shared" si="16"/>
        <v>42758 Acknowledgement Slip-Rice</v>
      </c>
      <c r="C267" s="348" t="s">
        <v>316</v>
      </c>
      <c r="D267" s="430" t="s">
        <v>599</v>
      </c>
      <c r="E267" s="349"/>
      <c r="F267" s="374">
        <v>20</v>
      </c>
      <c r="G267" s="344">
        <f>VLOOKUP(C267,'N1113 '!A$8:H$356,7,FALSE)</f>
        <v>18</v>
      </c>
      <c r="H267" s="395">
        <f t="shared" si="14"/>
        <v>0</v>
      </c>
      <c r="I267" s="396">
        <f t="shared" si="15"/>
        <v>360</v>
      </c>
      <c r="J267" s="167"/>
    </row>
    <row r="268" spans="1:10" s="110" customFormat="1" ht="18.75" customHeight="1" x14ac:dyDescent="0.2">
      <c r="A268" s="340">
        <v>42758</v>
      </c>
      <c r="B268" s="340" t="str">
        <f t="shared" si="16"/>
        <v xml:space="preserve">42758 Battery - KODAK AAA </v>
      </c>
      <c r="C268" s="347" t="s">
        <v>927</v>
      </c>
      <c r="D268" s="163" t="s">
        <v>464</v>
      </c>
      <c r="E268" s="343">
        <v>8</v>
      </c>
      <c r="F268" s="373"/>
      <c r="G268" s="344">
        <f>VLOOKUP(C268,'N1113 '!A$8:H$356,7,FALSE)</f>
        <v>22.5</v>
      </c>
      <c r="H268" s="395">
        <f t="shared" si="14"/>
        <v>180</v>
      </c>
      <c r="I268" s="396">
        <f t="shared" si="15"/>
        <v>0</v>
      </c>
      <c r="J268" s="113"/>
    </row>
    <row r="269" spans="1:10" s="110" customFormat="1" ht="18.75" customHeight="1" x14ac:dyDescent="0.2">
      <c r="A269" s="339">
        <v>42758</v>
      </c>
      <c r="B269" s="340" t="str">
        <f t="shared" si="16"/>
        <v>42758 Packaging Tape</v>
      </c>
      <c r="C269" s="348" t="s">
        <v>174</v>
      </c>
      <c r="D269" s="196" t="s">
        <v>465</v>
      </c>
      <c r="E269" s="349"/>
      <c r="F269" s="374">
        <v>1</v>
      </c>
      <c r="G269" s="344">
        <f>VLOOKUP(C269,'N1113 '!A$8:H$356,7,FALSE)</f>
        <v>40</v>
      </c>
      <c r="H269" s="395">
        <f t="shared" si="14"/>
        <v>0</v>
      </c>
      <c r="I269" s="396">
        <f t="shared" si="15"/>
        <v>40</v>
      </c>
      <c r="J269" s="113"/>
    </row>
    <row r="270" spans="1:10" s="110" customFormat="1" ht="18.75" customHeight="1" x14ac:dyDescent="0.2">
      <c r="A270" s="339">
        <v>42758</v>
      </c>
      <c r="B270" s="340" t="str">
        <f t="shared" si="16"/>
        <v>42758 Paper Clip Small</v>
      </c>
      <c r="C270" s="353" t="s">
        <v>184</v>
      </c>
      <c r="D270" s="196" t="s">
        <v>467</v>
      </c>
      <c r="E270" s="349"/>
      <c r="F270" s="374">
        <v>1</v>
      </c>
      <c r="G270" s="344">
        <f>VLOOKUP(C270,'N1113 '!A$8:H$356,7,FALSE)</f>
        <v>8.5</v>
      </c>
      <c r="H270" s="395">
        <f t="shared" si="14"/>
        <v>0</v>
      </c>
      <c r="I270" s="396">
        <f t="shared" si="15"/>
        <v>8.5</v>
      </c>
      <c r="J270" s="113"/>
    </row>
    <row r="271" spans="1:10" s="110" customFormat="1" ht="18.75" customHeight="1" x14ac:dyDescent="0.2">
      <c r="A271" s="339">
        <v>42759</v>
      </c>
      <c r="B271" s="340" t="str">
        <f t="shared" si="16"/>
        <v>42759 Adaptor - Socket</v>
      </c>
      <c r="C271" s="441" t="s">
        <v>647</v>
      </c>
      <c r="D271" s="196" t="s">
        <v>467</v>
      </c>
      <c r="E271" s="349"/>
      <c r="F271" s="374">
        <v>1</v>
      </c>
      <c r="G271" s="344">
        <f>VLOOKUP(C271,'N1113 '!A$8:H$356,7,FALSE)</f>
        <v>45</v>
      </c>
      <c r="H271" s="395">
        <f t="shared" si="14"/>
        <v>0</v>
      </c>
      <c r="I271" s="396">
        <f t="shared" si="15"/>
        <v>45</v>
      </c>
      <c r="J271" s="113"/>
    </row>
    <row r="272" spans="1:10" s="110" customFormat="1" ht="18.75" customHeight="1" x14ac:dyDescent="0.2">
      <c r="A272" s="339">
        <v>42759</v>
      </c>
      <c r="B272" s="340" t="str">
        <f t="shared" si="16"/>
        <v>42759 Cash Disbursement Voucher - Credit</v>
      </c>
      <c r="C272" s="348" t="s">
        <v>10</v>
      </c>
      <c r="D272" s="439" t="s">
        <v>469</v>
      </c>
      <c r="E272" s="349"/>
      <c r="F272" s="346">
        <v>20</v>
      </c>
      <c r="G272" s="344">
        <f>VLOOKUP(C272,'N1113 '!A$8:H$356,7,FALSE)</f>
        <v>65</v>
      </c>
      <c r="H272" s="395">
        <f t="shared" si="14"/>
        <v>0</v>
      </c>
      <c r="I272" s="396">
        <f t="shared" si="15"/>
        <v>1300</v>
      </c>
    </row>
    <row r="273" spans="1:10" s="110" customFormat="1" ht="18.75" customHeight="1" x14ac:dyDescent="0.2">
      <c r="A273" s="339">
        <v>42760</v>
      </c>
      <c r="B273" s="340" t="str">
        <f t="shared" si="16"/>
        <v>42760 Official Receipt - Credit/Pads</v>
      </c>
      <c r="C273" s="348" t="s">
        <v>816</v>
      </c>
      <c r="D273" s="426" t="s">
        <v>468</v>
      </c>
      <c r="E273" s="349"/>
      <c r="F273" s="374">
        <v>150</v>
      </c>
      <c r="G273" s="344">
        <f>VLOOKUP(C273,'N1113 '!A$8:H$356,7,FALSE)</f>
        <v>36.25</v>
      </c>
      <c r="H273" s="395">
        <f t="shared" si="14"/>
        <v>0</v>
      </c>
      <c r="I273" s="396">
        <f t="shared" si="15"/>
        <v>5437.5</v>
      </c>
      <c r="J273" s="113"/>
    </row>
    <row r="274" spans="1:10" s="110" customFormat="1" ht="18.75" customHeight="1" x14ac:dyDescent="0.2">
      <c r="A274" s="339">
        <v>42760</v>
      </c>
      <c r="B274" s="340" t="str">
        <f t="shared" si="16"/>
        <v>42760 Revolving Fund Voucher</v>
      </c>
      <c r="C274" s="348" t="s">
        <v>39</v>
      </c>
      <c r="D274" s="426" t="s">
        <v>468</v>
      </c>
      <c r="E274" s="349"/>
      <c r="F274" s="374">
        <v>60</v>
      </c>
      <c r="G274" s="344">
        <f>VLOOKUP(C274,'N1113 '!A$8:H$356,7,FALSE)</f>
        <v>25</v>
      </c>
      <c r="H274" s="395">
        <f t="shared" si="14"/>
        <v>0</v>
      </c>
      <c r="I274" s="396">
        <f t="shared" si="15"/>
        <v>1500</v>
      </c>
    </row>
    <row r="275" spans="1:10" s="110" customFormat="1" ht="18.75" customHeight="1" x14ac:dyDescent="0.2">
      <c r="A275" s="339">
        <v>42761</v>
      </c>
      <c r="B275" s="340" t="str">
        <f t="shared" si="16"/>
        <v>42761 Fastener</v>
      </c>
      <c r="C275" s="348" t="s">
        <v>143</v>
      </c>
      <c r="D275" s="400" t="s">
        <v>599</v>
      </c>
      <c r="E275" s="349"/>
      <c r="F275" s="374">
        <v>1</v>
      </c>
      <c r="G275" s="344">
        <f>VLOOKUP(C275,'N1113 '!A$8:H$356,7,FALSE)</f>
        <v>26</v>
      </c>
      <c r="H275" s="395">
        <f t="shared" si="14"/>
        <v>0</v>
      </c>
      <c r="I275" s="396">
        <f t="shared" si="15"/>
        <v>26</v>
      </c>
    </row>
    <row r="276" spans="1:10" s="110" customFormat="1" ht="18.75" customHeight="1" x14ac:dyDescent="0.2">
      <c r="A276" s="339">
        <v>42761</v>
      </c>
      <c r="B276" s="340" t="str">
        <f t="shared" si="16"/>
        <v>42761 Folder Long</v>
      </c>
      <c r="C276" s="348" t="s">
        <v>564</v>
      </c>
      <c r="D276" s="437" t="s">
        <v>599</v>
      </c>
      <c r="E276" s="349"/>
      <c r="F276" s="374">
        <v>42</v>
      </c>
      <c r="G276" s="344">
        <f>VLOOKUP(C276,'N1113 '!A$8:H$356,7,FALSE)</f>
        <v>3.5</v>
      </c>
      <c r="H276" s="395">
        <f t="shared" si="14"/>
        <v>0</v>
      </c>
      <c r="I276" s="396">
        <f t="shared" si="15"/>
        <v>147</v>
      </c>
    </row>
    <row r="277" spans="1:10" s="110" customFormat="1" ht="18.75" customHeight="1" x14ac:dyDescent="0.2">
      <c r="A277" s="339">
        <v>42762</v>
      </c>
      <c r="B277" s="340" t="str">
        <f t="shared" si="16"/>
        <v>42762 Passbook - Loan Passbook</v>
      </c>
      <c r="C277" s="348" t="s">
        <v>34</v>
      </c>
      <c r="D277" s="462" t="s">
        <v>469</v>
      </c>
      <c r="E277" s="349"/>
      <c r="F277" s="374">
        <v>200</v>
      </c>
      <c r="G277" s="344">
        <f>VLOOKUP(C277,'N1113 '!A$8:H$356,7,FALSE)</f>
        <v>20</v>
      </c>
      <c r="H277" s="395">
        <f t="shared" si="14"/>
        <v>0</v>
      </c>
      <c r="I277" s="396">
        <f t="shared" si="15"/>
        <v>4000</v>
      </c>
      <c r="J277" s="113"/>
    </row>
    <row r="278" spans="1:10" s="110" customFormat="1" ht="18.75" customHeight="1" x14ac:dyDescent="0.2">
      <c r="A278" s="339">
        <v>42765</v>
      </c>
      <c r="B278" s="340" t="str">
        <f t="shared" si="16"/>
        <v>42765 DVD-RW w/ case</v>
      </c>
      <c r="C278" s="348" t="s">
        <v>334</v>
      </c>
      <c r="D278" s="439" t="s">
        <v>469</v>
      </c>
      <c r="E278" s="349"/>
      <c r="F278" s="374">
        <v>2</v>
      </c>
      <c r="G278" s="344">
        <f>VLOOKUP(C278,'N1113 '!A$8:H$356,7,FALSE)</f>
        <v>49.7</v>
      </c>
      <c r="H278" s="395">
        <f t="shared" si="14"/>
        <v>0</v>
      </c>
      <c r="I278" s="396">
        <f t="shared" si="15"/>
        <v>99.4</v>
      </c>
    </row>
    <row r="279" spans="1:10" s="110" customFormat="1" ht="18.75" customHeight="1" x14ac:dyDescent="0.2">
      <c r="A279" s="339">
        <v>42765</v>
      </c>
      <c r="B279" s="340" t="str">
        <f t="shared" si="16"/>
        <v>42765 YMCKO Ribbon-300 prints (Evolis)</v>
      </c>
      <c r="C279" s="348" t="s">
        <v>444</v>
      </c>
      <c r="D279" s="417" t="s">
        <v>465</v>
      </c>
      <c r="E279" s="349"/>
      <c r="F279" s="374">
        <v>1</v>
      </c>
      <c r="G279" s="344">
        <f>VLOOKUP(C279,'N1113 '!A$8:H$356,7,FALSE)</f>
        <v>3800</v>
      </c>
      <c r="H279" s="395">
        <f t="shared" si="14"/>
        <v>0</v>
      </c>
      <c r="I279" s="396">
        <f t="shared" si="15"/>
        <v>3800</v>
      </c>
    </row>
    <row r="280" spans="1:10" s="110" customFormat="1" ht="18.75" customHeight="1" x14ac:dyDescent="0.2">
      <c r="A280" s="339">
        <v>42766</v>
      </c>
      <c r="B280" s="340" t="str">
        <f t="shared" si="16"/>
        <v>42766 Ballpen - HBW Matrix OG-5</v>
      </c>
      <c r="C280" s="348" t="s">
        <v>404</v>
      </c>
      <c r="D280" s="434" t="s">
        <v>477</v>
      </c>
      <c r="E280" s="349"/>
      <c r="F280" s="374">
        <v>2</v>
      </c>
      <c r="G280" s="344">
        <f>VLOOKUP(C280,'N1113 '!A$8:H$356,7,FALSE)</f>
        <v>3.6</v>
      </c>
      <c r="H280" s="395">
        <f t="shared" si="14"/>
        <v>0</v>
      </c>
      <c r="I280" s="396">
        <f t="shared" si="15"/>
        <v>7.2</v>
      </c>
      <c r="J280" s="113"/>
    </row>
    <row r="281" spans="1:10" s="110" customFormat="1" ht="18.75" customHeight="1" x14ac:dyDescent="0.2">
      <c r="A281" s="339">
        <v>42766</v>
      </c>
      <c r="B281" s="340" t="str">
        <f t="shared" si="16"/>
        <v>42766 Packaging Tape</v>
      </c>
      <c r="C281" s="348" t="s">
        <v>174</v>
      </c>
      <c r="D281" s="248" t="s">
        <v>471</v>
      </c>
      <c r="E281" s="349"/>
      <c r="F281" s="374">
        <v>1</v>
      </c>
      <c r="G281" s="344">
        <f>VLOOKUP(C281,'N1113 '!A$8:H$356,7,FALSE)</f>
        <v>40</v>
      </c>
      <c r="H281" s="395">
        <f t="shared" si="14"/>
        <v>0</v>
      </c>
      <c r="I281" s="396">
        <f t="shared" si="15"/>
        <v>40</v>
      </c>
      <c r="J281" s="113"/>
    </row>
    <row r="282" spans="1:10" s="110" customFormat="1" ht="18.75" customHeight="1" x14ac:dyDescent="0.2">
      <c r="A282" s="339">
        <v>42766</v>
      </c>
      <c r="B282" s="340" t="str">
        <f t="shared" si="16"/>
        <v>42766 Passbook - Fixed Deposit Share Capital</v>
      </c>
      <c r="C282" s="353" t="s">
        <v>30</v>
      </c>
      <c r="D282" s="438" t="s">
        <v>477</v>
      </c>
      <c r="E282" s="349"/>
      <c r="F282" s="374">
        <v>100</v>
      </c>
      <c r="G282" s="344">
        <f>VLOOKUP(C282,'N1113 '!A$8:H$356,7,FALSE)</f>
        <v>13</v>
      </c>
      <c r="H282" s="395">
        <f t="shared" si="14"/>
        <v>0</v>
      </c>
      <c r="I282" s="396">
        <f t="shared" si="15"/>
        <v>1300</v>
      </c>
      <c r="J282" s="113"/>
    </row>
    <row r="283" spans="1:10" s="110" customFormat="1" ht="18.75" customHeight="1" x14ac:dyDescent="0.2">
      <c r="A283" s="339">
        <v>42766</v>
      </c>
      <c r="B283" s="340" t="str">
        <f t="shared" si="16"/>
        <v>42766 Petty Cash - Voucher</v>
      </c>
      <c r="C283" s="423" t="s">
        <v>519</v>
      </c>
      <c r="D283" s="422" t="s">
        <v>468</v>
      </c>
      <c r="E283" s="349"/>
      <c r="F283" s="374">
        <v>5</v>
      </c>
      <c r="G283" s="344">
        <f>VLOOKUP(C283,'N1113 '!A$8:H$356,7,FALSE)</f>
        <v>30</v>
      </c>
      <c r="H283" s="395">
        <f t="shared" si="14"/>
        <v>0</v>
      </c>
      <c r="I283" s="396">
        <f t="shared" si="15"/>
        <v>150</v>
      </c>
    </row>
    <row r="284" spans="1:10" s="110" customFormat="1" ht="18.75" customHeight="1" x14ac:dyDescent="0.2">
      <c r="A284" s="339">
        <v>42766</v>
      </c>
      <c r="B284" s="340" t="str">
        <f t="shared" si="16"/>
        <v>42766 Staple Wire No. 35a</v>
      </c>
      <c r="C284" s="423" t="s">
        <v>945</v>
      </c>
      <c r="D284" s="465" t="s">
        <v>477</v>
      </c>
      <c r="E284" s="349"/>
      <c r="F284" s="374">
        <v>1</v>
      </c>
      <c r="G284" s="344">
        <f>VLOOKUP(C284,'N1113 '!A$8:H$356,7,FALSE)</f>
        <v>29</v>
      </c>
      <c r="H284" s="395">
        <f t="shared" si="14"/>
        <v>0</v>
      </c>
      <c r="I284" s="396">
        <f t="shared" si="15"/>
        <v>29</v>
      </c>
    </row>
    <row r="285" spans="1:10" s="110" customFormat="1" ht="18.75" customHeight="1" x14ac:dyDescent="0.2">
      <c r="A285" s="339">
        <v>42766</v>
      </c>
      <c r="B285" s="340" t="str">
        <f t="shared" si="16"/>
        <v>42766 Staple Wire No. 35a</v>
      </c>
      <c r="C285" s="423" t="s">
        <v>945</v>
      </c>
      <c r="D285" s="195" t="s">
        <v>467</v>
      </c>
      <c r="E285" s="349"/>
      <c r="F285" s="374">
        <v>1</v>
      </c>
      <c r="G285" s="344">
        <f>VLOOKUP(C285,'N1113 '!A$8:H$356,7,FALSE)</f>
        <v>29</v>
      </c>
      <c r="H285" s="395">
        <f t="shared" si="14"/>
        <v>0</v>
      </c>
      <c r="I285" s="396">
        <f t="shared" si="15"/>
        <v>29</v>
      </c>
    </row>
    <row r="286" spans="1:10" s="110" customFormat="1" ht="18.75" customHeight="1" x14ac:dyDescent="0.2">
      <c r="A286" s="340">
        <v>42766</v>
      </c>
      <c r="B286" s="340" t="str">
        <f t="shared" si="16"/>
        <v>42766 Toner for Xerox</v>
      </c>
      <c r="C286" s="347" t="s">
        <v>290</v>
      </c>
      <c r="D286" s="163" t="s">
        <v>485</v>
      </c>
      <c r="E286" s="343">
        <v>2</v>
      </c>
      <c r="F286" s="373"/>
      <c r="G286" s="354">
        <f>VLOOKUP(C286,'N1113 '!A$8:H$356,7,FALSE)</f>
        <v>3125</v>
      </c>
      <c r="H286" s="395">
        <f t="shared" si="14"/>
        <v>6250</v>
      </c>
      <c r="I286" s="396">
        <f t="shared" si="15"/>
        <v>0</v>
      </c>
    </row>
    <row r="287" spans="1:10" s="110" customFormat="1" ht="18.75" customHeight="1" x14ac:dyDescent="0.2">
      <c r="A287" s="339">
        <v>42766</v>
      </c>
      <c r="B287" s="340" t="str">
        <f t="shared" si="16"/>
        <v>42766 Toner for Xerox</v>
      </c>
      <c r="C287" s="348" t="s">
        <v>290</v>
      </c>
      <c r="D287" s="357" t="s">
        <v>983</v>
      </c>
      <c r="E287" s="349"/>
      <c r="F287" s="374">
        <v>1</v>
      </c>
      <c r="G287" s="344">
        <f>VLOOKUP(C287,'N1113 '!A$8:H$356,7,FALSE)</f>
        <v>3125</v>
      </c>
      <c r="H287" s="395">
        <f t="shared" si="14"/>
        <v>0</v>
      </c>
      <c r="I287" s="396">
        <f t="shared" si="15"/>
        <v>3125</v>
      </c>
    </row>
    <row r="288" spans="1:10" s="110" customFormat="1" ht="18.75" customHeight="1" x14ac:dyDescent="0.2">
      <c r="A288" s="339">
        <v>42767</v>
      </c>
      <c r="B288" s="340" t="str">
        <f t="shared" si="16"/>
        <v>42767 Ballpen - HBW (Red)</v>
      </c>
      <c r="C288" s="423" t="s">
        <v>653</v>
      </c>
      <c r="D288" s="399" t="s">
        <v>469</v>
      </c>
      <c r="E288" s="349"/>
      <c r="F288" s="374">
        <v>2</v>
      </c>
      <c r="G288" s="344">
        <f>VLOOKUP(C288,'N1113 '!A$8:H$356,7,FALSE)</f>
        <v>3.75</v>
      </c>
      <c r="H288" s="395">
        <f t="shared" si="14"/>
        <v>0</v>
      </c>
      <c r="I288" s="396">
        <f t="shared" si="15"/>
        <v>7.5</v>
      </c>
      <c r="J288" s="113"/>
    </row>
    <row r="289" spans="1:10" s="110" customFormat="1" ht="18.75" customHeight="1" x14ac:dyDescent="0.2">
      <c r="A289" s="339">
        <v>42767</v>
      </c>
      <c r="B289" s="340" t="str">
        <f t="shared" si="16"/>
        <v>42767 Ballpen - HBW (Red)</v>
      </c>
      <c r="C289" s="423" t="s">
        <v>653</v>
      </c>
      <c r="D289" s="201" t="s">
        <v>481</v>
      </c>
      <c r="E289" s="349"/>
      <c r="F289" s="374">
        <v>3</v>
      </c>
      <c r="G289" s="344">
        <f>VLOOKUP(C289,'N1113 '!A$8:H$356,7,FALSE)</f>
        <v>3.75</v>
      </c>
      <c r="H289" s="395">
        <f t="shared" si="14"/>
        <v>0</v>
      </c>
      <c r="I289" s="396">
        <f t="shared" si="15"/>
        <v>11.25</v>
      </c>
      <c r="J289" s="113"/>
    </row>
    <row r="290" spans="1:10" s="110" customFormat="1" ht="18.75" customHeight="1" x14ac:dyDescent="0.2">
      <c r="A290" s="339">
        <v>42767</v>
      </c>
      <c r="B290" s="340" t="str">
        <f t="shared" si="16"/>
        <v>42767 Ballpen - HBW Matrix OG-5</v>
      </c>
      <c r="C290" s="348" t="s">
        <v>404</v>
      </c>
      <c r="D290" s="218" t="s">
        <v>481</v>
      </c>
      <c r="E290" s="349"/>
      <c r="F290" s="374">
        <v>2</v>
      </c>
      <c r="G290" s="344">
        <f>VLOOKUP(C290,'N1113 '!A$8:H$356,7,FALSE)</f>
        <v>3.6</v>
      </c>
      <c r="H290" s="395">
        <f t="shared" si="14"/>
        <v>0</v>
      </c>
      <c r="I290" s="396">
        <f t="shared" si="15"/>
        <v>7.2</v>
      </c>
      <c r="J290" s="113"/>
    </row>
    <row r="291" spans="1:10" s="110" customFormat="1" ht="18.75" customHeight="1" x14ac:dyDescent="0.2">
      <c r="A291" s="340">
        <v>42767</v>
      </c>
      <c r="B291" s="340" t="str">
        <f t="shared" si="16"/>
        <v>42767 Bond Paper Long /REAM</v>
      </c>
      <c r="C291" s="405" t="s">
        <v>415</v>
      </c>
      <c r="D291" s="163" t="s">
        <v>618</v>
      </c>
      <c r="E291" s="343">
        <v>50</v>
      </c>
      <c r="F291" s="373"/>
      <c r="G291" s="344">
        <f>VLOOKUP(C291,'N1113 '!A$8:H$356,7,FALSE)</f>
        <v>137</v>
      </c>
      <c r="H291" s="395">
        <f t="shared" si="14"/>
        <v>6850</v>
      </c>
      <c r="I291" s="396">
        <f t="shared" si="15"/>
        <v>0</v>
      </c>
    </row>
    <row r="292" spans="1:10" s="110" customFormat="1" ht="18.75" customHeight="1" x14ac:dyDescent="0.2">
      <c r="A292" s="339">
        <v>42767</v>
      </c>
      <c r="B292" s="340" t="str">
        <f t="shared" si="16"/>
        <v>42767 Bond Paper Long /REAM</v>
      </c>
      <c r="C292" s="348" t="s">
        <v>415</v>
      </c>
      <c r="D292" s="439" t="s">
        <v>469</v>
      </c>
      <c r="E292" s="349"/>
      <c r="F292" s="374">
        <v>5</v>
      </c>
      <c r="G292" s="344">
        <f>VLOOKUP(C292,'N1113 '!A$8:H$356,7,FALSE)</f>
        <v>137</v>
      </c>
      <c r="H292" s="395">
        <f t="shared" si="14"/>
        <v>0</v>
      </c>
      <c r="I292" s="396">
        <f t="shared" si="15"/>
        <v>685</v>
      </c>
      <c r="J292" s="113"/>
    </row>
    <row r="293" spans="1:10" s="110" customFormat="1" ht="18.75" customHeight="1" x14ac:dyDescent="0.2">
      <c r="A293" s="339">
        <v>42767</v>
      </c>
      <c r="B293" s="340" t="str">
        <f t="shared" si="16"/>
        <v>42767 Bond Paper Long /REAM</v>
      </c>
      <c r="C293" s="348" t="s">
        <v>415</v>
      </c>
      <c r="D293" s="196" t="s">
        <v>983</v>
      </c>
      <c r="E293" s="349"/>
      <c r="F293" s="374">
        <v>1</v>
      </c>
      <c r="G293" s="344">
        <f>VLOOKUP(C293,'N1113 '!A$8:H$356,7,FALSE)</f>
        <v>137</v>
      </c>
      <c r="H293" s="395">
        <f t="shared" si="14"/>
        <v>0</v>
      </c>
      <c r="I293" s="396">
        <f t="shared" si="15"/>
        <v>137</v>
      </c>
      <c r="J293" s="113"/>
    </row>
    <row r="294" spans="1:10" s="110" customFormat="1" ht="18.75" customHeight="1" x14ac:dyDescent="0.2">
      <c r="A294" s="339">
        <v>42767</v>
      </c>
      <c r="B294" s="340" t="str">
        <f t="shared" si="16"/>
        <v>42767 Bond Paper Short /REAM1</v>
      </c>
      <c r="C294" s="423" t="s">
        <v>416</v>
      </c>
      <c r="D294" s="399" t="s">
        <v>469</v>
      </c>
      <c r="E294" s="349"/>
      <c r="F294" s="374">
        <v>2</v>
      </c>
      <c r="G294" s="344">
        <f>VLOOKUP(C294,'N1113 '!A$8:H$356,7,FALSE)</f>
        <v>122</v>
      </c>
      <c r="H294" s="395">
        <f t="shared" si="14"/>
        <v>0</v>
      </c>
      <c r="I294" s="396">
        <f t="shared" si="15"/>
        <v>244</v>
      </c>
      <c r="J294" s="113"/>
    </row>
    <row r="295" spans="1:10" s="110" customFormat="1" ht="18.75" customHeight="1" x14ac:dyDescent="0.2">
      <c r="A295" s="339">
        <v>42767</v>
      </c>
      <c r="B295" s="340" t="str">
        <f t="shared" si="16"/>
        <v>42767 Bond Paper Short /REAM1</v>
      </c>
      <c r="C295" s="423" t="s">
        <v>416</v>
      </c>
      <c r="D295" s="417" t="s">
        <v>983</v>
      </c>
      <c r="E295" s="349"/>
      <c r="F295" s="374">
        <v>5</v>
      </c>
      <c r="G295" s="344">
        <f>VLOOKUP(C295,'N1113 '!A$8:H$356,7,FALSE)</f>
        <v>122</v>
      </c>
      <c r="H295" s="395">
        <f t="shared" ref="H295:H358" si="17">E295*G295</f>
        <v>0</v>
      </c>
      <c r="I295" s="396">
        <f t="shared" ref="I295:I358" si="18">G295*F295</f>
        <v>610</v>
      </c>
      <c r="J295" s="113"/>
    </row>
    <row r="296" spans="1:10" s="110" customFormat="1" ht="18.75" customHeight="1" x14ac:dyDescent="0.2">
      <c r="A296" s="339">
        <v>42767</v>
      </c>
      <c r="B296" s="340" t="str">
        <f t="shared" si="16"/>
        <v>42767 Bond Paper Short /REAM1</v>
      </c>
      <c r="C296" s="423" t="s">
        <v>416</v>
      </c>
      <c r="D296" s="439" t="s">
        <v>469</v>
      </c>
      <c r="E296" s="349"/>
      <c r="F296" s="374">
        <v>1</v>
      </c>
      <c r="G296" s="344">
        <f>VLOOKUP(C296,'N1113 '!A$8:H$356,7,FALSE)</f>
        <v>122</v>
      </c>
      <c r="H296" s="395">
        <f t="shared" si="17"/>
        <v>0</v>
      </c>
      <c r="I296" s="396">
        <f t="shared" si="18"/>
        <v>122</v>
      </c>
      <c r="J296" s="113"/>
    </row>
    <row r="297" spans="1:10" s="110" customFormat="1" ht="18.75" customHeight="1" x14ac:dyDescent="0.2">
      <c r="A297" s="339">
        <v>42767</v>
      </c>
      <c r="B297" s="340" t="str">
        <f t="shared" si="16"/>
        <v>42767 Calculator (Casio MS-10B)</v>
      </c>
      <c r="C297" s="423" t="s">
        <v>929</v>
      </c>
      <c r="D297" s="196" t="s">
        <v>467</v>
      </c>
      <c r="E297" s="349"/>
      <c r="F297" s="374">
        <v>1</v>
      </c>
      <c r="G297" s="344">
        <f>VLOOKUP(C297,'N1113 '!A$8:H$356,7,FALSE)</f>
        <v>325</v>
      </c>
      <c r="H297" s="395">
        <f t="shared" si="17"/>
        <v>0</v>
      </c>
      <c r="I297" s="396">
        <f t="shared" si="18"/>
        <v>325</v>
      </c>
    </row>
    <row r="298" spans="1:10" s="110" customFormat="1" ht="18.75" customHeight="1" x14ac:dyDescent="0.2">
      <c r="A298" s="339">
        <v>42767</v>
      </c>
      <c r="B298" s="340" t="str">
        <f t="shared" si="16"/>
        <v>42767 Continous Paper  11x9 1/2  1 ply</v>
      </c>
      <c r="C298" s="348" t="s">
        <v>576</v>
      </c>
      <c r="D298" s="462" t="s">
        <v>469</v>
      </c>
      <c r="E298" s="349"/>
      <c r="F298" s="346">
        <v>1</v>
      </c>
      <c r="G298" s="344">
        <f>VLOOKUP(C298,'N1113 '!A$8:H$356,7,FALSE)</f>
        <v>460</v>
      </c>
      <c r="H298" s="395">
        <f t="shared" si="17"/>
        <v>0</v>
      </c>
      <c r="I298" s="396">
        <f t="shared" si="18"/>
        <v>460</v>
      </c>
    </row>
    <row r="299" spans="1:10" s="110" customFormat="1" ht="18.75" customHeight="1" x14ac:dyDescent="0.2">
      <c r="A299" s="339">
        <v>42767</v>
      </c>
      <c r="B299" s="340" t="str">
        <f t="shared" si="16"/>
        <v>42767 Continous Paper 11x14  7/8 1 ply-Synergy</v>
      </c>
      <c r="C299" s="348" t="s">
        <v>619</v>
      </c>
      <c r="D299" s="399" t="s">
        <v>469</v>
      </c>
      <c r="E299" s="349"/>
      <c r="F299" s="346">
        <v>1</v>
      </c>
      <c r="G299" s="344">
        <f>VLOOKUP(C299,'N1113 '!A$8:H$356,7,FALSE)</f>
        <v>680</v>
      </c>
      <c r="H299" s="395">
        <f t="shared" si="17"/>
        <v>0</v>
      </c>
      <c r="I299" s="396">
        <f t="shared" si="18"/>
        <v>680</v>
      </c>
    </row>
    <row r="300" spans="1:10" s="110" customFormat="1" ht="18.75" customHeight="1" x14ac:dyDescent="0.2">
      <c r="A300" s="339">
        <v>42767</v>
      </c>
      <c r="B300" s="340" t="str">
        <f t="shared" si="16"/>
        <v>42767 Correction Tape</v>
      </c>
      <c r="C300" s="348" t="s">
        <v>333</v>
      </c>
      <c r="D300" s="462" t="s">
        <v>469</v>
      </c>
      <c r="E300" s="349"/>
      <c r="F300" s="346">
        <v>1</v>
      </c>
      <c r="G300" s="344">
        <f>VLOOKUP(C300,'N1113 '!A$8:H$356,7,FALSE)</f>
        <v>36</v>
      </c>
      <c r="H300" s="395">
        <f t="shared" si="17"/>
        <v>0</v>
      </c>
      <c r="I300" s="396">
        <f t="shared" si="18"/>
        <v>36</v>
      </c>
    </row>
    <row r="301" spans="1:10" s="110" customFormat="1" ht="18.75" customHeight="1" x14ac:dyDescent="0.2">
      <c r="A301" s="339">
        <v>42767</v>
      </c>
      <c r="B301" s="340" t="str">
        <f t="shared" si="16"/>
        <v>42767 Fastener Long 8.5"</v>
      </c>
      <c r="C301" s="423" t="s">
        <v>865</v>
      </c>
      <c r="D301" s="439" t="s">
        <v>469</v>
      </c>
      <c r="E301" s="349"/>
      <c r="F301" s="374">
        <v>2</v>
      </c>
      <c r="G301" s="344">
        <f>VLOOKUP(C301,'N1113 '!A$8:H$356,7,FALSE)</f>
        <v>95</v>
      </c>
      <c r="H301" s="395">
        <f t="shared" si="17"/>
        <v>0</v>
      </c>
      <c r="I301" s="396">
        <f t="shared" si="18"/>
        <v>190</v>
      </c>
    </row>
    <row r="302" spans="1:10" s="110" customFormat="1" ht="18.75" customHeight="1" x14ac:dyDescent="0.2">
      <c r="A302" s="339">
        <v>42767</v>
      </c>
      <c r="B302" s="340" t="str">
        <f t="shared" si="16"/>
        <v>42767 Highlighter-Stabilo1</v>
      </c>
      <c r="C302" s="348" t="s">
        <v>826</v>
      </c>
      <c r="D302" s="434" t="s">
        <v>481</v>
      </c>
      <c r="E302" s="349"/>
      <c r="F302" s="374">
        <v>2</v>
      </c>
      <c r="G302" s="344">
        <f>VLOOKUP(C302,'N1113 '!A$8:H$356,7,FALSE)</f>
        <v>32</v>
      </c>
      <c r="H302" s="395">
        <f t="shared" si="17"/>
        <v>0</v>
      </c>
      <c r="I302" s="396">
        <f t="shared" si="18"/>
        <v>64</v>
      </c>
      <c r="J302" s="113"/>
    </row>
    <row r="303" spans="1:10" s="110" customFormat="1" ht="18.75" customHeight="1" x14ac:dyDescent="0.2">
      <c r="A303" s="339">
        <v>42767</v>
      </c>
      <c r="B303" s="340" t="str">
        <f t="shared" si="16"/>
        <v>42767 Pencil Mongol</v>
      </c>
      <c r="C303" s="168" t="s">
        <v>186</v>
      </c>
      <c r="D303" s="467" t="s">
        <v>481</v>
      </c>
      <c r="E303" s="349"/>
      <c r="F303" s="374">
        <v>1</v>
      </c>
      <c r="G303" s="344">
        <f>VLOOKUP(C303,'N1113 '!A$8:H$356,7,FALSE)</f>
        <v>4.5</v>
      </c>
      <c r="H303" s="395">
        <f t="shared" si="17"/>
        <v>0</v>
      </c>
      <c r="I303" s="396">
        <f t="shared" si="18"/>
        <v>4.5</v>
      </c>
    </row>
    <row r="304" spans="1:10" s="110" customFormat="1" ht="18.75" customHeight="1" x14ac:dyDescent="0.2">
      <c r="A304" s="339">
        <v>42767</v>
      </c>
      <c r="B304" s="340" t="str">
        <f t="shared" si="16"/>
        <v>42767 Scotch Tape 1"</v>
      </c>
      <c r="C304" s="168" t="s">
        <v>269</v>
      </c>
      <c r="D304" s="196" t="s">
        <v>467</v>
      </c>
      <c r="E304" s="131"/>
      <c r="F304" s="374">
        <v>1</v>
      </c>
      <c r="G304" s="344">
        <f>VLOOKUP(C304,'N1113 '!A$8:H$356,7,FALSE)</f>
        <v>14</v>
      </c>
      <c r="H304" s="395">
        <f t="shared" si="17"/>
        <v>0</v>
      </c>
      <c r="I304" s="396">
        <f t="shared" si="18"/>
        <v>14</v>
      </c>
    </row>
    <row r="305" spans="1:10" s="110" customFormat="1" ht="18.75" customHeight="1" x14ac:dyDescent="0.2">
      <c r="A305" s="339">
        <v>42767</v>
      </c>
      <c r="B305" s="340" t="str">
        <f t="shared" si="16"/>
        <v>42767 Scotch Tape 1"</v>
      </c>
      <c r="C305" s="348" t="s">
        <v>269</v>
      </c>
      <c r="D305" s="439" t="s">
        <v>469</v>
      </c>
      <c r="E305" s="349"/>
      <c r="F305" s="374">
        <v>1</v>
      </c>
      <c r="G305" s="344">
        <f>VLOOKUP(C305,'N1113 '!A$8:H$356,7,FALSE)</f>
        <v>14</v>
      </c>
      <c r="H305" s="395">
        <f t="shared" si="17"/>
        <v>0</v>
      </c>
      <c r="I305" s="396">
        <f t="shared" si="18"/>
        <v>14</v>
      </c>
    </row>
    <row r="306" spans="1:10" s="110" customFormat="1" ht="18.75" customHeight="1" x14ac:dyDescent="0.2">
      <c r="A306" s="339">
        <v>42768</v>
      </c>
      <c r="B306" s="340" t="str">
        <f t="shared" si="16"/>
        <v>42768 Envelope - Long White / Box</v>
      </c>
      <c r="C306" s="348" t="s">
        <v>335</v>
      </c>
      <c r="D306" s="432" t="s">
        <v>659</v>
      </c>
      <c r="E306" s="349"/>
      <c r="F306" s="374">
        <v>50</v>
      </c>
      <c r="G306" s="344">
        <f>VLOOKUP(C306,'N1113 '!A$8:H$356,7,FALSE)</f>
        <v>0.4</v>
      </c>
      <c r="H306" s="395">
        <f t="shared" si="17"/>
        <v>0</v>
      </c>
      <c r="I306" s="396">
        <f t="shared" si="18"/>
        <v>20</v>
      </c>
      <c r="J306" s="113"/>
    </row>
    <row r="307" spans="1:10" s="110" customFormat="1" ht="18.75" customHeight="1" x14ac:dyDescent="0.2">
      <c r="A307" s="340">
        <v>42768</v>
      </c>
      <c r="B307" s="340" t="str">
        <f t="shared" si="16"/>
        <v>42768 Masking Tape 1"1</v>
      </c>
      <c r="C307" s="387" t="s">
        <v>942</v>
      </c>
      <c r="D307" s="389" t="s">
        <v>618</v>
      </c>
      <c r="E307" s="343">
        <v>50</v>
      </c>
      <c r="F307" s="373"/>
      <c r="G307" s="344">
        <f>VLOOKUP(C307,'N1113 '!A$8:H$356,7,FALSE)</f>
        <v>19</v>
      </c>
      <c r="H307" s="395">
        <f t="shared" si="17"/>
        <v>950</v>
      </c>
      <c r="I307" s="396">
        <f t="shared" si="18"/>
        <v>0</v>
      </c>
      <c r="J307" s="113"/>
    </row>
    <row r="308" spans="1:10" s="110" customFormat="1" ht="18.75" customHeight="1" x14ac:dyDescent="0.2">
      <c r="A308" s="340">
        <v>42768</v>
      </c>
      <c r="B308" s="340" t="str">
        <f t="shared" si="16"/>
        <v>42768 Thermal Paper 80x70a</v>
      </c>
      <c r="C308" s="387" t="s">
        <v>941</v>
      </c>
      <c r="D308" s="163" t="s">
        <v>618</v>
      </c>
      <c r="E308" s="343">
        <v>30</v>
      </c>
      <c r="F308" s="373"/>
      <c r="G308" s="344">
        <f>VLOOKUP(C308,'N1113 '!A$8:H$356,7,FALSE)</f>
        <v>28</v>
      </c>
      <c r="H308" s="395">
        <f t="shared" si="17"/>
        <v>840</v>
      </c>
      <c r="I308" s="396">
        <f t="shared" si="18"/>
        <v>0</v>
      </c>
    </row>
    <row r="309" spans="1:10" s="110" customFormat="1" ht="18.75" customHeight="1" x14ac:dyDescent="0.2">
      <c r="A309" s="339">
        <v>42770</v>
      </c>
      <c r="B309" s="340" t="str">
        <f t="shared" si="16"/>
        <v>42770 Ballpen - HBW Matrix OG-5</v>
      </c>
      <c r="C309" s="348" t="s">
        <v>404</v>
      </c>
      <c r="D309" s="417" t="s">
        <v>467</v>
      </c>
      <c r="E309" s="349"/>
      <c r="F309" s="374">
        <v>50</v>
      </c>
      <c r="G309" s="344">
        <f>VLOOKUP(C309,'N1113 '!A$8:H$356,7,FALSE)</f>
        <v>3.6</v>
      </c>
      <c r="H309" s="395">
        <f t="shared" si="17"/>
        <v>0</v>
      </c>
      <c r="I309" s="396">
        <f t="shared" si="18"/>
        <v>180</v>
      </c>
      <c r="J309" s="113"/>
    </row>
    <row r="310" spans="1:10" s="110" customFormat="1" ht="18.75" customHeight="1" x14ac:dyDescent="0.2">
      <c r="A310" s="339">
        <v>42770</v>
      </c>
      <c r="B310" s="340" t="str">
        <f t="shared" si="16"/>
        <v>42770 YMCKO Ribbon-300 prints (Evolis)</v>
      </c>
      <c r="C310" s="348" t="s">
        <v>444</v>
      </c>
      <c r="D310" s="417" t="s">
        <v>465</v>
      </c>
      <c r="E310" s="349"/>
      <c r="F310" s="374">
        <v>1</v>
      </c>
      <c r="G310" s="344">
        <f>VLOOKUP(C310,'N1113 '!A$8:H$356,7,FALSE)</f>
        <v>3800</v>
      </c>
      <c r="H310" s="395">
        <f t="shared" si="17"/>
        <v>0</v>
      </c>
      <c r="I310" s="396">
        <f t="shared" si="18"/>
        <v>3800</v>
      </c>
    </row>
    <row r="311" spans="1:10" s="110" customFormat="1" ht="18.75" customHeight="1" x14ac:dyDescent="0.2">
      <c r="A311" s="340">
        <v>42772</v>
      </c>
      <c r="B311" s="340" t="str">
        <f t="shared" si="16"/>
        <v>42772 Ballpen - HBW Matrix OG-5</v>
      </c>
      <c r="C311" s="347" t="s">
        <v>404</v>
      </c>
      <c r="D311" s="163" t="s">
        <v>464</v>
      </c>
      <c r="E311" s="343">
        <v>150</v>
      </c>
      <c r="F311" s="373"/>
      <c r="G311" s="344">
        <f>VLOOKUP(C311,'N1113 '!A$8:H$356,7,FALSE)</f>
        <v>3.6</v>
      </c>
      <c r="H311" s="395">
        <f t="shared" si="17"/>
        <v>540</v>
      </c>
      <c r="I311" s="396">
        <f t="shared" si="18"/>
        <v>0</v>
      </c>
      <c r="J311" s="113"/>
    </row>
    <row r="312" spans="1:10" s="110" customFormat="1" ht="18.75" customHeight="1" x14ac:dyDescent="0.2">
      <c r="A312" s="339">
        <v>42772</v>
      </c>
      <c r="B312" s="340" t="str">
        <f t="shared" si="16"/>
        <v>42772 Ballpen - HBW Matrix OG-5</v>
      </c>
      <c r="C312" s="348" t="s">
        <v>404</v>
      </c>
      <c r="D312" s="422" t="s">
        <v>470</v>
      </c>
      <c r="E312" s="349"/>
      <c r="F312" s="374">
        <v>50</v>
      </c>
      <c r="G312" s="344">
        <f>VLOOKUP(C312,'N1113 '!A$8:H$356,7,FALSE)</f>
        <v>3.6</v>
      </c>
      <c r="H312" s="395">
        <f t="shared" si="17"/>
        <v>0</v>
      </c>
      <c r="I312" s="396">
        <f t="shared" si="18"/>
        <v>180</v>
      </c>
      <c r="J312" s="113"/>
    </row>
    <row r="313" spans="1:10" s="110" customFormat="1" ht="18.75" customHeight="1" x14ac:dyDescent="0.2">
      <c r="A313" s="339">
        <v>42772</v>
      </c>
      <c r="B313" s="340" t="str">
        <f t="shared" si="16"/>
        <v>42772 Ballpen - HBW Matrix OG-5</v>
      </c>
      <c r="C313" s="348" t="s">
        <v>404</v>
      </c>
      <c r="D313" s="463" t="s">
        <v>473</v>
      </c>
      <c r="E313" s="349"/>
      <c r="F313" s="374">
        <v>100</v>
      </c>
      <c r="G313" s="344">
        <f>VLOOKUP(C313,'N1113 '!A$8:H$356,7,FALSE)</f>
        <v>3.6</v>
      </c>
      <c r="H313" s="395">
        <f t="shared" si="17"/>
        <v>0</v>
      </c>
      <c r="I313" s="396">
        <f t="shared" si="18"/>
        <v>360</v>
      </c>
      <c r="J313" s="113"/>
    </row>
    <row r="314" spans="1:10" s="110" customFormat="1" ht="18.75" customHeight="1" x14ac:dyDescent="0.2">
      <c r="A314" s="339">
        <v>42772</v>
      </c>
      <c r="B314" s="340" t="str">
        <f t="shared" si="16"/>
        <v>42772 Ballpen - HBW Matrix OG-5</v>
      </c>
      <c r="C314" s="348" t="s">
        <v>404</v>
      </c>
      <c r="D314" s="426" t="s">
        <v>470</v>
      </c>
      <c r="E314" s="349"/>
      <c r="F314" s="374">
        <v>3</v>
      </c>
      <c r="G314" s="344">
        <f>VLOOKUP(C314,'N1113 '!A$8:H$356,7,FALSE)</f>
        <v>3.6</v>
      </c>
      <c r="H314" s="395">
        <f t="shared" si="17"/>
        <v>0</v>
      </c>
      <c r="I314" s="396">
        <f t="shared" si="18"/>
        <v>10.8</v>
      </c>
      <c r="J314" s="113"/>
    </row>
    <row r="315" spans="1:10" s="110" customFormat="1" ht="18.75" customHeight="1" x14ac:dyDescent="0.2">
      <c r="A315" s="339">
        <v>42772</v>
      </c>
      <c r="B315" s="340" t="str">
        <f t="shared" si="16"/>
        <v>42772 Ballpen - HBW Matrix OG-5</v>
      </c>
      <c r="C315" s="348" t="s">
        <v>404</v>
      </c>
      <c r="D315" s="461" t="s">
        <v>468</v>
      </c>
      <c r="E315" s="349"/>
      <c r="F315" s="374">
        <v>10</v>
      </c>
      <c r="G315" s="344">
        <f>VLOOKUP(C315,'N1113 '!A$8:H$356,7,FALSE)</f>
        <v>3.6</v>
      </c>
      <c r="H315" s="395">
        <f t="shared" si="17"/>
        <v>0</v>
      </c>
      <c r="I315" s="396">
        <f t="shared" si="18"/>
        <v>36</v>
      </c>
      <c r="J315" s="113"/>
    </row>
    <row r="316" spans="1:10" s="110" customFormat="1" ht="18.75" customHeight="1" x14ac:dyDescent="0.2">
      <c r="A316" s="340">
        <v>42772</v>
      </c>
      <c r="B316" s="340" t="str">
        <f t="shared" si="16"/>
        <v>42772 Ballpen - HBW Matrix OG-5a</v>
      </c>
      <c r="C316" s="347" t="s">
        <v>951</v>
      </c>
      <c r="D316" s="342" t="s">
        <v>464</v>
      </c>
      <c r="E316" s="343">
        <v>10</v>
      </c>
      <c r="F316" s="373"/>
      <c r="G316" s="344">
        <f>VLOOKUP(C316,'N1113 '!A$8:H$356,7,FALSE)</f>
        <v>5</v>
      </c>
      <c r="H316" s="395">
        <f t="shared" si="17"/>
        <v>50</v>
      </c>
      <c r="I316" s="396">
        <f t="shared" si="18"/>
        <v>0</v>
      </c>
      <c r="J316" s="113"/>
    </row>
    <row r="317" spans="1:10" s="110" customFormat="1" ht="18.75" customHeight="1" x14ac:dyDescent="0.2">
      <c r="A317" s="339">
        <v>42772</v>
      </c>
      <c r="B317" s="340" t="str">
        <f t="shared" si="16"/>
        <v>42772 Ballpen - HBW Matrix OG-5a</v>
      </c>
      <c r="C317" s="348" t="s">
        <v>951</v>
      </c>
      <c r="D317" s="426" t="s">
        <v>470</v>
      </c>
      <c r="E317" s="349"/>
      <c r="F317" s="374">
        <v>10</v>
      </c>
      <c r="G317" s="344">
        <f>VLOOKUP(C317,'N1113 '!A$8:H$356,7,FALSE)</f>
        <v>5</v>
      </c>
      <c r="H317" s="395">
        <f t="shared" si="17"/>
        <v>0</v>
      </c>
      <c r="I317" s="396">
        <f t="shared" si="18"/>
        <v>50</v>
      </c>
      <c r="J317" s="113"/>
    </row>
    <row r="318" spans="1:10" s="110" customFormat="1" ht="18.75" customHeight="1" x14ac:dyDescent="0.2">
      <c r="A318" s="339">
        <v>42772</v>
      </c>
      <c r="B318" s="340" t="str">
        <f t="shared" si="16"/>
        <v>42772 Ballpen-Pilot (Green)1</v>
      </c>
      <c r="C318" s="348" t="s">
        <v>949</v>
      </c>
      <c r="D318" s="426" t="s">
        <v>470</v>
      </c>
      <c r="E318" s="349"/>
      <c r="F318" s="374">
        <v>5</v>
      </c>
      <c r="G318" s="344">
        <f>VLOOKUP(C318,'N1113 '!A$8:H$356,7,FALSE)</f>
        <v>22</v>
      </c>
      <c r="H318" s="395">
        <f t="shared" si="17"/>
        <v>0</v>
      </c>
      <c r="I318" s="396">
        <f t="shared" si="18"/>
        <v>110</v>
      </c>
      <c r="J318" s="113"/>
    </row>
    <row r="319" spans="1:10" s="110" customFormat="1" ht="18.75" customHeight="1" x14ac:dyDescent="0.2">
      <c r="A319" s="339">
        <v>42772</v>
      </c>
      <c r="B319" s="340" t="str">
        <f t="shared" si="16"/>
        <v>42772 Bond Paper Long /REAM</v>
      </c>
      <c r="C319" s="168" t="s">
        <v>415</v>
      </c>
      <c r="D319" s="461" t="s">
        <v>470</v>
      </c>
      <c r="E319" s="349"/>
      <c r="F319" s="374">
        <v>8</v>
      </c>
      <c r="G319" s="344">
        <f>VLOOKUP(C319,'N1113 '!A$8:H$356,7,FALSE)</f>
        <v>137</v>
      </c>
      <c r="H319" s="395">
        <f t="shared" si="17"/>
        <v>0</v>
      </c>
      <c r="I319" s="396">
        <f t="shared" si="18"/>
        <v>1096</v>
      </c>
      <c r="J319" s="113"/>
    </row>
    <row r="320" spans="1:10" s="110" customFormat="1" ht="18.75" customHeight="1" x14ac:dyDescent="0.2">
      <c r="A320" s="339">
        <v>42772</v>
      </c>
      <c r="B320" s="340" t="str">
        <f t="shared" si="16"/>
        <v>42772 Cash Disbursement Voucher - Credit</v>
      </c>
      <c r="C320" s="168" t="s">
        <v>10</v>
      </c>
      <c r="D320" s="429" t="s">
        <v>469</v>
      </c>
      <c r="E320" s="349"/>
      <c r="F320" s="346">
        <v>20</v>
      </c>
      <c r="G320" s="344">
        <f>VLOOKUP(C320,'N1113 '!A$8:H$356,7,FALSE)</f>
        <v>65</v>
      </c>
      <c r="H320" s="395">
        <f t="shared" si="17"/>
        <v>0</v>
      </c>
      <c r="I320" s="396">
        <f t="shared" si="18"/>
        <v>1300</v>
      </c>
    </row>
    <row r="321" spans="1:10" s="110" customFormat="1" ht="18.75" customHeight="1" x14ac:dyDescent="0.2">
      <c r="A321" s="340">
        <v>42772</v>
      </c>
      <c r="B321" s="340" t="str">
        <f t="shared" si="16"/>
        <v>42772 Correction Tape1</v>
      </c>
      <c r="C321" s="162" t="s">
        <v>587</v>
      </c>
      <c r="D321" s="389" t="s">
        <v>464</v>
      </c>
      <c r="E321" s="343">
        <v>25</v>
      </c>
      <c r="F321" s="373"/>
      <c r="G321" s="344">
        <f>VLOOKUP(C321,'N1113 '!A$8:H$356,7,FALSE)</f>
        <v>11.6</v>
      </c>
      <c r="H321" s="395">
        <f t="shared" si="17"/>
        <v>290</v>
      </c>
      <c r="I321" s="396">
        <f t="shared" si="18"/>
        <v>0</v>
      </c>
    </row>
    <row r="322" spans="1:10" s="110" customFormat="1" ht="18.75" customHeight="1" x14ac:dyDescent="0.2">
      <c r="A322" s="340">
        <v>42772</v>
      </c>
      <c r="B322" s="340" t="str">
        <f t="shared" si="16"/>
        <v>42772 Envelope - Long Brown1</v>
      </c>
      <c r="C322" s="347" t="s">
        <v>853</v>
      </c>
      <c r="D322" s="342" t="s">
        <v>464</v>
      </c>
      <c r="E322" s="343">
        <v>60</v>
      </c>
      <c r="F322" s="373"/>
      <c r="G322" s="344">
        <f>VLOOKUP(C322,'N1113 '!A$8:H$356,7,FALSE)</f>
        <v>2</v>
      </c>
      <c r="H322" s="395">
        <f t="shared" si="17"/>
        <v>120</v>
      </c>
      <c r="I322" s="396">
        <f t="shared" si="18"/>
        <v>0</v>
      </c>
    </row>
    <row r="323" spans="1:10" s="110" customFormat="1" ht="18.75" customHeight="1" x14ac:dyDescent="0.2">
      <c r="A323" s="339">
        <v>42772</v>
      </c>
      <c r="B323" s="340" t="str">
        <f t="shared" si="16"/>
        <v>42772 Envelope - Long Brown1</v>
      </c>
      <c r="C323" s="348" t="s">
        <v>853</v>
      </c>
      <c r="D323" s="355" t="s">
        <v>473</v>
      </c>
      <c r="E323" s="349"/>
      <c r="F323" s="374">
        <v>60</v>
      </c>
      <c r="G323" s="344">
        <f>VLOOKUP(C323,'N1113 '!A$8:H$356,7,FALSE)</f>
        <v>2</v>
      </c>
      <c r="H323" s="395">
        <f t="shared" si="17"/>
        <v>0</v>
      </c>
      <c r="I323" s="396">
        <f t="shared" si="18"/>
        <v>120</v>
      </c>
    </row>
    <row r="324" spans="1:10" s="110" customFormat="1" ht="18.75" customHeight="1" x14ac:dyDescent="0.2">
      <c r="A324" s="340">
        <v>42772</v>
      </c>
      <c r="B324" s="340" t="str">
        <f t="shared" si="16"/>
        <v>42772 Envelope - Short Brown</v>
      </c>
      <c r="C324" s="347" t="s">
        <v>138</v>
      </c>
      <c r="D324" s="163" t="s">
        <v>464</v>
      </c>
      <c r="E324" s="343">
        <v>100</v>
      </c>
      <c r="F324" s="373"/>
      <c r="G324" s="344">
        <f>VLOOKUP(C324,'N1113 '!A$8:H$356,7,FALSE)</f>
        <v>1.5</v>
      </c>
      <c r="H324" s="395">
        <f t="shared" si="17"/>
        <v>150</v>
      </c>
      <c r="I324" s="396">
        <f t="shared" si="18"/>
        <v>0</v>
      </c>
    </row>
    <row r="325" spans="1:10" s="110" customFormat="1" ht="18.75" customHeight="1" x14ac:dyDescent="0.2">
      <c r="A325" s="339">
        <v>42772</v>
      </c>
      <c r="B325" s="340" t="str">
        <f t="shared" si="16"/>
        <v>42772 Fastener</v>
      </c>
      <c r="C325" s="348" t="s">
        <v>143</v>
      </c>
      <c r="D325" s="422" t="s">
        <v>470</v>
      </c>
      <c r="E325" s="349"/>
      <c r="F325" s="374">
        <v>1</v>
      </c>
      <c r="G325" s="344">
        <f>VLOOKUP(C325,'N1113 '!A$8:H$356,7,FALSE)</f>
        <v>26</v>
      </c>
      <c r="H325" s="395">
        <f t="shared" si="17"/>
        <v>0</v>
      </c>
      <c r="I325" s="396">
        <f t="shared" si="18"/>
        <v>26</v>
      </c>
    </row>
    <row r="326" spans="1:10" s="110" customFormat="1" ht="18.75" customHeight="1" x14ac:dyDescent="0.2">
      <c r="A326" s="340">
        <v>42772</v>
      </c>
      <c r="B326" s="340" t="str">
        <f t="shared" si="16"/>
        <v>42772 Folder Long1</v>
      </c>
      <c r="C326" s="347" t="s">
        <v>754</v>
      </c>
      <c r="D326" s="163" t="s">
        <v>464</v>
      </c>
      <c r="E326" s="343">
        <v>500</v>
      </c>
      <c r="F326" s="373"/>
      <c r="G326" s="344">
        <f>VLOOKUP(C326,'N1113 '!A$8:H$356,7,FALSE)</f>
        <v>3.6</v>
      </c>
      <c r="H326" s="395">
        <f t="shared" si="17"/>
        <v>1800</v>
      </c>
      <c r="I326" s="396">
        <f t="shared" si="18"/>
        <v>0</v>
      </c>
    </row>
    <row r="327" spans="1:10" s="110" customFormat="1" ht="18.75" customHeight="1" x14ac:dyDescent="0.2">
      <c r="A327" s="340">
        <v>42772</v>
      </c>
      <c r="B327" s="340" t="str">
        <f t="shared" ref="B327:B390" si="19">CONCATENATE(A327," ",C327)</f>
        <v>42772 Folder Long (Colored) Punchless</v>
      </c>
      <c r="C327" s="347" t="s">
        <v>520</v>
      </c>
      <c r="D327" s="163" t="s">
        <v>464</v>
      </c>
      <c r="E327" s="343">
        <v>45</v>
      </c>
      <c r="F327" s="373"/>
      <c r="G327" s="344">
        <f>VLOOKUP(C327,'N1113 '!A$8:H$356,7,FALSE)</f>
        <v>14</v>
      </c>
      <c r="H327" s="395">
        <f t="shared" si="17"/>
        <v>630</v>
      </c>
      <c r="I327" s="396">
        <f t="shared" si="18"/>
        <v>0</v>
      </c>
    </row>
    <row r="328" spans="1:10" s="110" customFormat="1" ht="18.75" customHeight="1" x14ac:dyDescent="0.2">
      <c r="A328" s="339">
        <v>42772</v>
      </c>
      <c r="B328" s="340" t="str">
        <f t="shared" si="19"/>
        <v>42772 Folder Long (Colored) Punchless</v>
      </c>
      <c r="C328" s="348" t="s">
        <v>520</v>
      </c>
      <c r="D328" s="461" t="s">
        <v>470</v>
      </c>
      <c r="E328" s="349"/>
      <c r="F328" s="374">
        <v>45</v>
      </c>
      <c r="G328" s="344">
        <f>VLOOKUP(C328,'N1113 '!A$8:H$356,7,FALSE)</f>
        <v>14</v>
      </c>
      <c r="H328" s="395">
        <f t="shared" si="17"/>
        <v>0</v>
      </c>
      <c r="I328" s="396">
        <f t="shared" si="18"/>
        <v>630</v>
      </c>
      <c r="J328" s="113"/>
    </row>
    <row r="329" spans="1:10" s="110" customFormat="1" ht="18.75" customHeight="1" x14ac:dyDescent="0.2">
      <c r="A329" s="340">
        <v>42772</v>
      </c>
      <c r="B329" s="340" t="str">
        <f t="shared" si="19"/>
        <v>42772 Folder Short</v>
      </c>
      <c r="C329" s="358" t="s">
        <v>377</v>
      </c>
      <c r="D329" s="342" t="s">
        <v>464</v>
      </c>
      <c r="E329" s="343">
        <v>300</v>
      </c>
      <c r="F329" s="373"/>
      <c r="G329" s="344">
        <f>VLOOKUP(C329,'N1113 '!A$8:H$356,7,FALSE)</f>
        <v>2.75</v>
      </c>
      <c r="H329" s="395">
        <f t="shared" si="17"/>
        <v>825</v>
      </c>
      <c r="I329" s="396">
        <f t="shared" si="18"/>
        <v>0</v>
      </c>
      <c r="J329" s="113"/>
    </row>
    <row r="330" spans="1:10" s="110" customFormat="1" ht="18.75" customHeight="1" x14ac:dyDescent="0.2">
      <c r="A330" s="340">
        <v>42772</v>
      </c>
      <c r="B330" s="340" t="str">
        <f t="shared" si="19"/>
        <v>42772 Glue all 130g1</v>
      </c>
      <c r="C330" s="347" t="s">
        <v>873</v>
      </c>
      <c r="D330" s="389" t="s">
        <v>464</v>
      </c>
      <c r="E330" s="343">
        <v>6</v>
      </c>
      <c r="F330" s="373"/>
      <c r="G330" s="344">
        <f>VLOOKUP(C330,'N1113 '!A$8:H$356,7,FALSE)</f>
        <v>39</v>
      </c>
      <c r="H330" s="395">
        <f t="shared" si="17"/>
        <v>234</v>
      </c>
      <c r="I330" s="396">
        <f t="shared" si="18"/>
        <v>0</v>
      </c>
    </row>
    <row r="331" spans="1:10" s="110" customFormat="1" ht="18.75" customHeight="1" x14ac:dyDescent="0.2">
      <c r="A331" s="340">
        <v>42772</v>
      </c>
      <c r="B331" s="340" t="str">
        <f t="shared" si="19"/>
        <v>42772 Glue all 130g1</v>
      </c>
      <c r="C331" s="347" t="s">
        <v>873</v>
      </c>
      <c r="D331" s="342" t="s">
        <v>464</v>
      </c>
      <c r="E331" s="343">
        <v>6</v>
      </c>
      <c r="F331" s="373"/>
      <c r="G331" s="344">
        <f>VLOOKUP(C331,'N1113 '!A$8:H$356,7,FALSE)</f>
        <v>39</v>
      </c>
      <c r="H331" s="395">
        <f t="shared" si="17"/>
        <v>234</v>
      </c>
      <c r="I331" s="396">
        <f t="shared" si="18"/>
        <v>0</v>
      </c>
    </row>
    <row r="332" spans="1:10" s="110" customFormat="1" ht="18.75" customHeight="1" x14ac:dyDescent="0.2">
      <c r="A332" s="340">
        <v>42772</v>
      </c>
      <c r="B332" s="340" t="str">
        <f t="shared" si="19"/>
        <v>42772 ID Lace</v>
      </c>
      <c r="C332" s="347" t="s">
        <v>834</v>
      </c>
      <c r="D332" s="389" t="s">
        <v>464</v>
      </c>
      <c r="E332" s="343">
        <v>71</v>
      </c>
      <c r="F332" s="373"/>
      <c r="G332" s="344">
        <f>VLOOKUP(C332,'N1113 '!A$8:H$356,7,FALSE)</f>
        <v>7</v>
      </c>
      <c r="H332" s="395">
        <f t="shared" si="17"/>
        <v>497</v>
      </c>
      <c r="I332" s="396">
        <f t="shared" si="18"/>
        <v>0</v>
      </c>
    </row>
    <row r="333" spans="1:10" s="110" customFormat="1" ht="18.75" customHeight="1" x14ac:dyDescent="0.2">
      <c r="A333" s="339">
        <v>42772</v>
      </c>
      <c r="B333" s="340" t="str">
        <f t="shared" si="19"/>
        <v>42772 ID Lace</v>
      </c>
      <c r="C333" s="348" t="s">
        <v>834</v>
      </c>
      <c r="D333" s="463" t="s">
        <v>473</v>
      </c>
      <c r="E333" s="349"/>
      <c r="F333" s="374">
        <v>56</v>
      </c>
      <c r="G333" s="344">
        <f>VLOOKUP(C333,'N1113 '!A$8:H$356,7,FALSE)</f>
        <v>7</v>
      </c>
      <c r="H333" s="395">
        <f t="shared" si="17"/>
        <v>0</v>
      </c>
      <c r="I333" s="396">
        <f t="shared" si="18"/>
        <v>392</v>
      </c>
    </row>
    <row r="334" spans="1:10" s="113" customFormat="1" ht="18.75" customHeight="1" x14ac:dyDescent="0.2">
      <c r="A334" s="339">
        <v>42772</v>
      </c>
      <c r="B334" s="340" t="str">
        <f t="shared" si="19"/>
        <v>42772 Masking Tape 1"</v>
      </c>
      <c r="C334" s="423" t="s">
        <v>169</v>
      </c>
      <c r="D334" s="201" t="s">
        <v>473</v>
      </c>
      <c r="E334" s="349"/>
      <c r="F334" s="374">
        <v>9</v>
      </c>
      <c r="G334" s="344">
        <f>VLOOKUP(C334,'N1113 '!A$8:H$356,7,FALSE)</f>
        <v>28</v>
      </c>
      <c r="H334" s="395">
        <f t="shared" si="17"/>
        <v>0</v>
      </c>
      <c r="I334" s="396">
        <f t="shared" si="18"/>
        <v>252</v>
      </c>
    </row>
    <row r="335" spans="1:10" s="110" customFormat="1" ht="18.75" customHeight="1" x14ac:dyDescent="0.2">
      <c r="A335" s="339">
        <v>42772</v>
      </c>
      <c r="B335" s="340" t="str">
        <f t="shared" si="19"/>
        <v>42772 Masking Tape 1"1</v>
      </c>
      <c r="C335" s="423" t="s">
        <v>942</v>
      </c>
      <c r="D335" s="463" t="s">
        <v>473</v>
      </c>
      <c r="E335" s="349"/>
      <c r="F335" s="374">
        <v>11</v>
      </c>
      <c r="G335" s="344">
        <f>VLOOKUP(C335,'N1113 '!A$8:H$356,7,FALSE)</f>
        <v>19</v>
      </c>
      <c r="H335" s="395">
        <f t="shared" si="17"/>
        <v>0</v>
      </c>
      <c r="I335" s="396">
        <f t="shared" si="18"/>
        <v>209</v>
      </c>
      <c r="J335" s="113"/>
    </row>
    <row r="336" spans="1:10" s="110" customFormat="1" ht="18.75" customHeight="1" x14ac:dyDescent="0.2">
      <c r="A336" s="340">
        <v>42772</v>
      </c>
      <c r="B336" s="340" t="str">
        <f t="shared" si="19"/>
        <v>42772 Pentel Pen Pilot Black/Red Fine</v>
      </c>
      <c r="C336" s="347" t="s">
        <v>953</v>
      </c>
      <c r="D336" s="389" t="s">
        <v>464</v>
      </c>
      <c r="E336" s="343">
        <v>24</v>
      </c>
      <c r="F336" s="373"/>
      <c r="G336" s="344">
        <f>VLOOKUP(C336,'N1113 '!A$8:H$356,7,FALSE)</f>
        <v>29.6</v>
      </c>
      <c r="H336" s="395">
        <f t="shared" si="17"/>
        <v>710.40000000000009</v>
      </c>
      <c r="I336" s="396">
        <f t="shared" si="18"/>
        <v>0</v>
      </c>
    </row>
    <row r="337" spans="1:10" s="110" customFormat="1" ht="18.75" customHeight="1" x14ac:dyDescent="0.2">
      <c r="A337" s="339">
        <v>42772</v>
      </c>
      <c r="B337" s="340" t="str">
        <f t="shared" si="19"/>
        <v>42772 Pentel Pen Pilot Black/Red Fine</v>
      </c>
      <c r="C337" s="348" t="s">
        <v>953</v>
      </c>
      <c r="D337" s="463" t="s">
        <v>473</v>
      </c>
      <c r="E337" s="349"/>
      <c r="F337" s="374">
        <v>24</v>
      </c>
      <c r="G337" s="344">
        <f>VLOOKUP(C337,'N1113 '!A$8:H$356,7,FALSE)</f>
        <v>29.6</v>
      </c>
      <c r="H337" s="395">
        <f t="shared" si="17"/>
        <v>0</v>
      </c>
      <c r="I337" s="396">
        <f t="shared" si="18"/>
        <v>710.40000000000009</v>
      </c>
    </row>
    <row r="338" spans="1:10" s="113" customFormat="1" ht="18.75" customHeight="1" x14ac:dyDescent="0.2">
      <c r="A338" s="340">
        <v>42772</v>
      </c>
      <c r="B338" s="340" t="str">
        <f t="shared" si="19"/>
        <v>42772 Plastic Cover 1 yard</v>
      </c>
      <c r="C338" s="347" t="s">
        <v>954</v>
      </c>
      <c r="D338" s="163" t="s">
        <v>464</v>
      </c>
      <c r="E338" s="349">
        <v>30</v>
      </c>
      <c r="F338" s="374"/>
      <c r="G338" s="344">
        <f>VLOOKUP(C338,'N1113 '!A$8:H$356,7,FALSE)</f>
        <v>16</v>
      </c>
      <c r="H338" s="395">
        <f t="shared" si="17"/>
        <v>480</v>
      </c>
      <c r="I338" s="396">
        <f t="shared" si="18"/>
        <v>0</v>
      </c>
      <c r="J338" s="110"/>
    </row>
    <row r="339" spans="1:10" s="113" customFormat="1" ht="18.75" customHeight="1" x14ac:dyDescent="0.2">
      <c r="A339" s="339">
        <v>42772</v>
      </c>
      <c r="B339" s="340" t="str">
        <f t="shared" si="19"/>
        <v>42772 Plastic Cover 1 yard</v>
      </c>
      <c r="C339" s="348" t="s">
        <v>954</v>
      </c>
      <c r="D339" s="201" t="s">
        <v>473</v>
      </c>
      <c r="E339" s="349"/>
      <c r="F339" s="374">
        <v>30</v>
      </c>
      <c r="G339" s="344">
        <f>VLOOKUP(C339,'N1113 '!A$8:H$356,7,FALSE)</f>
        <v>16</v>
      </c>
      <c r="H339" s="395">
        <f t="shared" si="17"/>
        <v>0</v>
      </c>
      <c r="I339" s="396">
        <f t="shared" si="18"/>
        <v>480</v>
      </c>
    </row>
    <row r="340" spans="1:10" s="113" customFormat="1" ht="18.75" customHeight="1" x14ac:dyDescent="0.2">
      <c r="A340" s="340">
        <v>42772</v>
      </c>
      <c r="B340" s="340" t="str">
        <f t="shared" si="19"/>
        <v>42772 Printer Ink Epson L360</v>
      </c>
      <c r="C340" s="347" t="s">
        <v>815</v>
      </c>
      <c r="D340" s="163" t="s">
        <v>464</v>
      </c>
      <c r="E340" s="343">
        <v>12</v>
      </c>
      <c r="F340" s="373"/>
      <c r="G340" s="344">
        <f>VLOOKUP(C340,'N1113 '!A$8:H$356,7,FALSE)</f>
        <v>245</v>
      </c>
      <c r="H340" s="395">
        <f t="shared" si="17"/>
        <v>2940</v>
      </c>
      <c r="I340" s="396">
        <f t="shared" si="18"/>
        <v>0</v>
      </c>
      <c r="J340" s="167"/>
    </row>
    <row r="341" spans="1:10" s="113" customFormat="1" ht="18.75" customHeight="1" x14ac:dyDescent="0.2">
      <c r="A341" s="339">
        <v>42772</v>
      </c>
      <c r="B341" s="340" t="str">
        <f t="shared" si="19"/>
        <v>42772 Printer Ink Epson L360</v>
      </c>
      <c r="C341" s="348" t="s">
        <v>815</v>
      </c>
      <c r="D341" s="422" t="s">
        <v>470</v>
      </c>
      <c r="E341" s="349"/>
      <c r="F341" s="374">
        <v>1</v>
      </c>
      <c r="G341" s="344">
        <f>VLOOKUP(C341,'N1113 '!A$8:H$356,7,FALSE)</f>
        <v>245</v>
      </c>
      <c r="H341" s="395">
        <f t="shared" si="17"/>
        <v>0</v>
      </c>
      <c r="I341" s="396">
        <f t="shared" si="18"/>
        <v>245</v>
      </c>
      <c r="J341" s="167"/>
    </row>
    <row r="342" spans="1:10" s="167" customFormat="1" ht="18.75" customHeight="1" x14ac:dyDescent="0.2">
      <c r="A342" s="340">
        <v>42772</v>
      </c>
      <c r="B342" s="340" t="str">
        <f t="shared" si="19"/>
        <v>42772 Printer Ribbon HP Toner CB4 35-A</v>
      </c>
      <c r="C342" s="347" t="s">
        <v>948</v>
      </c>
      <c r="D342" s="389" t="s">
        <v>464</v>
      </c>
      <c r="E342" s="343">
        <v>2</v>
      </c>
      <c r="F342" s="373"/>
      <c r="G342" s="354">
        <f>VLOOKUP(C342,'N1113 '!A$8:H$356,7,FALSE)</f>
        <v>2997.5</v>
      </c>
      <c r="H342" s="395">
        <f t="shared" si="17"/>
        <v>5995</v>
      </c>
      <c r="I342" s="396">
        <f t="shared" si="18"/>
        <v>0</v>
      </c>
      <c r="J342" s="110"/>
    </row>
    <row r="343" spans="1:10" s="110" customFormat="1" ht="18.75" customHeight="1" x14ac:dyDescent="0.2">
      <c r="A343" s="339">
        <v>42772</v>
      </c>
      <c r="B343" s="340" t="str">
        <f t="shared" si="19"/>
        <v>42772 Printer Ribbon HP Toner CB4 35-A</v>
      </c>
      <c r="C343" s="348" t="s">
        <v>948</v>
      </c>
      <c r="D343" s="426" t="s">
        <v>470</v>
      </c>
      <c r="E343" s="349"/>
      <c r="F343" s="374">
        <v>2</v>
      </c>
      <c r="G343" s="344">
        <f>VLOOKUP(C343,'N1113 '!A$8:H$356,7,FALSE)</f>
        <v>2997.5</v>
      </c>
      <c r="H343" s="395">
        <f t="shared" si="17"/>
        <v>0</v>
      </c>
      <c r="I343" s="396">
        <f t="shared" si="18"/>
        <v>5995</v>
      </c>
    </row>
    <row r="344" spans="1:10" s="110" customFormat="1" ht="18.75" customHeight="1" x14ac:dyDescent="0.2">
      <c r="A344" s="340">
        <v>42772</v>
      </c>
      <c r="B344" s="340" t="str">
        <f t="shared" si="19"/>
        <v>42772 Stationery 500's</v>
      </c>
      <c r="C344" s="387" t="s">
        <v>956</v>
      </c>
      <c r="D344" s="389" t="s">
        <v>464</v>
      </c>
      <c r="E344" s="343">
        <v>2</v>
      </c>
      <c r="F344" s="373"/>
      <c r="G344" s="344">
        <f>VLOOKUP(C344,'N1113 '!A$8:H$356,7,FALSE)</f>
        <v>595</v>
      </c>
      <c r="H344" s="395">
        <f t="shared" si="17"/>
        <v>1190</v>
      </c>
      <c r="I344" s="396">
        <f t="shared" si="18"/>
        <v>0</v>
      </c>
    </row>
    <row r="345" spans="1:10" s="113" customFormat="1" ht="18.75" customHeight="1" x14ac:dyDescent="0.2">
      <c r="A345" s="339">
        <v>42772</v>
      </c>
      <c r="B345" s="340" t="str">
        <f t="shared" si="19"/>
        <v>42772 Sticker Paper 10'S</v>
      </c>
      <c r="C345" s="348" t="s">
        <v>753</v>
      </c>
      <c r="D345" s="422" t="s">
        <v>470</v>
      </c>
      <c r="E345" s="349"/>
      <c r="F345" s="374">
        <v>1</v>
      </c>
      <c r="G345" s="344">
        <f>VLOOKUP(C345,'N1113 '!A$8:H$356,7,FALSE)</f>
        <v>38</v>
      </c>
      <c r="H345" s="395">
        <f t="shared" si="17"/>
        <v>0</v>
      </c>
      <c r="I345" s="396">
        <f t="shared" si="18"/>
        <v>38</v>
      </c>
      <c r="J345" s="110"/>
    </row>
    <row r="346" spans="1:10" s="110" customFormat="1" ht="18.75" customHeight="1" x14ac:dyDescent="0.2">
      <c r="A346" s="340">
        <v>42772</v>
      </c>
      <c r="B346" s="340" t="str">
        <f t="shared" si="19"/>
        <v>42772 Yarn</v>
      </c>
      <c r="C346" s="347" t="s">
        <v>952</v>
      </c>
      <c r="D346" s="389" t="s">
        <v>464</v>
      </c>
      <c r="E346" s="343">
        <v>2</v>
      </c>
      <c r="F346" s="373"/>
      <c r="G346" s="354">
        <f>VLOOKUP(C346,'N1113 '!A$8:H$356,7,FALSE)</f>
        <v>35</v>
      </c>
      <c r="H346" s="395">
        <f t="shared" si="17"/>
        <v>70</v>
      </c>
      <c r="I346" s="396">
        <f t="shared" si="18"/>
        <v>0</v>
      </c>
    </row>
    <row r="347" spans="1:10" s="110" customFormat="1" ht="18.75" customHeight="1" x14ac:dyDescent="0.2">
      <c r="A347" s="339">
        <v>42772</v>
      </c>
      <c r="B347" s="340" t="str">
        <f t="shared" si="19"/>
        <v>42772 Yarn</v>
      </c>
      <c r="C347" s="348" t="s">
        <v>952</v>
      </c>
      <c r="D347" s="426" t="s">
        <v>470</v>
      </c>
      <c r="E347" s="349"/>
      <c r="F347" s="374">
        <v>1</v>
      </c>
      <c r="G347" s="344">
        <f>VLOOKUP(C347,'N1113 '!A$8:H$356,7,FALSE)</f>
        <v>35</v>
      </c>
      <c r="H347" s="395">
        <f t="shared" si="17"/>
        <v>0</v>
      </c>
      <c r="I347" s="396">
        <f t="shared" si="18"/>
        <v>35</v>
      </c>
    </row>
    <row r="348" spans="1:10" s="110" customFormat="1" ht="18.75" customHeight="1" x14ac:dyDescent="0.2">
      <c r="A348" s="339">
        <v>42773</v>
      </c>
      <c r="B348" s="340" t="str">
        <f t="shared" si="19"/>
        <v>42773 Newsprint Paper Short</v>
      </c>
      <c r="C348" s="348" t="s">
        <v>752</v>
      </c>
      <c r="D348" s="379" t="s">
        <v>474</v>
      </c>
      <c r="E348" s="349"/>
      <c r="F348" s="374">
        <v>4</v>
      </c>
      <c r="G348" s="344">
        <f>VLOOKUP(C348,'N1113 '!A$8:H$356,7,FALSE)</f>
        <v>73</v>
      </c>
      <c r="H348" s="395">
        <f t="shared" si="17"/>
        <v>0</v>
      </c>
      <c r="I348" s="396">
        <f t="shared" si="18"/>
        <v>292</v>
      </c>
    </row>
    <row r="349" spans="1:10" s="110" customFormat="1" ht="18.75" customHeight="1" x14ac:dyDescent="0.2">
      <c r="A349" s="339">
        <v>42774</v>
      </c>
      <c r="B349" s="340" t="str">
        <f t="shared" si="19"/>
        <v>42774 Folder Long</v>
      </c>
      <c r="C349" s="348" t="s">
        <v>564</v>
      </c>
      <c r="D349" s="438" t="s">
        <v>480</v>
      </c>
      <c r="E349" s="349"/>
      <c r="F349" s="374">
        <v>12</v>
      </c>
      <c r="G349" s="344">
        <f>VLOOKUP(C349,'N1113 '!A$8:H$356,7,FALSE)</f>
        <v>3.5</v>
      </c>
      <c r="H349" s="395">
        <f t="shared" si="17"/>
        <v>0</v>
      </c>
      <c r="I349" s="396">
        <f t="shared" si="18"/>
        <v>42</v>
      </c>
    </row>
    <row r="350" spans="1:10" s="110" customFormat="1" ht="18.75" customHeight="1" x14ac:dyDescent="0.2">
      <c r="A350" s="339">
        <v>42774</v>
      </c>
      <c r="B350" s="340" t="str">
        <f t="shared" si="19"/>
        <v>42774 Highlighter-Stabilo1</v>
      </c>
      <c r="C350" s="348" t="s">
        <v>826</v>
      </c>
      <c r="D350" s="422" t="s">
        <v>470</v>
      </c>
      <c r="E350" s="349"/>
      <c r="F350" s="374">
        <v>2</v>
      </c>
      <c r="G350" s="344">
        <f>VLOOKUP(C350,'N1113 '!A$8:H$356,7,FALSE)</f>
        <v>32</v>
      </c>
      <c r="H350" s="395">
        <f t="shared" si="17"/>
        <v>0</v>
      </c>
      <c r="I350" s="396">
        <f t="shared" si="18"/>
        <v>64</v>
      </c>
      <c r="J350" s="113"/>
    </row>
    <row r="351" spans="1:10" s="110" customFormat="1" ht="18.75" customHeight="1" x14ac:dyDescent="0.2">
      <c r="A351" s="340">
        <v>42774</v>
      </c>
      <c r="B351" s="340" t="str">
        <f t="shared" si="19"/>
        <v>42774 Official Receipt - Credit/Pads</v>
      </c>
      <c r="C351" s="347" t="s">
        <v>816</v>
      </c>
      <c r="D351" s="240" t="s">
        <v>618</v>
      </c>
      <c r="E351" s="343">
        <v>1120</v>
      </c>
      <c r="F351" s="373"/>
      <c r="G351" s="354">
        <f>VLOOKUP(C351,'N1113 '!A$8:H$356,7,FALSE)</f>
        <v>36.25</v>
      </c>
      <c r="H351" s="395">
        <f t="shared" si="17"/>
        <v>40600</v>
      </c>
      <c r="I351" s="396">
        <f t="shared" si="18"/>
        <v>0</v>
      </c>
    </row>
    <row r="352" spans="1:10" s="110" customFormat="1" ht="18.75" customHeight="1" x14ac:dyDescent="0.2">
      <c r="A352" s="339">
        <v>42774</v>
      </c>
      <c r="B352" s="340" t="str">
        <f t="shared" si="19"/>
        <v>42774 YMCKO Ribbon-300 prints (Evolis)</v>
      </c>
      <c r="C352" s="348" t="s">
        <v>444</v>
      </c>
      <c r="D352" s="417" t="s">
        <v>465</v>
      </c>
      <c r="E352" s="349"/>
      <c r="F352" s="374">
        <v>1</v>
      </c>
      <c r="G352" s="344">
        <f>VLOOKUP(C352,'N1113 '!A$8:H$356,7,FALSE)</f>
        <v>3800</v>
      </c>
      <c r="H352" s="395">
        <f t="shared" si="17"/>
        <v>0</v>
      </c>
      <c r="I352" s="396">
        <f t="shared" si="18"/>
        <v>3800</v>
      </c>
    </row>
    <row r="353" spans="1:10" s="110" customFormat="1" ht="18.75" customHeight="1" x14ac:dyDescent="0.2">
      <c r="A353" s="340">
        <v>42774</v>
      </c>
      <c r="B353" s="340" t="str">
        <f t="shared" si="19"/>
        <v>42774 YMCKO Ribbon-300 prints (Evolis)1</v>
      </c>
      <c r="C353" s="347" t="s">
        <v>958</v>
      </c>
      <c r="D353" s="163" t="s">
        <v>957</v>
      </c>
      <c r="E353" s="343">
        <v>1</v>
      </c>
      <c r="F353" s="373"/>
      <c r="G353" s="354">
        <f>VLOOKUP(C353,'N1113 '!A$8:H$356,7,FALSE)</f>
        <v>2880</v>
      </c>
      <c r="H353" s="395">
        <f t="shared" si="17"/>
        <v>2880</v>
      </c>
      <c r="I353" s="396">
        <f t="shared" si="18"/>
        <v>0</v>
      </c>
    </row>
    <row r="354" spans="1:10" s="110" customFormat="1" ht="18.75" customHeight="1" x14ac:dyDescent="0.2">
      <c r="A354" s="339">
        <v>42775</v>
      </c>
      <c r="B354" s="340" t="str">
        <f t="shared" si="19"/>
        <v>42775 Carbon Paper Short-1</v>
      </c>
      <c r="C354" s="348" t="s">
        <v>419</v>
      </c>
      <c r="D354" s="439" t="s">
        <v>469</v>
      </c>
      <c r="E354" s="349"/>
      <c r="F354" s="346">
        <v>1</v>
      </c>
      <c r="G354" s="344">
        <f>VLOOKUP(C354,'N1113 '!A$8:H$356,7,FALSE)</f>
        <v>297.5</v>
      </c>
      <c r="H354" s="395">
        <f t="shared" si="17"/>
        <v>0</v>
      </c>
      <c r="I354" s="396">
        <f t="shared" si="18"/>
        <v>297.5</v>
      </c>
    </row>
    <row r="355" spans="1:10" s="110" customFormat="1" ht="18.75" customHeight="1" x14ac:dyDescent="0.2">
      <c r="A355" s="339">
        <v>42775</v>
      </c>
      <c r="B355" s="340" t="str">
        <f t="shared" si="19"/>
        <v>42775 ID CARD (Blank 500)</v>
      </c>
      <c r="C355" s="348" t="s">
        <v>850</v>
      </c>
      <c r="D355" s="195" t="s">
        <v>465</v>
      </c>
      <c r="E355" s="349"/>
      <c r="F355" s="374">
        <v>1</v>
      </c>
      <c r="G355" s="344">
        <f>VLOOKUP(C355,'N1113 '!A$8:H$356,7,FALSE)</f>
        <v>3640</v>
      </c>
      <c r="H355" s="395">
        <f t="shared" si="17"/>
        <v>0</v>
      </c>
      <c r="I355" s="396">
        <f t="shared" si="18"/>
        <v>3640</v>
      </c>
      <c r="J355" s="113"/>
    </row>
    <row r="356" spans="1:10" s="110" customFormat="1" ht="18.75" customHeight="1" x14ac:dyDescent="0.2">
      <c r="A356" s="340">
        <v>42775</v>
      </c>
      <c r="B356" s="340" t="str">
        <f t="shared" si="19"/>
        <v>42775 Official Receipt - Credit/Pads</v>
      </c>
      <c r="C356" s="347" t="s">
        <v>816</v>
      </c>
      <c r="D356" s="389" t="s">
        <v>618</v>
      </c>
      <c r="E356" s="343">
        <v>880</v>
      </c>
      <c r="F356" s="373"/>
      <c r="G356" s="354">
        <f>VLOOKUP(C356,'N1113 '!A$8:H$356,7,FALSE)</f>
        <v>36.25</v>
      </c>
      <c r="H356" s="395">
        <f t="shared" si="17"/>
        <v>31900</v>
      </c>
      <c r="I356" s="396">
        <f t="shared" si="18"/>
        <v>0</v>
      </c>
    </row>
    <row r="357" spans="1:10" s="110" customFormat="1" ht="18.75" customHeight="1" x14ac:dyDescent="0.2">
      <c r="A357" s="340">
        <v>42775</v>
      </c>
      <c r="B357" s="340" t="str">
        <f t="shared" si="19"/>
        <v>42775 Printer Ribbon HP Ink  703 Black</v>
      </c>
      <c r="C357" s="387" t="s">
        <v>959</v>
      </c>
      <c r="D357" s="240" t="s">
        <v>464</v>
      </c>
      <c r="E357" s="343">
        <v>2</v>
      </c>
      <c r="F357" s="373"/>
      <c r="G357" s="354">
        <f>VLOOKUP(C357,'N1113 '!A$8:H$356,7,FALSE)</f>
        <v>399</v>
      </c>
      <c r="H357" s="395">
        <f t="shared" si="17"/>
        <v>798</v>
      </c>
      <c r="I357" s="396">
        <f t="shared" si="18"/>
        <v>0</v>
      </c>
      <c r="J357" s="167"/>
    </row>
    <row r="358" spans="1:10" s="110" customFormat="1" ht="18.75" customHeight="1" x14ac:dyDescent="0.2">
      <c r="A358" s="339">
        <v>42775</v>
      </c>
      <c r="B358" s="340" t="str">
        <f t="shared" si="19"/>
        <v>42775 Printer Ribbon HP Ink  703 Black</v>
      </c>
      <c r="C358" s="423" t="s">
        <v>959</v>
      </c>
      <c r="D358" s="421" t="s">
        <v>476</v>
      </c>
      <c r="E358" s="349"/>
      <c r="F358" s="374">
        <v>1</v>
      </c>
      <c r="G358" s="344">
        <f>VLOOKUP(C358,'N1113 '!A$8:H$356,7,FALSE)</f>
        <v>399</v>
      </c>
      <c r="H358" s="395">
        <f t="shared" si="17"/>
        <v>0</v>
      </c>
      <c r="I358" s="396">
        <f t="shared" si="18"/>
        <v>399</v>
      </c>
    </row>
    <row r="359" spans="1:10" s="110" customFormat="1" ht="18.75" customHeight="1" x14ac:dyDescent="0.2">
      <c r="A359" s="340">
        <v>42775</v>
      </c>
      <c r="B359" s="340" t="str">
        <f t="shared" si="19"/>
        <v>42775 Printer Ribbon HP Ink  704 Black</v>
      </c>
      <c r="C359" s="387" t="s">
        <v>546</v>
      </c>
      <c r="D359" s="389" t="s">
        <v>464</v>
      </c>
      <c r="E359" s="343">
        <v>2</v>
      </c>
      <c r="F359" s="373"/>
      <c r="G359" s="354">
        <f>VLOOKUP(C359,'N1113 '!A$8:H$356,7,FALSE)</f>
        <v>380</v>
      </c>
      <c r="H359" s="395">
        <f t="shared" ref="H359:H422" si="20">E359*G359</f>
        <v>760</v>
      </c>
      <c r="I359" s="396">
        <f t="shared" ref="I359:I422" si="21">G359*F359</f>
        <v>0</v>
      </c>
      <c r="J359" s="167"/>
    </row>
    <row r="360" spans="1:10" s="110" customFormat="1" ht="18.75" customHeight="1" x14ac:dyDescent="0.2">
      <c r="A360" s="340">
        <v>42775</v>
      </c>
      <c r="B360" s="340" t="str">
        <f t="shared" si="19"/>
        <v>42775 Printer Ribbon HP Ink  704 Black1</v>
      </c>
      <c r="C360" s="387" t="s">
        <v>580</v>
      </c>
      <c r="D360" s="342" t="s">
        <v>553</v>
      </c>
      <c r="E360" s="343">
        <v>2</v>
      </c>
      <c r="F360" s="373"/>
      <c r="G360" s="354">
        <f>VLOOKUP(C360,'N1113 '!A$8:H$356,7,FALSE)</f>
        <v>395</v>
      </c>
      <c r="H360" s="395">
        <f t="shared" si="20"/>
        <v>790</v>
      </c>
      <c r="I360" s="396">
        <f t="shared" si="21"/>
        <v>0</v>
      </c>
      <c r="J360" s="167"/>
    </row>
    <row r="361" spans="1:10" s="110" customFormat="1" ht="18.75" customHeight="1" x14ac:dyDescent="0.2">
      <c r="A361" s="339">
        <v>42775</v>
      </c>
      <c r="B361" s="340" t="str">
        <f t="shared" si="19"/>
        <v>42775 Printer Ribbon HP Ink  704 Black</v>
      </c>
      <c r="C361" s="423" t="s">
        <v>546</v>
      </c>
      <c r="D361" s="461" t="s">
        <v>470</v>
      </c>
      <c r="E361" s="349"/>
      <c r="F361" s="374">
        <v>1</v>
      </c>
      <c r="G361" s="344">
        <f>VLOOKUP(C361,'N1113 '!A$8:H$356,7,FALSE)</f>
        <v>380</v>
      </c>
      <c r="H361" s="395">
        <f t="shared" si="20"/>
        <v>0</v>
      </c>
      <c r="I361" s="396">
        <f t="shared" si="21"/>
        <v>380</v>
      </c>
      <c r="J361" s="167"/>
    </row>
    <row r="362" spans="1:10" s="110" customFormat="1" ht="18.75" customHeight="1" x14ac:dyDescent="0.2">
      <c r="A362" s="339">
        <v>42775</v>
      </c>
      <c r="B362" s="340" t="str">
        <f t="shared" si="19"/>
        <v>42775 Printer Ribbon HP Ink  704 Black</v>
      </c>
      <c r="C362" s="304" t="s">
        <v>546</v>
      </c>
      <c r="D362" s="357" t="s">
        <v>467</v>
      </c>
      <c r="E362" s="349"/>
      <c r="F362" s="374">
        <v>1</v>
      </c>
      <c r="G362" s="344">
        <f>VLOOKUP(C362,'N1113 '!A$8:H$356,7,FALSE)</f>
        <v>380</v>
      </c>
      <c r="H362" s="395">
        <f t="shared" si="20"/>
        <v>0</v>
      </c>
      <c r="I362" s="396">
        <f t="shared" si="21"/>
        <v>380</v>
      </c>
      <c r="J362" s="167"/>
    </row>
    <row r="363" spans="1:10" s="110" customFormat="1" ht="18.75" customHeight="1" x14ac:dyDescent="0.2">
      <c r="A363" s="339">
        <v>42776</v>
      </c>
      <c r="B363" s="340" t="str">
        <f t="shared" si="19"/>
        <v>42776 Folder Long</v>
      </c>
      <c r="C363" s="168" t="s">
        <v>564</v>
      </c>
      <c r="D363" s="399" t="s">
        <v>469</v>
      </c>
      <c r="E363" s="349"/>
      <c r="F363" s="374">
        <v>5</v>
      </c>
      <c r="G363" s="344">
        <f>VLOOKUP(C363,'N1113 '!A$8:H$356,7,FALSE)</f>
        <v>3.5</v>
      </c>
      <c r="H363" s="395">
        <f t="shared" si="20"/>
        <v>0</v>
      </c>
      <c r="I363" s="396">
        <f t="shared" si="21"/>
        <v>17.5</v>
      </c>
    </row>
    <row r="364" spans="1:10" s="110" customFormat="1" ht="18.75" customHeight="1" x14ac:dyDescent="0.2">
      <c r="A364" s="339">
        <v>42776</v>
      </c>
      <c r="B364" s="340" t="str">
        <f t="shared" si="19"/>
        <v>42776 Highlighter-Stabilo1</v>
      </c>
      <c r="C364" s="168" t="s">
        <v>826</v>
      </c>
      <c r="D364" s="419" t="s">
        <v>599</v>
      </c>
      <c r="E364" s="349"/>
      <c r="F364" s="374">
        <v>2</v>
      </c>
      <c r="G364" s="344">
        <f>VLOOKUP(C364,'N1113 '!A$8:H$356,7,FALSE)</f>
        <v>32</v>
      </c>
      <c r="H364" s="395">
        <f t="shared" si="20"/>
        <v>0</v>
      </c>
      <c r="I364" s="396">
        <f t="shared" si="21"/>
        <v>64</v>
      </c>
      <c r="J364" s="113"/>
    </row>
    <row r="365" spans="1:10" s="110" customFormat="1" ht="18.75" customHeight="1" x14ac:dyDescent="0.2">
      <c r="A365" s="339">
        <v>42776</v>
      </c>
      <c r="B365" s="340" t="str">
        <f t="shared" si="19"/>
        <v>42776 Pentel Pen Pilot Black Broad1</v>
      </c>
      <c r="C365" s="168" t="s">
        <v>878</v>
      </c>
      <c r="D365" s="400" t="s">
        <v>599</v>
      </c>
      <c r="E365" s="349"/>
      <c r="F365" s="374">
        <v>1</v>
      </c>
      <c r="G365" s="344">
        <f>VLOOKUP(C365,'N1113 '!A$8:H$356,7,FALSE)</f>
        <v>32</v>
      </c>
      <c r="H365" s="395">
        <f t="shared" si="20"/>
        <v>0</v>
      </c>
      <c r="I365" s="396">
        <f t="shared" si="21"/>
        <v>32</v>
      </c>
    </row>
    <row r="366" spans="1:10" s="110" customFormat="1" ht="18.75" customHeight="1" x14ac:dyDescent="0.2">
      <c r="A366" s="339">
        <v>42776</v>
      </c>
      <c r="B366" s="340" t="str">
        <f t="shared" si="19"/>
        <v>42776 Scotch Tape 1"</v>
      </c>
      <c r="C366" s="168" t="s">
        <v>269</v>
      </c>
      <c r="D366" s="399" t="s">
        <v>469</v>
      </c>
      <c r="E366" s="349"/>
      <c r="F366" s="374">
        <v>2</v>
      </c>
      <c r="G366" s="344">
        <f>VLOOKUP(C366,'N1113 '!A$8:H$356,7,FALSE)</f>
        <v>14</v>
      </c>
      <c r="H366" s="395">
        <f t="shared" si="20"/>
        <v>0</v>
      </c>
      <c r="I366" s="396">
        <f t="shared" si="21"/>
        <v>28</v>
      </c>
    </row>
    <row r="367" spans="1:10" s="110" customFormat="1" ht="18.75" customHeight="1" x14ac:dyDescent="0.2">
      <c r="A367" s="339">
        <v>42777</v>
      </c>
      <c r="B367" s="340" t="str">
        <f t="shared" si="19"/>
        <v>42777 Folder Long</v>
      </c>
      <c r="C367" s="168" t="s">
        <v>564</v>
      </c>
      <c r="D367" s="463" t="s">
        <v>473</v>
      </c>
      <c r="E367" s="349"/>
      <c r="F367" s="374">
        <v>3</v>
      </c>
      <c r="G367" s="344">
        <f>VLOOKUP(C367,'N1113 '!A$8:H$356,7,FALSE)</f>
        <v>3.5</v>
      </c>
      <c r="H367" s="395">
        <f t="shared" si="20"/>
        <v>0</v>
      </c>
      <c r="I367" s="396">
        <f t="shared" si="21"/>
        <v>10.5</v>
      </c>
    </row>
    <row r="368" spans="1:10" s="110" customFormat="1" ht="18.75" customHeight="1" x14ac:dyDescent="0.2">
      <c r="A368" s="339">
        <v>42777</v>
      </c>
      <c r="B368" s="340" t="str">
        <f t="shared" si="19"/>
        <v>42777 Folder Long</v>
      </c>
      <c r="C368" s="168" t="s">
        <v>564</v>
      </c>
      <c r="D368" s="399" t="s">
        <v>482</v>
      </c>
      <c r="E368" s="349"/>
      <c r="F368" s="374">
        <v>2</v>
      </c>
      <c r="G368" s="344">
        <f>VLOOKUP(C368,'N1113 '!A$8:H$356,7,FALSE)</f>
        <v>3.5</v>
      </c>
      <c r="H368" s="395">
        <f t="shared" si="20"/>
        <v>0</v>
      </c>
      <c r="I368" s="396">
        <f t="shared" si="21"/>
        <v>7</v>
      </c>
    </row>
    <row r="369" spans="1:10" s="110" customFormat="1" ht="18.75" customHeight="1" x14ac:dyDescent="0.2">
      <c r="A369" s="339">
        <v>42779</v>
      </c>
      <c r="B369" s="340" t="str">
        <f t="shared" si="19"/>
        <v>42779 Adaptor - Socket</v>
      </c>
      <c r="C369" s="183" t="s">
        <v>647</v>
      </c>
      <c r="D369" s="399" t="s">
        <v>469</v>
      </c>
      <c r="E369" s="349"/>
      <c r="F369" s="374">
        <v>1</v>
      </c>
      <c r="G369" s="344">
        <f>VLOOKUP(C369,'N1113 '!A$8:H$356,7,FALSE)</f>
        <v>45</v>
      </c>
      <c r="H369" s="395">
        <f t="shared" si="20"/>
        <v>0</v>
      </c>
      <c r="I369" s="396">
        <f t="shared" si="21"/>
        <v>45</v>
      </c>
      <c r="J369" s="113"/>
    </row>
    <row r="370" spans="1:10" s="110" customFormat="1" ht="18.75" customHeight="1" x14ac:dyDescent="0.2">
      <c r="A370" s="340">
        <v>42779</v>
      </c>
      <c r="B370" s="340" t="str">
        <f t="shared" si="19"/>
        <v>42779 Passbook Printer PLQ-20</v>
      </c>
      <c r="C370" s="304" t="s">
        <v>917</v>
      </c>
      <c r="D370" s="389" t="s">
        <v>470</v>
      </c>
      <c r="E370" s="349"/>
      <c r="F370" s="374">
        <v>1</v>
      </c>
      <c r="G370" s="344">
        <f>VLOOKUP(C370,'N1113 '!A$8:H$356,7,FALSE)</f>
        <v>32000</v>
      </c>
      <c r="H370" s="395">
        <f t="shared" si="20"/>
        <v>0</v>
      </c>
      <c r="I370" s="396">
        <f t="shared" si="21"/>
        <v>32000</v>
      </c>
    </row>
    <row r="371" spans="1:10" s="110" customFormat="1" ht="18.75" customHeight="1" x14ac:dyDescent="0.2">
      <c r="A371" s="339">
        <v>42781</v>
      </c>
      <c r="B371" s="340" t="str">
        <f t="shared" si="19"/>
        <v>42781 Bond Paper Short /REAM1</v>
      </c>
      <c r="C371" s="304" t="s">
        <v>416</v>
      </c>
      <c r="D371" s="417" t="s">
        <v>983</v>
      </c>
      <c r="E371" s="349"/>
      <c r="F371" s="374">
        <v>5</v>
      </c>
      <c r="G371" s="344">
        <f>VLOOKUP(C371,'N1113 '!A$8:H$356,7,FALSE)</f>
        <v>122</v>
      </c>
      <c r="H371" s="395">
        <f t="shared" si="20"/>
        <v>0</v>
      </c>
      <c r="I371" s="396">
        <f t="shared" si="21"/>
        <v>610</v>
      </c>
      <c r="J371" s="113"/>
    </row>
    <row r="372" spans="1:10" s="110" customFormat="1" ht="18.75" customHeight="1" x14ac:dyDescent="0.2">
      <c r="A372" s="339">
        <v>42781</v>
      </c>
      <c r="B372" s="340" t="str">
        <f t="shared" si="19"/>
        <v>42781 Bond Paper Short /REAM1</v>
      </c>
      <c r="C372" s="304" t="s">
        <v>416</v>
      </c>
      <c r="D372" s="438" t="s">
        <v>477</v>
      </c>
      <c r="E372" s="349"/>
      <c r="F372" s="374">
        <v>1</v>
      </c>
      <c r="G372" s="344">
        <f>VLOOKUP(C372,'N1113 '!A$8:H$356,7,FALSE)</f>
        <v>122</v>
      </c>
      <c r="H372" s="395">
        <f t="shared" si="20"/>
        <v>0</v>
      </c>
      <c r="I372" s="396">
        <f t="shared" si="21"/>
        <v>122</v>
      </c>
      <c r="J372" s="113"/>
    </row>
    <row r="373" spans="1:10" s="110" customFormat="1" ht="18.75" customHeight="1" x14ac:dyDescent="0.2">
      <c r="A373" s="339">
        <v>42782</v>
      </c>
      <c r="B373" s="340" t="str">
        <f t="shared" si="19"/>
        <v>42782 Ballpen -Pilot Black Refill</v>
      </c>
      <c r="C373" s="304" t="s">
        <v>407</v>
      </c>
      <c r="D373" s="426" t="s">
        <v>468</v>
      </c>
      <c r="E373" s="349"/>
      <c r="F373" s="374">
        <v>9</v>
      </c>
      <c r="G373" s="344">
        <f>VLOOKUP(C373,'N1113 '!A$8:H$356,7,FALSE)</f>
        <v>12</v>
      </c>
      <c r="H373" s="395">
        <f t="shared" si="20"/>
        <v>0</v>
      </c>
      <c r="I373" s="396">
        <f t="shared" si="21"/>
        <v>108</v>
      </c>
      <c r="J373" s="113"/>
    </row>
    <row r="374" spans="1:10" s="110" customFormat="1" ht="18.75" customHeight="1" x14ac:dyDescent="0.2">
      <c r="A374" s="339">
        <v>42782</v>
      </c>
      <c r="B374" s="340" t="str">
        <f t="shared" si="19"/>
        <v>42782 Newsprint Paper Short</v>
      </c>
      <c r="C374" s="168" t="s">
        <v>752</v>
      </c>
      <c r="D374" s="426" t="s">
        <v>468</v>
      </c>
      <c r="E374" s="349"/>
      <c r="F374" s="374">
        <v>2</v>
      </c>
      <c r="G374" s="344">
        <f>VLOOKUP(C374,'N1113 '!A$8:H$356,7,FALSE)</f>
        <v>73</v>
      </c>
      <c r="H374" s="395">
        <f t="shared" si="20"/>
        <v>0</v>
      </c>
      <c r="I374" s="396">
        <f t="shared" si="21"/>
        <v>146</v>
      </c>
    </row>
    <row r="375" spans="1:10" s="110" customFormat="1" ht="18.75" customHeight="1" x14ac:dyDescent="0.2">
      <c r="A375" s="339">
        <v>42782</v>
      </c>
      <c r="B375" s="340" t="str">
        <f t="shared" si="19"/>
        <v>42782 Official Receipt - Credit/Pads</v>
      </c>
      <c r="C375" s="168" t="s">
        <v>816</v>
      </c>
      <c r="D375" s="422" t="s">
        <v>468</v>
      </c>
      <c r="E375" s="349"/>
      <c r="F375" s="374">
        <v>100</v>
      </c>
      <c r="G375" s="344">
        <f>VLOOKUP(C375,'N1113 '!A$8:H$356,7,FALSE)</f>
        <v>36.25</v>
      </c>
      <c r="H375" s="395">
        <f t="shared" si="20"/>
        <v>0</v>
      </c>
      <c r="I375" s="396">
        <f t="shared" si="21"/>
        <v>3625</v>
      </c>
      <c r="J375" s="113"/>
    </row>
    <row r="376" spans="1:10" s="110" customFormat="1" ht="18.75" customHeight="1" x14ac:dyDescent="0.2">
      <c r="A376" s="340">
        <v>42782</v>
      </c>
      <c r="B376" s="340" t="str">
        <f t="shared" si="19"/>
        <v>42782 Passbook - Supplemetal Associate</v>
      </c>
      <c r="C376" s="162" t="s">
        <v>311</v>
      </c>
      <c r="D376" s="389" t="s">
        <v>487</v>
      </c>
      <c r="E376" s="363">
        <v>375</v>
      </c>
      <c r="F376" s="373"/>
      <c r="G376" s="354">
        <f>VLOOKUP(C376,'N1113 '!A$8:H$356,7,FALSE)</f>
        <v>12</v>
      </c>
      <c r="H376" s="395">
        <f t="shared" si="20"/>
        <v>4500</v>
      </c>
      <c r="I376" s="396">
        <f t="shared" si="21"/>
        <v>0</v>
      </c>
      <c r="J376" s="113"/>
    </row>
    <row r="377" spans="1:10" s="110" customFormat="1" ht="18.75" customHeight="1" x14ac:dyDescent="0.2">
      <c r="A377" s="339">
        <v>42782</v>
      </c>
      <c r="B377" s="340" t="str">
        <f t="shared" si="19"/>
        <v>42782 Printer Ribbon Epson PLQ-20</v>
      </c>
      <c r="C377" s="168" t="s">
        <v>235</v>
      </c>
      <c r="D377" s="422" t="s">
        <v>468</v>
      </c>
      <c r="E377" s="349"/>
      <c r="F377" s="374">
        <v>12</v>
      </c>
      <c r="G377" s="344">
        <f>VLOOKUP(C377,'N1113 '!A$8:H$356,7,FALSE)</f>
        <v>616.66999999999996</v>
      </c>
      <c r="H377" s="395">
        <f t="shared" si="20"/>
        <v>0</v>
      </c>
      <c r="I377" s="396">
        <f t="shared" si="21"/>
        <v>7400.0399999999991</v>
      </c>
    </row>
    <row r="378" spans="1:10" s="110" customFormat="1" ht="18.75" customHeight="1" x14ac:dyDescent="0.2">
      <c r="A378" s="339">
        <v>42782</v>
      </c>
      <c r="B378" s="340" t="str">
        <f t="shared" si="19"/>
        <v>42782 Revolving Fund Voucher</v>
      </c>
      <c r="C378" s="168" t="s">
        <v>39</v>
      </c>
      <c r="D378" s="426" t="s">
        <v>468</v>
      </c>
      <c r="E378" s="349"/>
      <c r="F378" s="374">
        <v>40</v>
      </c>
      <c r="G378" s="344">
        <f>VLOOKUP(C378,'N1113 '!A$8:H$356,7,FALSE)</f>
        <v>25</v>
      </c>
      <c r="H378" s="395">
        <f t="shared" si="20"/>
        <v>0</v>
      </c>
      <c r="I378" s="396">
        <f t="shared" si="21"/>
        <v>1000</v>
      </c>
    </row>
    <row r="379" spans="1:10" s="110" customFormat="1" ht="18.75" customHeight="1" x14ac:dyDescent="0.2">
      <c r="A379" s="339">
        <v>42783</v>
      </c>
      <c r="B379" s="340" t="str">
        <f t="shared" si="19"/>
        <v>42783 YMCKO Ribbon-300 prints (Evolis)</v>
      </c>
      <c r="C379" s="168" t="s">
        <v>444</v>
      </c>
      <c r="D379" s="196" t="s">
        <v>465</v>
      </c>
      <c r="E379" s="349"/>
      <c r="F379" s="374">
        <v>1</v>
      </c>
      <c r="G379" s="344">
        <f>VLOOKUP(C379,'N1113 '!A$8:H$356,7,FALSE)</f>
        <v>3800</v>
      </c>
      <c r="H379" s="395">
        <f t="shared" si="20"/>
        <v>0</v>
      </c>
      <c r="I379" s="396">
        <f t="shared" si="21"/>
        <v>3800</v>
      </c>
    </row>
    <row r="380" spans="1:10" s="110" customFormat="1" ht="18.75" customHeight="1" x14ac:dyDescent="0.2">
      <c r="A380" s="339">
        <v>42784</v>
      </c>
      <c r="B380" s="340" t="str">
        <f t="shared" si="19"/>
        <v>42784 Cash Disbursement Voucher - Credit</v>
      </c>
      <c r="C380" s="348" t="s">
        <v>10</v>
      </c>
      <c r="D380" s="399" t="s">
        <v>469</v>
      </c>
      <c r="E380" s="349"/>
      <c r="F380" s="346">
        <v>20</v>
      </c>
      <c r="G380" s="344">
        <f>VLOOKUP(C380,'N1113 '!A$8:H$356,7,FALSE)</f>
        <v>65</v>
      </c>
      <c r="H380" s="395">
        <f t="shared" si="20"/>
        <v>0</v>
      </c>
      <c r="I380" s="396">
        <f t="shared" si="21"/>
        <v>1300</v>
      </c>
    </row>
    <row r="381" spans="1:10" s="110" customFormat="1" ht="18.75" customHeight="1" x14ac:dyDescent="0.2">
      <c r="A381" s="339">
        <v>42784</v>
      </c>
      <c r="B381" s="340" t="str">
        <f t="shared" si="19"/>
        <v>42784 Folder Long1</v>
      </c>
      <c r="C381" s="348" t="s">
        <v>754</v>
      </c>
      <c r="D381" s="434" t="s">
        <v>477</v>
      </c>
      <c r="E381" s="349"/>
      <c r="F381" s="374">
        <v>100</v>
      </c>
      <c r="G381" s="344">
        <f>VLOOKUP(C381,'N1113 '!A$8:H$356,7,FALSE)</f>
        <v>3.6</v>
      </c>
      <c r="H381" s="395">
        <f t="shared" si="20"/>
        <v>0</v>
      </c>
      <c r="I381" s="396">
        <f t="shared" si="21"/>
        <v>360</v>
      </c>
    </row>
    <row r="382" spans="1:10" s="110" customFormat="1" ht="18.75" customHeight="1" x14ac:dyDescent="0.2">
      <c r="A382" s="339">
        <v>42784</v>
      </c>
      <c r="B382" s="340" t="str">
        <f t="shared" si="19"/>
        <v>42784 Passbook - Supplemetal Associate</v>
      </c>
      <c r="C382" s="348" t="s">
        <v>311</v>
      </c>
      <c r="D382" s="434" t="s">
        <v>477</v>
      </c>
      <c r="E382" s="349"/>
      <c r="F382" s="374">
        <v>375</v>
      </c>
      <c r="G382" s="344">
        <f>VLOOKUP(C382,'N1113 '!A$8:H$356,7,FALSE)</f>
        <v>12</v>
      </c>
      <c r="H382" s="395">
        <f t="shared" si="20"/>
        <v>0</v>
      </c>
      <c r="I382" s="396">
        <f t="shared" si="21"/>
        <v>4500</v>
      </c>
      <c r="J382" s="113"/>
    </row>
    <row r="383" spans="1:10" s="110" customFormat="1" ht="18.75" customHeight="1" x14ac:dyDescent="0.2">
      <c r="A383" s="339">
        <v>42784</v>
      </c>
      <c r="B383" s="340" t="str">
        <f t="shared" si="19"/>
        <v>42784 Passbook - Supplemetal Associate</v>
      </c>
      <c r="C383" s="168" t="s">
        <v>311</v>
      </c>
      <c r="D383" s="399" t="s">
        <v>469</v>
      </c>
      <c r="E383" s="349"/>
      <c r="F383" s="374">
        <v>100</v>
      </c>
      <c r="G383" s="344">
        <f>VLOOKUP(C383,'N1113 '!A$8:H$356,7,FALSE)</f>
        <v>12</v>
      </c>
      <c r="H383" s="395">
        <f t="shared" si="20"/>
        <v>0</v>
      </c>
      <c r="I383" s="396">
        <f t="shared" si="21"/>
        <v>1200</v>
      </c>
      <c r="J383" s="113"/>
    </row>
    <row r="384" spans="1:10" s="110" customFormat="1" ht="18.75" customHeight="1" x14ac:dyDescent="0.2">
      <c r="A384" s="339">
        <v>42784</v>
      </c>
      <c r="B384" s="340" t="str">
        <f t="shared" si="19"/>
        <v xml:space="preserve">42784 Tape- Double Sided </v>
      </c>
      <c r="C384" s="348" t="s">
        <v>442</v>
      </c>
      <c r="D384" s="417" t="s">
        <v>467</v>
      </c>
      <c r="E384" s="349"/>
      <c r="F384" s="374">
        <v>1</v>
      </c>
      <c r="G384" s="344">
        <f>VLOOKUP(C384,'N1113 '!A$8:H$356,7,FALSE)</f>
        <v>26</v>
      </c>
      <c r="H384" s="395">
        <f t="shared" si="20"/>
        <v>0</v>
      </c>
      <c r="I384" s="396">
        <f t="shared" si="21"/>
        <v>26</v>
      </c>
    </row>
    <row r="385" spans="1:10" s="110" customFormat="1" ht="18.75" customHeight="1" x14ac:dyDescent="0.2">
      <c r="A385" s="339">
        <v>42784</v>
      </c>
      <c r="B385" s="340" t="str">
        <f t="shared" si="19"/>
        <v>42784 Tape- Double Sided w/ Foam</v>
      </c>
      <c r="C385" s="348" t="s">
        <v>1003</v>
      </c>
      <c r="D385" s="417" t="s">
        <v>467</v>
      </c>
      <c r="E385" s="349"/>
      <c r="F385" s="374">
        <v>1</v>
      </c>
      <c r="G385" s="344">
        <f>VLOOKUP(C385,'N1113 '!A$8:H$356,7,FALSE)</f>
        <v>78</v>
      </c>
      <c r="H385" s="395">
        <f t="shared" si="20"/>
        <v>0</v>
      </c>
      <c r="I385" s="396">
        <f t="shared" si="21"/>
        <v>78</v>
      </c>
    </row>
    <row r="386" spans="1:10" s="110" customFormat="1" ht="18.75" customHeight="1" x14ac:dyDescent="0.2">
      <c r="A386" s="339">
        <v>42786</v>
      </c>
      <c r="B386" s="340" t="str">
        <f t="shared" si="19"/>
        <v>42786 Scotch Tape 1"</v>
      </c>
      <c r="C386" s="348" t="s">
        <v>269</v>
      </c>
      <c r="D386" s="196" t="s">
        <v>467</v>
      </c>
      <c r="E386" s="349"/>
      <c r="F386" s="374">
        <v>1</v>
      </c>
      <c r="G386" s="344">
        <f>VLOOKUP(C386,'N1113 '!A$8:H$356,7,FALSE)</f>
        <v>14</v>
      </c>
      <c r="H386" s="395">
        <f t="shared" si="20"/>
        <v>0</v>
      </c>
      <c r="I386" s="396">
        <f t="shared" si="21"/>
        <v>14</v>
      </c>
    </row>
    <row r="387" spans="1:10" s="110" customFormat="1" ht="18.75" customHeight="1" x14ac:dyDescent="0.2">
      <c r="A387" s="339">
        <v>42786</v>
      </c>
      <c r="B387" s="340" t="str">
        <f t="shared" si="19"/>
        <v>42786 Scotch Tape 1"</v>
      </c>
      <c r="C387" s="348" t="s">
        <v>269</v>
      </c>
      <c r="D387" s="195" t="s">
        <v>467</v>
      </c>
      <c r="E387" s="349"/>
      <c r="F387" s="374">
        <v>1</v>
      </c>
      <c r="G387" s="344">
        <f>VLOOKUP(C387,'N1113 '!A$8:H$356,7,FALSE)</f>
        <v>14</v>
      </c>
      <c r="H387" s="395">
        <f t="shared" si="20"/>
        <v>0</v>
      </c>
      <c r="I387" s="396">
        <f t="shared" si="21"/>
        <v>14</v>
      </c>
    </row>
    <row r="388" spans="1:10" s="110" customFormat="1" ht="18.75" customHeight="1" x14ac:dyDescent="0.2">
      <c r="A388" s="339">
        <v>42788</v>
      </c>
      <c r="B388" s="340" t="str">
        <f t="shared" si="19"/>
        <v>42788 Folder Long (Colored)</v>
      </c>
      <c r="C388" s="348" t="s">
        <v>483</v>
      </c>
      <c r="D388" s="439" t="s">
        <v>482</v>
      </c>
      <c r="E388" s="349"/>
      <c r="F388" s="374">
        <v>8</v>
      </c>
      <c r="G388" s="344">
        <f>VLOOKUP(C388,'N1113 '!A$8:H$356,7,FALSE)</f>
        <v>6</v>
      </c>
      <c r="H388" s="395">
        <f t="shared" si="20"/>
        <v>0</v>
      </c>
      <c r="I388" s="396">
        <f t="shared" si="21"/>
        <v>48</v>
      </c>
    </row>
    <row r="389" spans="1:10" s="110" customFormat="1" ht="18.75" customHeight="1" x14ac:dyDescent="0.2">
      <c r="A389" s="339">
        <v>42788</v>
      </c>
      <c r="B389" s="340" t="str">
        <f t="shared" si="19"/>
        <v>42788 Passbook - Fixed Deposit Share Capital</v>
      </c>
      <c r="C389" s="353" t="s">
        <v>30</v>
      </c>
      <c r="D389" s="196" t="s">
        <v>983</v>
      </c>
      <c r="E389" s="349"/>
      <c r="F389" s="374">
        <v>100</v>
      </c>
      <c r="G389" s="344">
        <f>VLOOKUP(C389,'N1113 '!A$8:H$356,7,FALSE)</f>
        <v>13</v>
      </c>
      <c r="H389" s="395">
        <f t="shared" si="20"/>
        <v>0</v>
      </c>
      <c r="I389" s="396">
        <f t="shared" si="21"/>
        <v>1300</v>
      </c>
      <c r="J389" s="113"/>
    </row>
    <row r="390" spans="1:10" s="110" customFormat="1" ht="18.75" customHeight="1" x14ac:dyDescent="0.2">
      <c r="A390" s="339">
        <v>42788</v>
      </c>
      <c r="B390" s="340" t="str">
        <f t="shared" si="19"/>
        <v>42788 Passbook - Fixed Deposit Supplemental</v>
      </c>
      <c r="C390" s="348" t="s">
        <v>32</v>
      </c>
      <c r="D390" s="196" t="s">
        <v>983</v>
      </c>
      <c r="E390" s="349"/>
      <c r="F390" s="374">
        <v>100</v>
      </c>
      <c r="G390" s="344">
        <f>VLOOKUP(C390,'N1113 '!A$8:H$356,7,FALSE)</f>
        <v>12</v>
      </c>
      <c r="H390" s="395">
        <f t="shared" si="20"/>
        <v>0</v>
      </c>
      <c r="I390" s="396">
        <f t="shared" si="21"/>
        <v>1200</v>
      </c>
    </row>
    <row r="391" spans="1:10" s="110" customFormat="1" ht="18.75" customHeight="1" x14ac:dyDescent="0.2">
      <c r="A391" s="339">
        <v>42788</v>
      </c>
      <c r="B391" s="340" t="str">
        <f t="shared" ref="B391:B454" si="22">CONCATENATE(A391," ",C391)</f>
        <v>42788 Passbook - Loan Passbook</v>
      </c>
      <c r="C391" s="348" t="s">
        <v>34</v>
      </c>
      <c r="D391" s="195" t="s">
        <v>983</v>
      </c>
      <c r="E391" s="349"/>
      <c r="F391" s="374">
        <v>100</v>
      </c>
      <c r="G391" s="344">
        <f>VLOOKUP(C391,'N1113 '!A$8:H$356,7,FALSE)</f>
        <v>20</v>
      </c>
      <c r="H391" s="395">
        <f t="shared" si="20"/>
        <v>0</v>
      </c>
      <c r="I391" s="396">
        <f t="shared" si="21"/>
        <v>2000</v>
      </c>
    </row>
    <row r="392" spans="1:10" s="110" customFormat="1" ht="18.75" customHeight="1" x14ac:dyDescent="0.2">
      <c r="A392" s="339">
        <v>42789</v>
      </c>
      <c r="B392" s="340" t="str">
        <f t="shared" si="22"/>
        <v>42789 Correction Tape1</v>
      </c>
      <c r="C392" s="348" t="s">
        <v>587</v>
      </c>
      <c r="D392" s="434" t="s">
        <v>477</v>
      </c>
      <c r="E392" s="349"/>
      <c r="F392" s="346">
        <v>1</v>
      </c>
      <c r="G392" s="344">
        <f>VLOOKUP(C392,'N1113 '!A$8:H$356,7,FALSE)</f>
        <v>11.6</v>
      </c>
      <c r="H392" s="395">
        <f t="shared" si="20"/>
        <v>0</v>
      </c>
      <c r="I392" s="396">
        <f t="shared" si="21"/>
        <v>11.6</v>
      </c>
    </row>
    <row r="393" spans="1:10" s="110" customFormat="1" ht="18.75" customHeight="1" x14ac:dyDescent="0.2">
      <c r="A393" s="339">
        <v>42790</v>
      </c>
      <c r="B393" s="340" t="str">
        <f t="shared" si="22"/>
        <v>42790 Certificate of Time Deposit</v>
      </c>
      <c r="C393" s="348" t="s">
        <v>12</v>
      </c>
      <c r="D393" s="461" t="s">
        <v>468</v>
      </c>
      <c r="E393" s="349"/>
      <c r="F393" s="374">
        <v>1</v>
      </c>
      <c r="G393" s="344">
        <f>VLOOKUP(C393,'N1113 '!A$8:H$356,7,FALSE)</f>
        <v>150</v>
      </c>
      <c r="H393" s="395">
        <f t="shared" si="20"/>
        <v>0</v>
      </c>
      <c r="I393" s="396">
        <f t="shared" si="21"/>
        <v>150</v>
      </c>
    </row>
    <row r="394" spans="1:10" s="110" customFormat="1" ht="18.75" customHeight="1" x14ac:dyDescent="0.2">
      <c r="A394" s="339">
        <v>42790</v>
      </c>
      <c r="B394" s="340" t="str">
        <f t="shared" si="22"/>
        <v>42790 Envelope - Brown for time deposit 6x9a</v>
      </c>
      <c r="C394" s="348" t="s">
        <v>905</v>
      </c>
      <c r="D394" s="426" t="s">
        <v>468</v>
      </c>
      <c r="E394" s="349"/>
      <c r="F394" s="374">
        <v>27</v>
      </c>
      <c r="G394" s="344">
        <f>VLOOKUP(C394,'N1113 '!A$8:H$356,7,FALSE)</f>
        <v>1</v>
      </c>
      <c r="H394" s="395">
        <f t="shared" si="20"/>
        <v>0</v>
      </c>
      <c r="I394" s="396">
        <f t="shared" si="21"/>
        <v>27</v>
      </c>
    </row>
    <row r="395" spans="1:10" s="110" customFormat="1" ht="18.75" customHeight="1" x14ac:dyDescent="0.2">
      <c r="A395" s="339">
        <v>42790</v>
      </c>
      <c r="B395" s="340" t="str">
        <f t="shared" si="22"/>
        <v>42790 Index Card for T.D.</v>
      </c>
      <c r="C395" s="348" t="s">
        <v>960</v>
      </c>
      <c r="D395" s="421" t="s">
        <v>468</v>
      </c>
      <c r="E395" s="349"/>
      <c r="F395" s="374">
        <v>70</v>
      </c>
      <c r="G395" s="344">
        <f>VLOOKUP(C395,'N1113 '!A$8:H$356,7,FALSE)</f>
        <v>1</v>
      </c>
      <c r="H395" s="395">
        <f t="shared" si="20"/>
        <v>0</v>
      </c>
      <c r="I395" s="396">
        <f t="shared" si="21"/>
        <v>70</v>
      </c>
    </row>
    <row r="396" spans="1:10" s="110" customFormat="1" ht="18.75" customHeight="1" x14ac:dyDescent="0.2">
      <c r="A396" s="339">
        <v>42790</v>
      </c>
      <c r="B396" s="340" t="str">
        <f t="shared" si="22"/>
        <v>42790 Masking Tape 1"1</v>
      </c>
      <c r="C396" s="423" t="s">
        <v>942</v>
      </c>
      <c r="D396" s="417" t="s">
        <v>467</v>
      </c>
      <c r="E396" s="349"/>
      <c r="F396" s="374">
        <v>2</v>
      </c>
      <c r="G396" s="344">
        <f>VLOOKUP(C396,'N1113 '!A$8:H$356,7,FALSE)</f>
        <v>19</v>
      </c>
      <c r="H396" s="395">
        <f t="shared" si="20"/>
        <v>0</v>
      </c>
      <c r="I396" s="396">
        <f t="shared" si="21"/>
        <v>38</v>
      </c>
      <c r="J396" s="113"/>
    </row>
    <row r="397" spans="1:10" s="110" customFormat="1" ht="18.75" customHeight="1" x14ac:dyDescent="0.2">
      <c r="A397" s="339">
        <v>42790</v>
      </c>
      <c r="B397" s="340" t="str">
        <f t="shared" si="22"/>
        <v>42790 Push Pin2</v>
      </c>
      <c r="C397" s="348" t="s">
        <v>884</v>
      </c>
      <c r="D397" s="357" t="s">
        <v>467</v>
      </c>
      <c r="E397" s="349"/>
      <c r="F397" s="374">
        <v>1</v>
      </c>
      <c r="G397" s="344">
        <f>VLOOKUP(C397,'N1113 '!A$8:H$356,7,FALSE)</f>
        <v>28</v>
      </c>
      <c r="H397" s="395">
        <f t="shared" si="20"/>
        <v>0</v>
      </c>
      <c r="I397" s="396">
        <f t="shared" si="21"/>
        <v>28</v>
      </c>
    </row>
    <row r="398" spans="1:10" s="110" customFormat="1" ht="18.75" customHeight="1" x14ac:dyDescent="0.2">
      <c r="A398" s="339">
        <v>42793</v>
      </c>
      <c r="B398" s="340" t="str">
        <f t="shared" si="22"/>
        <v>42793 Correction Tape1</v>
      </c>
      <c r="C398" s="348" t="s">
        <v>587</v>
      </c>
      <c r="D398" s="438" t="s">
        <v>475</v>
      </c>
      <c r="E398" s="349"/>
      <c r="F398" s="346">
        <v>1</v>
      </c>
      <c r="G398" s="344">
        <f>VLOOKUP(C398,'N1113 '!A$8:H$356,7,FALSE)</f>
        <v>11.6</v>
      </c>
      <c r="H398" s="395">
        <f t="shared" si="20"/>
        <v>0</v>
      </c>
      <c r="I398" s="396">
        <f t="shared" si="21"/>
        <v>11.6</v>
      </c>
    </row>
    <row r="399" spans="1:10" s="110" customFormat="1" ht="18.75" customHeight="1" x14ac:dyDescent="0.2">
      <c r="A399" s="339">
        <v>42793</v>
      </c>
      <c r="B399" s="340" t="str">
        <f t="shared" si="22"/>
        <v>42793 Correction Tape1</v>
      </c>
      <c r="C399" s="348" t="s">
        <v>587</v>
      </c>
      <c r="D399" s="195" t="s">
        <v>467</v>
      </c>
      <c r="E399" s="349"/>
      <c r="F399" s="346">
        <v>1</v>
      </c>
      <c r="G399" s="344">
        <f>VLOOKUP(C399,'N1113 '!A$8:H$356,7,FALSE)</f>
        <v>11.6</v>
      </c>
      <c r="H399" s="395">
        <f t="shared" si="20"/>
        <v>0</v>
      </c>
      <c r="I399" s="396">
        <f t="shared" si="21"/>
        <v>11.6</v>
      </c>
    </row>
    <row r="400" spans="1:10" s="110" customFormat="1" ht="18.75" customHeight="1" x14ac:dyDescent="0.2">
      <c r="A400" s="339">
        <v>42793</v>
      </c>
      <c r="B400" s="340" t="str">
        <f t="shared" si="22"/>
        <v>42793 Scotch Tape 1"</v>
      </c>
      <c r="C400" s="348" t="s">
        <v>269</v>
      </c>
      <c r="D400" s="201" t="s">
        <v>475</v>
      </c>
      <c r="E400" s="349"/>
      <c r="F400" s="374">
        <v>1</v>
      </c>
      <c r="G400" s="344">
        <f>VLOOKUP(C400,'N1113 '!A$8:H$356,7,FALSE)</f>
        <v>14</v>
      </c>
      <c r="H400" s="395">
        <f t="shared" si="20"/>
        <v>0</v>
      </c>
      <c r="I400" s="396">
        <f t="shared" si="21"/>
        <v>14</v>
      </c>
    </row>
    <row r="401" spans="1:10" s="110" customFormat="1" ht="18.75" customHeight="1" x14ac:dyDescent="0.2">
      <c r="A401" s="339">
        <v>42794</v>
      </c>
      <c r="B401" s="340" t="str">
        <f t="shared" si="22"/>
        <v>42794 Continous Paper  11x9 1/2  1 ply</v>
      </c>
      <c r="C401" s="348" t="s">
        <v>576</v>
      </c>
      <c r="D401" s="392" t="s">
        <v>474</v>
      </c>
      <c r="E401" s="349"/>
      <c r="F401" s="346">
        <v>2</v>
      </c>
      <c r="G401" s="344">
        <f>VLOOKUP(C401,'N1113 '!A$8:H$356,7,FALSE)</f>
        <v>460</v>
      </c>
      <c r="H401" s="395">
        <f t="shared" si="20"/>
        <v>0</v>
      </c>
      <c r="I401" s="396">
        <f t="shared" si="21"/>
        <v>920</v>
      </c>
    </row>
    <row r="402" spans="1:10" s="110" customFormat="1" ht="18.75" customHeight="1" x14ac:dyDescent="0.2">
      <c r="A402" s="339">
        <v>42794</v>
      </c>
      <c r="B402" s="340" t="str">
        <f t="shared" si="22"/>
        <v>42794 Fastener</v>
      </c>
      <c r="C402" s="348" t="s">
        <v>143</v>
      </c>
      <c r="D402" s="438" t="s">
        <v>477</v>
      </c>
      <c r="E402" s="349"/>
      <c r="F402" s="374">
        <v>2</v>
      </c>
      <c r="G402" s="344">
        <f>VLOOKUP(C402,'N1113 '!A$8:H$356,7,FALSE)</f>
        <v>26</v>
      </c>
      <c r="H402" s="395">
        <f t="shared" si="20"/>
        <v>0</v>
      </c>
      <c r="I402" s="396">
        <f t="shared" si="21"/>
        <v>52</v>
      </c>
    </row>
    <row r="403" spans="1:10" s="110" customFormat="1" ht="18.75" customHeight="1" x14ac:dyDescent="0.2">
      <c r="A403" s="339">
        <v>42794</v>
      </c>
      <c r="B403" s="340" t="str">
        <f t="shared" si="22"/>
        <v>42794 Folder Short</v>
      </c>
      <c r="C403" s="353" t="s">
        <v>377</v>
      </c>
      <c r="D403" s="417" t="s">
        <v>467</v>
      </c>
      <c r="E403" s="349"/>
      <c r="F403" s="374">
        <v>2</v>
      </c>
      <c r="G403" s="344">
        <f>VLOOKUP(C403,'N1113 '!A$8:H$356,7,FALSE)</f>
        <v>2.75</v>
      </c>
      <c r="H403" s="395">
        <f t="shared" si="20"/>
        <v>0</v>
      </c>
      <c r="I403" s="396">
        <f t="shared" si="21"/>
        <v>5.5</v>
      </c>
      <c r="J403" s="113"/>
    </row>
    <row r="404" spans="1:10" s="110" customFormat="1" ht="18.75" customHeight="1" x14ac:dyDescent="0.2">
      <c r="A404" s="339">
        <v>42794</v>
      </c>
      <c r="B404" s="340" t="str">
        <f t="shared" si="22"/>
        <v>42794 Packaging Tape</v>
      </c>
      <c r="C404" s="348" t="s">
        <v>174</v>
      </c>
      <c r="D404" s="196" t="s">
        <v>465</v>
      </c>
      <c r="E404" s="349"/>
      <c r="F404" s="374">
        <v>1</v>
      </c>
      <c r="G404" s="344">
        <f>VLOOKUP(C404,'N1113 '!A$8:H$356,7,FALSE)</f>
        <v>40</v>
      </c>
      <c r="H404" s="395">
        <f t="shared" si="20"/>
        <v>0</v>
      </c>
      <c r="I404" s="396">
        <f t="shared" si="21"/>
        <v>40</v>
      </c>
      <c r="J404" s="113"/>
    </row>
    <row r="405" spans="1:10" s="110" customFormat="1" ht="18.75" customHeight="1" x14ac:dyDescent="0.2">
      <c r="A405" s="339">
        <v>42794</v>
      </c>
      <c r="B405" s="340" t="str">
        <f t="shared" si="22"/>
        <v>42794 Passbook - Fixed Deposit Share Capital</v>
      </c>
      <c r="C405" s="353" t="s">
        <v>30</v>
      </c>
      <c r="D405" s="424" t="s">
        <v>477</v>
      </c>
      <c r="E405" s="349"/>
      <c r="F405" s="374">
        <v>200</v>
      </c>
      <c r="G405" s="344">
        <f>VLOOKUP(C405,'N1113 '!A$8:H$356,7,FALSE)</f>
        <v>13</v>
      </c>
      <c r="H405" s="395">
        <f t="shared" si="20"/>
        <v>0</v>
      </c>
      <c r="I405" s="396">
        <f t="shared" si="21"/>
        <v>2600</v>
      </c>
      <c r="J405" s="113"/>
    </row>
    <row r="406" spans="1:10" s="110" customFormat="1" ht="18.75" customHeight="1" x14ac:dyDescent="0.2">
      <c r="A406" s="339">
        <v>42794</v>
      </c>
      <c r="B406" s="340" t="str">
        <f t="shared" si="22"/>
        <v>42794 Stationery 500's</v>
      </c>
      <c r="C406" s="423" t="s">
        <v>956</v>
      </c>
      <c r="D406" s="424" t="s">
        <v>477</v>
      </c>
      <c r="E406" s="349"/>
      <c r="F406" s="374">
        <v>1</v>
      </c>
      <c r="G406" s="344">
        <f>VLOOKUP(C406,'N1113 '!A$8:H$356,7,FALSE)</f>
        <v>595</v>
      </c>
      <c r="H406" s="395">
        <f t="shared" si="20"/>
        <v>0</v>
      </c>
      <c r="I406" s="396">
        <f t="shared" si="21"/>
        <v>595</v>
      </c>
    </row>
    <row r="407" spans="1:10" s="110" customFormat="1" ht="18.75" customHeight="1" x14ac:dyDescent="0.2">
      <c r="A407" s="339">
        <v>42794</v>
      </c>
      <c r="B407" s="340" t="str">
        <f t="shared" si="22"/>
        <v>42794 YMCKO Ribbon-300 prints (Evolis)1</v>
      </c>
      <c r="C407" s="348" t="s">
        <v>958</v>
      </c>
      <c r="D407" s="196" t="s">
        <v>465</v>
      </c>
      <c r="E407" s="349"/>
      <c r="F407" s="374">
        <v>1</v>
      </c>
      <c r="G407" s="344">
        <f>VLOOKUP(C407,'N1113 '!A$8:H$356,7,FALSE)</f>
        <v>2880</v>
      </c>
      <c r="H407" s="395">
        <f t="shared" si="20"/>
        <v>0</v>
      </c>
      <c r="I407" s="396">
        <f t="shared" si="21"/>
        <v>2880</v>
      </c>
    </row>
    <row r="408" spans="1:10" s="110" customFormat="1" ht="18.75" customHeight="1" x14ac:dyDescent="0.2">
      <c r="A408" s="339">
        <v>42795</v>
      </c>
      <c r="B408" s="340" t="str">
        <f t="shared" si="22"/>
        <v>42795 Battery - Eveready AA 1</v>
      </c>
      <c r="C408" s="348" t="s">
        <v>969</v>
      </c>
      <c r="D408" s="422" t="s">
        <v>476</v>
      </c>
      <c r="E408" s="349"/>
      <c r="F408" s="374">
        <v>1</v>
      </c>
      <c r="G408" s="344">
        <f>VLOOKUP(C408,'N1113 '!A$8:H$356,7,FALSE)</f>
        <v>23.75</v>
      </c>
      <c r="H408" s="395">
        <f t="shared" si="20"/>
        <v>0</v>
      </c>
      <c r="I408" s="396">
        <f t="shared" si="21"/>
        <v>23.75</v>
      </c>
      <c r="J408" s="113"/>
    </row>
    <row r="409" spans="1:10" s="110" customFormat="1" ht="18.75" customHeight="1" x14ac:dyDescent="0.2">
      <c r="A409" s="339">
        <v>42795</v>
      </c>
      <c r="B409" s="340" t="str">
        <f t="shared" si="22"/>
        <v>42795 Continous Paper  11x9 1/2  1 ply</v>
      </c>
      <c r="C409" s="348" t="s">
        <v>576</v>
      </c>
      <c r="D409" s="400" t="s">
        <v>599</v>
      </c>
      <c r="E409" s="349"/>
      <c r="F409" s="346">
        <v>2</v>
      </c>
      <c r="G409" s="344">
        <f>VLOOKUP(C409,'N1113 '!A$8:H$356,7,FALSE)</f>
        <v>460</v>
      </c>
      <c r="H409" s="395">
        <f t="shared" si="20"/>
        <v>0</v>
      </c>
      <c r="I409" s="396">
        <f t="shared" si="21"/>
        <v>920</v>
      </c>
    </row>
    <row r="410" spans="1:10" s="110" customFormat="1" ht="18.75" customHeight="1" x14ac:dyDescent="0.2">
      <c r="A410" s="339">
        <v>42795</v>
      </c>
      <c r="B410" s="340" t="str">
        <f t="shared" si="22"/>
        <v>42795 Journal Voucher - Credit</v>
      </c>
      <c r="C410" s="348" t="s">
        <v>392</v>
      </c>
      <c r="D410" s="399" t="s">
        <v>469</v>
      </c>
      <c r="E410" s="349"/>
      <c r="F410" s="374">
        <v>20</v>
      </c>
      <c r="G410" s="344">
        <f>VLOOKUP(C410,'N1113 '!A$8:H$356,7,FALSE)</f>
        <v>35</v>
      </c>
      <c r="H410" s="395">
        <f t="shared" si="20"/>
        <v>0</v>
      </c>
      <c r="I410" s="396">
        <f t="shared" si="21"/>
        <v>700</v>
      </c>
      <c r="J410" s="113"/>
    </row>
    <row r="411" spans="1:10" s="110" customFormat="1" ht="18.75" customHeight="1" x14ac:dyDescent="0.2">
      <c r="A411" s="339">
        <v>42795</v>
      </c>
      <c r="B411" s="340" t="str">
        <f t="shared" si="22"/>
        <v>42795 Newsprint Paper Short</v>
      </c>
      <c r="C411" s="348" t="s">
        <v>752</v>
      </c>
      <c r="D411" s="400" t="s">
        <v>599</v>
      </c>
      <c r="E411" s="349"/>
      <c r="F411" s="374">
        <v>1</v>
      </c>
      <c r="G411" s="344">
        <f>VLOOKUP(C411,'N1113 '!A$8:H$356,7,FALSE)</f>
        <v>73</v>
      </c>
      <c r="H411" s="395">
        <f t="shared" si="20"/>
        <v>0</v>
      </c>
      <c r="I411" s="396">
        <f t="shared" si="21"/>
        <v>73</v>
      </c>
    </row>
    <row r="412" spans="1:10" s="110" customFormat="1" ht="18.75" customHeight="1" x14ac:dyDescent="0.2">
      <c r="A412" s="339">
        <v>42795</v>
      </c>
      <c r="B412" s="340" t="str">
        <f t="shared" si="22"/>
        <v>42795 Printer Ribbon Epson LX 300 + II</v>
      </c>
      <c r="C412" s="348" t="s">
        <v>233</v>
      </c>
      <c r="D412" s="400" t="s">
        <v>599</v>
      </c>
      <c r="E412" s="349"/>
      <c r="F412" s="374">
        <v>2</v>
      </c>
      <c r="G412" s="344">
        <f>VLOOKUP(C412,'N1113 '!A$8:H$356,7,FALSE)</f>
        <v>165</v>
      </c>
      <c r="H412" s="395">
        <f t="shared" si="20"/>
        <v>0</v>
      </c>
      <c r="I412" s="396">
        <f t="shared" si="21"/>
        <v>330</v>
      </c>
      <c r="J412" s="167"/>
    </row>
    <row r="413" spans="1:10" s="110" customFormat="1" ht="18.75" customHeight="1" x14ac:dyDescent="0.2">
      <c r="A413" s="339">
        <v>42796</v>
      </c>
      <c r="B413" s="340" t="str">
        <f t="shared" si="22"/>
        <v xml:space="preserve">42796 Battery - Eveready AA </v>
      </c>
      <c r="C413" s="348" t="s">
        <v>886</v>
      </c>
      <c r="D413" s="417" t="s">
        <v>467</v>
      </c>
      <c r="E413" s="349"/>
      <c r="F413" s="374">
        <v>8</v>
      </c>
      <c r="G413" s="344">
        <f>VLOOKUP(C413,'N1113 '!A$8:H$356,7,FALSE)</f>
        <v>20</v>
      </c>
      <c r="H413" s="395">
        <f t="shared" si="20"/>
        <v>0</v>
      </c>
      <c r="I413" s="396">
        <f t="shared" si="21"/>
        <v>160</v>
      </c>
      <c r="J413" s="113"/>
    </row>
    <row r="414" spans="1:10" s="113" customFormat="1" ht="18.75" customHeight="1" x14ac:dyDescent="0.2">
      <c r="A414" s="339">
        <v>42796</v>
      </c>
      <c r="B414" s="340" t="str">
        <f t="shared" si="22"/>
        <v xml:space="preserve">42796 Battery - KODAK AAA </v>
      </c>
      <c r="C414" s="348" t="s">
        <v>927</v>
      </c>
      <c r="D414" s="248" t="s">
        <v>769</v>
      </c>
      <c r="E414" s="349"/>
      <c r="F414" s="374">
        <v>6</v>
      </c>
      <c r="G414" s="344">
        <f>VLOOKUP(C414,'N1113 '!A$8:H$356,7,FALSE)</f>
        <v>22.5</v>
      </c>
      <c r="H414" s="395">
        <f t="shared" si="20"/>
        <v>0</v>
      </c>
      <c r="I414" s="396">
        <f t="shared" si="21"/>
        <v>135</v>
      </c>
    </row>
    <row r="415" spans="1:10" s="110" customFormat="1" ht="18.75" customHeight="1" x14ac:dyDescent="0.2">
      <c r="A415" s="339">
        <v>42796</v>
      </c>
      <c r="B415" s="340" t="str">
        <f t="shared" si="22"/>
        <v>42796 ID CARD (Blank 500)</v>
      </c>
      <c r="C415" s="348" t="s">
        <v>850</v>
      </c>
      <c r="D415" s="417" t="s">
        <v>465</v>
      </c>
      <c r="E415" s="349"/>
      <c r="F415" s="374">
        <v>1</v>
      </c>
      <c r="G415" s="344">
        <f>VLOOKUP(C415,'N1113 '!A$8:H$356,7,FALSE)</f>
        <v>3640</v>
      </c>
      <c r="H415" s="395">
        <f t="shared" si="20"/>
        <v>0</v>
      </c>
      <c r="I415" s="396">
        <f t="shared" si="21"/>
        <v>3640</v>
      </c>
      <c r="J415" s="113"/>
    </row>
    <row r="416" spans="1:10" s="110" customFormat="1" ht="18.75" customHeight="1" x14ac:dyDescent="0.2">
      <c r="A416" s="339">
        <v>42796</v>
      </c>
      <c r="B416" s="340" t="str">
        <f t="shared" si="22"/>
        <v>42796 Official Receipt - Credit/Pads</v>
      </c>
      <c r="C416" s="348" t="s">
        <v>816</v>
      </c>
      <c r="D416" s="426" t="s">
        <v>468</v>
      </c>
      <c r="E416" s="349"/>
      <c r="F416" s="374">
        <v>200</v>
      </c>
      <c r="G416" s="344">
        <f>VLOOKUP(C416,'N1113 '!A$8:H$356,7,FALSE)</f>
        <v>36.25</v>
      </c>
      <c r="H416" s="395">
        <f t="shared" si="20"/>
        <v>0</v>
      </c>
      <c r="I416" s="396">
        <f t="shared" si="21"/>
        <v>7250</v>
      </c>
      <c r="J416" s="113"/>
    </row>
    <row r="417" spans="1:10" s="113" customFormat="1" ht="18.75" customHeight="1" x14ac:dyDescent="0.2">
      <c r="A417" s="339">
        <v>42796</v>
      </c>
      <c r="B417" s="340" t="str">
        <f t="shared" si="22"/>
        <v>42796 Paper Clip Small</v>
      </c>
      <c r="C417" s="353" t="s">
        <v>184</v>
      </c>
      <c r="D417" s="248" t="s">
        <v>769</v>
      </c>
      <c r="E417" s="349"/>
      <c r="F417" s="374">
        <v>2</v>
      </c>
      <c r="G417" s="344">
        <f>VLOOKUP(C417,'N1113 '!A$8:H$356,7,FALSE)</f>
        <v>8.5</v>
      </c>
      <c r="H417" s="395">
        <f t="shared" si="20"/>
        <v>0</v>
      </c>
      <c r="I417" s="396">
        <f t="shared" si="21"/>
        <v>17</v>
      </c>
    </row>
    <row r="418" spans="1:10" s="113" customFormat="1" ht="18.75" customHeight="1" x14ac:dyDescent="0.2">
      <c r="A418" s="339">
        <v>42796</v>
      </c>
      <c r="B418" s="340" t="str">
        <f t="shared" si="22"/>
        <v>42796 Record Book 300 pages1</v>
      </c>
      <c r="C418" s="348" t="s">
        <v>760</v>
      </c>
      <c r="D418" s="360" t="s">
        <v>769</v>
      </c>
      <c r="E418" s="349"/>
      <c r="F418" s="374">
        <v>1</v>
      </c>
      <c r="G418" s="344">
        <f>VLOOKUP(C418,'N1113 '!A$8:H$356,7,FALSE)</f>
        <v>49</v>
      </c>
      <c r="H418" s="395">
        <f t="shared" si="20"/>
        <v>0</v>
      </c>
      <c r="I418" s="396">
        <f t="shared" si="21"/>
        <v>49</v>
      </c>
      <c r="J418" s="110"/>
    </row>
    <row r="419" spans="1:10" s="113" customFormat="1" ht="18.75" customHeight="1" x14ac:dyDescent="0.2">
      <c r="A419" s="339">
        <v>42796</v>
      </c>
      <c r="B419" s="340" t="str">
        <f t="shared" si="22"/>
        <v>42796 Record Book 500 pages</v>
      </c>
      <c r="C419" s="348" t="s">
        <v>264</v>
      </c>
      <c r="D419" s="422" t="s">
        <v>470</v>
      </c>
      <c r="E419" s="349"/>
      <c r="F419" s="374">
        <v>1</v>
      </c>
      <c r="G419" s="344">
        <f>VLOOKUP(C419,'N1113 '!A$8:H$356,7,FALSE)</f>
        <v>59</v>
      </c>
      <c r="H419" s="395">
        <f t="shared" si="20"/>
        <v>0</v>
      </c>
      <c r="I419" s="396">
        <f t="shared" si="21"/>
        <v>59</v>
      </c>
      <c r="J419" s="110"/>
    </row>
    <row r="420" spans="1:10" s="113" customFormat="1" ht="18.75" customHeight="1" x14ac:dyDescent="0.2">
      <c r="A420" s="339">
        <v>42796</v>
      </c>
      <c r="B420" s="340" t="str">
        <f t="shared" si="22"/>
        <v>42796 Revolving Fund Voucher</v>
      </c>
      <c r="C420" s="348" t="s">
        <v>39</v>
      </c>
      <c r="D420" s="422" t="s">
        <v>468</v>
      </c>
      <c r="E420" s="349"/>
      <c r="F420" s="374">
        <v>40</v>
      </c>
      <c r="G420" s="344">
        <f>VLOOKUP(C420,'N1113 '!A$8:H$356,7,FALSE)</f>
        <v>25</v>
      </c>
      <c r="H420" s="395">
        <f t="shared" si="20"/>
        <v>0</v>
      </c>
      <c r="I420" s="396">
        <f t="shared" si="21"/>
        <v>1000</v>
      </c>
      <c r="J420" s="110"/>
    </row>
    <row r="421" spans="1:10" s="113" customFormat="1" ht="18.75" customHeight="1" x14ac:dyDescent="0.2">
      <c r="A421" s="339">
        <v>42797</v>
      </c>
      <c r="B421" s="340" t="str">
        <f t="shared" si="22"/>
        <v>42797 Acknowledgement Slip-Grocery</v>
      </c>
      <c r="C421" s="348" t="s">
        <v>315</v>
      </c>
      <c r="D421" s="419" t="s">
        <v>599</v>
      </c>
      <c r="E421" s="349"/>
      <c r="F421" s="374">
        <v>20</v>
      </c>
      <c r="G421" s="344">
        <f>VLOOKUP(C421,'N1113 '!A$8:H$356,7,FALSE)</f>
        <v>13</v>
      </c>
      <c r="H421" s="395">
        <f t="shared" si="20"/>
        <v>0</v>
      </c>
      <c r="I421" s="396">
        <f t="shared" si="21"/>
        <v>260</v>
      </c>
      <c r="J421" s="167"/>
    </row>
    <row r="422" spans="1:10" s="113" customFormat="1" ht="18.75" customHeight="1" x14ac:dyDescent="0.2">
      <c r="A422" s="339">
        <v>42797</v>
      </c>
      <c r="B422" s="340" t="str">
        <f t="shared" si="22"/>
        <v>42797 Acknowledgement Slip-Rice</v>
      </c>
      <c r="C422" s="348" t="s">
        <v>316</v>
      </c>
      <c r="D422" s="430" t="s">
        <v>599</v>
      </c>
      <c r="E422" s="349"/>
      <c r="F422" s="374">
        <v>20</v>
      </c>
      <c r="G422" s="344">
        <f>VLOOKUP(C422,'N1113 '!A$8:H$356,7,FALSE)</f>
        <v>18</v>
      </c>
      <c r="H422" s="395">
        <f t="shared" si="20"/>
        <v>0</v>
      </c>
      <c r="I422" s="396">
        <f t="shared" si="21"/>
        <v>360</v>
      </c>
      <c r="J422" s="167"/>
    </row>
    <row r="423" spans="1:10" s="113" customFormat="1" ht="18.75" customHeight="1" x14ac:dyDescent="0.2">
      <c r="A423" s="339">
        <v>42797</v>
      </c>
      <c r="B423" s="340" t="str">
        <f t="shared" si="22"/>
        <v>42797 Bond Paper Long /REAM</v>
      </c>
      <c r="C423" s="348" t="s">
        <v>415</v>
      </c>
      <c r="D423" s="360" t="s">
        <v>471</v>
      </c>
      <c r="E423" s="349"/>
      <c r="F423" s="374">
        <v>1</v>
      </c>
      <c r="G423" s="344">
        <f>VLOOKUP(C423,'N1113 '!A$8:H$356,7,FALSE)</f>
        <v>137</v>
      </c>
      <c r="H423" s="395">
        <f t="shared" ref="H423:H486" si="23">E423*G423</f>
        <v>0</v>
      </c>
      <c r="I423" s="396">
        <f t="shared" ref="I423:I486" si="24">G423*F423</f>
        <v>137</v>
      </c>
    </row>
    <row r="424" spans="1:10" s="110" customFormat="1" ht="18.75" customHeight="1" x14ac:dyDescent="0.2">
      <c r="A424" s="339">
        <v>42797</v>
      </c>
      <c r="B424" s="340" t="str">
        <f t="shared" si="22"/>
        <v>42797 Cash Disbursement Voucher - Credit</v>
      </c>
      <c r="C424" s="348" t="s">
        <v>10</v>
      </c>
      <c r="D424" s="399" t="s">
        <v>469</v>
      </c>
      <c r="E424" s="349"/>
      <c r="F424" s="346">
        <v>20</v>
      </c>
      <c r="G424" s="344">
        <f>VLOOKUP(C424,'N1113 '!A$8:H$356,7,FALSE)</f>
        <v>65</v>
      </c>
      <c r="H424" s="395">
        <f t="shared" si="23"/>
        <v>0</v>
      </c>
      <c r="I424" s="396">
        <f t="shared" si="24"/>
        <v>1300</v>
      </c>
    </row>
    <row r="425" spans="1:10" s="113" customFormat="1" ht="18.75" customHeight="1" x14ac:dyDescent="0.2">
      <c r="A425" s="339">
        <v>42797</v>
      </c>
      <c r="B425" s="340" t="str">
        <f t="shared" si="22"/>
        <v>42797 Correction Tape1</v>
      </c>
      <c r="C425" s="348" t="s">
        <v>587</v>
      </c>
      <c r="D425" s="360" t="s">
        <v>471</v>
      </c>
      <c r="E425" s="349"/>
      <c r="F425" s="346">
        <v>2</v>
      </c>
      <c r="G425" s="344">
        <f>VLOOKUP(C425,'N1113 '!A$8:H$356,7,FALSE)</f>
        <v>11.6</v>
      </c>
      <c r="H425" s="395">
        <f t="shared" si="23"/>
        <v>0</v>
      </c>
      <c r="I425" s="396">
        <f t="shared" si="24"/>
        <v>23.2</v>
      </c>
      <c r="J425" s="110"/>
    </row>
    <row r="426" spans="1:10" s="113" customFormat="1" ht="18.75" customHeight="1" x14ac:dyDescent="0.2">
      <c r="A426" s="339">
        <v>42797</v>
      </c>
      <c r="B426" s="340" t="str">
        <f t="shared" si="22"/>
        <v>42797 Newsprint Paper Short</v>
      </c>
      <c r="C426" s="348" t="s">
        <v>752</v>
      </c>
      <c r="D426" s="360" t="s">
        <v>471</v>
      </c>
      <c r="E426" s="349"/>
      <c r="F426" s="374">
        <v>1</v>
      </c>
      <c r="G426" s="344">
        <f>VLOOKUP(C426,'N1113 '!A$8:H$356,7,FALSE)</f>
        <v>73</v>
      </c>
      <c r="H426" s="395">
        <f t="shared" si="23"/>
        <v>0</v>
      </c>
      <c r="I426" s="396">
        <f t="shared" si="24"/>
        <v>73</v>
      </c>
      <c r="J426" s="110"/>
    </row>
    <row r="427" spans="1:10" s="113" customFormat="1" ht="18.75" customHeight="1" x14ac:dyDescent="0.2">
      <c r="A427" s="339">
        <v>42797</v>
      </c>
      <c r="B427" s="340" t="str">
        <f t="shared" si="22"/>
        <v>42797 Printer Ribbon Epson PLQ-20</v>
      </c>
      <c r="C427" s="348" t="s">
        <v>235</v>
      </c>
      <c r="D427" s="360" t="s">
        <v>471</v>
      </c>
      <c r="E427" s="349"/>
      <c r="F427" s="374">
        <v>3</v>
      </c>
      <c r="G427" s="344">
        <f>VLOOKUP(C427,'N1113 '!A$8:H$356,7,FALSE)</f>
        <v>616.66999999999996</v>
      </c>
      <c r="H427" s="395">
        <f t="shared" si="23"/>
        <v>0</v>
      </c>
      <c r="I427" s="396">
        <f t="shared" si="24"/>
        <v>1850.0099999999998</v>
      </c>
      <c r="J427" s="110"/>
    </row>
    <row r="428" spans="1:10" s="113" customFormat="1" ht="18.75" customHeight="1" x14ac:dyDescent="0.2">
      <c r="A428" s="340">
        <v>42797</v>
      </c>
      <c r="B428" s="340" t="str">
        <f t="shared" si="22"/>
        <v>42797 YMCKO Ribbon-300 prints (Evolis)</v>
      </c>
      <c r="C428" s="347" t="s">
        <v>444</v>
      </c>
      <c r="D428" s="163" t="s">
        <v>485</v>
      </c>
      <c r="E428" s="343">
        <v>5</v>
      </c>
      <c r="F428" s="373"/>
      <c r="G428" s="354">
        <f>VLOOKUP(C428,'N1113 '!A$8:H$356,7,FALSE)</f>
        <v>3800</v>
      </c>
      <c r="H428" s="395">
        <f t="shared" si="23"/>
        <v>19000</v>
      </c>
      <c r="I428" s="396">
        <f t="shared" si="24"/>
        <v>0</v>
      </c>
      <c r="J428" s="110"/>
    </row>
    <row r="429" spans="1:10" s="113" customFormat="1" ht="18.75" customHeight="1" x14ac:dyDescent="0.2">
      <c r="A429" s="339">
        <v>42798</v>
      </c>
      <c r="B429" s="340" t="str">
        <f t="shared" si="22"/>
        <v>42798 Printer Ink Epson L360</v>
      </c>
      <c r="C429" s="348" t="s">
        <v>815</v>
      </c>
      <c r="D429" s="429" t="s">
        <v>469</v>
      </c>
      <c r="E429" s="349"/>
      <c r="F429" s="374">
        <v>4</v>
      </c>
      <c r="G429" s="344">
        <f>VLOOKUP(C429,'N1113 '!A$8:H$356,7,FALSE)</f>
        <v>245</v>
      </c>
      <c r="H429" s="395">
        <f t="shared" si="23"/>
        <v>0</v>
      </c>
      <c r="I429" s="396">
        <f t="shared" si="24"/>
        <v>980</v>
      </c>
      <c r="J429" s="167"/>
    </row>
    <row r="430" spans="1:10" s="113" customFormat="1" ht="18.75" customHeight="1" x14ac:dyDescent="0.2">
      <c r="A430" s="339">
        <v>42800</v>
      </c>
      <c r="B430" s="340" t="str">
        <f t="shared" si="22"/>
        <v>42800 Ballpen - HBW Matrix OG-5</v>
      </c>
      <c r="C430" s="348" t="s">
        <v>404</v>
      </c>
      <c r="D430" s="439" t="s">
        <v>469</v>
      </c>
      <c r="E430" s="349"/>
      <c r="F430" s="374">
        <v>2</v>
      </c>
      <c r="G430" s="344">
        <f>VLOOKUP(C430,'N1113 '!A$8:H$356,7,FALSE)</f>
        <v>3.6</v>
      </c>
      <c r="H430" s="395">
        <f t="shared" si="23"/>
        <v>0</v>
      </c>
      <c r="I430" s="396">
        <f t="shared" si="24"/>
        <v>7.2</v>
      </c>
    </row>
    <row r="431" spans="1:10" s="110" customFormat="1" ht="18.75" customHeight="1" x14ac:dyDescent="0.2">
      <c r="A431" s="339">
        <v>42800</v>
      </c>
      <c r="B431" s="340" t="str">
        <f t="shared" si="22"/>
        <v>42800 Bond Paper Long /REAM</v>
      </c>
      <c r="C431" s="348" t="s">
        <v>415</v>
      </c>
      <c r="D431" s="426" t="s">
        <v>470</v>
      </c>
      <c r="E431" s="349"/>
      <c r="F431" s="374">
        <v>4</v>
      </c>
      <c r="G431" s="344">
        <f>VLOOKUP(C431,'N1113 '!A$8:H$356,7,FALSE)</f>
        <v>137</v>
      </c>
      <c r="H431" s="395">
        <f t="shared" si="23"/>
        <v>0</v>
      </c>
      <c r="I431" s="396">
        <f t="shared" si="24"/>
        <v>548</v>
      </c>
      <c r="J431" s="113"/>
    </row>
    <row r="432" spans="1:10" s="110" customFormat="1" ht="18.75" customHeight="1" x14ac:dyDescent="0.2">
      <c r="A432" s="339">
        <v>42800</v>
      </c>
      <c r="B432" s="340" t="str">
        <f t="shared" si="22"/>
        <v>42800 Bond Paper Long /REAM</v>
      </c>
      <c r="C432" s="348" t="s">
        <v>415</v>
      </c>
      <c r="D432" s="195" t="s">
        <v>983</v>
      </c>
      <c r="E432" s="349"/>
      <c r="F432" s="374">
        <v>5</v>
      </c>
      <c r="G432" s="344">
        <f>VLOOKUP(C432,'N1113 '!A$8:H$356,7,FALSE)</f>
        <v>137</v>
      </c>
      <c r="H432" s="395">
        <f t="shared" si="23"/>
        <v>0</v>
      </c>
      <c r="I432" s="396">
        <f t="shared" si="24"/>
        <v>685</v>
      </c>
      <c r="J432" s="113"/>
    </row>
    <row r="433" spans="1:10" s="110" customFormat="1" ht="18.75" customHeight="1" x14ac:dyDescent="0.2">
      <c r="A433" s="339">
        <v>42800</v>
      </c>
      <c r="B433" s="340" t="str">
        <f t="shared" si="22"/>
        <v>42800 Bond Paper Short /REAM1</v>
      </c>
      <c r="C433" s="423" t="s">
        <v>416</v>
      </c>
      <c r="D433" s="417" t="s">
        <v>467</v>
      </c>
      <c r="E433" s="349"/>
      <c r="F433" s="374">
        <v>5</v>
      </c>
      <c r="G433" s="344">
        <f>VLOOKUP(C433,'N1113 '!A$8:H$356,7,FALSE)</f>
        <v>122</v>
      </c>
      <c r="H433" s="395">
        <f t="shared" si="23"/>
        <v>0</v>
      </c>
      <c r="I433" s="396">
        <f t="shared" si="24"/>
        <v>610</v>
      </c>
      <c r="J433" s="113"/>
    </row>
    <row r="434" spans="1:10" s="110" customFormat="1" ht="18.75" customHeight="1" x14ac:dyDescent="0.2">
      <c r="A434" s="339">
        <v>42800</v>
      </c>
      <c r="B434" s="340" t="str">
        <f t="shared" si="22"/>
        <v>42800 Correction Tape1</v>
      </c>
      <c r="C434" s="348" t="s">
        <v>587</v>
      </c>
      <c r="D434" s="399" t="s">
        <v>469</v>
      </c>
      <c r="E434" s="349"/>
      <c r="F434" s="346">
        <v>1</v>
      </c>
      <c r="G434" s="344">
        <f>VLOOKUP(C434,'N1113 '!A$8:H$356,7,FALSE)</f>
        <v>11.6</v>
      </c>
      <c r="H434" s="395">
        <f t="shared" si="23"/>
        <v>0</v>
      </c>
      <c r="I434" s="396">
        <f t="shared" si="24"/>
        <v>11.6</v>
      </c>
    </row>
    <row r="435" spans="1:10" s="110" customFormat="1" ht="18.75" customHeight="1" x14ac:dyDescent="0.2">
      <c r="A435" s="339">
        <v>42800</v>
      </c>
      <c r="B435" s="340" t="str">
        <f t="shared" si="22"/>
        <v>42800 Fastener</v>
      </c>
      <c r="C435" s="348" t="s">
        <v>143</v>
      </c>
      <c r="D435" s="399" t="s">
        <v>469</v>
      </c>
      <c r="E435" s="349"/>
      <c r="F435" s="374">
        <v>1</v>
      </c>
      <c r="G435" s="344">
        <f>VLOOKUP(C435,'N1113 '!A$8:H$356,7,FALSE)</f>
        <v>26</v>
      </c>
      <c r="H435" s="395">
        <f t="shared" si="23"/>
        <v>0</v>
      </c>
      <c r="I435" s="396">
        <f t="shared" si="24"/>
        <v>26</v>
      </c>
    </row>
    <row r="436" spans="1:10" s="110" customFormat="1" ht="18.75" customHeight="1" x14ac:dyDescent="0.2">
      <c r="A436" s="339">
        <v>42800</v>
      </c>
      <c r="B436" s="340" t="str">
        <f t="shared" si="22"/>
        <v>42800 Fastener</v>
      </c>
      <c r="C436" s="348" t="s">
        <v>143</v>
      </c>
      <c r="D436" s="417" t="s">
        <v>467</v>
      </c>
      <c r="E436" s="349"/>
      <c r="F436" s="374">
        <v>1</v>
      </c>
      <c r="G436" s="344">
        <f>VLOOKUP(C436,'N1113 '!A$8:H$356,7,FALSE)</f>
        <v>26</v>
      </c>
      <c r="H436" s="395">
        <f t="shared" si="23"/>
        <v>0</v>
      </c>
      <c r="I436" s="396">
        <f t="shared" si="24"/>
        <v>26</v>
      </c>
    </row>
    <row r="437" spans="1:10" s="113" customFormat="1" ht="18.75" customHeight="1" x14ac:dyDescent="0.2">
      <c r="A437" s="339">
        <v>42800</v>
      </c>
      <c r="B437" s="340" t="str">
        <f t="shared" si="22"/>
        <v>42800 Fastener Long 8.5"</v>
      </c>
      <c r="C437" s="423" t="s">
        <v>865</v>
      </c>
      <c r="D437" s="399" t="s">
        <v>469</v>
      </c>
      <c r="E437" s="349"/>
      <c r="F437" s="374">
        <v>1</v>
      </c>
      <c r="G437" s="344">
        <f>VLOOKUP(C437,'N1113 '!A$8:H$356,7,FALSE)</f>
        <v>95</v>
      </c>
      <c r="H437" s="395">
        <f t="shared" si="23"/>
        <v>0</v>
      </c>
      <c r="I437" s="396">
        <f t="shared" si="24"/>
        <v>95</v>
      </c>
      <c r="J437" s="110"/>
    </row>
    <row r="438" spans="1:10" s="113" customFormat="1" ht="18.75" customHeight="1" x14ac:dyDescent="0.2">
      <c r="A438" s="339">
        <v>42800</v>
      </c>
      <c r="B438" s="340" t="str">
        <f t="shared" si="22"/>
        <v>42800 Passbook - Fixed Deposit Supplemental</v>
      </c>
      <c r="C438" s="348" t="s">
        <v>32</v>
      </c>
      <c r="D438" s="399" t="s">
        <v>469</v>
      </c>
      <c r="E438" s="349"/>
      <c r="F438" s="374">
        <v>100</v>
      </c>
      <c r="G438" s="344">
        <f>VLOOKUP(C438,'N1113 '!A$8:H$356,7,FALSE)</f>
        <v>12</v>
      </c>
      <c r="H438" s="395">
        <f t="shared" si="23"/>
        <v>0</v>
      </c>
      <c r="I438" s="396">
        <f t="shared" si="24"/>
        <v>1200</v>
      </c>
      <c r="J438" s="110"/>
    </row>
    <row r="439" spans="1:10" s="113" customFormat="1" ht="18.75" customHeight="1" x14ac:dyDescent="0.2">
      <c r="A439" s="339">
        <v>42800</v>
      </c>
      <c r="B439" s="340" t="str">
        <f t="shared" si="22"/>
        <v>42800 Passbook - Loan Passbook</v>
      </c>
      <c r="C439" s="348" t="s">
        <v>34</v>
      </c>
      <c r="D439" s="399" t="s">
        <v>469</v>
      </c>
      <c r="E439" s="349"/>
      <c r="F439" s="374">
        <v>200</v>
      </c>
      <c r="G439" s="344">
        <f>VLOOKUP(C439,'N1113 '!A$8:H$356,7,FALSE)</f>
        <v>20</v>
      </c>
      <c r="H439" s="395">
        <f t="shared" si="23"/>
        <v>0</v>
      </c>
      <c r="I439" s="396">
        <f t="shared" si="24"/>
        <v>4000</v>
      </c>
    </row>
    <row r="440" spans="1:10" s="113" customFormat="1" ht="18.75" customHeight="1" x14ac:dyDescent="0.2">
      <c r="A440" s="339">
        <v>42800</v>
      </c>
      <c r="B440" s="340" t="str">
        <f t="shared" si="22"/>
        <v>42800 Printer Ribbon Epson PLQ-20</v>
      </c>
      <c r="C440" s="348" t="s">
        <v>235</v>
      </c>
      <c r="D440" s="429" t="s">
        <v>469</v>
      </c>
      <c r="E440" s="349"/>
      <c r="F440" s="374">
        <v>6</v>
      </c>
      <c r="G440" s="344">
        <f>VLOOKUP(C440,'N1113 '!A$8:H$356,7,FALSE)</f>
        <v>616.66999999999996</v>
      </c>
      <c r="H440" s="395">
        <f t="shared" si="23"/>
        <v>0</v>
      </c>
      <c r="I440" s="396">
        <f t="shared" si="24"/>
        <v>3700.0199999999995</v>
      </c>
      <c r="J440" s="167"/>
    </row>
    <row r="441" spans="1:10" s="113" customFormat="1" ht="18.75" customHeight="1" x14ac:dyDescent="0.2">
      <c r="A441" s="339">
        <v>42800</v>
      </c>
      <c r="B441" s="340" t="str">
        <f t="shared" si="22"/>
        <v>42800 Printer Ribbon Epson PLQ-20</v>
      </c>
      <c r="C441" s="348" t="s">
        <v>235</v>
      </c>
      <c r="D441" s="360" t="s">
        <v>769</v>
      </c>
      <c r="E441" s="349"/>
      <c r="F441" s="374">
        <v>3</v>
      </c>
      <c r="G441" s="344">
        <f>VLOOKUP(C441,'N1113 '!A$8:H$356,7,FALSE)</f>
        <v>616.66999999999996</v>
      </c>
      <c r="H441" s="395">
        <f t="shared" si="23"/>
        <v>0</v>
      </c>
      <c r="I441" s="396">
        <f t="shared" si="24"/>
        <v>1850.0099999999998</v>
      </c>
      <c r="J441" s="167"/>
    </row>
    <row r="442" spans="1:10" s="110" customFormat="1" ht="18.75" customHeight="1" x14ac:dyDescent="0.2">
      <c r="A442" s="339">
        <v>42800</v>
      </c>
      <c r="B442" s="340" t="str">
        <f t="shared" si="22"/>
        <v>42800 Scotch Tape 1"</v>
      </c>
      <c r="C442" s="168" t="s">
        <v>269</v>
      </c>
      <c r="D442" s="426" t="s">
        <v>470</v>
      </c>
      <c r="E442" s="349"/>
      <c r="F442" s="374">
        <v>2</v>
      </c>
      <c r="G442" s="344">
        <f>VLOOKUP(C442,'N1113 '!A$8:H$356,7,FALSE)</f>
        <v>14</v>
      </c>
      <c r="H442" s="395">
        <f t="shared" si="23"/>
        <v>0</v>
      </c>
      <c r="I442" s="396">
        <f t="shared" si="24"/>
        <v>28</v>
      </c>
    </row>
    <row r="443" spans="1:10" s="110" customFormat="1" ht="18.75" customHeight="1" x14ac:dyDescent="0.2">
      <c r="A443" s="339">
        <v>42800</v>
      </c>
      <c r="B443" s="340" t="str">
        <f t="shared" si="22"/>
        <v>42800 Scotch Tape 1"</v>
      </c>
      <c r="C443" s="168" t="s">
        <v>269</v>
      </c>
      <c r="D443" s="439" t="s">
        <v>469</v>
      </c>
      <c r="E443" s="349"/>
      <c r="F443" s="374">
        <v>2</v>
      </c>
      <c r="G443" s="344">
        <f>VLOOKUP(C443,'N1113 '!A$8:H$356,7,FALSE)</f>
        <v>14</v>
      </c>
      <c r="H443" s="395">
        <f t="shared" si="23"/>
        <v>0</v>
      </c>
      <c r="I443" s="396">
        <f t="shared" si="24"/>
        <v>28</v>
      </c>
    </row>
    <row r="444" spans="1:10" s="110" customFormat="1" ht="18.75" customHeight="1" x14ac:dyDescent="0.2">
      <c r="A444" s="339">
        <v>42800</v>
      </c>
      <c r="B444" s="340" t="str">
        <f t="shared" si="22"/>
        <v>42800 Scotch Tape 1"</v>
      </c>
      <c r="C444" s="348" t="s">
        <v>269</v>
      </c>
      <c r="D444" s="463" t="s">
        <v>473</v>
      </c>
      <c r="E444" s="349"/>
      <c r="F444" s="374">
        <v>1</v>
      </c>
      <c r="G444" s="344">
        <f>VLOOKUP(C444,'N1113 '!A$8:H$356,7,FALSE)</f>
        <v>14</v>
      </c>
      <c r="H444" s="395">
        <f t="shared" si="23"/>
        <v>0</v>
      </c>
      <c r="I444" s="396">
        <f t="shared" si="24"/>
        <v>14</v>
      </c>
    </row>
    <row r="445" spans="1:10" s="110" customFormat="1" ht="18.75" customHeight="1" x14ac:dyDescent="0.2">
      <c r="A445" s="339">
        <v>42800</v>
      </c>
      <c r="B445" s="340" t="str">
        <f t="shared" si="22"/>
        <v>42800 Sign Pen - Pilot bx v5 .5</v>
      </c>
      <c r="C445" s="348" t="s">
        <v>440</v>
      </c>
      <c r="D445" s="399" t="s">
        <v>469</v>
      </c>
      <c r="E445" s="349"/>
      <c r="F445" s="374">
        <v>1</v>
      </c>
      <c r="G445" s="344">
        <f>VLOOKUP(C445,'N1113 '!A$8:H$356,7,FALSE)</f>
        <v>45</v>
      </c>
      <c r="H445" s="395">
        <f t="shared" si="23"/>
        <v>0</v>
      </c>
      <c r="I445" s="396">
        <f t="shared" si="24"/>
        <v>45</v>
      </c>
    </row>
    <row r="446" spans="1:10" s="110" customFormat="1" ht="18.75" customHeight="1" x14ac:dyDescent="0.2">
      <c r="A446" s="339">
        <v>42800</v>
      </c>
      <c r="B446" s="340" t="str">
        <f t="shared" si="22"/>
        <v>42800 Stapler # 35</v>
      </c>
      <c r="C446" s="423" t="s">
        <v>737</v>
      </c>
      <c r="D446" s="399" t="s">
        <v>469</v>
      </c>
      <c r="E446" s="349"/>
      <c r="F446" s="374">
        <v>1</v>
      </c>
      <c r="G446" s="344">
        <f>VLOOKUP(C446,'N1113 '!A$8:H$356,7,FALSE)</f>
        <v>98</v>
      </c>
      <c r="H446" s="395">
        <f t="shared" si="23"/>
        <v>0</v>
      </c>
      <c r="I446" s="396">
        <f t="shared" si="24"/>
        <v>98</v>
      </c>
    </row>
    <row r="447" spans="1:10" s="110" customFormat="1" ht="18.75" customHeight="1" x14ac:dyDescent="0.2">
      <c r="A447" s="339">
        <v>42800</v>
      </c>
      <c r="B447" s="340" t="str">
        <f t="shared" si="22"/>
        <v>42800 YMCKO Ribbon-300 prints (Evolis)</v>
      </c>
      <c r="C447" s="348" t="s">
        <v>444</v>
      </c>
      <c r="D447" s="195" t="s">
        <v>465</v>
      </c>
      <c r="E447" s="349"/>
      <c r="F447" s="374">
        <v>1</v>
      </c>
      <c r="G447" s="344">
        <f>VLOOKUP(C447,'N1113 '!A$8:H$356,7,FALSE)</f>
        <v>3800</v>
      </c>
      <c r="H447" s="395">
        <f t="shared" si="23"/>
        <v>0</v>
      </c>
      <c r="I447" s="396">
        <f t="shared" si="24"/>
        <v>3800</v>
      </c>
    </row>
    <row r="448" spans="1:10" s="110" customFormat="1" ht="18.75" customHeight="1" x14ac:dyDescent="0.2">
      <c r="A448" s="339">
        <v>42801</v>
      </c>
      <c r="B448" s="340" t="str">
        <f t="shared" si="22"/>
        <v>42801 Application Form WFD</v>
      </c>
      <c r="C448" s="348" t="s">
        <v>8</v>
      </c>
      <c r="D448" s="422" t="s">
        <v>470</v>
      </c>
      <c r="E448" s="349"/>
      <c r="F448" s="374">
        <v>16</v>
      </c>
      <c r="G448" s="344">
        <f>VLOOKUP(C448,'N1113 '!A$8:H$356,7,FALSE)</f>
        <v>34.5</v>
      </c>
      <c r="H448" s="395">
        <f t="shared" si="23"/>
        <v>0</v>
      </c>
      <c r="I448" s="396">
        <f t="shared" si="24"/>
        <v>552</v>
      </c>
    </row>
    <row r="449" spans="1:10" s="110" customFormat="1" ht="18.75" customHeight="1" x14ac:dyDescent="0.2">
      <c r="A449" s="340">
        <v>42801</v>
      </c>
      <c r="B449" s="340" t="str">
        <f t="shared" si="22"/>
        <v xml:space="preserve">42801 Cutter sm </v>
      </c>
      <c r="C449" s="347" t="s">
        <v>964</v>
      </c>
      <c r="D449" s="389" t="s">
        <v>464</v>
      </c>
      <c r="E449" s="343">
        <v>1</v>
      </c>
      <c r="F449" s="373"/>
      <c r="G449" s="344">
        <f>VLOOKUP(C449,'N1113 '!A$8:H$356,7,FALSE)</f>
        <v>30</v>
      </c>
      <c r="H449" s="395">
        <f t="shared" si="23"/>
        <v>30</v>
      </c>
      <c r="I449" s="396">
        <f t="shared" si="24"/>
        <v>0</v>
      </c>
    </row>
    <row r="450" spans="1:10" s="110" customFormat="1" ht="18.75" customHeight="1" x14ac:dyDescent="0.2">
      <c r="A450" s="339">
        <v>42801</v>
      </c>
      <c r="B450" s="340" t="str">
        <f t="shared" si="22"/>
        <v xml:space="preserve">42801 Cutter sm </v>
      </c>
      <c r="C450" s="348" t="s">
        <v>964</v>
      </c>
      <c r="D450" s="428" t="s">
        <v>482</v>
      </c>
      <c r="E450" s="376"/>
      <c r="F450" s="346">
        <v>1</v>
      </c>
      <c r="G450" s="344">
        <f>VLOOKUP(C450,'N1113 '!A$8:H$356,7,FALSE)</f>
        <v>30</v>
      </c>
      <c r="H450" s="395">
        <f t="shared" si="23"/>
        <v>0</v>
      </c>
      <c r="I450" s="396">
        <f t="shared" si="24"/>
        <v>30</v>
      </c>
    </row>
    <row r="451" spans="1:10" s="113" customFormat="1" ht="18.75" customHeight="1" x14ac:dyDescent="0.2">
      <c r="A451" s="340">
        <v>42801</v>
      </c>
      <c r="B451" s="340" t="str">
        <f t="shared" si="22"/>
        <v>42801 Fastener</v>
      </c>
      <c r="C451" s="405" t="s">
        <v>143</v>
      </c>
      <c r="D451" s="389" t="s">
        <v>464</v>
      </c>
      <c r="E451" s="343">
        <v>10</v>
      </c>
      <c r="F451" s="373"/>
      <c r="G451" s="344">
        <f>VLOOKUP(C451,'N1113 '!A$8:H$356,7,FALSE)</f>
        <v>26</v>
      </c>
      <c r="H451" s="395">
        <f t="shared" si="23"/>
        <v>260</v>
      </c>
      <c r="I451" s="396">
        <f t="shared" si="24"/>
        <v>0</v>
      </c>
      <c r="J451" s="110"/>
    </row>
    <row r="452" spans="1:10" s="113" customFormat="1" ht="18.75" customHeight="1" x14ac:dyDescent="0.2">
      <c r="A452" s="340">
        <v>42801</v>
      </c>
      <c r="B452" s="340" t="str">
        <f t="shared" si="22"/>
        <v>42801 Fastener Long 8.5"a</v>
      </c>
      <c r="C452" s="387" t="s">
        <v>967</v>
      </c>
      <c r="D452" s="389" t="s">
        <v>464</v>
      </c>
      <c r="E452" s="343">
        <v>10</v>
      </c>
      <c r="F452" s="373"/>
      <c r="G452" s="344">
        <f>VLOOKUP(C452,'N1113 '!A$8:H$356,7,FALSE)</f>
        <v>125</v>
      </c>
      <c r="H452" s="395">
        <f t="shared" si="23"/>
        <v>1250</v>
      </c>
      <c r="I452" s="396">
        <f t="shared" si="24"/>
        <v>0</v>
      </c>
      <c r="J452" s="110"/>
    </row>
    <row r="453" spans="1:10" s="113" customFormat="1" ht="18.75" customHeight="1" x14ac:dyDescent="0.2">
      <c r="A453" s="340">
        <v>42801</v>
      </c>
      <c r="B453" s="340" t="str">
        <f t="shared" si="22"/>
        <v>42801 Fastener Long 8.5"a</v>
      </c>
      <c r="C453" s="387" t="s">
        <v>967</v>
      </c>
      <c r="D453" s="163" t="s">
        <v>464</v>
      </c>
      <c r="E453" s="343">
        <v>10</v>
      </c>
      <c r="F453" s="373"/>
      <c r="G453" s="344">
        <f>VLOOKUP(C453,'N1113 '!A$8:H$356,7,FALSE)</f>
        <v>125</v>
      </c>
      <c r="H453" s="395">
        <f t="shared" si="23"/>
        <v>1250</v>
      </c>
      <c r="I453" s="396">
        <f t="shared" si="24"/>
        <v>0</v>
      </c>
      <c r="J453" s="110"/>
    </row>
    <row r="454" spans="1:10" s="113" customFormat="1" ht="18.75" customHeight="1" x14ac:dyDescent="0.2">
      <c r="A454" s="339">
        <v>42801</v>
      </c>
      <c r="B454" s="340" t="str">
        <f t="shared" si="22"/>
        <v>42801 ID Lace</v>
      </c>
      <c r="C454" s="348" t="s">
        <v>834</v>
      </c>
      <c r="D454" s="201" t="s">
        <v>575</v>
      </c>
      <c r="E454" s="349"/>
      <c r="F454" s="374">
        <v>15</v>
      </c>
      <c r="G454" s="344">
        <f>VLOOKUP(C454,'N1113 '!A$8:H$356,7,FALSE)</f>
        <v>7</v>
      </c>
      <c r="H454" s="395">
        <f t="shared" si="23"/>
        <v>0</v>
      </c>
      <c r="I454" s="396">
        <f t="shared" si="24"/>
        <v>105</v>
      </c>
    </row>
    <row r="455" spans="1:10" s="113" customFormat="1" ht="18.75" customHeight="1" x14ac:dyDescent="0.2">
      <c r="A455" s="339">
        <v>42801</v>
      </c>
      <c r="B455" s="340" t="str">
        <f t="shared" ref="B455:B518" si="25">CONCATENATE(A455," ",C455)</f>
        <v>42801 ID Lace 1</v>
      </c>
      <c r="C455" s="348" t="s">
        <v>971</v>
      </c>
      <c r="D455" s="201" t="s">
        <v>575</v>
      </c>
      <c r="E455" s="349"/>
      <c r="F455" s="374">
        <v>10</v>
      </c>
      <c r="G455" s="344">
        <f>VLOOKUP(C455,'N1113 '!A$8:H$356,7,FALSE)</f>
        <v>8</v>
      </c>
      <c r="H455" s="395">
        <f t="shared" si="23"/>
        <v>0</v>
      </c>
      <c r="I455" s="396">
        <f t="shared" si="24"/>
        <v>80</v>
      </c>
    </row>
    <row r="456" spans="1:10" s="113" customFormat="1" ht="18.75" customHeight="1" x14ac:dyDescent="0.2">
      <c r="A456" s="340">
        <v>42801</v>
      </c>
      <c r="B456" s="340" t="str">
        <f t="shared" si="25"/>
        <v>42801 Ink (numbering machine)</v>
      </c>
      <c r="C456" s="347" t="s">
        <v>963</v>
      </c>
      <c r="D456" s="240" t="s">
        <v>464</v>
      </c>
      <c r="E456" s="349">
        <v>1</v>
      </c>
      <c r="F456" s="374"/>
      <c r="G456" s="344">
        <f>VLOOKUP(C456,'N1113 '!A$8:H$356,7,FALSE)</f>
        <v>195</v>
      </c>
      <c r="H456" s="395">
        <f t="shared" si="23"/>
        <v>195</v>
      </c>
      <c r="I456" s="396">
        <f t="shared" si="24"/>
        <v>0</v>
      </c>
      <c r="J456" s="167"/>
    </row>
    <row r="457" spans="1:10" s="113" customFormat="1" ht="18.75" customHeight="1" x14ac:dyDescent="0.2">
      <c r="A457" s="339">
        <v>42801</v>
      </c>
      <c r="B457" s="340" t="str">
        <f t="shared" si="25"/>
        <v>42801 Ink (numbering machine)</v>
      </c>
      <c r="C457" s="348" t="s">
        <v>963</v>
      </c>
      <c r="D457" s="422" t="s">
        <v>470</v>
      </c>
      <c r="E457" s="349"/>
      <c r="F457" s="374">
        <v>1</v>
      </c>
      <c r="G457" s="344">
        <f>VLOOKUP(C457,'N1113 '!A$8:H$356,7,FALSE)</f>
        <v>195</v>
      </c>
      <c r="H457" s="395">
        <f t="shared" si="23"/>
        <v>0</v>
      </c>
      <c r="I457" s="396">
        <f t="shared" si="24"/>
        <v>195</v>
      </c>
    </row>
    <row r="458" spans="1:10" s="113" customFormat="1" ht="18.75" customHeight="1" x14ac:dyDescent="0.2">
      <c r="A458" s="340">
        <v>42801</v>
      </c>
      <c r="B458" s="340" t="str">
        <f t="shared" si="25"/>
        <v>42801 Newsprint Paper Long1</v>
      </c>
      <c r="C458" s="347" t="s">
        <v>966</v>
      </c>
      <c r="D458" s="163" t="s">
        <v>618</v>
      </c>
      <c r="E458" s="343">
        <v>10</v>
      </c>
      <c r="F458" s="373"/>
      <c r="G458" s="344">
        <f>VLOOKUP(C458,'N1113 '!A$8:H$356,7,FALSE)</f>
        <v>98</v>
      </c>
      <c r="H458" s="395">
        <f t="shared" si="23"/>
        <v>980</v>
      </c>
      <c r="I458" s="396">
        <f t="shared" si="24"/>
        <v>0</v>
      </c>
      <c r="J458" s="110"/>
    </row>
    <row r="459" spans="1:10" s="113" customFormat="1" ht="18.75" customHeight="1" x14ac:dyDescent="0.2">
      <c r="A459" s="340">
        <v>42801</v>
      </c>
      <c r="B459" s="340" t="str">
        <f t="shared" si="25"/>
        <v>42801 Newsprint Paper Short1</v>
      </c>
      <c r="C459" s="405" t="s">
        <v>858</v>
      </c>
      <c r="D459" s="163" t="s">
        <v>618</v>
      </c>
      <c r="E459" s="343">
        <v>10</v>
      </c>
      <c r="F459" s="373"/>
      <c r="G459" s="344">
        <f>VLOOKUP(C459,'N1113 '!A$8:H$356,7,FALSE)</f>
        <v>67</v>
      </c>
      <c r="H459" s="395">
        <f t="shared" si="23"/>
        <v>670</v>
      </c>
      <c r="I459" s="396">
        <f t="shared" si="24"/>
        <v>0</v>
      </c>
      <c r="J459" s="110"/>
    </row>
    <row r="460" spans="1:10" s="113" customFormat="1" ht="18.75" customHeight="1" x14ac:dyDescent="0.2">
      <c r="A460" s="340">
        <v>42801</v>
      </c>
      <c r="B460" s="340" t="str">
        <f t="shared" si="25"/>
        <v>42801 Printer Ribbon Epson LX 300 + Ila</v>
      </c>
      <c r="C460" s="347" t="s">
        <v>965</v>
      </c>
      <c r="D460" s="163" t="s">
        <v>464</v>
      </c>
      <c r="E460" s="343">
        <v>10</v>
      </c>
      <c r="F460" s="373"/>
      <c r="G460" s="344">
        <f>VLOOKUP(C460,'N1113 '!A$8:H$356,7,FALSE)</f>
        <v>145</v>
      </c>
      <c r="H460" s="395">
        <f t="shared" si="23"/>
        <v>1450</v>
      </c>
      <c r="I460" s="396">
        <f t="shared" si="24"/>
        <v>0</v>
      </c>
      <c r="J460" s="110"/>
    </row>
    <row r="461" spans="1:10" s="113" customFormat="1" ht="18.75" customHeight="1" x14ac:dyDescent="0.2">
      <c r="A461" s="340">
        <v>42801</v>
      </c>
      <c r="B461" s="340" t="str">
        <f t="shared" si="25"/>
        <v>42801 Printer Ribbon HP Toner CB4 35-A1</v>
      </c>
      <c r="C461" s="347" t="s">
        <v>968</v>
      </c>
      <c r="D461" s="163" t="s">
        <v>464</v>
      </c>
      <c r="E461" s="343">
        <v>1</v>
      </c>
      <c r="F461" s="373"/>
      <c r="G461" s="354">
        <f>VLOOKUP(C461,'N1113 '!A$8:H$356,7,FALSE)</f>
        <v>3200</v>
      </c>
      <c r="H461" s="395">
        <f t="shared" si="23"/>
        <v>3200</v>
      </c>
      <c r="I461" s="396">
        <f t="shared" si="24"/>
        <v>0</v>
      </c>
      <c r="J461" s="110"/>
    </row>
    <row r="462" spans="1:10" s="113" customFormat="1" ht="18.75" customHeight="1" x14ac:dyDescent="0.2">
      <c r="A462" s="339">
        <v>42801</v>
      </c>
      <c r="B462" s="340" t="str">
        <f t="shared" si="25"/>
        <v>42801 Printer Ribbon HP Toner CB4 35-A1</v>
      </c>
      <c r="C462" s="348" t="s">
        <v>968</v>
      </c>
      <c r="D462" s="422" t="s">
        <v>470</v>
      </c>
      <c r="E462" s="349"/>
      <c r="F462" s="374">
        <v>1</v>
      </c>
      <c r="G462" s="344">
        <f>VLOOKUP(C462,'N1113 '!A$8:H$356,7,FALSE)</f>
        <v>3200</v>
      </c>
      <c r="H462" s="395">
        <f t="shared" si="23"/>
        <v>0</v>
      </c>
      <c r="I462" s="396">
        <f t="shared" si="24"/>
        <v>3200</v>
      </c>
      <c r="J462" s="110"/>
    </row>
    <row r="463" spans="1:10" s="113" customFormat="1" ht="18.75" customHeight="1" x14ac:dyDescent="0.2">
      <c r="A463" s="339">
        <v>42802</v>
      </c>
      <c r="B463" s="340" t="str">
        <f t="shared" si="25"/>
        <v>42802 Newsprint Paper Short</v>
      </c>
      <c r="C463" s="348" t="s">
        <v>752</v>
      </c>
      <c r="D463" s="390" t="s">
        <v>474</v>
      </c>
      <c r="E463" s="349"/>
      <c r="F463" s="374">
        <v>2</v>
      </c>
      <c r="G463" s="344">
        <f>VLOOKUP(C463,'N1113 '!A$8:H$356,7,FALSE)</f>
        <v>73</v>
      </c>
      <c r="H463" s="395">
        <f t="shared" si="23"/>
        <v>0</v>
      </c>
      <c r="I463" s="396">
        <f t="shared" si="24"/>
        <v>146</v>
      </c>
      <c r="J463" s="110"/>
    </row>
    <row r="464" spans="1:10" s="110" customFormat="1" ht="18.75" customHeight="1" x14ac:dyDescent="0.2">
      <c r="A464" s="339">
        <v>42802</v>
      </c>
      <c r="B464" s="340" t="str">
        <f t="shared" si="25"/>
        <v>42802 Printer Ink Epson L360</v>
      </c>
      <c r="C464" s="348" t="s">
        <v>815</v>
      </c>
      <c r="D464" s="417" t="s">
        <v>465</v>
      </c>
      <c r="E464" s="349"/>
      <c r="F464" s="374">
        <v>1</v>
      </c>
      <c r="G464" s="344">
        <f>VLOOKUP(C464,'N1113 '!A$8:H$356,7,FALSE)</f>
        <v>245</v>
      </c>
      <c r="H464" s="395">
        <f t="shared" si="23"/>
        <v>0</v>
      </c>
      <c r="I464" s="396">
        <f t="shared" si="24"/>
        <v>245</v>
      </c>
      <c r="J464" s="167"/>
    </row>
    <row r="465" spans="1:10" s="113" customFormat="1" ht="18.75" customHeight="1" x14ac:dyDescent="0.2">
      <c r="A465" s="339">
        <v>42802</v>
      </c>
      <c r="B465" s="340" t="str">
        <f t="shared" si="25"/>
        <v>42802 Printer Ribbon Epson FX 2175/2190</v>
      </c>
      <c r="C465" s="348" t="s">
        <v>231</v>
      </c>
      <c r="D465" s="196" t="s">
        <v>465</v>
      </c>
      <c r="E465" s="349"/>
      <c r="F465" s="374">
        <v>3</v>
      </c>
      <c r="G465" s="344">
        <f>VLOOKUP(C465,'N1113 '!A$8:H$356,7,FALSE)</f>
        <v>425</v>
      </c>
      <c r="H465" s="395">
        <f t="shared" si="23"/>
        <v>0</v>
      </c>
      <c r="I465" s="396">
        <f t="shared" si="24"/>
        <v>1275</v>
      </c>
      <c r="J465" s="110"/>
    </row>
    <row r="466" spans="1:10" s="113" customFormat="1" ht="18.75" customHeight="1" x14ac:dyDescent="0.2">
      <c r="A466" s="339">
        <v>42802</v>
      </c>
      <c r="B466" s="340" t="str">
        <f t="shared" si="25"/>
        <v xml:space="preserve">42802 Rubber Band /pack </v>
      </c>
      <c r="C466" s="348" t="s">
        <v>438</v>
      </c>
      <c r="D466" s="422" t="s">
        <v>470</v>
      </c>
      <c r="E466" s="349"/>
      <c r="F466" s="374">
        <v>1</v>
      </c>
      <c r="G466" s="344">
        <f>VLOOKUP(C466,'N1113 '!A$8:H$356,7,FALSE)</f>
        <v>20</v>
      </c>
      <c r="H466" s="395">
        <f t="shared" si="23"/>
        <v>0</v>
      </c>
      <c r="I466" s="396">
        <f t="shared" si="24"/>
        <v>20</v>
      </c>
      <c r="J466" s="110"/>
    </row>
    <row r="467" spans="1:10" s="113" customFormat="1" ht="18.75" customHeight="1" x14ac:dyDescent="0.2">
      <c r="A467" s="339">
        <v>42802</v>
      </c>
      <c r="B467" s="340" t="str">
        <f t="shared" si="25"/>
        <v>42802 Scotch Tape 1"</v>
      </c>
      <c r="C467" s="348" t="s">
        <v>269</v>
      </c>
      <c r="D467" s="196" t="s">
        <v>467</v>
      </c>
      <c r="E467" s="349"/>
      <c r="F467" s="374">
        <v>1</v>
      </c>
      <c r="G467" s="344">
        <f>VLOOKUP(C467,'N1113 '!A$8:H$356,7,FALSE)</f>
        <v>14</v>
      </c>
      <c r="H467" s="395">
        <f t="shared" si="23"/>
        <v>0</v>
      </c>
      <c r="I467" s="396">
        <f t="shared" si="24"/>
        <v>14</v>
      </c>
      <c r="J467" s="110"/>
    </row>
    <row r="468" spans="1:10" s="113" customFormat="1" ht="18.75" customHeight="1" x14ac:dyDescent="0.2">
      <c r="A468" s="339">
        <v>42803</v>
      </c>
      <c r="B468" s="340" t="str">
        <f t="shared" si="25"/>
        <v>42803 Battery - MMT AA</v>
      </c>
      <c r="C468" s="348" t="s">
        <v>985</v>
      </c>
      <c r="D468" s="196" t="s">
        <v>467</v>
      </c>
      <c r="E468" s="349"/>
      <c r="F468" s="374">
        <v>1</v>
      </c>
      <c r="G468" s="344">
        <f>VLOOKUP(C468,'N1113 '!A$8:H$356,7,FALSE)</f>
        <v>9.5</v>
      </c>
      <c r="H468" s="395">
        <f t="shared" si="23"/>
        <v>0</v>
      </c>
      <c r="I468" s="396">
        <f t="shared" si="24"/>
        <v>9.5</v>
      </c>
    </row>
    <row r="469" spans="1:10" s="113" customFormat="1" ht="18.75" customHeight="1" x14ac:dyDescent="0.2">
      <c r="A469" s="340">
        <v>42803</v>
      </c>
      <c r="B469" s="340" t="str">
        <f t="shared" si="25"/>
        <v>42803 Battery - Eveready AA 1</v>
      </c>
      <c r="C469" s="347" t="s">
        <v>969</v>
      </c>
      <c r="D469" s="163" t="s">
        <v>464</v>
      </c>
      <c r="E469" s="343">
        <v>8</v>
      </c>
      <c r="F469" s="373"/>
      <c r="G469" s="344">
        <f>VLOOKUP(C469,'N1113 '!A$8:H$356,7,FALSE)</f>
        <v>23.75</v>
      </c>
      <c r="H469" s="395">
        <f t="shared" si="23"/>
        <v>190</v>
      </c>
      <c r="I469" s="396">
        <f t="shared" si="24"/>
        <v>0</v>
      </c>
    </row>
    <row r="470" spans="1:10" s="113" customFormat="1" ht="18.75" customHeight="1" x14ac:dyDescent="0.2">
      <c r="A470" s="340">
        <v>42803</v>
      </c>
      <c r="B470" s="340" t="str">
        <f t="shared" si="25"/>
        <v>42803 Battery - KODAK AAA 1</v>
      </c>
      <c r="C470" s="347" t="s">
        <v>970</v>
      </c>
      <c r="D470" s="163" t="s">
        <v>464</v>
      </c>
      <c r="E470" s="343">
        <v>8</v>
      </c>
      <c r="F470" s="373"/>
      <c r="G470" s="344">
        <f>VLOOKUP(C470,'N1113 '!A$8:H$356,7,FALSE)</f>
        <v>20</v>
      </c>
      <c r="H470" s="395">
        <f t="shared" si="23"/>
        <v>160</v>
      </c>
      <c r="I470" s="396">
        <f t="shared" si="24"/>
        <v>0</v>
      </c>
    </row>
    <row r="471" spans="1:10" s="110" customFormat="1" ht="18.75" customHeight="1" x14ac:dyDescent="0.2">
      <c r="A471" s="340">
        <v>42803</v>
      </c>
      <c r="B471" s="340" t="str">
        <f t="shared" si="25"/>
        <v>42803 ID Lace 1</v>
      </c>
      <c r="C471" s="347" t="s">
        <v>971</v>
      </c>
      <c r="D471" s="163" t="s">
        <v>464</v>
      </c>
      <c r="E471" s="343">
        <v>10</v>
      </c>
      <c r="F471" s="373"/>
      <c r="G471" s="344">
        <f>VLOOKUP(C471,'N1113 '!A$8:H$356,7,FALSE)</f>
        <v>8</v>
      </c>
      <c r="H471" s="395">
        <f t="shared" si="23"/>
        <v>80</v>
      </c>
      <c r="I471" s="396">
        <f t="shared" si="24"/>
        <v>0</v>
      </c>
      <c r="J471" s="113"/>
    </row>
    <row r="472" spans="1:10" s="110" customFormat="1" ht="18.75" customHeight="1" x14ac:dyDescent="0.2">
      <c r="A472" s="340">
        <v>42803</v>
      </c>
      <c r="B472" s="340" t="str">
        <f t="shared" si="25"/>
        <v>42803 Printer Ribbon Epson FX 2175/2190</v>
      </c>
      <c r="C472" s="347" t="s">
        <v>231</v>
      </c>
      <c r="D472" s="163" t="s">
        <v>464</v>
      </c>
      <c r="E472" s="343">
        <v>1</v>
      </c>
      <c r="F472" s="373"/>
      <c r="G472" s="354">
        <f>VLOOKUP(C472,'N1113 '!A$8:H$356,7,FALSE)</f>
        <v>425</v>
      </c>
      <c r="H472" s="395">
        <f t="shared" si="23"/>
        <v>425</v>
      </c>
      <c r="I472" s="396">
        <f t="shared" si="24"/>
        <v>0</v>
      </c>
      <c r="J472" s="167"/>
    </row>
    <row r="473" spans="1:10" s="113" customFormat="1" ht="18.75" customHeight="1" x14ac:dyDescent="0.2">
      <c r="A473" s="339">
        <v>42803</v>
      </c>
      <c r="B473" s="340" t="str">
        <f t="shared" si="25"/>
        <v xml:space="preserve">42803 Rubber Band /pack </v>
      </c>
      <c r="C473" s="348" t="s">
        <v>438</v>
      </c>
      <c r="D473" s="355" t="s">
        <v>575</v>
      </c>
      <c r="E473" s="349"/>
      <c r="F473" s="374">
        <v>1</v>
      </c>
      <c r="G473" s="344">
        <f>VLOOKUP(C473,'N1113 '!A$8:H$356,7,FALSE)</f>
        <v>20</v>
      </c>
      <c r="H473" s="395">
        <f t="shared" si="23"/>
        <v>0</v>
      </c>
      <c r="I473" s="396">
        <f t="shared" si="24"/>
        <v>20</v>
      </c>
      <c r="J473" s="110"/>
    </row>
    <row r="474" spans="1:10" s="113" customFormat="1" ht="18.75" customHeight="1" x14ac:dyDescent="0.2">
      <c r="A474" s="339">
        <v>42803</v>
      </c>
      <c r="B474" s="340" t="str">
        <f t="shared" si="25"/>
        <v>42803 Trip Ticket</v>
      </c>
      <c r="C474" s="348" t="s">
        <v>41</v>
      </c>
      <c r="D474" s="357" t="s">
        <v>983</v>
      </c>
      <c r="E474" s="349"/>
      <c r="F474" s="374">
        <v>1</v>
      </c>
      <c r="G474" s="344">
        <f>VLOOKUP(C474,'N1113 '!A$8:H$356,7,FALSE)</f>
        <v>50</v>
      </c>
      <c r="H474" s="395">
        <f t="shared" si="23"/>
        <v>0</v>
      </c>
      <c r="I474" s="396">
        <f t="shared" si="24"/>
        <v>50</v>
      </c>
      <c r="J474" s="110"/>
    </row>
    <row r="475" spans="1:10" s="113" customFormat="1" ht="18.75" customHeight="1" x14ac:dyDescent="0.2">
      <c r="A475" s="339">
        <v>42804</v>
      </c>
      <c r="B475" s="340" t="str">
        <f t="shared" si="25"/>
        <v>42804 Masking Tape 1"1</v>
      </c>
      <c r="C475" s="423" t="s">
        <v>942</v>
      </c>
      <c r="D475" s="357" t="s">
        <v>467</v>
      </c>
      <c r="E475" s="349"/>
      <c r="F475" s="374">
        <v>2</v>
      </c>
      <c r="G475" s="344">
        <f>VLOOKUP(C475,'N1113 '!A$8:H$356,7,FALSE)</f>
        <v>19</v>
      </c>
      <c r="H475" s="395">
        <f t="shared" si="23"/>
        <v>0</v>
      </c>
      <c r="I475" s="396">
        <f t="shared" si="24"/>
        <v>38</v>
      </c>
    </row>
    <row r="476" spans="1:10" s="110" customFormat="1" ht="18.75" customHeight="1" x14ac:dyDescent="0.2">
      <c r="A476" s="339">
        <v>42804</v>
      </c>
      <c r="B476" s="340" t="str">
        <f t="shared" si="25"/>
        <v xml:space="preserve">42804 Tape- Double Sided </v>
      </c>
      <c r="C476" s="348" t="s">
        <v>442</v>
      </c>
      <c r="D476" s="196" t="s">
        <v>467</v>
      </c>
      <c r="E476" s="349"/>
      <c r="F476" s="374">
        <v>1</v>
      </c>
      <c r="G476" s="344">
        <f>VLOOKUP(C476,'N1113 '!A$8:H$356,7,FALSE)</f>
        <v>26</v>
      </c>
      <c r="H476" s="395">
        <f t="shared" si="23"/>
        <v>0</v>
      </c>
      <c r="I476" s="396">
        <f t="shared" si="24"/>
        <v>26</v>
      </c>
    </row>
    <row r="477" spans="1:10" s="167" customFormat="1" ht="18.75" customHeight="1" x14ac:dyDescent="0.2">
      <c r="A477" s="339">
        <v>42805</v>
      </c>
      <c r="B477" s="340" t="str">
        <f t="shared" si="25"/>
        <v>42805 Chattel Mortgage Form1</v>
      </c>
      <c r="C477" s="348" t="s">
        <v>856</v>
      </c>
      <c r="D477" s="426" t="s">
        <v>470</v>
      </c>
      <c r="E477" s="349"/>
      <c r="F477" s="374">
        <v>9</v>
      </c>
      <c r="G477" s="344">
        <f>VLOOKUP(C477,'N1113 '!A$8:H$356,7,FALSE)</f>
        <v>100</v>
      </c>
      <c r="H477" s="395">
        <f t="shared" si="23"/>
        <v>0</v>
      </c>
      <c r="I477" s="396">
        <f t="shared" si="24"/>
        <v>900</v>
      </c>
      <c r="J477" s="110"/>
    </row>
    <row r="478" spans="1:10" s="167" customFormat="1" ht="18.75" customHeight="1" x14ac:dyDescent="0.2">
      <c r="A478" s="339">
        <v>42807</v>
      </c>
      <c r="B478" s="340" t="str">
        <f t="shared" si="25"/>
        <v>42807 Battery - Eveready AA 1</v>
      </c>
      <c r="C478" s="348" t="s">
        <v>969</v>
      </c>
      <c r="D478" s="417" t="s">
        <v>467</v>
      </c>
      <c r="E478" s="349"/>
      <c r="F478" s="374">
        <v>7</v>
      </c>
      <c r="G478" s="344">
        <f>VLOOKUP(C478,'N1113 '!A$8:H$356,7,FALSE)</f>
        <v>23.75</v>
      </c>
      <c r="H478" s="395">
        <f t="shared" si="23"/>
        <v>0</v>
      </c>
      <c r="I478" s="396">
        <f t="shared" si="24"/>
        <v>166.25</v>
      </c>
      <c r="J478" s="113"/>
    </row>
    <row r="479" spans="1:10" s="110" customFormat="1" ht="18.75" customHeight="1" x14ac:dyDescent="0.2">
      <c r="A479" s="339">
        <v>42807</v>
      </c>
      <c r="B479" s="340" t="str">
        <f t="shared" si="25"/>
        <v xml:space="preserve">42807 Battery - KODAK AAA </v>
      </c>
      <c r="C479" s="348" t="s">
        <v>927</v>
      </c>
      <c r="D479" s="196" t="s">
        <v>467</v>
      </c>
      <c r="E479" s="349"/>
      <c r="F479" s="374">
        <v>6</v>
      </c>
      <c r="G479" s="344">
        <f>VLOOKUP(C479,'N1113 '!A$8:H$356,7,FALSE)</f>
        <v>22.5</v>
      </c>
      <c r="H479" s="395">
        <f t="shared" si="23"/>
        <v>0</v>
      </c>
      <c r="I479" s="396">
        <f t="shared" si="24"/>
        <v>135</v>
      </c>
      <c r="J479" s="113"/>
    </row>
    <row r="480" spans="1:10" s="167" customFormat="1" ht="18.75" customHeight="1" x14ac:dyDescent="0.2">
      <c r="A480" s="339">
        <v>42808</v>
      </c>
      <c r="B480" s="340" t="str">
        <f t="shared" si="25"/>
        <v>42808 Adding Machine Tape 57mm1</v>
      </c>
      <c r="C480" s="348" t="s">
        <v>678</v>
      </c>
      <c r="D480" s="426" t="s">
        <v>470</v>
      </c>
      <c r="E480" s="349"/>
      <c r="F480" s="374">
        <v>8</v>
      </c>
      <c r="G480" s="344">
        <f>VLOOKUP(C480,'N1113 '!A$8:H$356,7,FALSE)</f>
        <v>13</v>
      </c>
      <c r="H480" s="395">
        <f t="shared" si="23"/>
        <v>0</v>
      </c>
      <c r="I480" s="396">
        <f t="shared" si="24"/>
        <v>104</v>
      </c>
      <c r="J480" s="113"/>
    </row>
    <row r="481" spans="1:10" s="113" customFormat="1" ht="18.75" customHeight="1" x14ac:dyDescent="0.2">
      <c r="A481" s="340">
        <v>42808</v>
      </c>
      <c r="B481" s="340" t="str">
        <f t="shared" si="25"/>
        <v>42808 Ballpen - Retractable</v>
      </c>
      <c r="C481" s="347" t="s">
        <v>978</v>
      </c>
      <c r="D481" s="163" t="s">
        <v>772</v>
      </c>
      <c r="E481" s="343">
        <v>300</v>
      </c>
      <c r="F481" s="373"/>
      <c r="G481" s="344">
        <f>VLOOKUP(C481,'N1113 '!A$8:H$356,7,FALSE)</f>
        <v>4.5</v>
      </c>
      <c r="H481" s="395">
        <f t="shared" si="23"/>
        <v>1350</v>
      </c>
      <c r="I481" s="396">
        <f t="shared" si="24"/>
        <v>0</v>
      </c>
    </row>
    <row r="482" spans="1:10" s="113" customFormat="1" ht="18.75" customHeight="1" x14ac:dyDescent="0.2">
      <c r="A482" s="339">
        <v>42808</v>
      </c>
      <c r="B482" s="340" t="str">
        <f t="shared" si="25"/>
        <v>42808 Ballpen - Retractable</v>
      </c>
      <c r="C482" s="348" t="s">
        <v>978</v>
      </c>
      <c r="D482" s="426" t="s">
        <v>470</v>
      </c>
      <c r="E482" s="349"/>
      <c r="F482" s="374">
        <v>20</v>
      </c>
      <c r="G482" s="344">
        <f>VLOOKUP(C482,'N1113 '!A$8:H$356,7,FALSE)</f>
        <v>4.5</v>
      </c>
      <c r="H482" s="395">
        <f t="shared" si="23"/>
        <v>0</v>
      </c>
      <c r="I482" s="396">
        <f t="shared" si="24"/>
        <v>90</v>
      </c>
    </row>
    <row r="483" spans="1:10" s="113" customFormat="1" ht="18.75" customHeight="1" x14ac:dyDescent="0.2">
      <c r="A483" s="339">
        <v>42808</v>
      </c>
      <c r="B483" s="340" t="str">
        <f t="shared" si="25"/>
        <v>42808 Bond Paper Short /REAM1</v>
      </c>
      <c r="C483" s="423" t="s">
        <v>416</v>
      </c>
      <c r="D483" s="426" t="s">
        <v>470</v>
      </c>
      <c r="E483" s="349"/>
      <c r="F483" s="374">
        <v>1</v>
      </c>
      <c r="G483" s="344">
        <f>VLOOKUP(C483,'N1113 '!A$8:H$356,7,FALSE)</f>
        <v>122</v>
      </c>
      <c r="H483" s="395">
        <f t="shared" si="23"/>
        <v>0</v>
      </c>
      <c r="I483" s="396">
        <f t="shared" si="24"/>
        <v>122</v>
      </c>
    </row>
    <row r="484" spans="1:10" s="113" customFormat="1" ht="18.75" customHeight="1" x14ac:dyDescent="0.2">
      <c r="A484" s="339">
        <v>42808</v>
      </c>
      <c r="B484" s="340" t="str">
        <f t="shared" si="25"/>
        <v>42808 Carbon Paper Short-1</v>
      </c>
      <c r="C484" s="348" t="s">
        <v>419</v>
      </c>
      <c r="D484" s="399" t="s">
        <v>469</v>
      </c>
      <c r="E484" s="349"/>
      <c r="F484" s="346">
        <v>1</v>
      </c>
      <c r="G484" s="344">
        <f>VLOOKUP(C484,'N1113 '!A$8:H$356,7,FALSE)</f>
        <v>297.5</v>
      </c>
      <c r="H484" s="395">
        <f t="shared" si="23"/>
        <v>0</v>
      </c>
      <c r="I484" s="396">
        <f t="shared" si="24"/>
        <v>297.5</v>
      </c>
      <c r="J484" s="110"/>
    </row>
    <row r="485" spans="1:10" s="113" customFormat="1" ht="18.75" customHeight="1" x14ac:dyDescent="0.2">
      <c r="A485" s="339">
        <v>42808</v>
      </c>
      <c r="B485" s="340" t="str">
        <f t="shared" si="25"/>
        <v>42808 Cash Disbursement Voucher - Credit</v>
      </c>
      <c r="C485" s="348" t="s">
        <v>10</v>
      </c>
      <c r="D485" s="399" t="s">
        <v>469</v>
      </c>
      <c r="E485" s="349"/>
      <c r="F485" s="346">
        <v>20</v>
      </c>
      <c r="G485" s="344">
        <f>VLOOKUP(C485,'N1113 '!A$8:H$356,7,FALSE)</f>
        <v>65</v>
      </c>
      <c r="H485" s="395">
        <f t="shared" si="23"/>
        <v>0</v>
      </c>
      <c r="I485" s="396">
        <f t="shared" si="24"/>
        <v>1300</v>
      </c>
      <c r="J485" s="110"/>
    </row>
    <row r="486" spans="1:10" s="113" customFormat="1" ht="18.75" customHeight="1" x14ac:dyDescent="0.2">
      <c r="A486" s="339">
        <v>42808</v>
      </c>
      <c r="B486" s="340" t="str">
        <f t="shared" si="25"/>
        <v>42808 Correction Tape1</v>
      </c>
      <c r="C486" s="348" t="s">
        <v>587</v>
      </c>
      <c r="D486" s="426" t="s">
        <v>470</v>
      </c>
      <c r="E486" s="349"/>
      <c r="F486" s="346">
        <v>5</v>
      </c>
      <c r="G486" s="344">
        <f>VLOOKUP(C486,'N1113 '!A$8:H$356,7,FALSE)</f>
        <v>11.6</v>
      </c>
      <c r="H486" s="395">
        <f t="shared" si="23"/>
        <v>0</v>
      </c>
      <c r="I486" s="396">
        <f t="shared" si="24"/>
        <v>58</v>
      </c>
      <c r="J486" s="110"/>
    </row>
    <row r="487" spans="1:10" s="113" customFormat="1" ht="18.75" customHeight="1" x14ac:dyDescent="0.2">
      <c r="A487" s="339">
        <v>42808</v>
      </c>
      <c r="B487" s="340" t="str">
        <f t="shared" si="25"/>
        <v>42808 Fastener</v>
      </c>
      <c r="C487" s="348" t="s">
        <v>143</v>
      </c>
      <c r="D487" s="426" t="s">
        <v>470</v>
      </c>
      <c r="E487" s="349"/>
      <c r="F487" s="374">
        <v>1</v>
      </c>
      <c r="G487" s="344">
        <f>VLOOKUP(C487,'N1113 '!A$8:H$356,7,FALSE)</f>
        <v>26</v>
      </c>
      <c r="H487" s="395">
        <f t="shared" ref="H487:H550" si="26">E487*G487</f>
        <v>0</v>
      </c>
      <c r="I487" s="396">
        <f t="shared" ref="I487:I550" si="27">G487*F487</f>
        <v>26</v>
      </c>
      <c r="J487" s="110"/>
    </row>
    <row r="488" spans="1:10" s="113" customFormat="1" ht="18.75" customHeight="1" x14ac:dyDescent="0.2">
      <c r="A488" s="339">
        <v>42808</v>
      </c>
      <c r="B488" s="340" t="str">
        <f t="shared" si="25"/>
        <v>42808 Highlighter-Stabilo1</v>
      </c>
      <c r="C488" s="348" t="s">
        <v>826</v>
      </c>
      <c r="D488" s="426" t="s">
        <v>470</v>
      </c>
      <c r="E488" s="349"/>
      <c r="F488" s="374">
        <v>10</v>
      </c>
      <c r="G488" s="344">
        <f>VLOOKUP(C488,'N1113 '!A$8:H$356,7,FALSE)</f>
        <v>32</v>
      </c>
      <c r="H488" s="395">
        <f t="shared" si="26"/>
        <v>0</v>
      </c>
      <c r="I488" s="396">
        <f t="shared" si="27"/>
        <v>320</v>
      </c>
    </row>
    <row r="489" spans="1:10" s="113" customFormat="1" ht="18.75" customHeight="1" x14ac:dyDescent="0.2">
      <c r="A489" s="339">
        <v>42808</v>
      </c>
      <c r="B489" s="340" t="str">
        <f t="shared" si="25"/>
        <v>42808 Newsprint Paper Short1</v>
      </c>
      <c r="C489" s="348" t="s">
        <v>858</v>
      </c>
      <c r="D489" s="426" t="s">
        <v>470</v>
      </c>
      <c r="E489" s="349"/>
      <c r="F489" s="374">
        <v>1</v>
      </c>
      <c r="G489" s="344">
        <f>VLOOKUP(C489,'N1113 '!A$8:H$356,7,FALSE)</f>
        <v>67</v>
      </c>
      <c r="H489" s="395">
        <f t="shared" si="26"/>
        <v>0</v>
      </c>
      <c r="I489" s="396">
        <f t="shared" si="27"/>
        <v>67</v>
      </c>
    </row>
    <row r="490" spans="1:10" s="113" customFormat="1" ht="18.75" customHeight="1" x14ac:dyDescent="0.2">
      <c r="A490" s="339">
        <v>42808</v>
      </c>
      <c r="B490" s="340" t="str">
        <f t="shared" si="25"/>
        <v>42808 Stamp Pad</v>
      </c>
      <c r="C490" s="348" t="s">
        <v>701</v>
      </c>
      <c r="D490" s="422" t="s">
        <v>470</v>
      </c>
      <c r="E490" s="349"/>
      <c r="F490" s="374">
        <v>1</v>
      </c>
      <c r="G490" s="344">
        <f>VLOOKUP(C490,'N1113 '!A$8:H$356,7,FALSE)</f>
        <v>29</v>
      </c>
      <c r="H490" s="395">
        <f t="shared" si="26"/>
        <v>0</v>
      </c>
      <c r="I490" s="396">
        <f t="shared" si="27"/>
        <v>29</v>
      </c>
      <c r="J490" s="110"/>
    </row>
    <row r="491" spans="1:10" s="110" customFormat="1" ht="18.75" customHeight="1" x14ac:dyDescent="0.2">
      <c r="A491" s="339">
        <v>42809</v>
      </c>
      <c r="B491" s="340" t="str">
        <f t="shared" si="25"/>
        <v>42809 Masking Tape 1"1</v>
      </c>
      <c r="C491" s="304" t="s">
        <v>942</v>
      </c>
      <c r="D491" s="417" t="s">
        <v>467</v>
      </c>
      <c r="E491" s="349"/>
      <c r="F491" s="374">
        <v>1</v>
      </c>
      <c r="G491" s="344">
        <f>VLOOKUP(C491,'N1113 '!A$8:H$356,7,FALSE)</f>
        <v>19</v>
      </c>
      <c r="H491" s="395">
        <f t="shared" si="26"/>
        <v>0</v>
      </c>
      <c r="I491" s="396">
        <f t="shared" si="27"/>
        <v>19</v>
      </c>
      <c r="J491" s="113"/>
    </row>
    <row r="492" spans="1:10" s="110" customFormat="1" ht="18.75" customHeight="1" x14ac:dyDescent="0.2">
      <c r="A492" s="339">
        <v>42809</v>
      </c>
      <c r="B492" s="340" t="str">
        <f t="shared" si="25"/>
        <v>42809 Scotch Tape 1"</v>
      </c>
      <c r="C492" s="168" t="s">
        <v>269</v>
      </c>
      <c r="D492" s="357" t="s">
        <v>467</v>
      </c>
      <c r="E492" s="349"/>
      <c r="F492" s="374">
        <v>1</v>
      </c>
      <c r="G492" s="344">
        <f>VLOOKUP(C492,'N1113 '!A$8:H$356,7,FALSE)</f>
        <v>14</v>
      </c>
      <c r="H492" s="395">
        <f t="shared" si="26"/>
        <v>0</v>
      </c>
      <c r="I492" s="396">
        <f t="shared" si="27"/>
        <v>14</v>
      </c>
    </row>
    <row r="493" spans="1:10" s="110" customFormat="1" ht="18.75" customHeight="1" x14ac:dyDescent="0.2">
      <c r="A493" s="339">
        <v>42809</v>
      </c>
      <c r="B493" s="340" t="str">
        <f t="shared" si="25"/>
        <v>42809 YMCKO Ribbon-300 prints (Evolis)</v>
      </c>
      <c r="C493" s="168" t="s">
        <v>444</v>
      </c>
      <c r="D493" s="417" t="s">
        <v>465</v>
      </c>
      <c r="E493" s="349"/>
      <c r="F493" s="374">
        <v>1</v>
      </c>
      <c r="G493" s="344">
        <f>VLOOKUP(C493,'N1113 '!A$8:H$356,7,FALSE)</f>
        <v>3800</v>
      </c>
      <c r="H493" s="395">
        <f t="shared" si="26"/>
        <v>0</v>
      </c>
      <c r="I493" s="396">
        <f t="shared" si="27"/>
        <v>3800</v>
      </c>
    </row>
    <row r="494" spans="1:10" s="110" customFormat="1" ht="18.75" customHeight="1" x14ac:dyDescent="0.2">
      <c r="A494" s="339">
        <v>42810</v>
      </c>
      <c r="B494" s="340" t="str">
        <f t="shared" si="25"/>
        <v>42810 ID CARD (Blank 500)</v>
      </c>
      <c r="C494" s="168" t="s">
        <v>850</v>
      </c>
      <c r="D494" s="357" t="s">
        <v>465</v>
      </c>
      <c r="E494" s="349"/>
      <c r="F494" s="374">
        <v>1</v>
      </c>
      <c r="G494" s="344">
        <f>VLOOKUP(C494,'N1113 '!A$8:H$356,7,FALSE)</f>
        <v>3640</v>
      </c>
      <c r="H494" s="395">
        <f t="shared" si="26"/>
        <v>0</v>
      </c>
      <c r="I494" s="396">
        <f t="shared" si="27"/>
        <v>3640</v>
      </c>
      <c r="J494" s="113"/>
    </row>
    <row r="495" spans="1:10" s="110" customFormat="1" ht="18.75" customHeight="1" x14ac:dyDescent="0.2">
      <c r="A495" s="339">
        <v>42811</v>
      </c>
      <c r="B495" s="340" t="str">
        <f t="shared" si="25"/>
        <v>42811 Bond Paper Short /REAM1</v>
      </c>
      <c r="C495" s="304" t="s">
        <v>416</v>
      </c>
      <c r="D495" s="360" t="s">
        <v>471</v>
      </c>
      <c r="E495" s="349"/>
      <c r="F495" s="374">
        <v>2</v>
      </c>
      <c r="G495" s="344">
        <f>VLOOKUP(C495,'N1113 '!A$8:H$356,7,FALSE)</f>
        <v>122</v>
      </c>
      <c r="H495" s="395">
        <f t="shared" si="26"/>
        <v>0</v>
      </c>
      <c r="I495" s="396">
        <f t="shared" si="27"/>
        <v>244</v>
      </c>
      <c r="J495" s="113"/>
    </row>
    <row r="496" spans="1:10" s="110" customFormat="1" ht="18.75" customHeight="1" x14ac:dyDescent="0.2">
      <c r="A496" s="339">
        <v>42811</v>
      </c>
      <c r="B496" s="340" t="str">
        <f t="shared" si="25"/>
        <v>42811 Cash Register Tape 76mm</v>
      </c>
      <c r="C496" s="168" t="s">
        <v>85</v>
      </c>
      <c r="D496" s="400" t="s">
        <v>599</v>
      </c>
      <c r="E496" s="349"/>
      <c r="F496" s="346">
        <v>10</v>
      </c>
      <c r="G496" s="344">
        <f>VLOOKUP(C496,'N1113 '!A$8:H$356,7,FALSE)</f>
        <v>15</v>
      </c>
      <c r="H496" s="395">
        <f t="shared" si="26"/>
        <v>0</v>
      </c>
      <c r="I496" s="396">
        <f t="shared" si="27"/>
        <v>150</v>
      </c>
    </row>
    <row r="497" spans="1:10" s="113" customFormat="1" ht="18.75" customHeight="1" x14ac:dyDescent="0.2">
      <c r="A497" s="339">
        <v>42811</v>
      </c>
      <c r="B497" s="340" t="str">
        <f t="shared" si="25"/>
        <v>42811 Masking Tape 1"1</v>
      </c>
      <c r="C497" s="304" t="s">
        <v>942</v>
      </c>
      <c r="D497" s="196" t="s">
        <v>467</v>
      </c>
      <c r="E497" s="349"/>
      <c r="F497" s="374">
        <v>2</v>
      </c>
      <c r="G497" s="344">
        <f>VLOOKUP(C497,'N1113 '!A$8:H$356,7,FALSE)</f>
        <v>19</v>
      </c>
      <c r="H497" s="395">
        <f t="shared" si="26"/>
        <v>0</v>
      </c>
      <c r="I497" s="396">
        <f t="shared" si="27"/>
        <v>38</v>
      </c>
    </row>
    <row r="498" spans="1:10" s="113" customFormat="1" ht="18.75" customHeight="1" x14ac:dyDescent="0.2">
      <c r="A498" s="339">
        <v>42812</v>
      </c>
      <c r="B498" s="340" t="str">
        <f t="shared" si="25"/>
        <v>42812 Certificate of Time Deposit w/o CTD #</v>
      </c>
      <c r="C498" s="168" t="s">
        <v>611</v>
      </c>
      <c r="D498" s="461" t="s">
        <v>468</v>
      </c>
      <c r="E498" s="349"/>
      <c r="F498" s="374">
        <v>1</v>
      </c>
      <c r="G498" s="344">
        <f>VLOOKUP(C498,'N1113 '!A$8:H$356,7,FALSE)</f>
        <v>150</v>
      </c>
      <c r="H498" s="395">
        <f t="shared" si="26"/>
        <v>0</v>
      </c>
      <c r="I498" s="396">
        <f t="shared" si="27"/>
        <v>150</v>
      </c>
      <c r="J498" s="110"/>
    </row>
    <row r="499" spans="1:10" s="113" customFormat="1" ht="18.75" customHeight="1" x14ac:dyDescent="0.2">
      <c r="A499" s="339">
        <v>42812</v>
      </c>
      <c r="B499" s="340" t="str">
        <f t="shared" si="25"/>
        <v>42812 Correction Tape1</v>
      </c>
      <c r="C499" s="348" t="s">
        <v>587</v>
      </c>
      <c r="D499" s="196" t="s">
        <v>467</v>
      </c>
      <c r="E499" s="349"/>
      <c r="F499" s="346">
        <v>4</v>
      </c>
      <c r="G499" s="344">
        <f>VLOOKUP(C499,'N1113 '!A$8:H$356,7,FALSE)</f>
        <v>11.6</v>
      </c>
      <c r="H499" s="395">
        <f t="shared" si="26"/>
        <v>0</v>
      </c>
      <c r="I499" s="396">
        <f t="shared" si="27"/>
        <v>46.4</v>
      </c>
      <c r="J499" s="110"/>
    </row>
    <row r="500" spans="1:10" s="113" customFormat="1" ht="18.75" customHeight="1" x14ac:dyDescent="0.2">
      <c r="A500" s="339">
        <v>42812</v>
      </c>
      <c r="B500" s="340" t="str">
        <f t="shared" si="25"/>
        <v>42812 Envelope - Short Brown</v>
      </c>
      <c r="C500" s="168" t="s">
        <v>138</v>
      </c>
      <c r="D500" s="196" t="s">
        <v>983</v>
      </c>
      <c r="E500" s="349"/>
      <c r="F500" s="374">
        <v>30</v>
      </c>
      <c r="G500" s="344">
        <f>VLOOKUP(C500,'N1113 '!A$8:H$356,7,FALSE)</f>
        <v>1.5</v>
      </c>
      <c r="H500" s="395">
        <f t="shared" si="26"/>
        <v>0</v>
      </c>
      <c r="I500" s="396">
        <f t="shared" si="27"/>
        <v>45</v>
      </c>
    </row>
    <row r="501" spans="1:10" s="113" customFormat="1" ht="18.75" customHeight="1" x14ac:dyDescent="0.2">
      <c r="A501" s="339">
        <v>42812</v>
      </c>
      <c r="B501" s="340" t="str">
        <f t="shared" si="25"/>
        <v>42812 Glue all 130g</v>
      </c>
      <c r="C501" s="168" t="s">
        <v>342</v>
      </c>
      <c r="D501" s="248" t="s">
        <v>769</v>
      </c>
      <c r="E501" s="349"/>
      <c r="F501" s="374">
        <v>2</v>
      </c>
      <c r="G501" s="344">
        <f>VLOOKUP(C501,'N1113 '!A$8:H$356,7,FALSE)</f>
        <v>38</v>
      </c>
      <c r="H501" s="395">
        <f t="shared" si="26"/>
        <v>0</v>
      </c>
      <c r="I501" s="396">
        <f t="shared" si="27"/>
        <v>76</v>
      </c>
      <c r="J501" s="110"/>
    </row>
    <row r="502" spans="1:10" s="113" customFormat="1" ht="18.75" customHeight="1" x14ac:dyDescent="0.2">
      <c r="A502" s="339">
        <v>42812</v>
      </c>
      <c r="B502" s="340" t="str">
        <f t="shared" si="25"/>
        <v>42812 Newsprint Paper Short1</v>
      </c>
      <c r="C502" s="168" t="s">
        <v>858</v>
      </c>
      <c r="D502" s="464" t="s">
        <v>769</v>
      </c>
      <c r="E502" s="349"/>
      <c r="F502" s="374">
        <v>2</v>
      </c>
      <c r="G502" s="344">
        <f>VLOOKUP(C502,'N1113 '!A$8:H$356,7,FALSE)</f>
        <v>67</v>
      </c>
      <c r="H502" s="395">
        <f t="shared" si="26"/>
        <v>0</v>
      </c>
      <c r="I502" s="396">
        <f t="shared" si="27"/>
        <v>134</v>
      </c>
    </row>
    <row r="503" spans="1:10" s="113" customFormat="1" ht="18.75" customHeight="1" x14ac:dyDescent="0.2">
      <c r="A503" s="339">
        <v>42812</v>
      </c>
      <c r="B503" s="340" t="str">
        <f t="shared" si="25"/>
        <v>42812 Pencil Mongol</v>
      </c>
      <c r="C503" s="168" t="s">
        <v>186</v>
      </c>
      <c r="D503" s="196" t="s">
        <v>983</v>
      </c>
      <c r="E503" s="349"/>
      <c r="F503" s="374">
        <v>1</v>
      </c>
      <c r="G503" s="344">
        <f>VLOOKUP(C503,'N1113 '!A$8:H$356,7,FALSE)</f>
        <v>4.5</v>
      </c>
      <c r="H503" s="395">
        <f t="shared" si="26"/>
        <v>0</v>
      </c>
      <c r="I503" s="396">
        <f t="shared" si="27"/>
        <v>4.5</v>
      </c>
      <c r="J503" s="110"/>
    </row>
    <row r="504" spans="1:10" s="113" customFormat="1" ht="18.75" customHeight="1" x14ac:dyDescent="0.2">
      <c r="A504" s="339">
        <v>42812</v>
      </c>
      <c r="B504" s="340" t="str">
        <f t="shared" si="25"/>
        <v>42812 Scotch Tape 1"</v>
      </c>
      <c r="C504" s="168" t="s">
        <v>269</v>
      </c>
      <c r="D504" s="248" t="s">
        <v>769</v>
      </c>
      <c r="E504" s="349"/>
      <c r="F504" s="374">
        <v>2</v>
      </c>
      <c r="G504" s="344">
        <f>VLOOKUP(C504,'N1113 '!A$8:H$356,7,FALSE)</f>
        <v>14</v>
      </c>
      <c r="H504" s="395">
        <f t="shared" si="26"/>
        <v>0</v>
      </c>
      <c r="I504" s="396">
        <f t="shared" si="27"/>
        <v>28</v>
      </c>
      <c r="J504" s="110"/>
    </row>
    <row r="505" spans="1:10" s="113" customFormat="1" ht="18.75" customHeight="1" x14ac:dyDescent="0.2">
      <c r="A505" s="339">
        <v>42814</v>
      </c>
      <c r="B505" s="340" t="str">
        <f t="shared" si="25"/>
        <v>42814 Ballpen - HBW Matrix OG-5</v>
      </c>
      <c r="C505" s="168" t="s">
        <v>404</v>
      </c>
      <c r="D505" s="422" t="s">
        <v>468</v>
      </c>
      <c r="E505" s="349"/>
      <c r="F505" s="374">
        <v>10</v>
      </c>
      <c r="G505" s="344">
        <f>VLOOKUP(C505,'N1113 '!A$8:H$356,7,FALSE)</f>
        <v>3.6</v>
      </c>
      <c r="H505" s="395">
        <f t="shared" si="26"/>
        <v>0</v>
      </c>
      <c r="I505" s="396">
        <f t="shared" si="27"/>
        <v>36</v>
      </c>
    </row>
    <row r="506" spans="1:10" s="113" customFormat="1" ht="18.75" customHeight="1" x14ac:dyDescent="0.2">
      <c r="A506" s="339">
        <v>42814</v>
      </c>
      <c r="B506" s="340" t="str">
        <f t="shared" si="25"/>
        <v>42814 Correction Tape1</v>
      </c>
      <c r="C506" s="168" t="s">
        <v>587</v>
      </c>
      <c r="D506" s="422" t="s">
        <v>468</v>
      </c>
      <c r="E506" s="349"/>
      <c r="F506" s="346">
        <v>5</v>
      </c>
      <c r="G506" s="344">
        <f>VLOOKUP(C506,'N1113 '!A$8:H$356,7,FALSE)</f>
        <v>11.6</v>
      </c>
      <c r="H506" s="395">
        <f t="shared" si="26"/>
        <v>0</v>
      </c>
      <c r="I506" s="396">
        <f t="shared" si="27"/>
        <v>58</v>
      </c>
      <c r="J506" s="110"/>
    </row>
    <row r="507" spans="1:10" s="113" customFormat="1" ht="18.75" customHeight="1" x14ac:dyDescent="0.2">
      <c r="A507" s="340">
        <v>42814</v>
      </c>
      <c r="B507" s="340" t="str">
        <f t="shared" si="25"/>
        <v>42814 Newsprint (Bookpaper Short)</v>
      </c>
      <c r="C507" s="500" t="s">
        <v>972</v>
      </c>
      <c r="D507" s="389" t="s">
        <v>618</v>
      </c>
      <c r="E507" s="343">
        <v>12</v>
      </c>
      <c r="F507" s="373"/>
      <c r="G507" s="344">
        <f>VLOOKUP(C507,'N1113 '!A$8:H$356,7,FALSE)</f>
        <v>95</v>
      </c>
      <c r="H507" s="395">
        <f t="shared" si="26"/>
        <v>1140</v>
      </c>
      <c r="I507" s="396">
        <f t="shared" si="27"/>
        <v>0</v>
      </c>
      <c r="J507" s="110"/>
    </row>
    <row r="508" spans="1:10" s="113" customFormat="1" ht="18.75" customHeight="1" x14ac:dyDescent="0.2">
      <c r="A508" s="340">
        <v>42814</v>
      </c>
      <c r="B508" s="340" t="str">
        <f t="shared" si="25"/>
        <v>42814 Newsprint (Bookpaper Short)</v>
      </c>
      <c r="C508" s="500" t="s">
        <v>972</v>
      </c>
      <c r="D508" s="163" t="s">
        <v>618</v>
      </c>
      <c r="E508" s="343">
        <v>12</v>
      </c>
      <c r="F508" s="373"/>
      <c r="G508" s="344">
        <f>VLOOKUP(C508,'N1113 '!A$8:H$356,7,FALSE)</f>
        <v>95</v>
      </c>
      <c r="H508" s="395">
        <f t="shared" si="26"/>
        <v>1140</v>
      </c>
      <c r="I508" s="396">
        <f t="shared" si="27"/>
        <v>0</v>
      </c>
      <c r="J508" s="110"/>
    </row>
    <row r="509" spans="1:10" s="113" customFormat="1" ht="18.75" customHeight="1" x14ac:dyDescent="0.2">
      <c r="A509" s="339">
        <v>42814</v>
      </c>
      <c r="B509" s="340" t="str">
        <f t="shared" si="25"/>
        <v>42814 Newsprint (Bookpaper Short)</v>
      </c>
      <c r="C509" s="168" t="s">
        <v>972</v>
      </c>
      <c r="D509" s="355" t="s">
        <v>575</v>
      </c>
      <c r="E509" s="349"/>
      <c r="F509" s="374">
        <v>5</v>
      </c>
      <c r="G509" s="344">
        <f>VLOOKUP(C509,'N1113 '!A$8:H$356,7,FALSE)</f>
        <v>95</v>
      </c>
      <c r="H509" s="395">
        <f t="shared" si="26"/>
        <v>0</v>
      </c>
      <c r="I509" s="396">
        <f t="shared" si="27"/>
        <v>475</v>
      </c>
      <c r="J509" s="110"/>
    </row>
    <row r="510" spans="1:10" s="113" customFormat="1" ht="18.75" customHeight="1" x14ac:dyDescent="0.2">
      <c r="A510" s="339">
        <v>42814</v>
      </c>
      <c r="B510" s="340" t="str">
        <f t="shared" si="25"/>
        <v>42814 Newsprint Paper Short1</v>
      </c>
      <c r="C510" s="168" t="s">
        <v>858</v>
      </c>
      <c r="D510" s="461" t="s">
        <v>468</v>
      </c>
      <c r="E510" s="349"/>
      <c r="F510" s="374">
        <v>4</v>
      </c>
      <c r="G510" s="344">
        <f>VLOOKUP(C510,'N1113 '!A$8:H$356,7,FALSE)</f>
        <v>67</v>
      </c>
      <c r="H510" s="395">
        <f t="shared" si="26"/>
        <v>0</v>
      </c>
      <c r="I510" s="396">
        <f t="shared" si="27"/>
        <v>268</v>
      </c>
      <c r="J510" s="110"/>
    </row>
    <row r="511" spans="1:10" s="113" customFormat="1" ht="18.75" customHeight="1" x14ac:dyDescent="0.2">
      <c r="A511" s="339">
        <v>42814</v>
      </c>
      <c r="B511" s="340" t="str">
        <f t="shared" si="25"/>
        <v>42814 Official Receipt - Credit/Pads</v>
      </c>
      <c r="C511" s="168" t="s">
        <v>816</v>
      </c>
      <c r="D511" s="422" t="s">
        <v>468</v>
      </c>
      <c r="E511" s="349"/>
      <c r="F511" s="374">
        <v>200</v>
      </c>
      <c r="G511" s="344">
        <f>VLOOKUP(C511,'N1113 '!A$8:H$356,7,FALSE)</f>
        <v>36.25</v>
      </c>
      <c r="H511" s="395">
        <f t="shared" si="26"/>
        <v>0</v>
      </c>
      <c r="I511" s="396">
        <f t="shared" si="27"/>
        <v>7250</v>
      </c>
    </row>
    <row r="512" spans="1:10" s="113" customFormat="1" ht="18.75" customHeight="1" x14ac:dyDescent="0.2">
      <c r="A512" s="339">
        <v>42814</v>
      </c>
      <c r="B512" s="340" t="str">
        <f t="shared" si="25"/>
        <v>42814 Paper Clip Small</v>
      </c>
      <c r="C512" s="192" t="s">
        <v>184</v>
      </c>
      <c r="D512" s="422" t="s">
        <v>468</v>
      </c>
      <c r="E512" s="349"/>
      <c r="F512" s="374">
        <v>3</v>
      </c>
      <c r="G512" s="344">
        <f>VLOOKUP(C512,'N1113 '!A$8:H$356,7,FALSE)</f>
        <v>8.5</v>
      </c>
      <c r="H512" s="395">
        <f t="shared" si="26"/>
        <v>0</v>
      </c>
      <c r="I512" s="396">
        <f t="shared" si="27"/>
        <v>25.5</v>
      </c>
    </row>
    <row r="513" spans="1:10" s="113" customFormat="1" ht="18.75" customHeight="1" x14ac:dyDescent="0.2">
      <c r="A513" s="339">
        <v>42814</v>
      </c>
      <c r="B513" s="340" t="str">
        <f t="shared" si="25"/>
        <v>42814 Push Pin2</v>
      </c>
      <c r="C513" s="168" t="s">
        <v>884</v>
      </c>
      <c r="D513" s="201" t="s">
        <v>473</v>
      </c>
      <c r="E513" s="349"/>
      <c r="F513" s="374">
        <v>1</v>
      </c>
      <c r="G513" s="344">
        <f>VLOOKUP(C513,'N1113 '!A$8:H$356,7,FALSE)</f>
        <v>28</v>
      </c>
      <c r="H513" s="395">
        <f t="shared" si="26"/>
        <v>0</v>
      </c>
      <c r="I513" s="396">
        <f t="shared" si="27"/>
        <v>28</v>
      </c>
      <c r="J513" s="110"/>
    </row>
    <row r="514" spans="1:10" s="113" customFormat="1" ht="18.75" customHeight="1" x14ac:dyDescent="0.2">
      <c r="A514" s="339">
        <v>42814</v>
      </c>
      <c r="B514" s="340" t="str">
        <f t="shared" si="25"/>
        <v xml:space="preserve">42814 Rubber Band /pack </v>
      </c>
      <c r="C514" s="168" t="s">
        <v>438</v>
      </c>
      <c r="D514" s="422" t="s">
        <v>468</v>
      </c>
      <c r="E514" s="349"/>
      <c r="F514" s="374">
        <v>1</v>
      </c>
      <c r="G514" s="344">
        <f>VLOOKUP(C514,'N1113 '!A$8:H$356,7,FALSE)</f>
        <v>20</v>
      </c>
      <c r="H514" s="395">
        <f t="shared" si="26"/>
        <v>0</v>
      </c>
      <c r="I514" s="396">
        <f t="shared" si="27"/>
        <v>20</v>
      </c>
      <c r="J514" s="110"/>
    </row>
    <row r="515" spans="1:10" s="113" customFormat="1" ht="18.75" customHeight="1" x14ac:dyDescent="0.2">
      <c r="A515" s="339">
        <v>42814</v>
      </c>
      <c r="B515" s="340" t="str">
        <f t="shared" si="25"/>
        <v xml:space="preserve">42814 Rubber Band /pack </v>
      </c>
      <c r="C515" s="168" t="s">
        <v>438</v>
      </c>
      <c r="D515" s="422" t="s">
        <v>470</v>
      </c>
      <c r="E515" s="349"/>
      <c r="F515" s="374">
        <v>1</v>
      </c>
      <c r="G515" s="344">
        <f>VLOOKUP(C515,'N1113 '!A$8:H$356,7,FALSE)</f>
        <v>20</v>
      </c>
      <c r="H515" s="395">
        <f t="shared" si="26"/>
        <v>0</v>
      </c>
      <c r="I515" s="396">
        <f t="shared" si="27"/>
        <v>20</v>
      </c>
      <c r="J515" s="110"/>
    </row>
    <row r="516" spans="1:10" s="113" customFormat="1" ht="18.75" customHeight="1" x14ac:dyDescent="0.2">
      <c r="A516" s="339">
        <v>42814</v>
      </c>
      <c r="B516" s="340" t="str">
        <f t="shared" si="25"/>
        <v>42814 Staple Wire No. 35a</v>
      </c>
      <c r="C516" s="304" t="s">
        <v>945</v>
      </c>
      <c r="D516" s="422" t="s">
        <v>468</v>
      </c>
      <c r="E516" s="349"/>
      <c r="F516" s="374">
        <v>1</v>
      </c>
      <c r="G516" s="344">
        <f>VLOOKUP(C516,'N1113 '!A$8:H$356,7,FALSE)</f>
        <v>29</v>
      </c>
      <c r="H516" s="395">
        <f t="shared" si="26"/>
        <v>0</v>
      </c>
      <c r="I516" s="396">
        <f t="shared" si="27"/>
        <v>29</v>
      </c>
      <c r="J516" s="110"/>
    </row>
    <row r="517" spans="1:10" s="113" customFormat="1" ht="18.75" customHeight="1" x14ac:dyDescent="0.2">
      <c r="A517" s="339">
        <v>42815</v>
      </c>
      <c r="B517" s="340" t="str">
        <f t="shared" si="25"/>
        <v>42815 Ballpen - HBW Matrix OG-5</v>
      </c>
      <c r="C517" s="168" t="s">
        <v>404</v>
      </c>
      <c r="D517" s="439" t="s">
        <v>469</v>
      </c>
      <c r="E517" s="349"/>
      <c r="F517" s="374">
        <v>2</v>
      </c>
      <c r="G517" s="344">
        <f>VLOOKUP(C517,'N1113 '!A$8:H$356,7,FALSE)</f>
        <v>3.6</v>
      </c>
      <c r="H517" s="395">
        <f t="shared" si="26"/>
        <v>0</v>
      </c>
      <c r="I517" s="396">
        <f t="shared" si="27"/>
        <v>7.2</v>
      </c>
    </row>
    <row r="518" spans="1:10" s="113" customFormat="1" ht="18.75" customHeight="1" x14ac:dyDescent="0.2">
      <c r="A518" s="339">
        <v>42815</v>
      </c>
      <c r="B518" s="340" t="str">
        <f t="shared" si="25"/>
        <v>42815 Battery - MMT AA</v>
      </c>
      <c r="C518" s="168" t="s">
        <v>985</v>
      </c>
      <c r="D518" s="196" t="s">
        <v>467</v>
      </c>
      <c r="E518" s="349"/>
      <c r="F518" s="374">
        <v>1</v>
      </c>
      <c r="G518" s="344">
        <f>VLOOKUP(C518,'N1113 '!A$8:H$356,7,FALSE)</f>
        <v>9.5</v>
      </c>
      <c r="H518" s="395">
        <f t="shared" si="26"/>
        <v>0</v>
      </c>
      <c r="I518" s="396">
        <f t="shared" si="27"/>
        <v>9.5</v>
      </c>
    </row>
    <row r="519" spans="1:10" s="113" customFormat="1" ht="18.75" customHeight="1" x14ac:dyDescent="0.2">
      <c r="A519" s="339">
        <v>42815</v>
      </c>
      <c r="B519" s="340" t="str">
        <f t="shared" ref="B519:B582" si="28">CONCATENATE(A519," ",C519)</f>
        <v xml:space="preserve">42815 Rubber Band /pack </v>
      </c>
      <c r="C519" s="168" t="s">
        <v>438</v>
      </c>
      <c r="D519" s="422" t="s">
        <v>470</v>
      </c>
      <c r="E519" s="349"/>
      <c r="F519" s="374">
        <v>2</v>
      </c>
      <c r="G519" s="344">
        <f>VLOOKUP(C519,'N1113 '!A$8:H$356,7,FALSE)</f>
        <v>20</v>
      </c>
      <c r="H519" s="395">
        <f t="shared" si="26"/>
        <v>0</v>
      </c>
      <c r="I519" s="396">
        <f t="shared" si="27"/>
        <v>40</v>
      </c>
      <c r="J519" s="110"/>
    </row>
    <row r="520" spans="1:10" s="113" customFormat="1" ht="18.75" customHeight="1" x14ac:dyDescent="0.2">
      <c r="A520" s="340">
        <v>42816</v>
      </c>
      <c r="B520" s="340" t="str">
        <f t="shared" si="28"/>
        <v>42816 Battery - Eveready C</v>
      </c>
      <c r="C520" s="162" t="s">
        <v>973</v>
      </c>
      <c r="D520" s="163" t="s">
        <v>464</v>
      </c>
      <c r="E520" s="343">
        <v>10</v>
      </c>
      <c r="F520" s="373"/>
      <c r="G520" s="344">
        <f>VLOOKUP(C520,'N1113 '!A$8:H$356,7,FALSE)</f>
        <v>62.5</v>
      </c>
      <c r="H520" s="395">
        <f t="shared" si="26"/>
        <v>625</v>
      </c>
      <c r="I520" s="396">
        <f t="shared" si="27"/>
        <v>0</v>
      </c>
    </row>
    <row r="521" spans="1:10" s="113" customFormat="1" ht="18.75" customHeight="1" x14ac:dyDescent="0.2">
      <c r="A521" s="339">
        <v>42816</v>
      </c>
      <c r="B521" s="340" t="str">
        <f t="shared" si="28"/>
        <v>42816 Battery - Eveready C</v>
      </c>
      <c r="C521" s="168" t="s">
        <v>973</v>
      </c>
      <c r="D521" s="201" t="s">
        <v>575</v>
      </c>
      <c r="E521" s="349"/>
      <c r="F521" s="374">
        <v>10</v>
      </c>
      <c r="G521" s="344">
        <f>VLOOKUP(C521,'N1113 '!A$8:H$356,7,FALSE)</f>
        <v>62.5</v>
      </c>
      <c r="H521" s="395">
        <f t="shared" si="26"/>
        <v>0</v>
      </c>
      <c r="I521" s="396">
        <f t="shared" si="27"/>
        <v>625</v>
      </c>
    </row>
    <row r="522" spans="1:10" s="110" customFormat="1" ht="18.75" customHeight="1" x14ac:dyDescent="0.2">
      <c r="A522" s="340">
        <v>42816</v>
      </c>
      <c r="B522" s="340" t="str">
        <f t="shared" si="28"/>
        <v>42816 Correction Tape2</v>
      </c>
      <c r="C522" s="347" t="s">
        <v>623</v>
      </c>
      <c r="D522" s="389" t="s">
        <v>464</v>
      </c>
      <c r="E522" s="343">
        <v>6</v>
      </c>
      <c r="F522" s="373"/>
      <c r="G522" s="344">
        <f>VLOOKUP(C522,'N1113 '!A$8:H$356,7,FALSE)</f>
        <v>38</v>
      </c>
      <c r="H522" s="395">
        <f t="shared" si="26"/>
        <v>228</v>
      </c>
      <c r="I522" s="396">
        <f t="shared" si="27"/>
        <v>0</v>
      </c>
    </row>
    <row r="523" spans="1:10" s="110" customFormat="1" ht="18.75" customHeight="1" x14ac:dyDescent="0.2">
      <c r="A523" s="340">
        <v>42816</v>
      </c>
      <c r="B523" s="340" t="str">
        <f t="shared" si="28"/>
        <v>42816 Rubber Band /pack 1</v>
      </c>
      <c r="C523" s="347" t="s">
        <v>974</v>
      </c>
      <c r="D523" s="389" t="s">
        <v>464</v>
      </c>
      <c r="E523" s="343">
        <v>20</v>
      </c>
      <c r="F523" s="373"/>
      <c r="G523" s="344">
        <f>VLOOKUP(C523,'N1113 '!A$8:H$356,7,FALSE)</f>
        <v>15</v>
      </c>
      <c r="H523" s="395">
        <f t="shared" si="26"/>
        <v>300</v>
      </c>
      <c r="I523" s="396">
        <f t="shared" si="27"/>
        <v>0</v>
      </c>
    </row>
    <row r="524" spans="1:10" s="113" customFormat="1" ht="18.75" customHeight="1" x14ac:dyDescent="0.2">
      <c r="A524" s="340">
        <v>42816</v>
      </c>
      <c r="B524" s="340" t="str">
        <f t="shared" si="28"/>
        <v>42816 Scissor</v>
      </c>
      <c r="C524" s="347" t="s">
        <v>791</v>
      </c>
      <c r="D524" s="163" t="s">
        <v>464</v>
      </c>
      <c r="E524" s="343">
        <v>2</v>
      </c>
      <c r="F524" s="373"/>
      <c r="G524" s="344">
        <f>VLOOKUP(C524,'N1113 '!A$8:H$356,7,FALSE)</f>
        <v>59</v>
      </c>
      <c r="H524" s="395">
        <f t="shared" si="26"/>
        <v>118</v>
      </c>
      <c r="I524" s="396">
        <f t="shared" si="27"/>
        <v>0</v>
      </c>
      <c r="J524" s="110"/>
    </row>
    <row r="525" spans="1:10" s="110" customFormat="1" ht="18.75" customHeight="1" x14ac:dyDescent="0.2">
      <c r="A525" s="339">
        <v>42816</v>
      </c>
      <c r="B525" s="340" t="str">
        <f t="shared" si="28"/>
        <v>42816 YMCKO Ribbon-300 prints (Evolis)</v>
      </c>
      <c r="C525" s="348" t="s">
        <v>444</v>
      </c>
      <c r="D525" s="417" t="s">
        <v>465</v>
      </c>
      <c r="E525" s="349"/>
      <c r="F525" s="374">
        <v>2</v>
      </c>
      <c r="G525" s="344">
        <f>VLOOKUP(C525,'N1113 '!A$8:H$356,7,FALSE)</f>
        <v>3800</v>
      </c>
      <c r="H525" s="395">
        <f t="shared" si="26"/>
        <v>0</v>
      </c>
      <c r="I525" s="396">
        <f t="shared" si="27"/>
        <v>7600</v>
      </c>
    </row>
    <row r="526" spans="1:10" s="113" customFormat="1" ht="18.75" customHeight="1" x14ac:dyDescent="0.2">
      <c r="A526" s="339">
        <v>42817</v>
      </c>
      <c r="B526" s="340" t="str">
        <f t="shared" si="28"/>
        <v>42817 Ballpen - HBW (Red)</v>
      </c>
      <c r="C526" s="423" t="s">
        <v>653</v>
      </c>
      <c r="D526" s="439" t="s">
        <v>469</v>
      </c>
      <c r="E526" s="349"/>
      <c r="F526" s="374">
        <v>2</v>
      </c>
      <c r="G526" s="344">
        <f>VLOOKUP(C526,'N1113 '!A$8:H$356,7,FALSE)</f>
        <v>3.75</v>
      </c>
      <c r="H526" s="395">
        <f t="shared" si="26"/>
        <v>0</v>
      </c>
      <c r="I526" s="396">
        <f t="shared" si="27"/>
        <v>7.5</v>
      </c>
    </row>
    <row r="527" spans="1:10" s="113" customFormat="1" ht="18.75" customHeight="1" x14ac:dyDescent="0.2">
      <c r="A527" s="339">
        <v>42817</v>
      </c>
      <c r="B527" s="340" t="str">
        <f t="shared" si="28"/>
        <v>42817 Ballpen - HBW Matrix OG-5</v>
      </c>
      <c r="C527" s="348" t="s">
        <v>404</v>
      </c>
      <c r="D527" s="439" t="s">
        <v>469</v>
      </c>
      <c r="E527" s="349"/>
      <c r="F527" s="374">
        <v>2</v>
      </c>
      <c r="G527" s="344">
        <f>VLOOKUP(C527,'N1113 '!A$8:H$356,7,FALSE)</f>
        <v>3.6</v>
      </c>
      <c r="H527" s="395">
        <f t="shared" si="26"/>
        <v>0</v>
      </c>
      <c r="I527" s="396">
        <f t="shared" si="27"/>
        <v>7.2</v>
      </c>
    </row>
    <row r="528" spans="1:10" s="110" customFormat="1" ht="18.75" customHeight="1" x14ac:dyDescent="0.2">
      <c r="A528" s="339">
        <v>42817</v>
      </c>
      <c r="B528" s="340" t="str">
        <f t="shared" si="28"/>
        <v>42817 Bond Paper Short /REAM1</v>
      </c>
      <c r="C528" s="423" t="s">
        <v>416</v>
      </c>
      <c r="D528" s="399" t="s">
        <v>469</v>
      </c>
      <c r="E528" s="349"/>
      <c r="F528" s="374">
        <v>2</v>
      </c>
      <c r="G528" s="344">
        <f>VLOOKUP(C528,'N1113 '!A$8:H$356,7,FALSE)</f>
        <v>122</v>
      </c>
      <c r="H528" s="395">
        <f t="shared" si="26"/>
        <v>0</v>
      </c>
      <c r="I528" s="396">
        <f t="shared" si="27"/>
        <v>244</v>
      </c>
      <c r="J528" s="113"/>
    </row>
    <row r="529" spans="1:10" s="110" customFormat="1" ht="18.75" customHeight="1" x14ac:dyDescent="0.2">
      <c r="A529" s="339">
        <v>42817</v>
      </c>
      <c r="B529" s="340" t="str">
        <f t="shared" si="28"/>
        <v>42817 Fastener Long 8.5"</v>
      </c>
      <c r="C529" s="423" t="s">
        <v>865</v>
      </c>
      <c r="D529" s="399" t="s">
        <v>469</v>
      </c>
      <c r="E529" s="349"/>
      <c r="F529" s="374">
        <v>2</v>
      </c>
      <c r="G529" s="344">
        <f>VLOOKUP(C529,'N1113 '!A$8:H$356,7,FALSE)</f>
        <v>95</v>
      </c>
      <c r="H529" s="395">
        <f t="shared" si="26"/>
        <v>0</v>
      </c>
      <c r="I529" s="396">
        <f t="shared" si="27"/>
        <v>190</v>
      </c>
    </row>
    <row r="530" spans="1:10" s="110" customFormat="1" ht="18.75" customHeight="1" x14ac:dyDescent="0.2">
      <c r="A530" s="339">
        <v>42817</v>
      </c>
      <c r="B530" s="340" t="str">
        <f t="shared" si="28"/>
        <v>42817 Folder Long</v>
      </c>
      <c r="C530" s="348" t="s">
        <v>564</v>
      </c>
      <c r="D530" s="429" t="s">
        <v>469</v>
      </c>
      <c r="E530" s="349"/>
      <c r="F530" s="374">
        <v>1</v>
      </c>
      <c r="G530" s="344">
        <f>VLOOKUP(C530,'N1113 '!A$8:H$356,7,FALSE)</f>
        <v>3.5</v>
      </c>
      <c r="H530" s="395">
        <f t="shared" si="26"/>
        <v>0</v>
      </c>
      <c r="I530" s="396">
        <f t="shared" si="27"/>
        <v>3.5</v>
      </c>
    </row>
    <row r="531" spans="1:10" s="110" customFormat="1" ht="18.75" customHeight="1" x14ac:dyDescent="0.2">
      <c r="A531" s="339">
        <v>42817</v>
      </c>
      <c r="B531" s="340" t="str">
        <f t="shared" si="28"/>
        <v>42817 Masking Tape 1"1</v>
      </c>
      <c r="C531" s="423" t="s">
        <v>942</v>
      </c>
      <c r="D531" s="439" t="s">
        <v>469</v>
      </c>
      <c r="E531" s="349"/>
      <c r="F531" s="374">
        <v>1</v>
      </c>
      <c r="G531" s="344">
        <f>VLOOKUP(C531,'N1113 '!A$8:H$356,7,FALSE)</f>
        <v>19</v>
      </c>
      <c r="H531" s="395">
        <f t="shared" si="26"/>
        <v>0</v>
      </c>
      <c r="I531" s="396">
        <f t="shared" si="27"/>
        <v>19</v>
      </c>
      <c r="J531" s="113"/>
    </row>
    <row r="532" spans="1:10" s="110" customFormat="1" ht="18.75" customHeight="1" x14ac:dyDescent="0.2">
      <c r="A532" s="339">
        <v>42817</v>
      </c>
      <c r="B532" s="340" t="str">
        <f t="shared" si="28"/>
        <v>42817 Masking Tape 1"1</v>
      </c>
      <c r="C532" s="423" t="s">
        <v>942</v>
      </c>
      <c r="D532" s="195" t="s">
        <v>467</v>
      </c>
      <c r="E532" s="349"/>
      <c r="F532" s="374">
        <v>2</v>
      </c>
      <c r="G532" s="344">
        <f>VLOOKUP(C532,'N1113 '!A$8:H$356,7,FALSE)</f>
        <v>19</v>
      </c>
      <c r="H532" s="395">
        <f t="shared" si="26"/>
        <v>0</v>
      </c>
      <c r="I532" s="396">
        <f t="shared" si="27"/>
        <v>38</v>
      </c>
      <c r="J532" s="113"/>
    </row>
    <row r="533" spans="1:10" s="110" customFormat="1" ht="18.75" customHeight="1" x14ac:dyDescent="0.2">
      <c r="A533" s="339">
        <v>42817</v>
      </c>
      <c r="B533" s="340" t="str">
        <f t="shared" si="28"/>
        <v>42817 Pencil Mongol</v>
      </c>
      <c r="C533" s="348" t="s">
        <v>186</v>
      </c>
      <c r="D533" s="399" t="s">
        <v>469</v>
      </c>
      <c r="E533" s="349"/>
      <c r="F533" s="374">
        <v>3</v>
      </c>
      <c r="G533" s="344">
        <f>VLOOKUP(C533,'N1113 '!A$8:H$356,7,FALSE)</f>
        <v>4.5</v>
      </c>
      <c r="H533" s="395">
        <f t="shared" si="26"/>
        <v>0</v>
      </c>
      <c r="I533" s="396">
        <f t="shared" si="27"/>
        <v>13.5</v>
      </c>
    </row>
    <row r="534" spans="1:10" s="110" customFormat="1" ht="18.75" customHeight="1" x14ac:dyDescent="0.2">
      <c r="A534" s="339">
        <v>42817</v>
      </c>
      <c r="B534" s="340" t="str">
        <f t="shared" si="28"/>
        <v>42817 Scotch Tape 1"</v>
      </c>
      <c r="C534" s="348" t="s">
        <v>269</v>
      </c>
      <c r="D534" s="439" t="s">
        <v>469</v>
      </c>
      <c r="E534" s="349"/>
      <c r="F534" s="374">
        <v>2</v>
      </c>
      <c r="G534" s="344">
        <f>VLOOKUP(C534,'N1113 '!A$8:H$356,7,FALSE)</f>
        <v>14</v>
      </c>
      <c r="H534" s="395">
        <f t="shared" si="26"/>
        <v>0</v>
      </c>
      <c r="I534" s="396">
        <f t="shared" si="27"/>
        <v>28</v>
      </c>
    </row>
    <row r="535" spans="1:10" s="110" customFormat="1" ht="18.75" customHeight="1" x14ac:dyDescent="0.2">
      <c r="A535" s="340">
        <v>42818</v>
      </c>
      <c r="B535" s="340" t="str">
        <f t="shared" si="28"/>
        <v>42818 Cleaning Kit (Evolis)</v>
      </c>
      <c r="C535" s="347" t="s">
        <v>976</v>
      </c>
      <c r="D535" s="389" t="s">
        <v>464</v>
      </c>
      <c r="E535" s="343">
        <v>2</v>
      </c>
      <c r="F535" s="373"/>
      <c r="G535" s="354">
        <f>VLOOKUP(C535,'N1113 '!A$8:H$356,7,FALSE)</f>
        <v>850</v>
      </c>
      <c r="H535" s="395">
        <f t="shared" si="26"/>
        <v>1700</v>
      </c>
      <c r="I535" s="396">
        <f t="shared" si="27"/>
        <v>0</v>
      </c>
    </row>
    <row r="536" spans="1:10" s="110" customFormat="1" ht="18.75" customHeight="1" x14ac:dyDescent="0.2">
      <c r="A536" s="339">
        <v>42818</v>
      </c>
      <c r="B536" s="340" t="str">
        <f t="shared" si="28"/>
        <v>42818 Cleaning Kit (Evolis)</v>
      </c>
      <c r="C536" s="348" t="s">
        <v>976</v>
      </c>
      <c r="D536" s="417" t="s">
        <v>465</v>
      </c>
      <c r="E536" s="349"/>
      <c r="F536" s="346">
        <v>1</v>
      </c>
      <c r="G536" s="344">
        <f>VLOOKUP(C536,'N1113 '!A$8:H$356,7,FALSE)</f>
        <v>850</v>
      </c>
      <c r="H536" s="395">
        <f t="shared" si="26"/>
        <v>0</v>
      </c>
      <c r="I536" s="396">
        <f t="shared" si="27"/>
        <v>850</v>
      </c>
    </row>
    <row r="537" spans="1:10" s="110" customFormat="1" ht="18.75" customHeight="1" x14ac:dyDescent="0.2">
      <c r="A537" s="339">
        <v>42818</v>
      </c>
      <c r="B537" s="340" t="str">
        <f t="shared" si="28"/>
        <v>42818 Masking Tape 1"1</v>
      </c>
      <c r="C537" s="423" t="s">
        <v>942</v>
      </c>
      <c r="D537" s="463" t="s">
        <v>575</v>
      </c>
      <c r="E537" s="349"/>
      <c r="F537" s="374">
        <v>1</v>
      </c>
      <c r="G537" s="344">
        <f>VLOOKUP(C537,'N1113 '!A$8:H$356,7,FALSE)</f>
        <v>19</v>
      </c>
      <c r="H537" s="395">
        <f t="shared" si="26"/>
        <v>0</v>
      </c>
      <c r="I537" s="396">
        <f t="shared" si="27"/>
        <v>19</v>
      </c>
      <c r="J537" s="113"/>
    </row>
    <row r="538" spans="1:10" s="110" customFormat="1" ht="18.75" customHeight="1" x14ac:dyDescent="0.2">
      <c r="A538" s="339">
        <v>42818</v>
      </c>
      <c r="B538" s="340" t="str">
        <f t="shared" si="28"/>
        <v>42818 Scissor</v>
      </c>
      <c r="C538" s="348" t="s">
        <v>791</v>
      </c>
      <c r="D538" s="201" t="s">
        <v>575</v>
      </c>
      <c r="E538" s="349"/>
      <c r="F538" s="374">
        <v>2</v>
      </c>
      <c r="G538" s="344">
        <f>VLOOKUP(C538,'N1113 '!A$8:H$356,7,FALSE)</f>
        <v>59</v>
      </c>
      <c r="H538" s="395">
        <f t="shared" si="26"/>
        <v>0</v>
      </c>
      <c r="I538" s="396">
        <f t="shared" si="27"/>
        <v>118</v>
      </c>
    </row>
    <row r="539" spans="1:10" s="110" customFormat="1" ht="18.75" customHeight="1" x14ac:dyDescent="0.2">
      <c r="A539" s="340">
        <v>42818</v>
      </c>
      <c r="B539" s="340" t="str">
        <f t="shared" si="28"/>
        <v>42818 Scissor1</v>
      </c>
      <c r="C539" s="347" t="s">
        <v>795</v>
      </c>
      <c r="D539" s="389" t="s">
        <v>464</v>
      </c>
      <c r="E539" s="343">
        <v>2</v>
      </c>
      <c r="F539" s="373"/>
      <c r="G539" s="344">
        <f>VLOOKUP(C539,'N1113 '!A$8:H$356,7,FALSE)</f>
        <v>48</v>
      </c>
      <c r="H539" s="395">
        <f t="shared" si="26"/>
        <v>96</v>
      </c>
      <c r="I539" s="396">
        <f t="shared" si="27"/>
        <v>0</v>
      </c>
    </row>
    <row r="540" spans="1:10" s="110" customFormat="1" ht="18.75" customHeight="1" x14ac:dyDescent="0.2">
      <c r="A540" s="339">
        <v>42818</v>
      </c>
      <c r="B540" s="340" t="str">
        <f t="shared" si="28"/>
        <v>42818 Scotch Tape 1"</v>
      </c>
      <c r="C540" s="348" t="s">
        <v>269</v>
      </c>
      <c r="D540" s="463" t="s">
        <v>575</v>
      </c>
      <c r="E540" s="349"/>
      <c r="F540" s="374">
        <v>1</v>
      </c>
      <c r="G540" s="344">
        <f>VLOOKUP(C540,'N1113 '!A$8:H$356,7,FALSE)</f>
        <v>14</v>
      </c>
      <c r="H540" s="395">
        <f t="shared" si="26"/>
        <v>0</v>
      </c>
      <c r="I540" s="396">
        <f t="shared" si="27"/>
        <v>14</v>
      </c>
    </row>
    <row r="541" spans="1:10" s="110" customFormat="1" ht="18.75" customHeight="1" x14ac:dyDescent="0.2">
      <c r="A541" s="340">
        <v>42818</v>
      </c>
      <c r="B541" s="340" t="str">
        <f t="shared" si="28"/>
        <v>42818 SD Card</v>
      </c>
      <c r="C541" s="347" t="s">
        <v>857</v>
      </c>
      <c r="D541" s="389" t="s">
        <v>977</v>
      </c>
      <c r="E541" s="343">
        <v>1</v>
      </c>
      <c r="F541" s="373"/>
      <c r="G541" s="344">
        <f>VLOOKUP(C541,'N1113 '!A$8:H$356,7,FALSE)</f>
        <v>895</v>
      </c>
      <c r="H541" s="395">
        <f t="shared" si="26"/>
        <v>895</v>
      </c>
      <c r="I541" s="396">
        <f t="shared" si="27"/>
        <v>0</v>
      </c>
    </row>
    <row r="542" spans="1:10" s="110" customFormat="1" ht="18.75" customHeight="1" x14ac:dyDescent="0.2">
      <c r="A542" s="339">
        <v>42818</v>
      </c>
      <c r="B542" s="340" t="str">
        <f t="shared" si="28"/>
        <v>42818 SD Card</v>
      </c>
      <c r="C542" s="348" t="s">
        <v>857</v>
      </c>
      <c r="D542" s="417" t="s">
        <v>465</v>
      </c>
      <c r="E542" s="349"/>
      <c r="F542" s="374">
        <v>1</v>
      </c>
      <c r="G542" s="344">
        <f>VLOOKUP(C542,'N1113 '!A$8:H$356,7,FALSE)</f>
        <v>895</v>
      </c>
      <c r="H542" s="395">
        <f t="shared" si="26"/>
        <v>0</v>
      </c>
      <c r="I542" s="396">
        <f t="shared" si="27"/>
        <v>895</v>
      </c>
    </row>
    <row r="543" spans="1:10" s="110" customFormat="1" ht="18.75" customHeight="1" x14ac:dyDescent="0.2">
      <c r="A543" s="339">
        <v>42818</v>
      </c>
      <c r="B543" s="340" t="str">
        <f t="shared" si="28"/>
        <v>42818 Sign Pen Excellent</v>
      </c>
      <c r="C543" s="348" t="s">
        <v>810</v>
      </c>
      <c r="D543" s="196" t="s">
        <v>465</v>
      </c>
      <c r="E543" s="349"/>
      <c r="F543" s="374">
        <v>1</v>
      </c>
      <c r="G543" s="344">
        <f>VLOOKUP(C543,'N1113 '!A$8:H$356,7,FALSE)</f>
        <v>13</v>
      </c>
      <c r="H543" s="395">
        <f t="shared" si="26"/>
        <v>0</v>
      </c>
      <c r="I543" s="396">
        <f t="shared" si="27"/>
        <v>13</v>
      </c>
    </row>
    <row r="544" spans="1:10" s="110" customFormat="1" ht="18.75" customHeight="1" x14ac:dyDescent="0.2">
      <c r="A544" s="340">
        <v>42818</v>
      </c>
      <c r="B544" s="340" t="str">
        <f t="shared" si="28"/>
        <v>42818 Thumb Tax</v>
      </c>
      <c r="C544" s="347" t="s">
        <v>975</v>
      </c>
      <c r="D544" s="389" t="s">
        <v>553</v>
      </c>
      <c r="E544" s="343">
        <v>2</v>
      </c>
      <c r="F544" s="373"/>
      <c r="G544" s="344">
        <f>VLOOKUP(C544,'N1113 '!A$8:H$356,7,FALSE)</f>
        <v>7</v>
      </c>
      <c r="H544" s="395">
        <f t="shared" si="26"/>
        <v>14</v>
      </c>
      <c r="I544" s="396">
        <f t="shared" si="27"/>
        <v>0</v>
      </c>
    </row>
    <row r="545" spans="1:10" s="110" customFormat="1" ht="18.75" customHeight="1" x14ac:dyDescent="0.2">
      <c r="A545" s="339">
        <v>42818</v>
      </c>
      <c r="B545" s="340" t="str">
        <f t="shared" si="28"/>
        <v>42818 Thumb Tax</v>
      </c>
      <c r="C545" s="348" t="s">
        <v>975</v>
      </c>
      <c r="D545" s="201" t="s">
        <v>575</v>
      </c>
      <c r="E545" s="349"/>
      <c r="F545" s="374">
        <v>1</v>
      </c>
      <c r="G545" s="344">
        <f>VLOOKUP(C545,'N1113 '!A$8:H$356,7,FALSE)</f>
        <v>7</v>
      </c>
      <c r="H545" s="395">
        <f t="shared" si="26"/>
        <v>0</v>
      </c>
      <c r="I545" s="396">
        <f t="shared" si="27"/>
        <v>7</v>
      </c>
    </row>
    <row r="546" spans="1:10" s="110" customFormat="1" ht="18.75" customHeight="1" x14ac:dyDescent="0.2">
      <c r="A546" s="339">
        <v>42819</v>
      </c>
      <c r="B546" s="340" t="str">
        <f t="shared" si="28"/>
        <v>42819 Adaptor - Socket</v>
      </c>
      <c r="C546" s="441" t="s">
        <v>647</v>
      </c>
      <c r="D546" s="463" t="s">
        <v>575</v>
      </c>
      <c r="E546" s="349"/>
      <c r="F546" s="374">
        <v>1</v>
      </c>
      <c r="G546" s="344">
        <f>VLOOKUP(C546,'N1113 '!A$8:H$356,7,FALSE)</f>
        <v>45</v>
      </c>
      <c r="H546" s="395">
        <f t="shared" si="26"/>
        <v>0</v>
      </c>
      <c r="I546" s="396">
        <f t="shared" si="27"/>
        <v>45</v>
      </c>
      <c r="J546" s="113"/>
    </row>
    <row r="547" spans="1:10" s="110" customFormat="1" ht="18.75" customHeight="1" x14ac:dyDescent="0.2">
      <c r="A547" s="339">
        <v>42819</v>
      </c>
      <c r="B547" s="340" t="str">
        <f t="shared" si="28"/>
        <v>42819 Folder Long</v>
      </c>
      <c r="C547" s="348" t="s">
        <v>564</v>
      </c>
      <c r="D547" s="201" t="s">
        <v>575</v>
      </c>
      <c r="E547" s="349"/>
      <c r="F547" s="374">
        <v>4</v>
      </c>
      <c r="G547" s="344">
        <f>VLOOKUP(C547,'N1113 '!A$8:H$356,7,FALSE)</f>
        <v>3.5</v>
      </c>
      <c r="H547" s="395">
        <f t="shared" si="26"/>
        <v>0</v>
      </c>
      <c r="I547" s="396">
        <f t="shared" si="27"/>
        <v>14</v>
      </c>
    </row>
    <row r="548" spans="1:10" s="110" customFormat="1" ht="18.75" customHeight="1" x14ac:dyDescent="0.2">
      <c r="A548" s="339">
        <v>42819</v>
      </c>
      <c r="B548" s="340" t="str">
        <f t="shared" si="28"/>
        <v>42819 Folder Short</v>
      </c>
      <c r="C548" s="353" t="s">
        <v>377</v>
      </c>
      <c r="D548" s="218" t="s">
        <v>575</v>
      </c>
      <c r="E548" s="349"/>
      <c r="F548" s="374">
        <v>1</v>
      </c>
      <c r="G548" s="344">
        <f>VLOOKUP(C548,'N1113 '!A$8:H$356,7,FALSE)</f>
        <v>2.75</v>
      </c>
      <c r="H548" s="395">
        <f t="shared" si="26"/>
        <v>0</v>
      </c>
      <c r="I548" s="396">
        <f t="shared" si="27"/>
        <v>2.75</v>
      </c>
      <c r="J548" s="113"/>
    </row>
    <row r="549" spans="1:10" s="110" customFormat="1" ht="18.75" customHeight="1" x14ac:dyDescent="0.2">
      <c r="A549" s="339">
        <v>42819</v>
      </c>
      <c r="B549" s="340" t="str">
        <f t="shared" si="28"/>
        <v>42819 Masking Tape 1"1</v>
      </c>
      <c r="C549" s="423" t="s">
        <v>942</v>
      </c>
      <c r="D549" s="201" t="s">
        <v>575</v>
      </c>
      <c r="E549" s="349"/>
      <c r="F549" s="374">
        <v>1</v>
      </c>
      <c r="G549" s="344">
        <f>VLOOKUP(C549,'N1113 '!A$8:H$356,7,FALSE)</f>
        <v>19</v>
      </c>
      <c r="H549" s="395">
        <f t="shared" si="26"/>
        <v>0</v>
      </c>
      <c r="I549" s="396">
        <f t="shared" si="27"/>
        <v>19</v>
      </c>
      <c r="J549" s="113"/>
    </row>
    <row r="550" spans="1:10" s="110" customFormat="1" ht="18.75" customHeight="1" x14ac:dyDescent="0.2">
      <c r="A550" s="339">
        <v>42819</v>
      </c>
      <c r="B550" s="340" t="str">
        <f t="shared" si="28"/>
        <v>42819 Packaging Tape</v>
      </c>
      <c r="C550" s="348" t="s">
        <v>174</v>
      </c>
      <c r="D550" s="201" t="s">
        <v>575</v>
      </c>
      <c r="E550" s="349"/>
      <c r="F550" s="374">
        <v>1</v>
      </c>
      <c r="G550" s="344">
        <f>VLOOKUP(C550,'N1113 '!A$8:H$356,7,FALSE)</f>
        <v>40</v>
      </c>
      <c r="H550" s="395">
        <f t="shared" si="26"/>
        <v>0</v>
      </c>
      <c r="I550" s="396">
        <f t="shared" si="27"/>
        <v>40</v>
      </c>
      <c r="J550" s="113"/>
    </row>
    <row r="551" spans="1:10" s="110" customFormat="1" ht="18.75" customHeight="1" x14ac:dyDescent="0.2">
      <c r="A551" s="339">
        <v>42822</v>
      </c>
      <c r="B551" s="340" t="str">
        <f t="shared" si="28"/>
        <v>42822 Cash Disbursement Voucher - Credit</v>
      </c>
      <c r="C551" s="348" t="s">
        <v>10</v>
      </c>
      <c r="D551" s="399" t="s">
        <v>469</v>
      </c>
      <c r="E551" s="349"/>
      <c r="F551" s="346">
        <v>20</v>
      </c>
      <c r="G551" s="344">
        <f>VLOOKUP(C551,'N1113 '!A$8:H$356,7,FALSE)</f>
        <v>65</v>
      </c>
      <c r="H551" s="395">
        <f t="shared" ref="H551:H614" si="29">E551*G551</f>
        <v>0</v>
      </c>
      <c r="I551" s="396">
        <f t="shared" ref="I551:I614" si="30">G551*F551</f>
        <v>1300</v>
      </c>
    </row>
    <row r="552" spans="1:10" s="110" customFormat="1" ht="18.75" customHeight="1" x14ac:dyDescent="0.2">
      <c r="A552" s="339">
        <v>42822</v>
      </c>
      <c r="B552" s="340" t="str">
        <f t="shared" si="28"/>
        <v>42822 Folder Long</v>
      </c>
      <c r="C552" s="348" t="s">
        <v>564</v>
      </c>
      <c r="D552" s="195" t="s">
        <v>467</v>
      </c>
      <c r="E552" s="349"/>
      <c r="F552" s="374">
        <v>10</v>
      </c>
      <c r="G552" s="344">
        <f>VLOOKUP(C552,'N1113 '!A$8:H$356,7,FALSE)</f>
        <v>3.5</v>
      </c>
      <c r="H552" s="395">
        <f t="shared" si="29"/>
        <v>0</v>
      </c>
      <c r="I552" s="396">
        <f t="shared" si="30"/>
        <v>35</v>
      </c>
    </row>
    <row r="553" spans="1:10" s="110" customFormat="1" ht="18.75" customHeight="1" x14ac:dyDescent="0.2">
      <c r="A553" s="339">
        <v>42822</v>
      </c>
      <c r="B553" s="340" t="str">
        <f t="shared" si="28"/>
        <v>42822 Folder Short</v>
      </c>
      <c r="C553" s="353" t="s">
        <v>377</v>
      </c>
      <c r="D553" s="196" t="s">
        <v>467</v>
      </c>
      <c r="E553" s="349"/>
      <c r="F553" s="374">
        <v>10</v>
      </c>
      <c r="G553" s="344">
        <f>VLOOKUP(C553,'N1113 '!A$8:H$356,7,FALSE)</f>
        <v>2.75</v>
      </c>
      <c r="H553" s="395">
        <f t="shared" si="29"/>
        <v>0</v>
      </c>
      <c r="I553" s="396">
        <f t="shared" si="30"/>
        <v>27.5</v>
      </c>
    </row>
    <row r="554" spans="1:10" s="110" customFormat="1" ht="18.75" customHeight="1" x14ac:dyDescent="0.2">
      <c r="A554" s="339">
        <v>42823</v>
      </c>
      <c r="B554" s="340" t="str">
        <f t="shared" si="28"/>
        <v>42823 Bond Paper Long /REAM</v>
      </c>
      <c r="C554" s="348" t="s">
        <v>415</v>
      </c>
      <c r="D554" s="417" t="s">
        <v>983</v>
      </c>
      <c r="E554" s="349"/>
      <c r="F554" s="374">
        <v>8</v>
      </c>
      <c r="G554" s="344">
        <f>VLOOKUP(C554,'N1113 '!A$8:H$356,7,FALSE)</f>
        <v>137</v>
      </c>
      <c r="H554" s="395">
        <f t="shared" si="29"/>
        <v>0</v>
      </c>
      <c r="I554" s="396">
        <f t="shared" si="30"/>
        <v>1096</v>
      </c>
      <c r="J554" s="113"/>
    </row>
    <row r="555" spans="1:10" s="113" customFormat="1" ht="18.75" customHeight="1" x14ac:dyDescent="0.2">
      <c r="A555" s="339">
        <v>42823</v>
      </c>
      <c r="B555" s="340" t="str">
        <f t="shared" si="28"/>
        <v>42823 Bond Paper Long /REAM</v>
      </c>
      <c r="C555" s="348" t="s">
        <v>415</v>
      </c>
      <c r="D555" s="196" t="s">
        <v>983</v>
      </c>
      <c r="E555" s="349"/>
      <c r="F555" s="374">
        <v>5</v>
      </c>
      <c r="G555" s="344">
        <f>VLOOKUP(C555,'N1113 '!A$8:H$356,7,FALSE)</f>
        <v>137</v>
      </c>
      <c r="H555" s="395">
        <f t="shared" si="29"/>
        <v>0</v>
      </c>
      <c r="I555" s="396">
        <f t="shared" si="30"/>
        <v>685</v>
      </c>
    </row>
    <row r="556" spans="1:10" s="113" customFormat="1" ht="18.75" customHeight="1" x14ac:dyDescent="0.2">
      <c r="A556" s="339">
        <v>42823</v>
      </c>
      <c r="B556" s="340" t="str">
        <f t="shared" si="28"/>
        <v>42823 Bond Paper Short /REAM1</v>
      </c>
      <c r="C556" s="423" t="s">
        <v>416</v>
      </c>
      <c r="D556" s="417" t="s">
        <v>983</v>
      </c>
      <c r="E556" s="349"/>
      <c r="F556" s="374">
        <v>5</v>
      </c>
      <c r="G556" s="344">
        <f>VLOOKUP(C556,'N1113 '!A$8:H$356,7,FALSE)</f>
        <v>122</v>
      </c>
      <c r="H556" s="395">
        <f t="shared" si="29"/>
        <v>0</v>
      </c>
      <c r="I556" s="396">
        <f t="shared" si="30"/>
        <v>610</v>
      </c>
    </row>
    <row r="557" spans="1:10" s="110" customFormat="1" ht="18.75" customHeight="1" x14ac:dyDescent="0.2">
      <c r="A557" s="339">
        <v>42823</v>
      </c>
      <c r="B557" s="340" t="str">
        <f t="shared" si="28"/>
        <v>42823 Bond Paper Short /REAM1</v>
      </c>
      <c r="C557" s="423" t="s">
        <v>416</v>
      </c>
      <c r="D557" s="390" t="s">
        <v>474</v>
      </c>
      <c r="E557" s="349"/>
      <c r="F557" s="374">
        <v>5</v>
      </c>
      <c r="G557" s="344">
        <f>VLOOKUP(C557,'N1113 '!A$8:H$356,7,FALSE)</f>
        <v>122</v>
      </c>
      <c r="H557" s="395">
        <f t="shared" si="29"/>
        <v>0</v>
      </c>
      <c r="I557" s="396">
        <f t="shared" si="30"/>
        <v>610</v>
      </c>
      <c r="J557" s="113"/>
    </row>
    <row r="558" spans="1:10" s="110" customFormat="1" ht="18.75" customHeight="1" x14ac:dyDescent="0.2">
      <c r="A558" s="339">
        <v>42823</v>
      </c>
      <c r="B558" s="340" t="str">
        <f t="shared" si="28"/>
        <v>42823 Toner for Xerox</v>
      </c>
      <c r="C558" s="348" t="s">
        <v>290</v>
      </c>
      <c r="D558" s="417" t="s">
        <v>983</v>
      </c>
      <c r="E558" s="349"/>
      <c r="F558" s="374">
        <v>1</v>
      </c>
      <c r="G558" s="344">
        <f>VLOOKUP(C558,'N1113 '!A$8:H$356,7,FALSE)</f>
        <v>3125</v>
      </c>
      <c r="H558" s="395">
        <f t="shared" si="29"/>
        <v>0</v>
      </c>
      <c r="I558" s="396">
        <f t="shared" si="30"/>
        <v>3125</v>
      </c>
    </row>
    <row r="559" spans="1:10" s="110" customFormat="1" ht="18.75" customHeight="1" x14ac:dyDescent="0.2">
      <c r="A559" s="339">
        <v>42824</v>
      </c>
      <c r="B559" s="340" t="str">
        <f t="shared" si="28"/>
        <v>42824 Ballpen - HBW (Red)</v>
      </c>
      <c r="C559" s="423" t="s">
        <v>653</v>
      </c>
      <c r="D559" s="463" t="s">
        <v>481</v>
      </c>
      <c r="E559" s="349"/>
      <c r="F559" s="374">
        <v>3</v>
      </c>
      <c r="G559" s="344">
        <f>VLOOKUP(C559,'N1113 '!A$8:H$356,7,FALSE)</f>
        <v>3.75</v>
      </c>
      <c r="H559" s="395">
        <f t="shared" si="29"/>
        <v>0</v>
      </c>
      <c r="I559" s="396">
        <f t="shared" si="30"/>
        <v>11.25</v>
      </c>
      <c r="J559" s="113"/>
    </row>
    <row r="560" spans="1:10" s="110" customFormat="1" ht="18.75" customHeight="1" x14ac:dyDescent="0.2">
      <c r="A560" s="339">
        <v>42824</v>
      </c>
      <c r="B560" s="340" t="str">
        <f t="shared" si="28"/>
        <v>42824 Bond Paper Long /REAM</v>
      </c>
      <c r="C560" s="348" t="s">
        <v>415</v>
      </c>
      <c r="D560" s="417" t="s">
        <v>983</v>
      </c>
      <c r="E560" s="349"/>
      <c r="F560" s="374">
        <v>6</v>
      </c>
      <c r="G560" s="344">
        <f>VLOOKUP(C560,'N1113 '!A$8:H$356,7,FALSE)</f>
        <v>137</v>
      </c>
      <c r="H560" s="395">
        <f t="shared" si="29"/>
        <v>0</v>
      </c>
      <c r="I560" s="396">
        <f t="shared" si="30"/>
        <v>822</v>
      </c>
      <c r="J560" s="113"/>
    </row>
    <row r="561" spans="1:10" s="110" customFormat="1" ht="18.75" customHeight="1" x14ac:dyDescent="0.2">
      <c r="A561" s="339">
        <v>42824</v>
      </c>
      <c r="B561" s="340" t="str">
        <f t="shared" si="28"/>
        <v>42824 Correction Tape1</v>
      </c>
      <c r="C561" s="348" t="s">
        <v>587</v>
      </c>
      <c r="D561" s="463" t="s">
        <v>481</v>
      </c>
      <c r="E561" s="349"/>
      <c r="F561" s="346">
        <v>1</v>
      </c>
      <c r="G561" s="344">
        <f>VLOOKUP(C561,'N1113 '!A$8:H$356,7,FALSE)</f>
        <v>11.6</v>
      </c>
      <c r="H561" s="395">
        <f t="shared" si="29"/>
        <v>0</v>
      </c>
      <c r="I561" s="396">
        <f t="shared" si="30"/>
        <v>11.6</v>
      </c>
    </row>
    <row r="562" spans="1:10" s="110" customFormat="1" ht="18.75" customHeight="1" x14ac:dyDescent="0.2">
      <c r="A562" s="339">
        <v>42824</v>
      </c>
      <c r="B562" s="340" t="str">
        <f t="shared" si="28"/>
        <v>42824 Envelope - Brown for time deposit 6x9a</v>
      </c>
      <c r="C562" s="348" t="s">
        <v>905</v>
      </c>
      <c r="D562" s="426" t="s">
        <v>468</v>
      </c>
      <c r="E562" s="349"/>
      <c r="F562" s="374">
        <v>23</v>
      </c>
      <c r="G562" s="344">
        <f>VLOOKUP(C562,'N1113 '!A$8:H$356,7,FALSE)</f>
        <v>1</v>
      </c>
      <c r="H562" s="395">
        <f t="shared" si="29"/>
        <v>0</v>
      </c>
      <c r="I562" s="396">
        <f t="shared" si="30"/>
        <v>23</v>
      </c>
    </row>
    <row r="563" spans="1:10" s="110" customFormat="1" ht="18.75" customHeight="1" x14ac:dyDescent="0.2">
      <c r="A563" s="339">
        <v>42824</v>
      </c>
      <c r="B563" s="340" t="str">
        <f t="shared" si="28"/>
        <v>42824 Pencil Mongol</v>
      </c>
      <c r="C563" s="348" t="s">
        <v>186</v>
      </c>
      <c r="D563" s="201" t="s">
        <v>481</v>
      </c>
      <c r="E563" s="349"/>
      <c r="F563" s="374">
        <v>1</v>
      </c>
      <c r="G563" s="344">
        <f>VLOOKUP(C563,'N1113 '!A$8:H$356,7,FALSE)</f>
        <v>4.5</v>
      </c>
      <c r="H563" s="395">
        <f t="shared" si="29"/>
        <v>0</v>
      </c>
      <c r="I563" s="396">
        <f t="shared" si="30"/>
        <v>4.5</v>
      </c>
      <c r="J563" s="113"/>
    </row>
    <row r="564" spans="1:10" s="110" customFormat="1" ht="18.75" customHeight="1" x14ac:dyDescent="0.2">
      <c r="A564" s="339">
        <v>42824</v>
      </c>
      <c r="B564" s="340" t="str">
        <f t="shared" si="28"/>
        <v>42824 Record Book 300 pages1</v>
      </c>
      <c r="C564" s="348" t="s">
        <v>760</v>
      </c>
      <c r="D564" s="463" t="s">
        <v>473</v>
      </c>
      <c r="E564" s="349"/>
      <c r="F564" s="374">
        <v>1</v>
      </c>
      <c r="G564" s="344">
        <f>VLOOKUP(C564,'N1113 '!A$8:H$356,7,FALSE)</f>
        <v>49</v>
      </c>
      <c r="H564" s="395">
        <f t="shared" si="29"/>
        <v>0</v>
      </c>
      <c r="I564" s="396">
        <f t="shared" si="30"/>
        <v>49</v>
      </c>
    </row>
    <row r="565" spans="1:10" s="110" customFormat="1" ht="18.75" customHeight="1" x14ac:dyDescent="0.2">
      <c r="A565" s="339">
        <v>42824</v>
      </c>
      <c r="B565" s="340" t="str">
        <f t="shared" si="28"/>
        <v>42824 Scotch Tape 1"</v>
      </c>
      <c r="C565" s="348" t="s">
        <v>269</v>
      </c>
      <c r="D565" s="463" t="s">
        <v>481</v>
      </c>
      <c r="E565" s="349"/>
      <c r="F565" s="374">
        <v>1</v>
      </c>
      <c r="G565" s="344">
        <f>VLOOKUP(C565,'N1113 '!A$8:H$356,7,FALSE)</f>
        <v>14</v>
      </c>
      <c r="H565" s="395">
        <f t="shared" si="29"/>
        <v>0</v>
      </c>
      <c r="I565" s="396">
        <f t="shared" si="30"/>
        <v>14</v>
      </c>
    </row>
    <row r="566" spans="1:10" s="110" customFormat="1" ht="18.75" customHeight="1" x14ac:dyDescent="0.2">
      <c r="A566" s="339">
        <v>42826</v>
      </c>
      <c r="B566" s="340" t="str">
        <f t="shared" si="28"/>
        <v>42826 Acknowledgement Slip-Grocery</v>
      </c>
      <c r="C566" s="348" t="s">
        <v>315</v>
      </c>
      <c r="D566" s="400" t="s">
        <v>599</v>
      </c>
      <c r="E566" s="349"/>
      <c r="F566" s="374">
        <v>40</v>
      </c>
      <c r="G566" s="344">
        <f>VLOOKUP(C566,'N1113 '!A$8:H$356,7,FALSE)</f>
        <v>13</v>
      </c>
      <c r="H566" s="395">
        <f t="shared" si="29"/>
        <v>0</v>
      </c>
      <c r="I566" s="396">
        <f t="shared" si="30"/>
        <v>520</v>
      </c>
      <c r="J566" s="167"/>
    </row>
    <row r="567" spans="1:10" s="110" customFormat="1" ht="18.75" customHeight="1" x14ac:dyDescent="0.2">
      <c r="A567" s="339">
        <v>42826</v>
      </c>
      <c r="B567" s="340" t="str">
        <f t="shared" si="28"/>
        <v>42826 Acknowledgement Slip-Rice</v>
      </c>
      <c r="C567" s="348" t="s">
        <v>316</v>
      </c>
      <c r="D567" s="400" t="s">
        <v>599</v>
      </c>
      <c r="E567" s="349"/>
      <c r="F567" s="374">
        <v>20</v>
      </c>
      <c r="G567" s="344">
        <f>VLOOKUP(C567,'N1113 '!A$8:H$356,7,FALSE)</f>
        <v>18</v>
      </c>
      <c r="H567" s="395">
        <f t="shared" si="29"/>
        <v>0</v>
      </c>
      <c r="I567" s="396">
        <f t="shared" si="30"/>
        <v>360</v>
      </c>
      <c r="J567" s="167"/>
    </row>
    <row r="568" spans="1:10" s="113" customFormat="1" ht="18.75" customHeight="1" x14ac:dyDescent="0.2">
      <c r="A568" s="339">
        <v>42826</v>
      </c>
      <c r="B568" s="340" t="str">
        <f t="shared" si="28"/>
        <v>42826 Ballpen - HBW (Red)</v>
      </c>
      <c r="C568" s="423" t="s">
        <v>653</v>
      </c>
      <c r="D568" s="438" t="s">
        <v>477</v>
      </c>
      <c r="E568" s="349"/>
      <c r="F568" s="374">
        <v>1</v>
      </c>
      <c r="G568" s="344">
        <f>VLOOKUP(C568,'N1113 '!A$8:H$356,7,FALSE)</f>
        <v>3.75</v>
      </c>
      <c r="H568" s="395">
        <f t="shared" si="29"/>
        <v>0</v>
      </c>
      <c r="I568" s="396">
        <f t="shared" si="30"/>
        <v>3.75</v>
      </c>
    </row>
    <row r="569" spans="1:10" s="113" customFormat="1" ht="18.75" customHeight="1" x14ac:dyDescent="0.2">
      <c r="A569" s="339">
        <v>42826</v>
      </c>
      <c r="B569" s="340" t="str">
        <f t="shared" si="28"/>
        <v>42826 Ballpen - HBW (Red)</v>
      </c>
      <c r="C569" s="423" t="s">
        <v>653</v>
      </c>
      <c r="D569" s="422" t="s">
        <v>470</v>
      </c>
      <c r="E569" s="349"/>
      <c r="F569" s="374">
        <v>3</v>
      </c>
      <c r="G569" s="344">
        <f>VLOOKUP(C569,'N1113 '!A$8:H$356,7,FALSE)</f>
        <v>3.75</v>
      </c>
      <c r="H569" s="395">
        <f t="shared" si="29"/>
        <v>0</v>
      </c>
      <c r="I569" s="396">
        <f t="shared" si="30"/>
        <v>11.25</v>
      </c>
    </row>
    <row r="570" spans="1:10" s="113" customFormat="1" ht="18.75" customHeight="1" x14ac:dyDescent="0.2">
      <c r="A570" s="339">
        <v>42826</v>
      </c>
      <c r="B570" s="340" t="str">
        <f t="shared" si="28"/>
        <v>42826 Ballpen - HBW Matrix OG-5</v>
      </c>
      <c r="C570" s="348" t="s">
        <v>404</v>
      </c>
      <c r="D570" s="430" t="s">
        <v>599</v>
      </c>
      <c r="E570" s="349"/>
      <c r="F570" s="374">
        <v>15</v>
      </c>
      <c r="G570" s="344">
        <f>VLOOKUP(C570,'N1113 '!A$8:H$356,7,FALSE)</f>
        <v>3.6</v>
      </c>
      <c r="H570" s="395">
        <f t="shared" si="29"/>
        <v>0</v>
      </c>
      <c r="I570" s="396">
        <f t="shared" si="30"/>
        <v>54</v>
      </c>
    </row>
    <row r="571" spans="1:10" s="113" customFormat="1" ht="18.75" customHeight="1" x14ac:dyDescent="0.2">
      <c r="A571" s="339">
        <v>42826</v>
      </c>
      <c r="B571" s="340" t="str">
        <f t="shared" si="28"/>
        <v>42826 Ballpen - HBW Matrix OG-5</v>
      </c>
      <c r="C571" s="348" t="s">
        <v>404</v>
      </c>
      <c r="D571" s="438" t="s">
        <v>477</v>
      </c>
      <c r="E571" s="349"/>
      <c r="F571" s="374">
        <v>2</v>
      </c>
      <c r="G571" s="344">
        <f>VLOOKUP(C571,'N1113 '!A$8:H$356,7,FALSE)</f>
        <v>3.6</v>
      </c>
      <c r="H571" s="395">
        <f t="shared" si="29"/>
        <v>0</v>
      </c>
      <c r="I571" s="396">
        <f t="shared" si="30"/>
        <v>7.2</v>
      </c>
    </row>
    <row r="572" spans="1:10" s="113" customFormat="1" ht="18.75" customHeight="1" x14ac:dyDescent="0.2">
      <c r="A572" s="339">
        <v>42826</v>
      </c>
      <c r="B572" s="340" t="str">
        <f t="shared" si="28"/>
        <v>42826 Ballpen - Retractable</v>
      </c>
      <c r="C572" s="348" t="s">
        <v>978</v>
      </c>
      <c r="D572" s="430" t="s">
        <v>599</v>
      </c>
      <c r="E572" s="349"/>
      <c r="F572" s="374">
        <v>15</v>
      </c>
      <c r="G572" s="344">
        <f>VLOOKUP(C572,'N1113 '!A$8:H$356,7,FALSE)</f>
        <v>4.5</v>
      </c>
      <c r="H572" s="395">
        <f t="shared" si="29"/>
        <v>0</v>
      </c>
      <c r="I572" s="396">
        <f t="shared" si="30"/>
        <v>67.5</v>
      </c>
    </row>
    <row r="573" spans="1:10" s="113" customFormat="1" ht="18.75" customHeight="1" x14ac:dyDescent="0.2">
      <c r="A573" s="339">
        <v>42826</v>
      </c>
      <c r="B573" s="340" t="str">
        <f t="shared" si="28"/>
        <v>42826 Ballpen - Retractable</v>
      </c>
      <c r="C573" s="348" t="s">
        <v>978</v>
      </c>
      <c r="D573" s="438" t="s">
        <v>477</v>
      </c>
      <c r="E573" s="349"/>
      <c r="F573" s="374">
        <v>2</v>
      </c>
      <c r="G573" s="344">
        <f>VLOOKUP(C573,'N1113 '!A$8:H$356,7,FALSE)</f>
        <v>4.5</v>
      </c>
      <c r="H573" s="395">
        <f t="shared" si="29"/>
        <v>0</v>
      </c>
      <c r="I573" s="396">
        <f t="shared" si="30"/>
        <v>9</v>
      </c>
    </row>
    <row r="574" spans="1:10" s="113" customFormat="1" ht="18.75" customHeight="1" x14ac:dyDescent="0.2">
      <c r="A574" s="339">
        <v>42826</v>
      </c>
      <c r="B574" s="340" t="str">
        <f t="shared" si="28"/>
        <v>42826 Cash Register Tape 76mm</v>
      </c>
      <c r="C574" s="348" t="s">
        <v>85</v>
      </c>
      <c r="D574" s="430" t="s">
        <v>599</v>
      </c>
      <c r="E574" s="349"/>
      <c r="F574" s="346">
        <v>25</v>
      </c>
      <c r="G574" s="344">
        <f>VLOOKUP(C574,'N1113 '!A$8:H$356,7,FALSE)</f>
        <v>15</v>
      </c>
      <c r="H574" s="395">
        <f t="shared" si="29"/>
        <v>0</v>
      </c>
      <c r="I574" s="396">
        <f t="shared" si="30"/>
        <v>375</v>
      </c>
      <c r="J574" s="110"/>
    </row>
    <row r="575" spans="1:10" s="110" customFormat="1" ht="18.75" customHeight="1" x14ac:dyDescent="0.2">
      <c r="A575" s="339">
        <v>42826</v>
      </c>
      <c r="B575" s="340" t="str">
        <f t="shared" si="28"/>
        <v>42826 Continous Paper  11x9 1/2  1 ply</v>
      </c>
      <c r="C575" s="168" t="s">
        <v>576</v>
      </c>
      <c r="D575" s="400" t="s">
        <v>599</v>
      </c>
      <c r="E575" s="349"/>
      <c r="F575" s="346">
        <v>1</v>
      </c>
      <c r="G575" s="344">
        <f>VLOOKUP(C575,'N1113 '!A$8:H$356,7,FALSE)</f>
        <v>460</v>
      </c>
      <c r="H575" s="395">
        <f t="shared" si="29"/>
        <v>0</v>
      </c>
      <c r="I575" s="396">
        <f t="shared" si="30"/>
        <v>460</v>
      </c>
    </row>
    <row r="576" spans="1:10" s="110" customFormat="1" ht="18.75" customHeight="1" x14ac:dyDescent="0.2">
      <c r="A576" s="339">
        <v>42826</v>
      </c>
      <c r="B576" s="340" t="str">
        <f t="shared" si="28"/>
        <v>42826 Correction Tape1</v>
      </c>
      <c r="C576" s="348" t="s">
        <v>587</v>
      </c>
      <c r="D576" s="417" t="s">
        <v>467</v>
      </c>
      <c r="E576" s="349"/>
      <c r="F576" s="346">
        <v>1</v>
      </c>
      <c r="G576" s="344">
        <f>VLOOKUP(C576,'N1113 '!A$8:H$356,7,FALSE)</f>
        <v>11.6</v>
      </c>
      <c r="H576" s="395">
        <f t="shared" si="29"/>
        <v>0</v>
      </c>
      <c r="I576" s="396">
        <f t="shared" si="30"/>
        <v>11.6</v>
      </c>
    </row>
    <row r="577" spans="1:10" s="113" customFormat="1" ht="18.75" customHeight="1" x14ac:dyDescent="0.2">
      <c r="A577" s="339">
        <v>42826</v>
      </c>
      <c r="B577" s="340" t="str">
        <f t="shared" si="28"/>
        <v>42826 Correction Tape2</v>
      </c>
      <c r="C577" s="348" t="s">
        <v>623</v>
      </c>
      <c r="D577" s="438" t="s">
        <v>477</v>
      </c>
      <c r="E577" s="349"/>
      <c r="F577" s="346">
        <v>1</v>
      </c>
      <c r="G577" s="344">
        <f>VLOOKUP(C577,'N1113 '!A$8:H$356,7,FALSE)</f>
        <v>38</v>
      </c>
      <c r="H577" s="395">
        <f t="shared" si="29"/>
        <v>0</v>
      </c>
      <c r="I577" s="396">
        <f t="shared" si="30"/>
        <v>38</v>
      </c>
      <c r="J577" s="110"/>
    </row>
    <row r="578" spans="1:10" s="113" customFormat="1" ht="18.75" customHeight="1" x14ac:dyDescent="0.2">
      <c r="A578" s="339">
        <v>42826</v>
      </c>
      <c r="B578" s="340" t="str">
        <f t="shared" si="28"/>
        <v>42826 Correction Tape2</v>
      </c>
      <c r="C578" s="348" t="s">
        <v>623</v>
      </c>
      <c r="D578" s="426" t="s">
        <v>470</v>
      </c>
      <c r="E578" s="349"/>
      <c r="F578" s="346">
        <v>5</v>
      </c>
      <c r="G578" s="344">
        <f>VLOOKUP(C578,'N1113 '!A$8:H$356,7,FALSE)</f>
        <v>38</v>
      </c>
      <c r="H578" s="395">
        <f t="shared" si="29"/>
        <v>0</v>
      </c>
      <c r="I578" s="396">
        <f t="shared" si="30"/>
        <v>190</v>
      </c>
      <c r="J578" s="110"/>
    </row>
    <row r="579" spans="1:10" s="113" customFormat="1" ht="18.75" customHeight="1" x14ac:dyDescent="0.2">
      <c r="A579" s="339">
        <v>42826</v>
      </c>
      <c r="B579" s="340" t="str">
        <f t="shared" si="28"/>
        <v>42826 Correction Tape2</v>
      </c>
      <c r="C579" s="348" t="s">
        <v>623</v>
      </c>
      <c r="D579" s="196" t="s">
        <v>467</v>
      </c>
      <c r="E579" s="349"/>
      <c r="F579" s="346">
        <v>1</v>
      </c>
      <c r="G579" s="344">
        <f>VLOOKUP(C579,'N1113 '!A$8:H$356,7,FALSE)</f>
        <v>38</v>
      </c>
      <c r="H579" s="395">
        <f t="shared" si="29"/>
        <v>0</v>
      </c>
      <c r="I579" s="396">
        <f t="shared" si="30"/>
        <v>38</v>
      </c>
      <c r="J579" s="110"/>
    </row>
    <row r="580" spans="1:10" s="113" customFormat="1" ht="18.75" customHeight="1" x14ac:dyDescent="0.2">
      <c r="A580" s="339">
        <v>42826</v>
      </c>
      <c r="B580" s="340" t="str">
        <f t="shared" si="28"/>
        <v>42826 Fastener</v>
      </c>
      <c r="C580" s="348" t="s">
        <v>143</v>
      </c>
      <c r="D580" s="465" t="s">
        <v>477</v>
      </c>
      <c r="E580" s="349"/>
      <c r="F580" s="374">
        <v>2</v>
      </c>
      <c r="G580" s="344">
        <f>VLOOKUP(C580,'N1113 '!A$8:H$356,7,FALSE)</f>
        <v>26</v>
      </c>
      <c r="H580" s="395">
        <f t="shared" si="29"/>
        <v>0</v>
      </c>
      <c r="I580" s="396">
        <f t="shared" si="30"/>
        <v>52</v>
      </c>
      <c r="J580" s="110"/>
    </row>
    <row r="581" spans="1:10" s="110" customFormat="1" ht="18.75" customHeight="1" x14ac:dyDescent="0.2">
      <c r="A581" s="339">
        <v>42826</v>
      </c>
      <c r="B581" s="340" t="str">
        <f t="shared" si="28"/>
        <v>42826 Folder Long1</v>
      </c>
      <c r="C581" s="348" t="s">
        <v>754</v>
      </c>
      <c r="D581" s="434" t="s">
        <v>477</v>
      </c>
      <c r="E581" s="349"/>
      <c r="F581" s="374">
        <v>100</v>
      </c>
      <c r="G581" s="344">
        <f>VLOOKUP(C581,'N1113 '!A$8:H$356,7,FALSE)</f>
        <v>3.6</v>
      </c>
      <c r="H581" s="395">
        <f t="shared" si="29"/>
        <v>0</v>
      </c>
      <c r="I581" s="396">
        <f t="shared" si="30"/>
        <v>360</v>
      </c>
    </row>
    <row r="582" spans="1:10" s="113" customFormat="1" ht="18.75" customHeight="1" x14ac:dyDescent="0.2">
      <c r="A582" s="340">
        <v>42826</v>
      </c>
      <c r="B582" s="340" t="str">
        <f t="shared" si="28"/>
        <v>42826 Folder Long (Colored) Punchless1</v>
      </c>
      <c r="C582" s="347" t="s">
        <v>746</v>
      </c>
      <c r="D582" s="389" t="s">
        <v>464</v>
      </c>
      <c r="E582" s="343">
        <v>24</v>
      </c>
      <c r="F582" s="373"/>
      <c r="G582" s="344">
        <f>VLOOKUP(C582,'N1113 '!A$8:H$356,7,FALSE)</f>
        <v>15</v>
      </c>
      <c r="H582" s="395">
        <f t="shared" si="29"/>
        <v>360</v>
      </c>
      <c r="I582" s="396">
        <f t="shared" si="30"/>
        <v>0</v>
      </c>
    </row>
    <row r="583" spans="1:10" s="110" customFormat="1" ht="18.75" customHeight="1" x14ac:dyDescent="0.2">
      <c r="A583" s="339">
        <v>42826</v>
      </c>
      <c r="B583" s="340" t="str">
        <f t="shared" ref="B583:B646" si="31">CONCATENATE(A583," ",C583)</f>
        <v>42826 Passbook - Fixed Deposit Share Capital</v>
      </c>
      <c r="C583" s="353" t="s">
        <v>30</v>
      </c>
      <c r="D583" s="434" t="s">
        <v>477</v>
      </c>
      <c r="E583" s="349"/>
      <c r="F583" s="374">
        <v>100</v>
      </c>
      <c r="G583" s="344">
        <f>VLOOKUP(C583,'N1113 '!A$8:H$356,7,FALSE)</f>
        <v>13</v>
      </c>
      <c r="H583" s="395">
        <f t="shared" si="29"/>
        <v>0</v>
      </c>
      <c r="I583" s="396">
        <f t="shared" si="30"/>
        <v>1300</v>
      </c>
      <c r="J583" s="113"/>
    </row>
    <row r="584" spans="1:10" s="110" customFormat="1" ht="18.75" customHeight="1" x14ac:dyDescent="0.2">
      <c r="A584" s="339">
        <v>42826</v>
      </c>
      <c r="B584" s="340" t="str">
        <f t="shared" si="31"/>
        <v>42826 Pencil Mongol</v>
      </c>
      <c r="C584" s="348" t="s">
        <v>186</v>
      </c>
      <c r="D584" s="434" t="s">
        <v>477</v>
      </c>
      <c r="E584" s="349"/>
      <c r="F584" s="374">
        <v>1</v>
      </c>
      <c r="G584" s="344">
        <f>VLOOKUP(C584,'N1113 '!A$8:H$356,7,FALSE)</f>
        <v>4.5</v>
      </c>
      <c r="H584" s="395">
        <f t="shared" si="29"/>
        <v>0</v>
      </c>
      <c r="I584" s="396">
        <f t="shared" si="30"/>
        <v>4.5</v>
      </c>
      <c r="J584" s="113"/>
    </row>
    <row r="585" spans="1:10" s="113" customFormat="1" ht="18.75" customHeight="1" x14ac:dyDescent="0.2">
      <c r="A585" s="339">
        <v>42826</v>
      </c>
      <c r="B585" s="340" t="str">
        <f t="shared" si="31"/>
        <v>42826 Pentel Pen Pilot Black Broad1</v>
      </c>
      <c r="C585" s="348" t="s">
        <v>878</v>
      </c>
      <c r="D585" s="400" t="s">
        <v>599</v>
      </c>
      <c r="E585" s="349"/>
      <c r="F585" s="374">
        <v>2</v>
      </c>
      <c r="G585" s="344">
        <f>VLOOKUP(C585,'N1113 '!A$8:H$356,7,FALSE)</f>
        <v>32</v>
      </c>
      <c r="H585" s="395">
        <f t="shared" si="29"/>
        <v>0</v>
      </c>
      <c r="I585" s="396">
        <f t="shared" si="30"/>
        <v>64</v>
      </c>
      <c r="J585" s="110"/>
    </row>
    <row r="586" spans="1:10" s="113" customFormat="1" ht="18.75" customHeight="1" x14ac:dyDescent="0.2">
      <c r="A586" s="339">
        <v>42826</v>
      </c>
      <c r="B586" s="340" t="str">
        <f t="shared" si="31"/>
        <v>42826 Printer Ribbon Epson LX 300 + Ila</v>
      </c>
      <c r="C586" s="348" t="s">
        <v>965</v>
      </c>
      <c r="D586" s="430" t="s">
        <v>599</v>
      </c>
      <c r="E586" s="349"/>
      <c r="F586" s="374">
        <v>2</v>
      </c>
      <c r="G586" s="344">
        <f>VLOOKUP(C586,'N1113 '!A$8:H$356,7,FALSE)</f>
        <v>145</v>
      </c>
      <c r="H586" s="395">
        <f t="shared" si="29"/>
        <v>0</v>
      </c>
      <c r="I586" s="396">
        <f t="shared" si="30"/>
        <v>290</v>
      </c>
      <c r="J586" s="110"/>
    </row>
    <row r="587" spans="1:10" s="113" customFormat="1" ht="18.75" customHeight="1" x14ac:dyDescent="0.2">
      <c r="A587" s="339">
        <v>42826</v>
      </c>
      <c r="B587" s="340" t="str">
        <f t="shared" si="31"/>
        <v>42826 Scotch Tape 1"</v>
      </c>
      <c r="C587" s="348" t="s">
        <v>269</v>
      </c>
      <c r="D587" s="430" t="s">
        <v>599</v>
      </c>
      <c r="E587" s="349"/>
      <c r="F587" s="374">
        <v>10</v>
      </c>
      <c r="G587" s="344">
        <f>VLOOKUP(C587,'N1113 '!A$8:H$356,7,FALSE)</f>
        <v>14</v>
      </c>
      <c r="H587" s="395">
        <f t="shared" si="29"/>
        <v>0</v>
      </c>
      <c r="I587" s="396">
        <f t="shared" si="30"/>
        <v>140</v>
      </c>
      <c r="J587" s="110"/>
    </row>
    <row r="588" spans="1:10" s="113" customFormat="1" ht="18.75" customHeight="1" x14ac:dyDescent="0.2">
      <c r="A588" s="339">
        <v>42826</v>
      </c>
      <c r="B588" s="340" t="str">
        <f t="shared" si="31"/>
        <v>42826 Scotch Tape 1"</v>
      </c>
      <c r="C588" s="348" t="s">
        <v>269</v>
      </c>
      <c r="D588" s="426" t="s">
        <v>470</v>
      </c>
      <c r="E588" s="349"/>
      <c r="F588" s="374">
        <v>3</v>
      </c>
      <c r="G588" s="344">
        <f>VLOOKUP(C588,'N1113 '!A$8:H$356,7,FALSE)</f>
        <v>14</v>
      </c>
      <c r="H588" s="395">
        <f t="shared" si="29"/>
        <v>0</v>
      </c>
      <c r="I588" s="396">
        <f t="shared" si="30"/>
        <v>42</v>
      </c>
      <c r="J588" s="110"/>
    </row>
    <row r="589" spans="1:10" s="113" customFormat="1" ht="18.75" customHeight="1" x14ac:dyDescent="0.2">
      <c r="A589" s="339">
        <v>42826</v>
      </c>
      <c r="B589" s="340" t="str">
        <f t="shared" si="31"/>
        <v>42826 Stamp Pad Ink-1</v>
      </c>
      <c r="C589" s="348" t="s">
        <v>501</v>
      </c>
      <c r="D589" s="422" t="s">
        <v>470</v>
      </c>
      <c r="E589" s="349"/>
      <c r="F589" s="374">
        <v>2</v>
      </c>
      <c r="G589" s="344">
        <f>VLOOKUP(C589,'N1113 '!A$8:H$356,7,FALSE)</f>
        <v>20</v>
      </c>
      <c r="H589" s="395">
        <f t="shared" si="29"/>
        <v>0</v>
      </c>
      <c r="I589" s="396">
        <f t="shared" si="30"/>
        <v>40</v>
      </c>
      <c r="J589" s="110"/>
    </row>
    <row r="590" spans="1:10" s="113" customFormat="1" ht="18.75" customHeight="1" x14ac:dyDescent="0.2">
      <c r="A590" s="339">
        <v>42826</v>
      </c>
      <c r="B590" s="340" t="str">
        <f t="shared" si="31"/>
        <v>42826 Thermal Paper 80x70</v>
      </c>
      <c r="C590" s="423" t="s">
        <v>756</v>
      </c>
      <c r="D590" s="360" t="s">
        <v>769</v>
      </c>
      <c r="E590" s="349"/>
      <c r="F590" s="374">
        <v>10</v>
      </c>
      <c r="G590" s="344">
        <f>VLOOKUP(C590,'N1113 '!A$8:H$356,7,FALSE)</f>
        <v>42</v>
      </c>
      <c r="H590" s="395">
        <f t="shared" si="29"/>
        <v>0</v>
      </c>
      <c r="I590" s="396">
        <f t="shared" si="30"/>
        <v>420</v>
      </c>
      <c r="J590" s="110"/>
    </row>
    <row r="591" spans="1:10" s="110" customFormat="1" ht="18.75" customHeight="1" x14ac:dyDescent="0.2">
      <c r="A591" s="339">
        <v>42826</v>
      </c>
      <c r="B591" s="340" t="str">
        <f t="shared" si="31"/>
        <v>42826 Wyteboard Marker - black/red-PILOT</v>
      </c>
      <c r="C591" s="348" t="s">
        <v>869</v>
      </c>
      <c r="D591" s="417" t="s">
        <v>983</v>
      </c>
      <c r="E591" s="349"/>
      <c r="F591" s="374">
        <v>1</v>
      </c>
      <c r="G591" s="344">
        <f>VLOOKUP(C591,'N1113 '!A$8:H$356,7,FALSE)</f>
        <v>45</v>
      </c>
      <c r="H591" s="395">
        <f t="shared" si="29"/>
        <v>0</v>
      </c>
      <c r="I591" s="396">
        <f t="shared" si="30"/>
        <v>45</v>
      </c>
    </row>
    <row r="592" spans="1:10" s="110" customFormat="1" ht="18.75" customHeight="1" x14ac:dyDescent="0.2">
      <c r="A592" s="339">
        <v>42826</v>
      </c>
      <c r="B592" s="340" t="str">
        <f t="shared" si="31"/>
        <v>42826 YMCKO Ribbon-300 prints (Evolis)</v>
      </c>
      <c r="C592" s="348" t="s">
        <v>444</v>
      </c>
      <c r="D592" s="417" t="s">
        <v>465</v>
      </c>
      <c r="E592" s="349"/>
      <c r="F592" s="374">
        <v>1</v>
      </c>
      <c r="G592" s="344">
        <f>VLOOKUP(C592,'N1113 '!A$8:H$356,7,FALSE)</f>
        <v>3800</v>
      </c>
      <c r="H592" s="395">
        <f t="shared" si="29"/>
        <v>0</v>
      </c>
      <c r="I592" s="396">
        <f t="shared" si="30"/>
        <v>3800</v>
      </c>
    </row>
    <row r="593" spans="1:10" s="110" customFormat="1" ht="18.75" customHeight="1" x14ac:dyDescent="0.2">
      <c r="A593" s="339">
        <v>42828</v>
      </c>
      <c r="B593" s="340" t="str">
        <f t="shared" si="31"/>
        <v>42828 Ballpen - Retractable</v>
      </c>
      <c r="C593" s="348" t="s">
        <v>978</v>
      </c>
      <c r="D593" s="399" t="s">
        <v>469</v>
      </c>
      <c r="E593" s="349"/>
      <c r="F593" s="374">
        <v>4</v>
      </c>
      <c r="G593" s="344">
        <f>VLOOKUP(C593,'N1113 '!A$8:H$356,7,FALSE)</f>
        <v>4.5</v>
      </c>
      <c r="H593" s="395">
        <f t="shared" si="29"/>
        <v>0</v>
      </c>
      <c r="I593" s="396">
        <f t="shared" si="30"/>
        <v>18</v>
      </c>
      <c r="J593" s="113"/>
    </row>
    <row r="594" spans="1:10" s="113" customFormat="1" ht="18.75" customHeight="1" x14ac:dyDescent="0.2">
      <c r="A594" s="339">
        <v>42828</v>
      </c>
      <c r="B594" s="340" t="str">
        <f t="shared" si="31"/>
        <v>42828 Battery - Lithium 3V2</v>
      </c>
      <c r="C594" s="348" t="s">
        <v>533</v>
      </c>
      <c r="D594" s="421" t="s">
        <v>470</v>
      </c>
      <c r="E594" s="349"/>
      <c r="F594" s="374">
        <v>1</v>
      </c>
      <c r="G594" s="344">
        <f>VLOOKUP(C594,'N1113 '!A$8:H$356,7,FALSE)</f>
        <v>45</v>
      </c>
      <c r="H594" s="395">
        <f t="shared" si="29"/>
        <v>0</v>
      </c>
      <c r="I594" s="396">
        <f t="shared" si="30"/>
        <v>45</v>
      </c>
    </row>
    <row r="595" spans="1:10" s="113" customFormat="1" ht="18.75" customHeight="1" x14ac:dyDescent="0.2">
      <c r="A595" s="339">
        <v>42828</v>
      </c>
      <c r="B595" s="340" t="str">
        <f t="shared" si="31"/>
        <v>42828 Carbon Paper Short-1</v>
      </c>
      <c r="C595" s="348" t="s">
        <v>419</v>
      </c>
      <c r="D595" s="439" t="s">
        <v>469</v>
      </c>
      <c r="E595" s="349"/>
      <c r="F595" s="346">
        <v>1</v>
      </c>
      <c r="G595" s="344">
        <f>VLOOKUP(C595,'N1113 '!A$8:H$356,7,FALSE)</f>
        <v>297.5</v>
      </c>
      <c r="H595" s="395">
        <f t="shared" si="29"/>
        <v>0</v>
      </c>
      <c r="I595" s="396">
        <f t="shared" si="30"/>
        <v>297.5</v>
      </c>
      <c r="J595" s="110"/>
    </row>
    <row r="596" spans="1:10" s="113" customFormat="1" ht="18.75" customHeight="1" x14ac:dyDescent="0.2">
      <c r="A596" s="339">
        <v>42828</v>
      </c>
      <c r="B596" s="340" t="str">
        <f t="shared" si="31"/>
        <v>42828 Continous Paper 11x14  7/8 1 ply-Synergy</v>
      </c>
      <c r="C596" s="348" t="s">
        <v>619</v>
      </c>
      <c r="D596" s="462" t="s">
        <v>469</v>
      </c>
      <c r="E596" s="349"/>
      <c r="F596" s="346">
        <v>1</v>
      </c>
      <c r="G596" s="344">
        <f>VLOOKUP(C596,'N1113 '!A$8:H$356,7,FALSE)</f>
        <v>680</v>
      </c>
      <c r="H596" s="395">
        <f t="shared" si="29"/>
        <v>0</v>
      </c>
      <c r="I596" s="396">
        <f t="shared" si="30"/>
        <v>680</v>
      </c>
      <c r="J596" s="110"/>
    </row>
    <row r="597" spans="1:10" s="113" customFormat="1" ht="18.75" customHeight="1" x14ac:dyDescent="0.2">
      <c r="A597" s="339">
        <v>42828</v>
      </c>
      <c r="B597" s="340" t="str">
        <f t="shared" si="31"/>
        <v>42828 Folder Long (Colored) Punchless1</v>
      </c>
      <c r="C597" s="348" t="s">
        <v>746</v>
      </c>
      <c r="D597" s="218" t="s">
        <v>481</v>
      </c>
      <c r="E597" s="349"/>
      <c r="F597" s="374">
        <v>12</v>
      </c>
      <c r="G597" s="344">
        <f>VLOOKUP(C597,'N1113 '!A$8:H$356,7,FALSE)</f>
        <v>15</v>
      </c>
      <c r="H597" s="395">
        <f t="shared" si="29"/>
        <v>0</v>
      </c>
      <c r="I597" s="396">
        <f t="shared" si="30"/>
        <v>180</v>
      </c>
    </row>
    <row r="598" spans="1:10" s="113" customFormat="1" ht="18.75" customHeight="1" x14ac:dyDescent="0.2">
      <c r="A598" s="339">
        <v>42828</v>
      </c>
      <c r="B598" s="340" t="str">
        <f t="shared" si="31"/>
        <v>42828 Folder Long (Colored) Punchless1</v>
      </c>
      <c r="C598" s="348" t="s">
        <v>746</v>
      </c>
      <c r="D598" s="422" t="s">
        <v>470</v>
      </c>
      <c r="E598" s="349"/>
      <c r="F598" s="374">
        <v>12</v>
      </c>
      <c r="G598" s="344">
        <f>VLOOKUP(C598,'N1113 '!A$8:H$356,7,FALSE)</f>
        <v>15</v>
      </c>
      <c r="H598" s="395">
        <f t="shared" si="29"/>
        <v>0</v>
      </c>
      <c r="I598" s="396">
        <f t="shared" si="30"/>
        <v>180</v>
      </c>
    </row>
    <row r="599" spans="1:10" s="110" customFormat="1" ht="18.75" customHeight="1" x14ac:dyDescent="0.2">
      <c r="A599" s="339">
        <v>42829</v>
      </c>
      <c r="B599" s="340" t="str">
        <f t="shared" si="31"/>
        <v>42829 Battery - Lithium 3V2</v>
      </c>
      <c r="C599" s="348" t="s">
        <v>533</v>
      </c>
      <c r="D599" s="430" t="s">
        <v>599</v>
      </c>
      <c r="E599" s="349"/>
      <c r="F599" s="374">
        <v>1</v>
      </c>
      <c r="G599" s="344">
        <f>VLOOKUP(C599,'N1113 '!A$8:H$356,7,FALSE)</f>
        <v>45</v>
      </c>
      <c r="H599" s="395">
        <f t="shared" si="29"/>
        <v>0</v>
      </c>
      <c r="I599" s="396">
        <f t="shared" si="30"/>
        <v>45</v>
      </c>
      <c r="J599" s="113"/>
    </row>
    <row r="600" spans="1:10" s="110" customFormat="1" ht="18.75" customHeight="1" x14ac:dyDescent="0.2">
      <c r="A600" s="339">
        <v>42829</v>
      </c>
      <c r="B600" s="340" t="str">
        <f t="shared" si="31"/>
        <v>42829 Folder Long</v>
      </c>
      <c r="C600" s="348" t="s">
        <v>564</v>
      </c>
      <c r="D600" s="196" t="s">
        <v>467</v>
      </c>
      <c r="E600" s="349"/>
      <c r="F600" s="374">
        <v>10</v>
      </c>
      <c r="G600" s="344">
        <f>VLOOKUP(C600,'N1113 '!A$8:H$356,7,FALSE)</f>
        <v>3.5</v>
      </c>
      <c r="H600" s="395">
        <f t="shared" si="29"/>
        <v>0</v>
      </c>
      <c r="I600" s="396">
        <f t="shared" si="30"/>
        <v>35</v>
      </c>
    </row>
    <row r="601" spans="1:10" s="110" customFormat="1" ht="18.75" customHeight="1" x14ac:dyDescent="0.2">
      <c r="A601" s="339">
        <v>42829</v>
      </c>
      <c r="B601" s="340" t="str">
        <f t="shared" si="31"/>
        <v>42829 Highlighter-Stabilo1</v>
      </c>
      <c r="C601" s="348" t="s">
        <v>826</v>
      </c>
      <c r="D601" s="196" t="s">
        <v>467</v>
      </c>
      <c r="E601" s="349"/>
      <c r="F601" s="374">
        <v>2</v>
      </c>
      <c r="G601" s="344">
        <f>VLOOKUP(C601,'N1113 '!A$8:H$356,7,FALSE)</f>
        <v>32</v>
      </c>
      <c r="H601" s="395">
        <f t="shared" si="29"/>
        <v>0</v>
      </c>
      <c r="I601" s="396">
        <f t="shared" si="30"/>
        <v>64</v>
      </c>
      <c r="J601" s="113"/>
    </row>
    <row r="602" spans="1:10" s="110" customFormat="1" ht="18.75" customHeight="1" x14ac:dyDescent="0.2">
      <c r="A602" s="339">
        <v>42829</v>
      </c>
      <c r="B602" s="340" t="str">
        <f t="shared" si="31"/>
        <v>42829 Registration Form for Lodging/Sem Hall</v>
      </c>
      <c r="C602" s="348" t="s">
        <v>37</v>
      </c>
      <c r="D602" s="196" t="s">
        <v>983</v>
      </c>
      <c r="E602" s="349"/>
      <c r="F602" s="374">
        <v>4</v>
      </c>
      <c r="G602" s="344">
        <f>VLOOKUP(C602,'N1113 '!A$8:H$356,7,FALSE)</f>
        <v>50</v>
      </c>
      <c r="H602" s="395">
        <f t="shared" si="29"/>
        <v>0</v>
      </c>
      <c r="I602" s="396">
        <f t="shared" si="30"/>
        <v>200</v>
      </c>
    </row>
    <row r="603" spans="1:10" s="110" customFormat="1" ht="18.75" customHeight="1" x14ac:dyDescent="0.2">
      <c r="A603" s="339">
        <v>42829</v>
      </c>
      <c r="B603" s="340" t="str">
        <f t="shared" si="31"/>
        <v>42829 Scissor1</v>
      </c>
      <c r="C603" s="348" t="s">
        <v>795</v>
      </c>
      <c r="D603" s="196" t="s">
        <v>465</v>
      </c>
      <c r="E603" s="349"/>
      <c r="F603" s="374">
        <v>2</v>
      </c>
      <c r="G603" s="344">
        <f>VLOOKUP(C603,'N1113 '!A$8:H$356,7,FALSE)</f>
        <v>48</v>
      </c>
      <c r="H603" s="395">
        <f t="shared" si="29"/>
        <v>0</v>
      </c>
      <c r="I603" s="396">
        <f t="shared" si="30"/>
        <v>96</v>
      </c>
    </row>
    <row r="604" spans="1:10" s="110" customFormat="1" ht="18.75" customHeight="1" x14ac:dyDescent="0.2">
      <c r="A604" s="340">
        <v>42830</v>
      </c>
      <c r="B604" s="340" t="str">
        <f t="shared" si="31"/>
        <v>42830 Computer LCD Filter</v>
      </c>
      <c r="C604" s="347" t="s">
        <v>982</v>
      </c>
      <c r="D604" s="163" t="s">
        <v>464</v>
      </c>
      <c r="E604" s="343">
        <v>1</v>
      </c>
      <c r="F604" s="373"/>
      <c r="G604" s="344">
        <f>VLOOKUP(C604,'N1113 '!A$8:H$356,7,FALSE)</f>
        <v>195</v>
      </c>
      <c r="H604" s="395">
        <f t="shared" si="29"/>
        <v>195</v>
      </c>
      <c r="I604" s="396">
        <f t="shared" si="30"/>
        <v>0</v>
      </c>
    </row>
    <row r="605" spans="1:10" s="110" customFormat="1" ht="18.75" customHeight="1" x14ac:dyDescent="0.2">
      <c r="A605" s="339">
        <v>42830</v>
      </c>
      <c r="B605" s="340" t="str">
        <f t="shared" si="31"/>
        <v>42830 Computer LCD Filter</v>
      </c>
      <c r="C605" s="348" t="s">
        <v>982</v>
      </c>
      <c r="D605" s="196" t="s">
        <v>465</v>
      </c>
      <c r="E605" s="349"/>
      <c r="F605" s="346">
        <v>1</v>
      </c>
      <c r="G605" s="344">
        <f>VLOOKUP(C605,'N1113 '!A$8:H$356,7,FALSE)</f>
        <v>195</v>
      </c>
      <c r="H605" s="395">
        <f t="shared" si="29"/>
        <v>0</v>
      </c>
      <c r="I605" s="396">
        <f t="shared" si="30"/>
        <v>195</v>
      </c>
    </row>
    <row r="606" spans="1:10" s="110" customFormat="1" ht="18.75" customHeight="1" x14ac:dyDescent="0.2">
      <c r="A606" s="340">
        <v>42830</v>
      </c>
      <c r="B606" s="340" t="str">
        <f t="shared" si="31"/>
        <v>42830 Printer Ink Epson L360</v>
      </c>
      <c r="C606" s="347" t="s">
        <v>815</v>
      </c>
      <c r="D606" s="163" t="s">
        <v>464</v>
      </c>
      <c r="E606" s="343">
        <v>2</v>
      </c>
      <c r="F606" s="373"/>
      <c r="G606" s="344">
        <f>VLOOKUP(C606,'N1113 '!A$8:H$356,7,FALSE)</f>
        <v>245</v>
      </c>
      <c r="H606" s="395">
        <f t="shared" si="29"/>
        <v>490</v>
      </c>
      <c r="I606" s="396">
        <f t="shared" si="30"/>
        <v>0</v>
      </c>
      <c r="J606" s="167"/>
    </row>
    <row r="607" spans="1:10" s="113" customFormat="1" ht="18.75" customHeight="1" x14ac:dyDescent="0.2">
      <c r="A607" s="340">
        <v>42830</v>
      </c>
      <c r="B607" s="340" t="str">
        <f t="shared" si="31"/>
        <v>42830 Scissor</v>
      </c>
      <c r="C607" s="347" t="s">
        <v>791</v>
      </c>
      <c r="D607" s="163" t="s">
        <v>464</v>
      </c>
      <c r="E607" s="343">
        <v>1</v>
      </c>
      <c r="F607" s="373"/>
      <c r="G607" s="344">
        <f>VLOOKUP(C607,'N1113 '!A$8:H$356,7,FALSE)</f>
        <v>59</v>
      </c>
      <c r="H607" s="395">
        <f t="shared" si="29"/>
        <v>59</v>
      </c>
      <c r="I607" s="396">
        <f t="shared" si="30"/>
        <v>0</v>
      </c>
      <c r="J607" s="110"/>
    </row>
    <row r="608" spans="1:10" s="110" customFormat="1" ht="18.75" customHeight="1" x14ac:dyDescent="0.2">
      <c r="A608" s="340">
        <v>42830</v>
      </c>
      <c r="B608" s="340" t="str">
        <f t="shared" si="31"/>
        <v>42830 Special Paper 20's</v>
      </c>
      <c r="C608" s="387" t="s">
        <v>980</v>
      </c>
      <c r="D608" s="163" t="s">
        <v>464</v>
      </c>
      <c r="E608" s="343">
        <v>5</v>
      </c>
      <c r="F608" s="373"/>
      <c r="G608" s="344">
        <f>VLOOKUP(C608,'N1113 '!A$8:H$356,7,FALSE)</f>
        <v>18</v>
      </c>
      <c r="H608" s="395">
        <f t="shared" si="29"/>
        <v>90</v>
      </c>
      <c r="I608" s="396">
        <f t="shared" si="30"/>
        <v>0</v>
      </c>
      <c r="J608" s="113"/>
    </row>
    <row r="609" spans="1:10" s="113" customFormat="1" ht="18.75" customHeight="1" x14ac:dyDescent="0.2">
      <c r="A609" s="339">
        <v>42830</v>
      </c>
      <c r="B609" s="340" t="str">
        <f t="shared" si="31"/>
        <v>42830 Special Paper 20's</v>
      </c>
      <c r="C609" s="423" t="s">
        <v>980</v>
      </c>
      <c r="D609" s="196" t="s">
        <v>465</v>
      </c>
      <c r="E609" s="349"/>
      <c r="F609" s="374">
        <v>5</v>
      </c>
      <c r="G609" s="344">
        <f>VLOOKUP(C609,'N1113 '!A$8:H$356,7,FALSE)</f>
        <v>18</v>
      </c>
      <c r="H609" s="395">
        <f t="shared" si="29"/>
        <v>0</v>
      </c>
      <c r="I609" s="396">
        <f t="shared" si="30"/>
        <v>90</v>
      </c>
      <c r="J609" s="110"/>
    </row>
    <row r="610" spans="1:10" s="110" customFormat="1" ht="18.75" customHeight="1" x14ac:dyDescent="0.2">
      <c r="A610" s="339">
        <v>42830</v>
      </c>
      <c r="B610" s="340" t="str">
        <f t="shared" si="31"/>
        <v>42830 Wyteboard Marker - black/red-PILOT</v>
      </c>
      <c r="C610" s="348" t="s">
        <v>869</v>
      </c>
      <c r="D610" s="201" t="s">
        <v>473</v>
      </c>
      <c r="E610" s="349"/>
      <c r="F610" s="374">
        <v>1</v>
      </c>
      <c r="G610" s="344">
        <f>VLOOKUP(C610,'N1113 '!A$8:H$356,7,FALSE)</f>
        <v>45</v>
      </c>
      <c r="H610" s="395">
        <f t="shared" si="29"/>
        <v>0</v>
      </c>
      <c r="I610" s="396">
        <f t="shared" si="30"/>
        <v>45</v>
      </c>
    </row>
    <row r="611" spans="1:10" s="113" customFormat="1" ht="18.75" customHeight="1" x14ac:dyDescent="0.2">
      <c r="A611" s="340">
        <v>42830</v>
      </c>
      <c r="B611" s="340" t="str">
        <f t="shared" si="31"/>
        <v>42830 YMCKO Ribbon-300 prints (Evolis)</v>
      </c>
      <c r="C611" s="347" t="s">
        <v>444</v>
      </c>
      <c r="D611" s="163" t="s">
        <v>485</v>
      </c>
      <c r="E611" s="343">
        <v>2</v>
      </c>
      <c r="F611" s="373"/>
      <c r="G611" s="354">
        <f>VLOOKUP(C611,'N1113 '!A$8:H$356,7,FALSE)</f>
        <v>3800</v>
      </c>
      <c r="H611" s="395">
        <f t="shared" si="29"/>
        <v>7600</v>
      </c>
      <c r="I611" s="396">
        <f t="shared" si="30"/>
        <v>0</v>
      </c>
      <c r="J611" s="110"/>
    </row>
    <row r="612" spans="1:10" s="113" customFormat="1" ht="18.75" customHeight="1" x14ac:dyDescent="0.2">
      <c r="A612" s="339">
        <v>42831</v>
      </c>
      <c r="B612" s="340" t="str">
        <f t="shared" si="31"/>
        <v>42831 Certificate of Time Deposit</v>
      </c>
      <c r="C612" s="348" t="s">
        <v>12</v>
      </c>
      <c r="D612" s="422" t="s">
        <v>468</v>
      </c>
      <c r="E612" s="349"/>
      <c r="F612" s="374">
        <v>1</v>
      </c>
      <c r="G612" s="344">
        <f>VLOOKUP(C612,'N1113 '!A$8:H$356,7,FALSE)</f>
        <v>150</v>
      </c>
      <c r="H612" s="395">
        <f t="shared" si="29"/>
        <v>0</v>
      </c>
      <c r="I612" s="396">
        <f t="shared" si="30"/>
        <v>150</v>
      </c>
      <c r="J612" s="110"/>
    </row>
    <row r="613" spans="1:10" s="113" customFormat="1" ht="18.75" customHeight="1" x14ac:dyDescent="0.2">
      <c r="A613" s="339">
        <v>42832</v>
      </c>
      <c r="B613" s="340" t="str">
        <f t="shared" si="31"/>
        <v>42832 Cash Disbursement Voucher - Credit</v>
      </c>
      <c r="C613" s="348" t="s">
        <v>10</v>
      </c>
      <c r="D613" s="399" t="s">
        <v>469</v>
      </c>
      <c r="E613" s="349"/>
      <c r="F613" s="346">
        <v>40</v>
      </c>
      <c r="G613" s="344">
        <f>VLOOKUP(C613,'N1113 '!A$8:H$356,7,FALSE)</f>
        <v>65</v>
      </c>
      <c r="H613" s="395">
        <f t="shared" si="29"/>
        <v>0</v>
      </c>
      <c r="I613" s="396">
        <f t="shared" si="30"/>
        <v>2600</v>
      </c>
      <c r="J613" s="110"/>
    </row>
    <row r="614" spans="1:10" s="113" customFormat="1" ht="18.75" customHeight="1" x14ac:dyDescent="0.2">
      <c r="A614" s="339">
        <v>42832</v>
      </c>
      <c r="B614" s="340" t="str">
        <f t="shared" si="31"/>
        <v>42832 ID CARD (Blank 500)</v>
      </c>
      <c r="C614" s="348" t="s">
        <v>850</v>
      </c>
      <c r="D614" s="417" t="s">
        <v>465</v>
      </c>
      <c r="E614" s="349"/>
      <c r="F614" s="374">
        <v>1</v>
      </c>
      <c r="G614" s="344">
        <f>VLOOKUP(C614,'N1113 '!A$8:H$356,7,FALSE)</f>
        <v>3640</v>
      </c>
      <c r="H614" s="395">
        <f t="shared" si="29"/>
        <v>0</v>
      </c>
      <c r="I614" s="396">
        <f t="shared" si="30"/>
        <v>3640</v>
      </c>
    </row>
    <row r="615" spans="1:10" s="113" customFormat="1" ht="18.75" customHeight="1" x14ac:dyDescent="0.2">
      <c r="A615" s="339">
        <v>42832</v>
      </c>
      <c r="B615" s="340" t="str">
        <f t="shared" si="31"/>
        <v>42832 Passbook - Fixed Deposit Supplemental</v>
      </c>
      <c r="C615" s="348" t="s">
        <v>32</v>
      </c>
      <c r="D615" s="196" t="s">
        <v>983</v>
      </c>
      <c r="E615" s="349"/>
      <c r="F615" s="374">
        <v>100</v>
      </c>
      <c r="G615" s="344">
        <f>VLOOKUP(C615,'N1113 '!A$8:H$356,7,FALSE)</f>
        <v>12</v>
      </c>
      <c r="H615" s="395">
        <f t="shared" ref="H615:H678" si="32">E615*G615</f>
        <v>0</v>
      </c>
      <c r="I615" s="396">
        <f t="shared" ref="I615:I678" si="33">G615*F615</f>
        <v>1200</v>
      </c>
      <c r="J615" s="110"/>
    </row>
    <row r="616" spans="1:10" s="113" customFormat="1" ht="18.75" customHeight="1" x14ac:dyDescent="0.2">
      <c r="A616" s="339">
        <v>42832</v>
      </c>
      <c r="B616" s="340" t="str">
        <f t="shared" si="31"/>
        <v>42832 Wyteboard Marker - black/red-PILOT</v>
      </c>
      <c r="C616" s="348" t="s">
        <v>869</v>
      </c>
      <c r="D616" s="417" t="s">
        <v>983</v>
      </c>
      <c r="E616" s="349"/>
      <c r="F616" s="374">
        <v>1</v>
      </c>
      <c r="G616" s="344">
        <f>VLOOKUP(C616,'N1113 '!A$8:H$356,7,FALSE)</f>
        <v>45</v>
      </c>
      <c r="H616" s="395">
        <f t="shared" si="32"/>
        <v>0</v>
      </c>
      <c r="I616" s="396">
        <f t="shared" si="33"/>
        <v>45</v>
      </c>
      <c r="J616" s="110"/>
    </row>
    <row r="617" spans="1:10" s="113" customFormat="1" ht="18.75" customHeight="1" x14ac:dyDescent="0.2">
      <c r="A617" s="339">
        <v>42832</v>
      </c>
      <c r="B617" s="340" t="str">
        <f t="shared" si="31"/>
        <v>42832 YMCKO Ribbon-300 prints (Evolis)</v>
      </c>
      <c r="C617" s="348" t="s">
        <v>444</v>
      </c>
      <c r="D617" s="417" t="s">
        <v>465</v>
      </c>
      <c r="E617" s="349"/>
      <c r="F617" s="374">
        <v>2</v>
      </c>
      <c r="G617" s="344">
        <f>VLOOKUP(C617,'N1113 '!A$8:H$356,7,FALSE)</f>
        <v>3800</v>
      </c>
      <c r="H617" s="395">
        <f t="shared" si="32"/>
        <v>0</v>
      </c>
      <c r="I617" s="396">
        <f t="shared" si="33"/>
        <v>7600</v>
      </c>
      <c r="J617" s="110"/>
    </row>
    <row r="618" spans="1:10" s="113" customFormat="1" ht="18.75" customHeight="1" x14ac:dyDescent="0.2">
      <c r="A618" s="339">
        <v>42835</v>
      </c>
      <c r="B618" s="340" t="str">
        <f t="shared" si="31"/>
        <v>42835 Journal Voucher - Credit</v>
      </c>
      <c r="C618" s="348" t="s">
        <v>392</v>
      </c>
      <c r="D618" s="462" t="s">
        <v>469</v>
      </c>
      <c r="E618" s="349"/>
      <c r="F618" s="374">
        <v>20</v>
      </c>
      <c r="G618" s="344">
        <f>VLOOKUP(C618,'N1113 '!A$8:H$356,7,FALSE)</f>
        <v>35</v>
      </c>
      <c r="H618" s="395">
        <f t="shared" si="32"/>
        <v>0</v>
      </c>
      <c r="I618" s="396">
        <f t="shared" si="33"/>
        <v>700</v>
      </c>
    </row>
    <row r="619" spans="1:10" s="113" customFormat="1" ht="18.75" customHeight="1" x14ac:dyDescent="0.2">
      <c r="A619" s="339">
        <v>42836</v>
      </c>
      <c r="B619" s="340" t="str">
        <f t="shared" si="31"/>
        <v>42836 Bond Paper Long /REAM</v>
      </c>
      <c r="C619" s="348" t="s">
        <v>415</v>
      </c>
      <c r="D619" s="422" t="s">
        <v>468</v>
      </c>
      <c r="E619" s="349"/>
      <c r="F619" s="374">
        <v>1</v>
      </c>
      <c r="G619" s="344">
        <f>VLOOKUP(C619,'N1113 '!A$8:H$356,7,FALSE)</f>
        <v>137</v>
      </c>
      <c r="H619" s="395">
        <f t="shared" si="32"/>
        <v>0</v>
      </c>
      <c r="I619" s="396">
        <f t="shared" si="33"/>
        <v>137</v>
      </c>
    </row>
    <row r="620" spans="1:10" s="110" customFormat="1" ht="18.75" customHeight="1" x14ac:dyDescent="0.2">
      <c r="A620" s="339">
        <v>42836</v>
      </c>
      <c r="B620" s="340" t="str">
        <f t="shared" si="31"/>
        <v>42836 Masking Tape 1"1</v>
      </c>
      <c r="C620" s="423" t="s">
        <v>942</v>
      </c>
      <c r="D620" s="417" t="s">
        <v>467</v>
      </c>
      <c r="E620" s="349"/>
      <c r="F620" s="374">
        <v>2</v>
      </c>
      <c r="G620" s="344">
        <f>VLOOKUP(C620,'N1113 '!A$8:H$356,7,FALSE)</f>
        <v>19</v>
      </c>
      <c r="H620" s="395">
        <f t="shared" si="32"/>
        <v>0</v>
      </c>
      <c r="I620" s="396">
        <f t="shared" si="33"/>
        <v>38</v>
      </c>
      <c r="J620" s="113"/>
    </row>
    <row r="621" spans="1:10" s="110" customFormat="1" ht="18.75" customHeight="1" x14ac:dyDescent="0.2">
      <c r="A621" s="339">
        <v>42836</v>
      </c>
      <c r="B621" s="340" t="str">
        <f t="shared" si="31"/>
        <v>42836 Masking Tape 1/2"</v>
      </c>
      <c r="C621" s="348" t="s">
        <v>346</v>
      </c>
      <c r="D621" s="421" t="s">
        <v>468</v>
      </c>
      <c r="E621" s="349"/>
      <c r="F621" s="374">
        <v>2</v>
      </c>
      <c r="G621" s="344">
        <f>VLOOKUP(C621,'N1113 '!A$8:H$356,7,FALSE)</f>
        <v>14.5</v>
      </c>
      <c r="H621" s="395">
        <f t="shared" si="32"/>
        <v>0</v>
      </c>
      <c r="I621" s="396">
        <f t="shared" si="33"/>
        <v>29</v>
      </c>
    </row>
    <row r="622" spans="1:10" s="110" customFormat="1" ht="18.75" customHeight="1" x14ac:dyDescent="0.2">
      <c r="A622" s="339">
        <v>42842</v>
      </c>
      <c r="B622" s="340" t="str">
        <f t="shared" si="31"/>
        <v>42842 Correction Tape1</v>
      </c>
      <c r="C622" s="348" t="s">
        <v>587</v>
      </c>
      <c r="D622" s="201" t="s">
        <v>473</v>
      </c>
      <c r="E622" s="349"/>
      <c r="F622" s="346">
        <v>1</v>
      </c>
      <c r="G622" s="344">
        <f>VLOOKUP(C622,'N1113 '!A$8:H$356,7,FALSE)</f>
        <v>11.6</v>
      </c>
      <c r="H622" s="395">
        <f t="shared" si="32"/>
        <v>0</v>
      </c>
      <c r="I622" s="396">
        <f t="shared" si="33"/>
        <v>11.6</v>
      </c>
    </row>
    <row r="623" spans="1:10" s="110" customFormat="1" ht="18.75" customHeight="1" x14ac:dyDescent="0.2">
      <c r="A623" s="339">
        <v>42842</v>
      </c>
      <c r="B623" s="340" t="str">
        <f t="shared" si="31"/>
        <v>42842 Folder Long</v>
      </c>
      <c r="C623" s="348" t="s">
        <v>564</v>
      </c>
      <c r="D623" s="201" t="s">
        <v>473</v>
      </c>
      <c r="E623" s="349"/>
      <c r="F623" s="374">
        <v>10</v>
      </c>
      <c r="G623" s="344">
        <f>VLOOKUP(C623,'N1113 '!A$8:H$356,7,FALSE)</f>
        <v>3.5</v>
      </c>
      <c r="H623" s="395">
        <f t="shared" si="32"/>
        <v>0</v>
      </c>
      <c r="I623" s="396">
        <f t="shared" si="33"/>
        <v>35</v>
      </c>
    </row>
    <row r="624" spans="1:10" s="110" customFormat="1" ht="18.75" customHeight="1" x14ac:dyDescent="0.2">
      <c r="A624" s="340">
        <v>42842</v>
      </c>
      <c r="B624" s="340" t="str">
        <f t="shared" si="31"/>
        <v>42842 Stapler # 35a</v>
      </c>
      <c r="C624" s="387" t="s">
        <v>981</v>
      </c>
      <c r="D624" s="389" t="s">
        <v>464</v>
      </c>
      <c r="E624" s="343">
        <v>1</v>
      </c>
      <c r="F624" s="373"/>
      <c r="G624" s="344">
        <f>VLOOKUP(C624,'N1113 '!A$8:H$356,7,FALSE)</f>
        <v>105</v>
      </c>
      <c r="H624" s="395">
        <f t="shared" si="32"/>
        <v>105</v>
      </c>
      <c r="I624" s="396">
        <f t="shared" si="33"/>
        <v>0</v>
      </c>
    </row>
    <row r="625" spans="1:10" s="110" customFormat="1" ht="18.75" customHeight="1" x14ac:dyDescent="0.2">
      <c r="A625" s="339">
        <v>42842</v>
      </c>
      <c r="B625" s="340" t="str">
        <f t="shared" si="31"/>
        <v>42842 Stapler # 35a</v>
      </c>
      <c r="C625" s="423" t="s">
        <v>981</v>
      </c>
      <c r="D625" s="201" t="s">
        <v>473</v>
      </c>
      <c r="E625" s="349"/>
      <c r="F625" s="374">
        <v>1</v>
      </c>
      <c r="G625" s="344">
        <f>VLOOKUP(C625,'N1113 '!A$8:H$356,7,FALSE)</f>
        <v>105</v>
      </c>
      <c r="H625" s="395">
        <f t="shared" si="32"/>
        <v>0</v>
      </c>
      <c r="I625" s="396">
        <f t="shared" si="33"/>
        <v>105</v>
      </c>
    </row>
    <row r="626" spans="1:10" s="113" customFormat="1" ht="18.75" customHeight="1" x14ac:dyDescent="0.2">
      <c r="A626" s="340">
        <v>42843</v>
      </c>
      <c r="B626" s="340" t="str">
        <f t="shared" si="31"/>
        <v>42843 Adding Machine Tape 57mm1</v>
      </c>
      <c r="C626" s="347" t="s">
        <v>678</v>
      </c>
      <c r="D626" s="163" t="s">
        <v>618</v>
      </c>
      <c r="E626" s="343">
        <v>100</v>
      </c>
      <c r="F626" s="373"/>
      <c r="G626" s="344">
        <f>VLOOKUP(C626,'N1113 '!A$8:H$356,7,FALSE)</f>
        <v>13</v>
      </c>
      <c r="H626" s="395">
        <f t="shared" si="32"/>
        <v>1300</v>
      </c>
      <c r="I626" s="396">
        <f t="shared" si="33"/>
        <v>0</v>
      </c>
      <c r="J626" s="110"/>
    </row>
    <row r="627" spans="1:10" s="113" customFormat="1" ht="18.75" customHeight="1" x14ac:dyDescent="0.2">
      <c r="A627" s="339">
        <v>42843</v>
      </c>
      <c r="B627" s="340" t="str">
        <f t="shared" si="31"/>
        <v>42843 Application Form WFD</v>
      </c>
      <c r="C627" s="348" t="s">
        <v>8</v>
      </c>
      <c r="D627" s="461" t="s">
        <v>470</v>
      </c>
      <c r="E627" s="349"/>
      <c r="F627" s="374">
        <v>20</v>
      </c>
      <c r="G627" s="344">
        <f>VLOOKUP(C627,'N1113 '!A$8:H$356,7,FALSE)</f>
        <v>34.5</v>
      </c>
      <c r="H627" s="395">
        <f t="shared" si="32"/>
        <v>0</v>
      </c>
      <c r="I627" s="396">
        <f t="shared" si="33"/>
        <v>690</v>
      </c>
      <c r="J627" s="110"/>
    </row>
    <row r="628" spans="1:10" s="110" customFormat="1" ht="18.75" customHeight="1" x14ac:dyDescent="0.2">
      <c r="A628" s="339">
        <v>42843</v>
      </c>
      <c r="B628" s="340" t="str">
        <f t="shared" si="31"/>
        <v>42843 Ballpen - Retractable</v>
      </c>
      <c r="C628" s="348" t="s">
        <v>978</v>
      </c>
      <c r="D628" s="422" t="s">
        <v>470</v>
      </c>
      <c r="E628" s="349"/>
      <c r="F628" s="374">
        <v>10</v>
      </c>
      <c r="G628" s="344">
        <f>VLOOKUP(C628,'N1113 '!A$8:H$356,7,FALSE)</f>
        <v>4.5</v>
      </c>
      <c r="H628" s="395">
        <f t="shared" si="32"/>
        <v>0</v>
      </c>
      <c r="I628" s="396">
        <f t="shared" si="33"/>
        <v>45</v>
      </c>
      <c r="J628" s="113"/>
    </row>
    <row r="629" spans="1:10" s="110" customFormat="1" ht="18.75" customHeight="1" x14ac:dyDescent="0.2">
      <c r="A629" s="340">
        <v>42843</v>
      </c>
      <c r="B629" s="340" t="str">
        <f t="shared" si="31"/>
        <v>42843 Cash Register Tape 76mm</v>
      </c>
      <c r="C629" s="347" t="s">
        <v>85</v>
      </c>
      <c r="D629" s="342" t="s">
        <v>618</v>
      </c>
      <c r="E629" s="343">
        <v>75</v>
      </c>
      <c r="F629" s="373"/>
      <c r="G629" s="344">
        <f>VLOOKUP(C629,'N1113 '!A$8:H$356,7,FALSE)</f>
        <v>15</v>
      </c>
      <c r="H629" s="395">
        <f t="shared" si="32"/>
        <v>1125</v>
      </c>
      <c r="I629" s="396">
        <f t="shared" si="33"/>
        <v>0</v>
      </c>
    </row>
    <row r="630" spans="1:10" s="110" customFormat="1" ht="18.75" customHeight="1" x14ac:dyDescent="0.2">
      <c r="A630" s="340">
        <v>42843</v>
      </c>
      <c r="B630" s="340" t="str">
        <f t="shared" si="31"/>
        <v>42843 Continous Paper 11x14  7/8 1 ply-Synergy</v>
      </c>
      <c r="C630" s="347" t="s">
        <v>619</v>
      </c>
      <c r="D630" s="163" t="s">
        <v>618</v>
      </c>
      <c r="E630" s="343">
        <v>2</v>
      </c>
      <c r="F630" s="373"/>
      <c r="G630" s="344">
        <f>VLOOKUP(C630,'N1113 '!A$8:H$356,7,FALSE)</f>
        <v>680</v>
      </c>
      <c r="H630" s="395">
        <f t="shared" si="32"/>
        <v>1360</v>
      </c>
      <c r="I630" s="396">
        <f t="shared" si="33"/>
        <v>0</v>
      </c>
    </row>
    <row r="631" spans="1:10" s="110" customFormat="1" ht="18.75" customHeight="1" x14ac:dyDescent="0.2">
      <c r="A631" s="339">
        <v>42843</v>
      </c>
      <c r="B631" s="340" t="str">
        <f t="shared" si="31"/>
        <v>42843 Newsprint (Bookpaper Short)</v>
      </c>
      <c r="C631" s="348" t="s">
        <v>972</v>
      </c>
      <c r="D631" s="426" t="s">
        <v>470</v>
      </c>
      <c r="E631" s="349"/>
      <c r="F631" s="374">
        <v>3</v>
      </c>
      <c r="G631" s="344">
        <f>VLOOKUP(C631,'N1113 '!A$8:H$356,7,FALSE)</f>
        <v>95</v>
      </c>
      <c r="H631" s="395">
        <f t="shared" si="32"/>
        <v>0</v>
      </c>
      <c r="I631" s="396">
        <f t="shared" si="33"/>
        <v>285</v>
      </c>
    </row>
    <row r="632" spans="1:10" s="110" customFormat="1" ht="18.75" customHeight="1" x14ac:dyDescent="0.2">
      <c r="A632" s="339">
        <v>42843</v>
      </c>
      <c r="B632" s="340" t="str">
        <f t="shared" si="31"/>
        <v>42843 Newsprint Paper Long</v>
      </c>
      <c r="C632" s="348" t="s">
        <v>427</v>
      </c>
      <c r="D632" s="426" t="s">
        <v>470</v>
      </c>
      <c r="E632" s="349"/>
      <c r="F632" s="374">
        <v>2</v>
      </c>
      <c r="G632" s="344">
        <f>VLOOKUP(C632,'N1113 '!A$8:H$356,7,FALSE)</f>
        <v>85</v>
      </c>
      <c r="H632" s="395">
        <f t="shared" si="32"/>
        <v>0</v>
      </c>
      <c r="I632" s="396">
        <f t="shared" si="33"/>
        <v>170</v>
      </c>
    </row>
    <row r="633" spans="1:10" s="110" customFormat="1" ht="18.75" customHeight="1" x14ac:dyDescent="0.2">
      <c r="A633" s="339">
        <v>42844</v>
      </c>
      <c r="B633" s="340" t="str">
        <f t="shared" si="31"/>
        <v>42844 Cash Disbursement Voucher - Grocery</v>
      </c>
      <c r="C633" s="348" t="s">
        <v>321</v>
      </c>
      <c r="D633" s="399" t="s">
        <v>469</v>
      </c>
      <c r="E633" s="349"/>
      <c r="F633" s="346">
        <v>10</v>
      </c>
      <c r="G633" s="344" t="e">
        <f>VLOOKUP(C633,'N1113 '!A$8:H$356,7,FALSE)</f>
        <v>#N/A</v>
      </c>
      <c r="H633" s="395" t="e">
        <f t="shared" si="32"/>
        <v>#N/A</v>
      </c>
      <c r="I633" s="396" t="e">
        <f t="shared" si="33"/>
        <v>#N/A</v>
      </c>
    </row>
    <row r="634" spans="1:10" s="110" customFormat="1" ht="18.75" customHeight="1" x14ac:dyDescent="0.2">
      <c r="A634" s="340">
        <v>42844</v>
      </c>
      <c r="B634" s="340" t="str">
        <f t="shared" si="31"/>
        <v>42844 Journal Voucher - Grocery</v>
      </c>
      <c r="C634" s="347" t="s">
        <v>319</v>
      </c>
      <c r="D634" s="163" t="s">
        <v>487</v>
      </c>
      <c r="E634" s="343">
        <v>100</v>
      </c>
      <c r="F634" s="373"/>
      <c r="G634" s="354">
        <f>VLOOKUP(C634,'N1113 '!A$8:H$356,7,FALSE)</f>
        <v>65</v>
      </c>
      <c r="H634" s="395">
        <f t="shared" si="32"/>
        <v>6500</v>
      </c>
      <c r="I634" s="396">
        <f t="shared" si="33"/>
        <v>0</v>
      </c>
      <c r="J634" s="113"/>
    </row>
    <row r="635" spans="1:10" s="110" customFormat="1" ht="18.75" customHeight="1" x14ac:dyDescent="0.2">
      <c r="A635" s="339">
        <v>42844</v>
      </c>
      <c r="B635" s="340" t="str">
        <f t="shared" si="31"/>
        <v>42844 Journal Voucher - Grocery</v>
      </c>
      <c r="C635" s="348" t="s">
        <v>319</v>
      </c>
      <c r="D635" s="399" t="s">
        <v>469</v>
      </c>
      <c r="E635" s="349"/>
      <c r="F635" s="374">
        <v>20</v>
      </c>
      <c r="G635" s="344">
        <f>VLOOKUP(C635,'N1113 '!A$8:H$356,7,FALSE)</f>
        <v>65</v>
      </c>
      <c r="H635" s="395">
        <f t="shared" si="32"/>
        <v>0</v>
      </c>
      <c r="I635" s="396">
        <f t="shared" si="33"/>
        <v>1300</v>
      </c>
      <c r="J635" s="113"/>
    </row>
    <row r="636" spans="1:10" s="110" customFormat="1" ht="18.75" customHeight="1" x14ac:dyDescent="0.2">
      <c r="A636" s="340">
        <v>42845</v>
      </c>
      <c r="B636" s="340" t="str">
        <f t="shared" si="31"/>
        <v>42845 Battery - 9V</v>
      </c>
      <c r="C636" s="347" t="s">
        <v>871</v>
      </c>
      <c r="D636" s="389" t="s">
        <v>464</v>
      </c>
      <c r="E636" s="343">
        <v>4</v>
      </c>
      <c r="F636" s="373"/>
      <c r="G636" s="344">
        <f>VLOOKUP(C636,'N1113 '!A$8:H$356,7,FALSE)</f>
        <v>125</v>
      </c>
      <c r="H636" s="395">
        <f t="shared" si="32"/>
        <v>500</v>
      </c>
      <c r="I636" s="396">
        <f t="shared" si="33"/>
        <v>0</v>
      </c>
      <c r="J636" s="113"/>
    </row>
    <row r="637" spans="1:10" s="110" customFormat="1" ht="18.75" customHeight="1" x14ac:dyDescent="0.2">
      <c r="A637" s="339">
        <v>42845</v>
      </c>
      <c r="B637" s="340" t="str">
        <f t="shared" si="31"/>
        <v>42845 Battery - 9V</v>
      </c>
      <c r="C637" s="348" t="s">
        <v>871</v>
      </c>
      <c r="D637" s="417" t="s">
        <v>467</v>
      </c>
      <c r="E637" s="349"/>
      <c r="F637" s="374">
        <v>4</v>
      </c>
      <c r="G637" s="344">
        <f>VLOOKUP(C637,'N1113 '!A$8:H$356,7,FALSE)</f>
        <v>125</v>
      </c>
      <c r="H637" s="395">
        <f t="shared" si="32"/>
        <v>0</v>
      </c>
      <c r="I637" s="396">
        <f t="shared" si="33"/>
        <v>500</v>
      </c>
      <c r="J637" s="113"/>
    </row>
    <row r="638" spans="1:10" s="110" customFormat="1" ht="18.75" customHeight="1" x14ac:dyDescent="0.2">
      <c r="A638" s="340">
        <v>42845</v>
      </c>
      <c r="B638" s="340" t="str">
        <f t="shared" si="31"/>
        <v>42845 Battery - MMT AA</v>
      </c>
      <c r="C638" s="347" t="s">
        <v>985</v>
      </c>
      <c r="D638" s="163" t="s">
        <v>464</v>
      </c>
      <c r="E638" s="343">
        <v>4</v>
      </c>
      <c r="F638" s="373"/>
      <c r="G638" s="344">
        <f>VLOOKUP(C638,'N1113 '!A$8:H$356,7,FALSE)</f>
        <v>9.5</v>
      </c>
      <c r="H638" s="395">
        <f t="shared" si="32"/>
        <v>38</v>
      </c>
      <c r="I638" s="396">
        <f t="shared" si="33"/>
        <v>0</v>
      </c>
      <c r="J638" s="113"/>
    </row>
    <row r="639" spans="1:10" s="110" customFormat="1" ht="18.75" customHeight="1" x14ac:dyDescent="0.2">
      <c r="A639" s="340">
        <v>42845</v>
      </c>
      <c r="B639" s="340" t="str">
        <f t="shared" si="31"/>
        <v>42845 Correction Tape3</v>
      </c>
      <c r="C639" s="347" t="s">
        <v>669</v>
      </c>
      <c r="D639" s="163" t="s">
        <v>464</v>
      </c>
      <c r="E639" s="343">
        <v>20</v>
      </c>
      <c r="F639" s="373"/>
      <c r="G639" s="344">
        <f>VLOOKUP(C639,'N1113 '!A$8:H$356,7,FALSE)</f>
        <v>16.5</v>
      </c>
      <c r="H639" s="395">
        <f t="shared" si="32"/>
        <v>330</v>
      </c>
      <c r="I639" s="396">
        <f t="shared" si="33"/>
        <v>0</v>
      </c>
    </row>
    <row r="640" spans="1:10" s="110" customFormat="1" ht="18.75" customHeight="1" x14ac:dyDescent="0.2">
      <c r="A640" s="339">
        <v>42845</v>
      </c>
      <c r="B640" s="340" t="str">
        <f t="shared" si="31"/>
        <v>42845 Correction Tape1</v>
      </c>
      <c r="C640" s="348" t="s">
        <v>587</v>
      </c>
      <c r="D640" s="399" t="s">
        <v>469</v>
      </c>
      <c r="E640" s="349"/>
      <c r="F640" s="346">
        <v>1</v>
      </c>
      <c r="G640" s="344">
        <f>VLOOKUP(C640,'N1113 '!A$8:H$356,7,FALSE)</f>
        <v>11.6</v>
      </c>
      <c r="H640" s="395">
        <f t="shared" si="32"/>
        <v>0</v>
      </c>
      <c r="I640" s="396">
        <f t="shared" si="33"/>
        <v>11.6</v>
      </c>
    </row>
    <row r="641" spans="1:10" s="110" customFormat="1" ht="18.75" customHeight="1" x14ac:dyDescent="0.2">
      <c r="A641" s="339">
        <v>42845</v>
      </c>
      <c r="B641" s="340" t="str">
        <f t="shared" si="31"/>
        <v>42845 Correction Tape2</v>
      </c>
      <c r="C641" s="348" t="s">
        <v>623</v>
      </c>
      <c r="D641" s="439" t="s">
        <v>469</v>
      </c>
      <c r="E641" s="349"/>
      <c r="F641" s="346">
        <v>1</v>
      </c>
      <c r="G641" s="344">
        <f>VLOOKUP(C641,'N1113 '!A$8:H$356,7,FALSE)</f>
        <v>38</v>
      </c>
      <c r="H641" s="395">
        <f t="shared" si="32"/>
        <v>0</v>
      </c>
      <c r="I641" s="396">
        <f t="shared" si="33"/>
        <v>38</v>
      </c>
    </row>
    <row r="642" spans="1:10" s="110" customFormat="1" ht="18.75" customHeight="1" x14ac:dyDescent="0.2">
      <c r="A642" s="340">
        <v>42845</v>
      </c>
      <c r="B642" s="340" t="str">
        <f t="shared" si="31"/>
        <v>42845 Envelope - EXP. w/garter</v>
      </c>
      <c r="C642" s="387" t="s">
        <v>984</v>
      </c>
      <c r="D642" s="389" t="s">
        <v>464</v>
      </c>
      <c r="E642" s="343">
        <v>5</v>
      </c>
      <c r="F642" s="373"/>
      <c r="G642" s="344">
        <f>VLOOKUP(C642,'N1113 '!A$8:H$356,7,FALSE)</f>
        <v>10</v>
      </c>
      <c r="H642" s="395">
        <f t="shared" si="32"/>
        <v>50</v>
      </c>
      <c r="I642" s="396">
        <f t="shared" si="33"/>
        <v>0</v>
      </c>
    </row>
    <row r="643" spans="1:10" s="110" customFormat="1" ht="18.75" customHeight="1" x14ac:dyDescent="0.2">
      <c r="A643" s="340">
        <v>42845</v>
      </c>
      <c r="B643" s="340" t="str">
        <f t="shared" si="31"/>
        <v>42845 File Magazine Big</v>
      </c>
      <c r="C643" s="387" t="s">
        <v>995</v>
      </c>
      <c r="D643" s="389" t="s">
        <v>464</v>
      </c>
      <c r="E643" s="343">
        <v>1</v>
      </c>
      <c r="F643" s="373"/>
      <c r="G643" s="344">
        <f>VLOOKUP(C643,'N1113 '!A$8:H$356,7,FALSE)</f>
        <v>179</v>
      </c>
      <c r="H643" s="395">
        <f t="shared" si="32"/>
        <v>179</v>
      </c>
      <c r="I643" s="396">
        <f t="shared" si="33"/>
        <v>0</v>
      </c>
    </row>
    <row r="644" spans="1:10" s="110" customFormat="1" ht="18.75" customHeight="1" x14ac:dyDescent="0.2">
      <c r="A644" s="340">
        <v>42845</v>
      </c>
      <c r="B644" s="340" t="str">
        <f t="shared" si="31"/>
        <v>42845 Printer Ribbon HP Ink  703 Black1</v>
      </c>
      <c r="C644" s="387" t="s">
        <v>987</v>
      </c>
      <c r="D644" s="389" t="s">
        <v>464</v>
      </c>
      <c r="E644" s="343">
        <v>1</v>
      </c>
      <c r="F644" s="373"/>
      <c r="G644" s="354">
        <f>VLOOKUP(C644,'N1113 '!A$8:H$356,7,FALSE)</f>
        <v>410</v>
      </c>
      <c r="H644" s="395">
        <f t="shared" si="32"/>
        <v>410</v>
      </c>
      <c r="I644" s="396">
        <f t="shared" si="33"/>
        <v>0</v>
      </c>
    </row>
    <row r="645" spans="1:10" s="113" customFormat="1" ht="18.75" customHeight="1" x14ac:dyDescent="0.2">
      <c r="A645" s="340">
        <v>42845</v>
      </c>
      <c r="B645" s="340" t="str">
        <f t="shared" si="31"/>
        <v>42845 Printer Ribbon HP Ink  703 Black2</v>
      </c>
      <c r="C645" s="387" t="s">
        <v>989</v>
      </c>
      <c r="D645" s="163" t="s">
        <v>464</v>
      </c>
      <c r="E645" s="343">
        <v>1</v>
      </c>
      <c r="F645" s="373"/>
      <c r="G645" s="354">
        <f>VLOOKUP(C645,'N1113 '!A$8:H$356,7,FALSE)</f>
        <v>375</v>
      </c>
      <c r="H645" s="395">
        <f t="shared" si="32"/>
        <v>375</v>
      </c>
      <c r="I645" s="396">
        <f t="shared" si="33"/>
        <v>0</v>
      </c>
      <c r="J645" s="167"/>
    </row>
    <row r="646" spans="1:10" s="110" customFormat="1" ht="18.75" customHeight="1" x14ac:dyDescent="0.2">
      <c r="A646" s="340">
        <v>42845</v>
      </c>
      <c r="B646" s="340" t="str">
        <f t="shared" si="31"/>
        <v>42845 Printer Ribbon HP Ink  703 Colored2</v>
      </c>
      <c r="C646" s="387" t="s">
        <v>988</v>
      </c>
      <c r="D646" s="342" t="s">
        <v>464</v>
      </c>
      <c r="E646" s="343">
        <v>1</v>
      </c>
      <c r="F646" s="373"/>
      <c r="G646" s="354">
        <f>VLOOKUP(C646,'N1113 '!A$8:H$356,7,FALSE)</f>
        <v>375</v>
      </c>
      <c r="H646" s="395">
        <f t="shared" si="32"/>
        <v>375</v>
      </c>
      <c r="I646" s="396">
        <f t="shared" si="33"/>
        <v>0</v>
      </c>
      <c r="J646" s="167"/>
    </row>
    <row r="647" spans="1:10" s="113" customFormat="1" ht="18.75" customHeight="1" x14ac:dyDescent="0.2">
      <c r="A647" s="340">
        <v>42845</v>
      </c>
      <c r="B647" s="340" t="str">
        <f t="shared" ref="B647:B710" si="34">CONCATENATE(A647," ",C647)</f>
        <v>42845 Tray 3 Layer Metal</v>
      </c>
      <c r="C647" s="347" t="s">
        <v>986</v>
      </c>
      <c r="D647" s="163" t="s">
        <v>464</v>
      </c>
      <c r="E647" s="343">
        <v>1</v>
      </c>
      <c r="F647" s="373"/>
      <c r="G647" s="354">
        <f>VLOOKUP(C647,'N1113 '!A$8:H$356,7,FALSE)</f>
        <v>625</v>
      </c>
      <c r="H647" s="395">
        <f t="shared" si="32"/>
        <v>625</v>
      </c>
      <c r="I647" s="396">
        <f t="shared" si="33"/>
        <v>0</v>
      </c>
    </row>
    <row r="648" spans="1:10" s="110" customFormat="1" ht="18.75" customHeight="1" x14ac:dyDescent="0.2">
      <c r="A648" s="339">
        <v>42846</v>
      </c>
      <c r="B648" s="340" t="str">
        <f t="shared" si="34"/>
        <v>42846 Scotch Tape 1"</v>
      </c>
      <c r="C648" s="348" t="s">
        <v>269</v>
      </c>
      <c r="D648" s="417" t="s">
        <v>467</v>
      </c>
      <c r="E648" s="349"/>
      <c r="F648" s="374">
        <v>1</v>
      </c>
      <c r="G648" s="344">
        <f>VLOOKUP(C648,'N1113 '!A$8:H$356,7,FALSE)</f>
        <v>14</v>
      </c>
      <c r="H648" s="395">
        <f t="shared" si="32"/>
        <v>0</v>
      </c>
      <c r="I648" s="396">
        <f t="shared" si="33"/>
        <v>14</v>
      </c>
    </row>
    <row r="649" spans="1:10" s="167" customFormat="1" ht="18.75" customHeight="1" x14ac:dyDescent="0.2">
      <c r="A649" s="339">
        <v>42847</v>
      </c>
      <c r="B649" s="340" t="str">
        <f t="shared" si="34"/>
        <v>42847 Ballpen - Retractable</v>
      </c>
      <c r="C649" s="348" t="s">
        <v>978</v>
      </c>
      <c r="D649" s="426" t="s">
        <v>470</v>
      </c>
      <c r="E649" s="349"/>
      <c r="F649" s="374">
        <v>12</v>
      </c>
      <c r="G649" s="344">
        <f>VLOOKUP(C649,'N1113 '!A$8:H$356,7,FALSE)</f>
        <v>4.5</v>
      </c>
      <c r="H649" s="395">
        <f t="shared" si="32"/>
        <v>0</v>
      </c>
      <c r="I649" s="396">
        <f t="shared" si="33"/>
        <v>54</v>
      </c>
      <c r="J649" s="113"/>
    </row>
    <row r="650" spans="1:10" s="167" customFormat="1" ht="18.75" customHeight="1" x14ac:dyDescent="0.2">
      <c r="A650" s="339">
        <v>42847</v>
      </c>
      <c r="B650" s="340" t="str">
        <f t="shared" si="34"/>
        <v>42847 Binder Clip Medium</v>
      </c>
      <c r="C650" s="353" t="s">
        <v>844</v>
      </c>
      <c r="D650" s="426" t="s">
        <v>470</v>
      </c>
      <c r="E650" s="349"/>
      <c r="F650" s="374">
        <v>2</v>
      </c>
      <c r="G650" s="344">
        <f>VLOOKUP(C650,'N1113 '!A$8:H$356,7,FALSE)</f>
        <v>2.42</v>
      </c>
      <c r="H650" s="395">
        <f t="shared" si="32"/>
        <v>0</v>
      </c>
      <c r="I650" s="396">
        <f t="shared" si="33"/>
        <v>4.84</v>
      </c>
    </row>
    <row r="651" spans="1:10" s="167" customFormat="1" ht="18.75" customHeight="1" x14ac:dyDescent="0.2">
      <c r="A651" s="339">
        <v>42849</v>
      </c>
      <c r="B651" s="340" t="str">
        <f t="shared" si="34"/>
        <v>42849 Adding Machine Tape 57mm1</v>
      </c>
      <c r="C651" s="348" t="s">
        <v>678</v>
      </c>
      <c r="D651" s="426" t="s">
        <v>468</v>
      </c>
      <c r="E651" s="349"/>
      <c r="F651" s="374">
        <v>10</v>
      </c>
      <c r="G651" s="344">
        <f>VLOOKUP(C651,'N1113 '!A$8:H$356,7,FALSE)</f>
        <v>13</v>
      </c>
      <c r="H651" s="395">
        <f t="shared" si="32"/>
        <v>0</v>
      </c>
      <c r="I651" s="396">
        <f t="shared" si="33"/>
        <v>130</v>
      </c>
      <c r="J651" s="113"/>
    </row>
    <row r="652" spans="1:10" s="167" customFormat="1" ht="18.75" customHeight="1" x14ac:dyDescent="0.2">
      <c r="A652" s="339">
        <v>42849</v>
      </c>
      <c r="B652" s="340" t="str">
        <f t="shared" si="34"/>
        <v>42849 Ballpen - Retractable</v>
      </c>
      <c r="C652" s="348" t="s">
        <v>978</v>
      </c>
      <c r="D652" s="196" t="s">
        <v>467</v>
      </c>
      <c r="E652" s="349"/>
      <c r="F652" s="374">
        <v>50</v>
      </c>
      <c r="G652" s="344">
        <f>VLOOKUP(C652,'N1113 '!A$8:H$356,7,FALSE)</f>
        <v>4.5</v>
      </c>
      <c r="H652" s="395">
        <f t="shared" si="32"/>
        <v>0</v>
      </c>
      <c r="I652" s="396">
        <f t="shared" si="33"/>
        <v>225</v>
      </c>
      <c r="J652" s="113"/>
    </row>
    <row r="653" spans="1:10" s="167" customFormat="1" ht="18.75" customHeight="1" x14ac:dyDescent="0.2">
      <c r="A653" s="339">
        <v>42849</v>
      </c>
      <c r="B653" s="340" t="str">
        <f t="shared" si="34"/>
        <v>42849 Envelope - EXP. w/garter</v>
      </c>
      <c r="C653" s="423" t="s">
        <v>984</v>
      </c>
      <c r="D653" s="439" t="s">
        <v>469</v>
      </c>
      <c r="E653" s="349"/>
      <c r="F653" s="374">
        <v>3</v>
      </c>
      <c r="G653" s="344">
        <f>VLOOKUP(C653,'N1113 '!A$8:H$356,7,FALSE)</f>
        <v>10</v>
      </c>
      <c r="H653" s="395">
        <f t="shared" si="32"/>
        <v>0</v>
      </c>
      <c r="I653" s="396">
        <f t="shared" si="33"/>
        <v>30</v>
      </c>
      <c r="J653" s="110"/>
    </row>
    <row r="654" spans="1:10" s="167" customFormat="1" ht="18.75" customHeight="1" x14ac:dyDescent="0.2">
      <c r="A654" s="339">
        <v>42849</v>
      </c>
      <c r="B654" s="340" t="str">
        <f t="shared" si="34"/>
        <v>42849 Official Receipt - Credit/Pads</v>
      </c>
      <c r="C654" s="348" t="s">
        <v>816</v>
      </c>
      <c r="D654" s="461" t="s">
        <v>468</v>
      </c>
      <c r="E654" s="349"/>
      <c r="F654" s="374">
        <v>200</v>
      </c>
      <c r="G654" s="344">
        <f>VLOOKUP(C654,'N1113 '!A$8:H$356,7,FALSE)</f>
        <v>36.25</v>
      </c>
      <c r="H654" s="395">
        <f t="shared" si="32"/>
        <v>0</v>
      </c>
      <c r="I654" s="396">
        <f t="shared" si="33"/>
        <v>7250</v>
      </c>
      <c r="J654" s="113"/>
    </row>
    <row r="655" spans="1:10" s="167" customFormat="1" ht="18.75" customHeight="1" x14ac:dyDescent="0.2">
      <c r="A655" s="339">
        <v>42849</v>
      </c>
      <c r="B655" s="340" t="str">
        <f t="shared" si="34"/>
        <v>42849 Petty Cash - Voucher</v>
      </c>
      <c r="C655" s="423" t="s">
        <v>519</v>
      </c>
      <c r="D655" s="426" t="s">
        <v>468</v>
      </c>
      <c r="E655" s="349"/>
      <c r="F655" s="374">
        <v>5</v>
      </c>
      <c r="G655" s="344">
        <f>VLOOKUP(C655,'N1113 '!A$8:H$356,7,FALSE)</f>
        <v>30</v>
      </c>
      <c r="H655" s="395">
        <f t="shared" si="32"/>
        <v>0</v>
      </c>
      <c r="I655" s="396">
        <f t="shared" si="33"/>
        <v>150</v>
      </c>
      <c r="J655" s="113"/>
    </row>
    <row r="656" spans="1:10" s="167" customFormat="1" ht="18.75" customHeight="1" x14ac:dyDescent="0.2">
      <c r="A656" s="339">
        <v>42849</v>
      </c>
      <c r="B656" s="340" t="str">
        <f t="shared" si="34"/>
        <v>42849 Revolving Fund Voucher</v>
      </c>
      <c r="C656" s="348" t="s">
        <v>39</v>
      </c>
      <c r="D656" s="422" t="s">
        <v>468</v>
      </c>
      <c r="E656" s="349"/>
      <c r="F656" s="374">
        <v>80</v>
      </c>
      <c r="G656" s="344">
        <f>VLOOKUP(C656,'N1113 '!A$8:H$356,7,FALSE)</f>
        <v>25</v>
      </c>
      <c r="H656" s="395">
        <f t="shared" si="32"/>
        <v>0</v>
      </c>
      <c r="I656" s="396">
        <f t="shared" si="33"/>
        <v>2000</v>
      </c>
      <c r="J656" s="110"/>
    </row>
    <row r="657" spans="1:10" s="167" customFormat="1" ht="18.75" customHeight="1" x14ac:dyDescent="0.2">
      <c r="A657" s="339">
        <v>42849</v>
      </c>
      <c r="B657" s="340" t="str">
        <f t="shared" si="34"/>
        <v xml:space="preserve">42849 Rubber Band /pack </v>
      </c>
      <c r="C657" s="348" t="s">
        <v>438</v>
      </c>
      <c r="D657" s="461" t="s">
        <v>468</v>
      </c>
      <c r="E657" s="349"/>
      <c r="F657" s="374">
        <v>5</v>
      </c>
      <c r="G657" s="344">
        <f>VLOOKUP(C657,'N1113 '!A$8:H$356,7,FALSE)</f>
        <v>20</v>
      </c>
      <c r="H657" s="395">
        <f t="shared" si="32"/>
        <v>0</v>
      </c>
      <c r="I657" s="396">
        <f t="shared" si="33"/>
        <v>100</v>
      </c>
      <c r="J657" s="110"/>
    </row>
    <row r="658" spans="1:10" s="167" customFormat="1" ht="18.75" customHeight="1" x14ac:dyDescent="0.2">
      <c r="A658" s="339">
        <v>42849</v>
      </c>
      <c r="B658" s="340" t="str">
        <f t="shared" si="34"/>
        <v>42849 Trip Ticket</v>
      </c>
      <c r="C658" s="348" t="s">
        <v>41</v>
      </c>
      <c r="D658" s="417" t="s">
        <v>983</v>
      </c>
      <c r="E658" s="349"/>
      <c r="F658" s="374">
        <v>1</v>
      </c>
      <c r="G658" s="344">
        <f>VLOOKUP(C658,'N1113 '!A$8:H$356,7,FALSE)</f>
        <v>50</v>
      </c>
      <c r="H658" s="395">
        <f t="shared" si="32"/>
        <v>0</v>
      </c>
      <c r="I658" s="396">
        <f t="shared" si="33"/>
        <v>50</v>
      </c>
      <c r="J658" s="110"/>
    </row>
    <row r="659" spans="1:10" s="167" customFormat="1" ht="18.75" customHeight="1" x14ac:dyDescent="0.2">
      <c r="A659" s="339">
        <v>42850</v>
      </c>
      <c r="B659" s="340" t="str">
        <f t="shared" si="34"/>
        <v>42850 Bond Paper Long /REAM</v>
      </c>
      <c r="C659" s="348" t="s">
        <v>415</v>
      </c>
      <c r="D659" s="196" t="s">
        <v>983</v>
      </c>
      <c r="E659" s="349"/>
      <c r="F659" s="374">
        <v>5</v>
      </c>
      <c r="G659" s="344">
        <f>VLOOKUP(C659,'N1113 '!A$8:H$356,7,FALSE)</f>
        <v>137</v>
      </c>
      <c r="H659" s="395">
        <f t="shared" si="32"/>
        <v>0</v>
      </c>
      <c r="I659" s="396">
        <f t="shared" si="33"/>
        <v>685</v>
      </c>
      <c r="J659" s="113"/>
    </row>
    <row r="660" spans="1:10" s="110" customFormat="1" ht="18.75" customHeight="1" x14ac:dyDescent="0.2">
      <c r="A660" s="339">
        <v>42850</v>
      </c>
      <c r="B660" s="340" t="str">
        <f t="shared" si="34"/>
        <v>42850 Bond Paper Short /REAM1</v>
      </c>
      <c r="C660" s="423" t="s">
        <v>416</v>
      </c>
      <c r="D660" s="417" t="s">
        <v>983</v>
      </c>
      <c r="E660" s="349"/>
      <c r="F660" s="374">
        <v>5</v>
      </c>
      <c r="G660" s="344">
        <f>VLOOKUP(C660,'N1113 '!A$8:H$356,7,FALSE)</f>
        <v>122</v>
      </c>
      <c r="H660" s="395">
        <f t="shared" si="32"/>
        <v>0</v>
      </c>
      <c r="I660" s="396">
        <f t="shared" si="33"/>
        <v>610</v>
      </c>
      <c r="J660" s="113"/>
    </row>
    <row r="661" spans="1:10" s="110" customFormat="1" ht="18.75" customHeight="1" x14ac:dyDescent="0.2">
      <c r="A661" s="339">
        <v>42850</v>
      </c>
      <c r="B661" s="340" t="str">
        <f t="shared" si="34"/>
        <v>42850 Scotch Tape 1"</v>
      </c>
      <c r="C661" s="348" t="s">
        <v>269</v>
      </c>
      <c r="D661" s="417" t="s">
        <v>467</v>
      </c>
      <c r="E661" s="349"/>
      <c r="F661" s="374">
        <v>2</v>
      </c>
      <c r="G661" s="344">
        <f>VLOOKUP(C661,'N1113 '!A$8:H$356,7,FALSE)</f>
        <v>14</v>
      </c>
      <c r="H661" s="395">
        <f t="shared" si="32"/>
        <v>0</v>
      </c>
      <c r="I661" s="396">
        <f t="shared" si="33"/>
        <v>28</v>
      </c>
    </row>
    <row r="662" spans="1:10" s="167" customFormat="1" ht="18.75" customHeight="1" x14ac:dyDescent="0.2">
      <c r="A662" s="340">
        <v>42851</v>
      </c>
      <c r="B662" s="340" t="str">
        <f t="shared" si="34"/>
        <v>42851 Computer Keyboard w/ Mouse</v>
      </c>
      <c r="C662" s="405" t="s">
        <v>991</v>
      </c>
      <c r="D662" s="342" t="s">
        <v>464</v>
      </c>
      <c r="E662" s="343">
        <v>1</v>
      </c>
      <c r="F662" s="373"/>
      <c r="G662" s="344">
        <f>VLOOKUP(C662,'N1113 '!A$8:H$356,7,FALSE)</f>
        <v>325</v>
      </c>
      <c r="H662" s="395">
        <f t="shared" si="32"/>
        <v>325</v>
      </c>
      <c r="I662" s="396">
        <f t="shared" si="33"/>
        <v>0</v>
      </c>
      <c r="J662" s="110"/>
    </row>
    <row r="663" spans="1:10" s="167" customFormat="1" ht="18.75" customHeight="1" x14ac:dyDescent="0.2">
      <c r="A663" s="339">
        <v>42851</v>
      </c>
      <c r="B663" s="340" t="str">
        <f t="shared" si="34"/>
        <v>42851 Computer Keyboard w/ Mouse</v>
      </c>
      <c r="C663" s="348" t="s">
        <v>991</v>
      </c>
      <c r="D663" s="461" t="s">
        <v>470</v>
      </c>
      <c r="E663" s="349"/>
      <c r="F663" s="374">
        <v>1</v>
      </c>
      <c r="G663" s="344">
        <f>VLOOKUP(C663,'N1113 '!A$8:H$356,7,FALSE)</f>
        <v>325</v>
      </c>
      <c r="H663" s="395">
        <f t="shared" si="32"/>
        <v>0</v>
      </c>
      <c r="I663" s="396">
        <f t="shared" si="33"/>
        <v>325</v>
      </c>
      <c r="J663" s="110"/>
    </row>
    <row r="664" spans="1:10" s="110" customFormat="1" ht="18.75" customHeight="1" x14ac:dyDescent="0.2">
      <c r="A664" s="339">
        <v>42851</v>
      </c>
      <c r="B664" s="340" t="str">
        <f t="shared" si="34"/>
        <v>42851 Continous Paper 11x14  7/8 1 ply-Synergy</v>
      </c>
      <c r="C664" s="168" t="s">
        <v>619</v>
      </c>
      <c r="D664" s="399" t="s">
        <v>469</v>
      </c>
      <c r="E664" s="349"/>
      <c r="F664" s="346">
        <v>1</v>
      </c>
      <c r="G664" s="344">
        <f>VLOOKUP(C664,'N1113 '!A$8:H$356,7,FALSE)</f>
        <v>680</v>
      </c>
      <c r="H664" s="395">
        <f t="shared" si="32"/>
        <v>0</v>
      </c>
      <c r="I664" s="396">
        <f t="shared" si="33"/>
        <v>680</v>
      </c>
    </row>
    <row r="665" spans="1:10" s="110" customFormat="1" ht="18.75" customHeight="1" x14ac:dyDescent="0.2">
      <c r="A665" s="340">
        <v>42851</v>
      </c>
      <c r="B665" s="340" t="str">
        <f t="shared" si="34"/>
        <v>42851 Envelope - EXP. w/garter</v>
      </c>
      <c r="C665" s="431" t="s">
        <v>984</v>
      </c>
      <c r="D665" s="342" t="s">
        <v>464</v>
      </c>
      <c r="E665" s="343">
        <v>6</v>
      </c>
      <c r="F665" s="373"/>
      <c r="G665" s="344">
        <f>VLOOKUP(C665,'N1113 '!A$8:H$356,7,FALSE)</f>
        <v>10</v>
      </c>
      <c r="H665" s="395">
        <f t="shared" si="32"/>
        <v>60</v>
      </c>
      <c r="I665" s="396">
        <f t="shared" si="33"/>
        <v>0</v>
      </c>
    </row>
    <row r="666" spans="1:10" s="110" customFormat="1" ht="18.75" customHeight="1" x14ac:dyDescent="0.2">
      <c r="A666" s="339">
        <v>42851</v>
      </c>
      <c r="B666" s="340" t="str">
        <f t="shared" si="34"/>
        <v>42851 Fastener</v>
      </c>
      <c r="C666" s="168" t="s">
        <v>143</v>
      </c>
      <c r="D666" s="399" t="s">
        <v>469</v>
      </c>
      <c r="E666" s="349"/>
      <c r="F666" s="374">
        <v>1</v>
      </c>
      <c r="G666" s="344">
        <f>VLOOKUP(C666,'N1113 '!A$8:H$356,7,FALSE)</f>
        <v>26</v>
      </c>
      <c r="H666" s="395">
        <f t="shared" si="32"/>
        <v>0</v>
      </c>
      <c r="I666" s="396">
        <f t="shared" si="33"/>
        <v>26</v>
      </c>
    </row>
    <row r="667" spans="1:10" s="110" customFormat="1" ht="18.75" customHeight="1" x14ac:dyDescent="0.2">
      <c r="A667" s="339">
        <v>42851</v>
      </c>
      <c r="B667" s="340" t="str">
        <f t="shared" si="34"/>
        <v>42851 Fastener Long 8.5"</v>
      </c>
      <c r="C667" s="304" t="s">
        <v>865</v>
      </c>
      <c r="D667" s="399" t="s">
        <v>469</v>
      </c>
      <c r="E667" s="349"/>
      <c r="F667" s="374">
        <v>2</v>
      </c>
      <c r="G667" s="344">
        <f>VLOOKUP(C667,'N1113 '!A$8:H$356,7,FALSE)</f>
        <v>95</v>
      </c>
      <c r="H667" s="395">
        <f t="shared" si="32"/>
        <v>0</v>
      </c>
      <c r="I667" s="396">
        <f t="shared" si="33"/>
        <v>190</v>
      </c>
    </row>
    <row r="668" spans="1:10" s="167" customFormat="1" ht="18.75" customHeight="1" x14ac:dyDescent="0.2">
      <c r="A668" s="340">
        <v>42851</v>
      </c>
      <c r="B668" s="340" t="str">
        <f t="shared" si="34"/>
        <v>42851 Folder Exp. Long</v>
      </c>
      <c r="C668" s="213" t="s">
        <v>992</v>
      </c>
      <c r="D668" s="389" t="s">
        <v>464</v>
      </c>
      <c r="E668" s="343">
        <v>6</v>
      </c>
      <c r="F668" s="373"/>
      <c r="G668" s="344">
        <f>VLOOKUP(C668,'N1113 '!A$8:H$356,7,FALSE)</f>
        <v>10</v>
      </c>
      <c r="H668" s="395">
        <f t="shared" si="32"/>
        <v>60</v>
      </c>
      <c r="I668" s="396">
        <f t="shared" si="33"/>
        <v>0</v>
      </c>
      <c r="J668" s="110"/>
    </row>
    <row r="669" spans="1:10" s="110" customFormat="1" ht="18.75" customHeight="1" x14ac:dyDescent="0.2">
      <c r="A669" s="339">
        <v>42851</v>
      </c>
      <c r="B669" s="340" t="str">
        <f t="shared" si="34"/>
        <v>42851 Folder Short (Colored) Punchless</v>
      </c>
      <c r="C669" s="304" t="s">
        <v>554</v>
      </c>
      <c r="D669" s="399" t="s">
        <v>469</v>
      </c>
      <c r="E669" s="349"/>
      <c r="F669" s="374">
        <v>2</v>
      </c>
      <c r="G669" s="344">
        <f>VLOOKUP(C669,'N1113 '!A$8:H$356,7,FALSE)</f>
        <v>9.5</v>
      </c>
      <c r="H669" s="395">
        <f t="shared" si="32"/>
        <v>0</v>
      </c>
      <c r="I669" s="396">
        <f t="shared" si="33"/>
        <v>19</v>
      </c>
    </row>
    <row r="670" spans="1:10" s="110" customFormat="1" ht="18.75" customHeight="1" x14ac:dyDescent="0.2">
      <c r="A670" s="340">
        <v>42851</v>
      </c>
      <c r="B670" s="340" t="str">
        <f t="shared" si="34"/>
        <v>42851 Folder Short (Colored) Punchless1</v>
      </c>
      <c r="C670" s="320" t="s">
        <v>993</v>
      </c>
      <c r="D670" s="389" t="s">
        <v>464</v>
      </c>
      <c r="E670" s="343">
        <v>10</v>
      </c>
      <c r="F670" s="373"/>
      <c r="G670" s="344">
        <f>VLOOKUP(C670,'N1113 '!A$8:H$356,7,FALSE)</f>
        <v>12</v>
      </c>
      <c r="H670" s="395">
        <f t="shared" si="32"/>
        <v>120</v>
      </c>
      <c r="I670" s="396">
        <f t="shared" si="33"/>
        <v>0</v>
      </c>
      <c r="J670" s="113"/>
    </row>
    <row r="671" spans="1:10" s="167" customFormat="1" ht="18.75" customHeight="1" x14ac:dyDescent="0.2">
      <c r="A671" s="339">
        <v>42851</v>
      </c>
      <c r="B671" s="340" t="str">
        <f t="shared" si="34"/>
        <v>42851 Folder Short (Colored) Punchless1</v>
      </c>
      <c r="C671" s="304" t="s">
        <v>993</v>
      </c>
      <c r="D671" s="439" t="s">
        <v>469</v>
      </c>
      <c r="E671" s="349"/>
      <c r="F671" s="374">
        <v>10</v>
      </c>
      <c r="G671" s="344">
        <f>VLOOKUP(C671,'N1113 '!A$8:H$356,7,FALSE)</f>
        <v>12</v>
      </c>
      <c r="H671" s="395">
        <f t="shared" si="32"/>
        <v>0</v>
      </c>
      <c r="I671" s="396">
        <f t="shared" si="33"/>
        <v>120</v>
      </c>
      <c r="J671" s="113"/>
    </row>
    <row r="672" spans="1:10" s="167" customFormat="1" ht="18.75" customHeight="1" x14ac:dyDescent="0.2">
      <c r="A672" s="340">
        <v>42851</v>
      </c>
      <c r="B672" s="340" t="str">
        <f t="shared" si="34"/>
        <v>42851 Masking Tape 1/2"a</v>
      </c>
      <c r="C672" s="347" t="s">
        <v>990</v>
      </c>
      <c r="D672" s="163" t="s">
        <v>464</v>
      </c>
      <c r="E672" s="343">
        <v>6</v>
      </c>
      <c r="F672" s="373"/>
      <c r="G672" s="344">
        <f>VLOOKUP(C672,'N1113 '!A$8:H$356,7,FALSE)</f>
        <v>16</v>
      </c>
      <c r="H672" s="395">
        <f t="shared" si="32"/>
        <v>96</v>
      </c>
      <c r="I672" s="396">
        <f t="shared" si="33"/>
        <v>0</v>
      </c>
      <c r="J672" s="113"/>
    </row>
    <row r="673" spans="1:10" s="110" customFormat="1" ht="18.75" customHeight="1" x14ac:dyDescent="0.2">
      <c r="A673" s="339">
        <v>42851</v>
      </c>
      <c r="B673" s="340" t="str">
        <f t="shared" si="34"/>
        <v>42851 Newsprint Paper Short1</v>
      </c>
      <c r="C673" s="348" t="s">
        <v>858</v>
      </c>
      <c r="D673" s="399" t="s">
        <v>469</v>
      </c>
      <c r="E673" s="349"/>
      <c r="F673" s="374">
        <v>1</v>
      </c>
      <c r="G673" s="344">
        <f>VLOOKUP(C673,'N1113 '!A$8:H$356,7,FALSE)</f>
        <v>67</v>
      </c>
      <c r="H673" s="395">
        <f t="shared" si="32"/>
        <v>0</v>
      </c>
      <c r="I673" s="396">
        <f t="shared" si="33"/>
        <v>67</v>
      </c>
    </row>
    <row r="674" spans="1:10" s="110" customFormat="1" ht="18.75" customHeight="1" x14ac:dyDescent="0.2">
      <c r="A674" s="339">
        <v>42851</v>
      </c>
      <c r="B674" s="340" t="str">
        <f t="shared" si="34"/>
        <v>42851 Passbook - Loan Passbook</v>
      </c>
      <c r="C674" s="348" t="s">
        <v>34</v>
      </c>
      <c r="D674" s="399" t="s">
        <v>469</v>
      </c>
      <c r="E674" s="349"/>
      <c r="F674" s="374">
        <v>200</v>
      </c>
      <c r="G674" s="344">
        <f>VLOOKUP(C674,'N1113 '!A$8:H$356,7,FALSE)</f>
        <v>20</v>
      </c>
      <c r="H674" s="395">
        <f t="shared" si="32"/>
        <v>0</v>
      </c>
      <c r="I674" s="396">
        <f t="shared" si="33"/>
        <v>4000</v>
      </c>
      <c r="J674" s="113"/>
    </row>
    <row r="675" spans="1:10" s="167" customFormat="1" ht="18.75" customHeight="1" x14ac:dyDescent="0.2">
      <c r="A675" s="339">
        <v>42851</v>
      </c>
      <c r="B675" s="340" t="str">
        <f t="shared" si="34"/>
        <v>42851 Scotch Tape 1"</v>
      </c>
      <c r="C675" s="348" t="s">
        <v>269</v>
      </c>
      <c r="D675" s="439" t="s">
        <v>469</v>
      </c>
      <c r="E675" s="349"/>
      <c r="F675" s="374">
        <v>2</v>
      </c>
      <c r="G675" s="344">
        <f>VLOOKUP(C675,'N1113 '!A$8:H$356,7,FALSE)</f>
        <v>14</v>
      </c>
      <c r="H675" s="395">
        <f t="shared" si="32"/>
        <v>0</v>
      </c>
      <c r="I675" s="396">
        <f t="shared" si="33"/>
        <v>28</v>
      </c>
      <c r="J675" s="110"/>
    </row>
    <row r="676" spans="1:10" s="167" customFormat="1" ht="18.75" customHeight="1" x14ac:dyDescent="0.2">
      <c r="A676" s="339">
        <v>42851</v>
      </c>
      <c r="B676" s="340" t="str">
        <f t="shared" si="34"/>
        <v xml:space="preserve">42851 Tape- Double Sided </v>
      </c>
      <c r="C676" s="348" t="s">
        <v>442</v>
      </c>
      <c r="D676" s="439" t="s">
        <v>469</v>
      </c>
      <c r="E676" s="349"/>
      <c r="F676" s="374">
        <v>1</v>
      </c>
      <c r="G676" s="344">
        <f>VLOOKUP(C676,'N1113 '!A$8:H$356,7,FALSE)</f>
        <v>26</v>
      </c>
      <c r="H676" s="395">
        <f t="shared" si="32"/>
        <v>0</v>
      </c>
      <c r="I676" s="396">
        <f t="shared" si="33"/>
        <v>26</v>
      </c>
      <c r="J676" s="110"/>
    </row>
    <row r="677" spans="1:10" s="167" customFormat="1" ht="18.75" customHeight="1" x14ac:dyDescent="0.2">
      <c r="A677" s="339">
        <v>42852</v>
      </c>
      <c r="B677" s="340" t="str">
        <f t="shared" si="34"/>
        <v>42852 Ballpen - Retractable</v>
      </c>
      <c r="C677" s="348" t="s">
        <v>978</v>
      </c>
      <c r="D677" s="400" t="s">
        <v>599</v>
      </c>
      <c r="E677" s="349"/>
      <c r="F677" s="374">
        <v>5</v>
      </c>
      <c r="G677" s="344">
        <f>VLOOKUP(C677,'N1113 '!A$8:H$356,7,FALSE)</f>
        <v>4.5</v>
      </c>
      <c r="H677" s="395">
        <f t="shared" si="32"/>
        <v>0</v>
      </c>
      <c r="I677" s="396">
        <f t="shared" si="33"/>
        <v>22.5</v>
      </c>
      <c r="J677" s="113"/>
    </row>
    <row r="678" spans="1:10" s="167" customFormat="1" ht="18.75" customHeight="1" x14ac:dyDescent="0.2">
      <c r="A678" s="340">
        <v>42852</v>
      </c>
      <c r="B678" s="340" t="str">
        <f t="shared" si="34"/>
        <v>42852 Battery - KODAK AAA 1</v>
      </c>
      <c r="C678" s="347" t="s">
        <v>970</v>
      </c>
      <c r="D678" s="389" t="s">
        <v>464</v>
      </c>
      <c r="E678" s="343">
        <v>4</v>
      </c>
      <c r="F678" s="373"/>
      <c r="G678" s="344">
        <f>VLOOKUP(C678,'N1113 '!A$8:H$356,7,FALSE)</f>
        <v>20</v>
      </c>
      <c r="H678" s="395">
        <f t="shared" si="32"/>
        <v>80</v>
      </c>
      <c r="I678" s="396">
        <f t="shared" si="33"/>
        <v>0</v>
      </c>
      <c r="J678" s="113"/>
    </row>
    <row r="679" spans="1:10" s="110" customFormat="1" ht="18.75" customHeight="1" x14ac:dyDescent="0.2">
      <c r="A679" s="340">
        <v>42852</v>
      </c>
      <c r="B679" s="340" t="str">
        <f t="shared" si="34"/>
        <v>42852 Bond Paper Long /REAM</v>
      </c>
      <c r="C679" s="405" t="s">
        <v>415</v>
      </c>
      <c r="D679" s="389" t="s">
        <v>618</v>
      </c>
      <c r="E679" s="343">
        <v>25</v>
      </c>
      <c r="F679" s="373"/>
      <c r="G679" s="344">
        <f>VLOOKUP(C679,'N1113 '!A$8:H$356,7,FALSE)</f>
        <v>137</v>
      </c>
      <c r="H679" s="395">
        <f t="shared" ref="H679:H716" si="35">E679*G679</f>
        <v>3425</v>
      </c>
      <c r="I679" s="396">
        <f t="shared" ref="I679:I716" si="36">G679*F679</f>
        <v>0</v>
      </c>
    </row>
    <row r="680" spans="1:10" s="110" customFormat="1" ht="18.75" customHeight="1" x14ac:dyDescent="0.2">
      <c r="A680" s="340">
        <v>42852</v>
      </c>
      <c r="B680" s="340" t="str">
        <f t="shared" si="34"/>
        <v>42852 Bond Paper Short /REAM1</v>
      </c>
      <c r="C680" s="387" t="s">
        <v>416</v>
      </c>
      <c r="D680" s="389" t="s">
        <v>618</v>
      </c>
      <c r="E680" s="343">
        <v>25</v>
      </c>
      <c r="F680" s="373"/>
      <c r="G680" s="344">
        <f>VLOOKUP(C680,'N1113 '!A$8:H$356,7,FALSE)</f>
        <v>122</v>
      </c>
      <c r="H680" s="395">
        <f t="shared" si="35"/>
        <v>3050</v>
      </c>
      <c r="I680" s="396">
        <f t="shared" si="36"/>
        <v>0</v>
      </c>
    </row>
    <row r="681" spans="1:10" s="167" customFormat="1" ht="18.75" customHeight="1" x14ac:dyDescent="0.2">
      <c r="A681" s="339">
        <v>42852</v>
      </c>
      <c r="B681" s="340" t="str">
        <f t="shared" si="34"/>
        <v>42852 Dater Stamp</v>
      </c>
      <c r="C681" s="348" t="s">
        <v>123</v>
      </c>
      <c r="D681" s="426" t="s">
        <v>470</v>
      </c>
      <c r="E681" s="349"/>
      <c r="F681" s="346">
        <v>1</v>
      </c>
      <c r="G681" s="344">
        <f>VLOOKUP(C681,'N1113 '!A$8:H$356,7,FALSE)</f>
        <v>65</v>
      </c>
      <c r="H681" s="395">
        <f t="shared" si="35"/>
        <v>0</v>
      </c>
      <c r="I681" s="396">
        <f t="shared" si="36"/>
        <v>65</v>
      </c>
      <c r="J681" s="110"/>
    </row>
    <row r="682" spans="1:10" s="167" customFormat="1" ht="18.75" customHeight="1" x14ac:dyDescent="0.2">
      <c r="A682" s="339">
        <v>42852</v>
      </c>
      <c r="B682" s="340" t="str">
        <f t="shared" si="34"/>
        <v>42852 Eraser-1</v>
      </c>
      <c r="C682" s="348" t="s">
        <v>500</v>
      </c>
      <c r="D682" s="417" t="s">
        <v>467</v>
      </c>
      <c r="E682" s="349"/>
      <c r="F682" s="374">
        <v>1</v>
      </c>
      <c r="G682" s="344">
        <f>VLOOKUP(C682,'N1113 '!A$8:H$356,7,FALSE)</f>
        <v>10</v>
      </c>
      <c r="H682" s="395">
        <f t="shared" si="35"/>
        <v>0</v>
      </c>
      <c r="I682" s="396">
        <f t="shared" si="36"/>
        <v>10</v>
      </c>
      <c r="J682" s="113"/>
    </row>
    <row r="683" spans="1:10" s="167" customFormat="1" ht="18.75" customHeight="1" x14ac:dyDescent="0.2">
      <c r="A683" s="339">
        <v>42852</v>
      </c>
      <c r="B683" s="340" t="str">
        <f t="shared" si="34"/>
        <v>42852 Folder Long</v>
      </c>
      <c r="C683" s="348" t="s">
        <v>564</v>
      </c>
      <c r="D683" s="426" t="s">
        <v>470</v>
      </c>
      <c r="E683" s="349"/>
      <c r="F683" s="374">
        <v>10</v>
      </c>
      <c r="G683" s="344">
        <f>VLOOKUP(C683,'N1113 '!A$8:H$356,7,FALSE)</f>
        <v>3.5</v>
      </c>
      <c r="H683" s="395">
        <f t="shared" si="35"/>
        <v>0</v>
      </c>
      <c r="I683" s="396">
        <f t="shared" si="36"/>
        <v>35</v>
      </c>
      <c r="J683" s="110"/>
    </row>
    <row r="684" spans="1:10" s="110" customFormat="1" ht="18.75" customHeight="1" x14ac:dyDescent="0.2">
      <c r="A684" s="340">
        <v>42852</v>
      </c>
      <c r="B684" s="340" t="str">
        <f t="shared" si="34"/>
        <v>42852 Official Receipt - Credit/Pads</v>
      </c>
      <c r="C684" s="347" t="s">
        <v>816</v>
      </c>
      <c r="D684" s="163" t="s">
        <v>618</v>
      </c>
      <c r="E684" s="343">
        <v>2000</v>
      </c>
      <c r="F684" s="373"/>
      <c r="G684" s="354">
        <f>VLOOKUP(C684,'N1113 '!A$8:H$356,7,FALSE)</f>
        <v>36.25</v>
      </c>
      <c r="H684" s="395">
        <f t="shared" si="35"/>
        <v>72500</v>
      </c>
      <c r="I684" s="396">
        <f t="shared" si="36"/>
        <v>0</v>
      </c>
    </row>
    <row r="685" spans="1:10" s="110" customFormat="1" ht="18.75" customHeight="1" x14ac:dyDescent="0.2">
      <c r="A685" s="339">
        <v>42852</v>
      </c>
      <c r="B685" s="340" t="str">
        <f t="shared" si="34"/>
        <v>42852 Pentel Pen Pilot Black Broad1</v>
      </c>
      <c r="C685" s="348" t="s">
        <v>878</v>
      </c>
      <c r="D685" s="430" t="s">
        <v>599</v>
      </c>
      <c r="E685" s="349"/>
      <c r="F685" s="374">
        <v>1</v>
      </c>
      <c r="G685" s="344">
        <f>VLOOKUP(C685,'N1113 '!A$8:H$356,7,FALSE)</f>
        <v>32</v>
      </c>
      <c r="H685" s="395">
        <f t="shared" si="35"/>
        <v>0</v>
      </c>
      <c r="I685" s="396">
        <f t="shared" si="36"/>
        <v>32</v>
      </c>
    </row>
    <row r="686" spans="1:10" s="110" customFormat="1" ht="18.75" customHeight="1" x14ac:dyDescent="0.2">
      <c r="A686" s="339">
        <v>42852</v>
      </c>
      <c r="B686" s="340" t="str">
        <f t="shared" si="34"/>
        <v>42852 Pentel Pen Pilot Blue Broad</v>
      </c>
      <c r="C686" s="348" t="s">
        <v>194</v>
      </c>
      <c r="D686" s="400" t="s">
        <v>599</v>
      </c>
      <c r="E686" s="349"/>
      <c r="F686" s="374">
        <v>1</v>
      </c>
      <c r="G686" s="344">
        <f>VLOOKUP(C686,'N1113 '!A$8:H$356,7,FALSE)</f>
        <v>30</v>
      </c>
      <c r="H686" s="395">
        <f t="shared" si="35"/>
        <v>0</v>
      </c>
      <c r="I686" s="396">
        <f t="shared" si="36"/>
        <v>30</v>
      </c>
    </row>
    <row r="687" spans="1:10" s="167" customFormat="1" ht="18.75" customHeight="1" x14ac:dyDescent="0.2">
      <c r="A687" s="339">
        <v>42858</v>
      </c>
      <c r="B687" s="340" t="str">
        <f t="shared" si="34"/>
        <v>42858 Correction Tape1</v>
      </c>
      <c r="C687" s="348" t="s">
        <v>587</v>
      </c>
      <c r="D687" s="417" t="s">
        <v>467</v>
      </c>
      <c r="E687" s="349"/>
      <c r="F687" s="346">
        <v>1</v>
      </c>
      <c r="G687" s="344">
        <f>VLOOKUP(C687,'N1113 '!A$8:H$356,7,FALSE)</f>
        <v>11.6</v>
      </c>
      <c r="H687" s="395">
        <f t="shared" si="35"/>
        <v>0</v>
      </c>
      <c r="I687" s="396">
        <f t="shared" si="36"/>
        <v>11.6</v>
      </c>
      <c r="J687" s="110"/>
    </row>
    <row r="688" spans="1:10" s="167" customFormat="1" ht="18.75" customHeight="1" x14ac:dyDescent="0.2">
      <c r="A688" s="339">
        <v>42858</v>
      </c>
      <c r="B688" s="340" t="str">
        <f t="shared" si="34"/>
        <v>42858 Correction Tape3</v>
      </c>
      <c r="C688" s="348" t="s">
        <v>669</v>
      </c>
      <c r="D688" s="417" t="s">
        <v>467</v>
      </c>
      <c r="E688" s="349"/>
      <c r="F688" s="346">
        <v>1</v>
      </c>
      <c r="G688" s="344">
        <f>VLOOKUP(C688,'N1113 '!A$8:H$356,7,FALSE)</f>
        <v>16.5</v>
      </c>
      <c r="H688" s="395">
        <f t="shared" si="35"/>
        <v>0</v>
      </c>
      <c r="I688" s="396">
        <f t="shared" si="36"/>
        <v>16.5</v>
      </c>
      <c r="J688" s="110"/>
    </row>
    <row r="689" spans="1:10" s="167" customFormat="1" ht="18.75" customHeight="1" x14ac:dyDescent="0.2">
      <c r="A689" s="339">
        <v>42858</v>
      </c>
      <c r="B689" s="340" t="str">
        <f t="shared" si="34"/>
        <v>42858 Correction Tape3</v>
      </c>
      <c r="C689" s="348" t="s">
        <v>669</v>
      </c>
      <c r="D689" s="196" t="s">
        <v>467</v>
      </c>
      <c r="E689" s="349"/>
      <c r="F689" s="346">
        <v>1</v>
      </c>
      <c r="G689" s="344">
        <f>VLOOKUP(C689,'N1113 '!A$8:H$356,7,FALSE)</f>
        <v>16.5</v>
      </c>
      <c r="H689" s="395">
        <f t="shared" si="35"/>
        <v>0</v>
      </c>
      <c r="I689" s="396">
        <f t="shared" si="36"/>
        <v>16.5</v>
      </c>
      <c r="J689" s="110"/>
    </row>
    <row r="690" spans="1:10" s="167" customFormat="1" ht="18.75" customHeight="1" x14ac:dyDescent="0.2">
      <c r="A690" s="339">
        <v>42860</v>
      </c>
      <c r="B690" s="340" t="str">
        <f t="shared" si="34"/>
        <v>42860 Battery - Alkaline (23A-12V)</v>
      </c>
      <c r="C690" s="423" t="s">
        <v>479</v>
      </c>
      <c r="D690" s="248" t="s">
        <v>769</v>
      </c>
      <c r="E690" s="349"/>
      <c r="F690" s="374">
        <v>1</v>
      </c>
      <c r="G690" s="344">
        <f>VLOOKUP(C690,'N1113 '!A$8:H$356,7,FALSE)</f>
        <v>35</v>
      </c>
      <c r="H690" s="395">
        <f t="shared" si="35"/>
        <v>0</v>
      </c>
      <c r="I690" s="396">
        <f t="shared" si="36"/>
        <v>35</v>
      </c>
      <c r="J690" s="113"/>
    </row>
    <row r="691" spans="1:10" s="167" customFormat="1" ht="18.75" customHeight="1" x14ac:dyDescent="0.2">
      <c r="A691" s="339">
        <v>42860</v>
      </c>
      <c r="B691" s="340" t="str">
        <f t="shared" si="34"/>
        <v xml:space="preserve">42860 Battery - KODAK AAA </v>
      </c>
      <c r="C691" s="348" t="s">
        <v>927</v>
      </c>
      <c r="D691" s="360" t="s">
        <v>769</v>
      </c>
      <c r="E691" s="349"/>
      <c r="F691" s="374">
        <v>6</v>
      </c>
      <c r="G691" s="344">
        <f>VLOOKUP(C691,'N1113 '!A$8:H$356,7,FALSE)</f>
        <v>22.5</v>
      </c>
      <c r="H691" s="395">
        <f t="shared" si="35"/>
        <v>0</v>
      </c>
      <c r="I691" s="396">
        <f t="shared" si="36"/>
        <v>135</v>
      </c>
      <c r="J691" s="113"/>
    </row>
    <row r="692" spans="1:10" s="167" customFormat="1" ht="18.75" customHeight="1" x14ac:dyDescent="0.2">
      <c r="A692" s="339">
        <v>42860</v>
      </c>
      <c r="B692" s="340" t="str">
        <f t="shared" si="34"/>
        <v>42860 Columnar Pad 12 Columns</v>
      </c>
      <c r="C692" s="347" t="s">
        <v>96</v>
      </c>
      <c r="D692" s="422" t="s">
        <v>476</v>
      </c>
      <c r="E692" s="349"/>
      <c r="F692" s="374">
        <v>1</v>
      </c>
      <c r="G692" s="344">
        <f>VLOOKUP(C692,'N1113 '!A$8:H$356,7,FALSE)</f>
        <v>25</v>
      </c>
      <c r="H692" s="395">
        <f t="shared" si="35"/>
        <v>0</v>
      </c>
      <c r="I692" s="396">
        <f t="shared" si="36"/>
        <v>25</v>
      </c>
      <c r="J692" s="110"/>
    </row>
    <row r="693" spans="1:10" s="167" customFormat="1" ht="18.75" customHeight="1" x14ac:dyDescent="0.2">
      <c r="A693" s="339">
        <v>42860</v>
      </c>
      <c r="B693" s="340" t="str">
        <f t="shared" si="34"/>
        <v>42860 Correction Tape3</v>
      </c>
      <c r="C693" s="348" t="s">
        <v>669</v>
      </c>
      <c r="D693" s="196" t="s">
        <v>467</v>
      </c>
      <c r="E693" s="349"/>
      <c r="F693" s="346">
        <v>1</v>
      </c>
      <c r="G693" s="344">
        <f>VLOOKUP(C693,'N1113 '!A$8:H$356,7,FALSE)</f>
        <v>16.5</v>
      </c>
      <c r="H693" s="395">
        <f t="shared" si="35"/>
        <v>0</v>
      </c>
      <c r="I693" s="396">
        <f t="shared" si="36"/>
        <v>16.5</v>
      </c>
      <c r="J693" s="110"/>
    </row>
    <row r="694" spans="1:10" s="110" customFormat="1" ht="18.75" customHeight="1" x14ac:dyDescent="0.2">
      <c r="A694" s="339">
        <v>42860</v>
      </c>
      <c r="B694" s="340" t="str">
        <f t="shared" si="34"/>
        <v>42860 Correction Tape3</v>
      </c>
      <c r="C694" s="348" t="s">
        <v>669</v>
      </c>
      <c r="D694" s="360" t="s">
        <v>769</v>
      </c>
      <c r="E694" s="349"/>
      <c r="F694" s="346">
        <v>2</v>
      </c>
      <c r="G694" s="344">
        <f>VLOOKUP(C694,'N1113 '!A$8:H$356,7,FALSE)</f>
        <v>16.5</v>
      </c>
      <c r="H694" s="395">
        <f t="shared" si="35"/>
        <v>0</v>
      </c>
      <c r="I694" s="396">
        <f t="shared" si="36"/>
        <v>33</v>
      </c>
    </row>
    <row r="695" spans="1:10" s="110" customFormat="1" ht="18.75" customHeight="1" x14ac:dyDescent="0.2">
      <c r="A695" s="339">
        <v>42860</v>
      </c>
      <c r="B695" s="340" t="str">
        <f t="shared" si="34"/>
        <v>42860 Envelope - Short Brown</v>
      </c>
      <c r="C695" s="348" t="s">
        <v>138</v>
      </c>
      <c r="D695" s="417" t="s">
        <v>983</v>
      </c>
      <c r="E695" s="349"/>
      <c r="F695" s="374">
        <v>30</v>
      </c>
      <c r="G695" s="344">
        <f>VLOOKUP(C695,'N1113 '!A$8:H$356,7,FALSE)</f>
        <v>1.5</v>
      </c>
      <c r="H695" s="395">
        <f t="shared" si="35"/>
        <v>0</v>
      </c>
      <c r="I695" s="396">
        <f t="shared" si="36"/>
        <v>45</v>
      </c>
      <c r="J695" s="113"/>
    </row>
    <row r="696" spans="1:10" s="110" customFormat="1" ht="18.75" customHeight="1" x14ac:dyDescent="0.2">
      <c r="A696" s="339">
        <v>42860</v>
      </c>
      <c r="B696" s="340" t="str">
        <f t="shared" si="34"/>
        <v>42860 Newsprint Paper Short1</v>
      </c>
      <c r="C696" s="348" t="s">
        <v>858</v>
      </c>
      <c r="D696" s="360" t="s">
        <v>769</v>
      </c>
      <c r="E696" s="349"/>
      <c r="F696" s="374">
        <v>2</v>
      </c>
      <c r="G696" s="344">
        <f>VLOOKUP(C696,'N1113 '!A$8:H$356,7,FALSE)</f>
        <v>67</v>
      </c>
      <c r="H696" s="395">
        <f t="shared" si="35"/>
        <v>0</v>
      </c>
      <c r="I696" s="396">
        <f t="shared" si="36"/>
        <v>134</v>
      </c>
    </row>
    <row r="697" spans="1:10" s="110" customFormat="1" ht="18.75" customHeight="1" x14ac:dyDescent="0.2">
      <c r="A697" s="339">
        <v>42860</v>
      </c>
      <c r="B697" s="340" t="str">
        <f t="shared" si="34"/>
        <v>42860 Paper Clip Small</v>
      </c>
      <c r="C697" s="353" t="s">
        <v>184</v>
      </c>
      <c r="D697" s="360" t="s">
        <v>769</v>
      </c>
      <c r="E697" s="349"/>
      <c r="F697" s="374">
        <v>2</v>
      </c>
      <c r="G697" s="344">
        <f>VLOOKUP(C697,'N1113 '!A$8:H$356,7,FALSE)</f>
        <v>8.5</v>
      </c>
      <c r="H697" s="395">
        <f t="shared" si="35"/>
        <v>0</v>
      </c>
      <c r="I697" s="396">
        <f t="shared" si="36"/>
        <v>17</v>
      </c>
      <c r="J697" s="113"/>
    </row>
    <row r="698" spans="1:10" s="110" customFormat="1" ht="18.75" customHeight="1" x14ac:dyDescent="0.2">
      <c r="A698" s="339">
        <v>42860</v>
      </c>
      <c r="B698" s="340" t="str">
        <f t="shared" si="34"/>
        <v>42860 Passbook - Loan Passbook</v>
      </c>
      <c r="C698" s="348" t="s">
        <v>34</v>
      </c>
      <c r="D698" s="360" t="s">
        <v>769</v>
      </c>
      <c r="E698" s="349"/>
      <c r="F698" s="374">
        <v>100</v>
      </c>
      <c r="G698" s="344">
        <f>VLOOKUP(C698,'N1113 '!A$8:H$356,7,FALSE)</f>
        <v>20</v>
      </c>
      <c r="H698" s="395">
        <f t="shared" si="35"/>
        <v>0</v>
      </c>
      <c r="I698" s="396">
        <f t="shared" si="36"/>
        <v>2000</v>
      </c>
      <c r="J698" s="113"/>
    </row>
    <row r="699" spans="1:10" s="110" customFormat="1" ht="18.75" customHeight="1" x14ac:dyDescent="0.2">
      <c r="A699" s="339">
        <v>42860</v>
      </c>
      <c r="B699" s="340" t="str">
        <f t="shared" si="34"/>
        <v>42860 Scotch Tape 1"</v>
      </c>
      <c r="C699" s="348" t="s">
        <v>269</v>
      </c>
      <c r="D699" s="360" t="s">
        <v>769</v>
      </c>
      <c r="E699" s="349"/>
      <c r="F699" s="374">
        <v>2</v>
      </c>
      <c r="G699" s="344">
        <f>VLOOKUP(C699,'N1113 '!A$8:H$356,7,FALSE)</f>
        <v>14</v>
      </c>
      <c r="H699" s="395">
        <f t="shared" si="35"/>
        <v>0</v>
      </c>
      <c r="I699" s="396">
        <f t="shared" si="36"/>
        <v>28</v>
      </c>
    </row>
    <row r="700" spans="1:10" s="110" customFormat="1" ht="18.75" customHeight="1" x14ac:dyDescent="0.2">
      <c r="A700" s="339">
        <v>42861</v>
      </c>
      <c r="B700" s="340" t="str">
        <f t="shared" si="34"/>
        <v>42861 Ballpen - Retractable</v>
      </c>
      <c r="C700" s="348" t="s">
        <v>978</v>
      </c>
      <c r="D700" s="360" t="s">
        <v>471</v>
      </c>
      <c r="E700" s="349"/>
      <c r="F700" s="374">
        <v>10</v>
      </c>
      <c r="G700" s="344">
        <f>VLOOKUP(C700,'N1113 '!A$8:H$356,7,FALSE)</f>
        <v>4.5</v>
      </c>
      <c r="H700" s="395">
        <f t="shared" si="35"/>
        <v>0</v>
      </c>
      <c r="I700" s="396">
        <f t="shared" si="36"/>
        <v>45</v>
      </c>
      <c r="J700" s="113"/>
    </row>
    <row r="701" spans="1:10" s="110" customFormat="1" ht="18.75" customHeight="1" x14ac:dyDescent="0.2">
      <c r="A701" s="339">
        <v>42861</v>
      </c>
      <c r="B701" s="340" t="str">
        <f t="shared" si="34"/>
        <v>42861 Envelope - Long Brown1</v>
      </c>
      <c r="C701" s="348" t="s">
        <v>853</v>
      </c>
      <c r="D701" s="248" t="s">
        <v>471</v>
      </c>
      <c r="E701" s="349"/>
      <c r="F701" s="374">
        <v>50</v>
      </c>
      <c r="G701" s="344">
        <f>VLOOKUP(C701,'N1113 '!A$8:H$356,7,FALSE)</f>
        <v>2</v>
      </c>
      <c r="H701" s="395">
        <f t="shared" si="35"/>
        <v>0</v>
      </c>
      <c r="I701" s="396">
        <f t="shared" si="36"/>
        <v>100</v>
      </c>
    </row>
    <row r="702" spans="1:10" s="110" customFormat="1" ht="18.75" customHeight="1" x14ac:dyDescent="0.2">
      <c r="A702" s="339">
        <v>42861</v>
      </c>
      <c r="B702" s="340" t="str">
        <f t="shared" si="34"/>
        <v>42861 Fastener Long 8.5"</v>
      </c>
      <c r="C702" s="423" t="s">
        <v>865</v>
      </c>
      <c r="D702" s="464" t="s">
        <v>471</v>
      </c>
      <c r="E702" s="349"/>
      <c r="F702" s="374">
        <v>1</v>
      </c>
      <c r="G702" s="344">
        <f>VLOOKUP(C702,'N1113 '!A$8:H$356,7,FALSE)</f>
        <v>95</v>
      </c>
      <c r="H702" s="395">
        <f t="shared" si="35"/>
        <v>0</v>
      </c>
      <c r="I702" s="396">
        <f t="shared" si="36"/>
        <v>95</v>
      </c>
    </row>
    <row r="703" spans="1:10" s="110" customFormat="1" ht="18.75" customHeight="1" x14ac:dyDescent="0.2">
      <c r="A703" s="339">
        <v>42861</v>
      </c>
      <c r="B703" s="340" t="str">
        <f t="shared" si="34"/>
        <v>42861 Folder Long</v>
      </c>
      <c r="C703" s="348" t="s">
        <v>564</v>
      </c>
      <c r="D703" s="360" t="s">
        <v>769</v>
      </c>
      <c r="E703" s="349"/>
      <c r="F703" s="374">
        <v>10</v>
      </c>
      <c r="G703" s="344">
        <f>VLOOKUP(C703,'N1113 '!A$8:H$356,7,FALSE)</f>
        <v>3.5</v>
      </c>
      <c r="H703" s="395">
        <f t="shared" si="35"/>
        <v>0</v>
      </c>
      <c r="I703" s="396">
        <f t="shared" si="36"/>
        <v>35</v>
      </c>
    </row>
    <row r="704" spans="1:10" s="110" customFormat="1" ht="18.75" customHeight="1" x14ac:dyDescent="0.2">
      <c r="A704" s="339">
        <v>42861</v>
      </c>
      <c r="B704" s="340" t="str">
        <f t="shared" si="34"/>
        <v>42861 Newsprint (Bookpaper Short)</v>
      </c>
      <c r="C704" s="348" t="s">
        <v>972</v>
      </c>
      <c r="D704" s="248" t="s">
        <v>471</v>
      </c>
      <c r="E704" s="349"/>
      <c r="F704" s="374">
        <v>1</v>
      </c>
      <c r="G704" s="344">
        <f>VLOOKUP(C704,'N1113 '!A$8:H$356,7,FALSE)</f>
        <v>95</v>
      </c>
      <c r="H704" s="395">
        <f t="shared" si="35"/>
        <v>0</v>
      </c>
      <c r="I704" s="396">
        <f t="shared" si="36"/>
        <v>95</v>
      </c>
    </row>
    <row r="705" spans="1:10" s="110" customFormat="1" ht="18.75" customHeight="1" x14ac:dyDescent="0.2">
      <c r="A705" s="339">
        <v>42861</v>
      </c>
      <c r="B705" s="340" t="str">
        <f t="shared" si="34"/>
        <v>42861 Newsprint Paper Short1</v>
      </c>
      <c r="C705" s="168" t="s">
        <v>858</v>
      </c>
      <c r="D705" s="360" t="s">
        <v>471</v>
      </c>
      <c r="E705" s="349"/>
      <c r="F705" s="374">
        <v>2</v>
      </c>
      <c r="G705" s="344">
        <f>VLOOKUP(C705,'N1113 '!A$8:H$356,7,FALSE)</f>
        <v>67</v>
      </c>
      <c r="H705" s="395">
        <f t="shared" si="35"/>
        <v>0</v>
      </c>
      <c r="I705" s="396">
        <f t="shared" si="36"/>
        <v>134</v>
      </c>
    </row>
    <row r="706" spans="1:10" s="113" customFormat="1" ht="18.75" customHeight="1" x14ac:dyDescent="0.2">
      <c r="A706" s="339">
        <v>42861</v>
      </c>
      <c r="B706" s="340" t="str">
        <f t="shared" si="34"/>
        <v>42861 Paper Clip Small</v>
      </c>
      <c r="C706" s="192" t="s">
        <v>184</v>
      </c>
      <c r="D706" s="248" t="s">
        <v>471</v>
      </c>
      <c r="E706" s="349"/>
      <c r="F706" s="374">
        <v>1</v>
      </c>
      <c r="G706" s="344">
        <f>VLOOKUP(C706,'N1113 '!A$8:H$356,7,FALSE)</f>
        <v>8.5</v>
      </c>
      <c r="H706" s="395">
        <f t="shared" si="35"/>
        <v>0</v>
      </c>
      <c r="I706" s="396">
        <f t="shared" si="36"/>
        <v>8.5</v>
      </c>
    </row>
    <row r="707" spans="1:10" s="110" customFormat="1" ht="18.75" customHeight="1" x14ac:dyDescent="0.2">
      <c r="A707" s="339">
        <v>42861</v>
      </c>
      <c r="B707" s="340" t="str">
        <f t="shared" si="34"/>
        <v>42861 Printer Ink Epson L360</v>
      </c>
      <c r="C707" s="348" t="s">
        <v>815</v>
      </c>
      <c r="D707" s="360" t="s">
        <v>471</v>
      </c>
      <c r="E707" s="349"/>
      <c r="F707" s="374">
        <v>1</v>
      </c>
      <c r="G707" s="344">
        <f>VLOOKUP(C707,'N1113 '!A$8:H$356,7,FALSE)</f>
        <v>245</v>
      </c>
      <c r="H707" s="395">
        <f t="shared" si="35"/>
        <v>0</v>
      </c>
      <c r="I707" s="396">
        <f t="shared" si="36"/>
        <v>245</v>
      </c>
      <c r="J707" s="167"/>
    </row>
    <row r="708" spans="1:10" s="113" customFormat="1" ht="18.75" customHeight="1" x14ac:dyDescent="0.2">
      <c r="A708" s="339">
        <v>42861</v>
      </c>
      <c r="B708" s="340" t="str">
        <f t="shared" si="34"/>
        <v>42861 Push Pin2</v>
      </c>
      <c r="C708" s="348" t="s">
        <v>884</v>
      </c>
      <c r="D708" s="215" t="s">
        <v>769</v>
      </c>
      <c r="E708" s="349"/>
      <c r="F708" s="374">
        <v>1</v>
      </c>
      <c r="G708" s="344">
        <f>VLOOKUP(C708,'N1113 '!A$8:H$356,7,FALSE)</f>
        <v>28</v>
      </c>
      <c r="H708" s="395">
        <f t="shared" si="35"/>
        <v>0</v>
      </c>
      <c r="I708" s="396">
        <f t="shared" si="36"/>
        <v>28</v>
      </c>
      <c r="J708" s="110"/>
    </row>
    <row r="709" spans="1:10" s="113" customFormat="1" ht="18.75" customHeight="1" x14ac:dyDescent="0.2">
      <c r="A709" s="340">
        <v>42861</v>
      </c>
      <c r="B709" s="340" t="str">
        <f t="shared" si="34"/>
        <v>42861 YMCKO Ribbon-300 prints (Evolis)</v>
      </c>
      <c r="C709" s="347" t="s">
        <v>444</v>
      </c>
      <c r="D709" s="163" t="s">
        <v>485</v>
      </c>
      <c r="E709" s="343">
        <v>5</v>
      </c>
      <c r="F709" s="373"/>
      <c r="G709" s="354">
        <f>VLOOKUP(C709,'N1113 '!A$8:H$356,7,FALSE)</f>
        <v>3800</v>
      </c>
      <c r="H709" s="395">
        <f t="shared" si="35"/>
        <v>19000</v>
      </c>
      <c r="I709" s="396">
        <f t="shared" si="36"/>
        <v>0</v>
      </c>
      <c r="J709" s="110"/>
    </row>
    <row r="710" spans="1:10" s="110" customFormat="1" ht="18.75" customHeight="1" x14ac:dyDescent="0.2">
      <c r="A710" s="339">
        <v>42861</v>
      </c>
      <c r="B710" s="340" t="str">
        <f t="shared" si="34"/>
        <v>42861 YMCKO Ribbon-300 prints (Evolis)</v>
      </c>
      <c r="C710" s="348" t="s">
        <v>444</v>
      </c>
      <c r="D710" s="417" t="s">
        <v>465</v>
      </c>
      <c r="E710" s="349"/>
      <c r="F710" s="374">
        <v>1</v>
      </c>
      <c r="G710" s="344">
        <f>VLOOKUP(C710,'N1113 '!A$8:H$356,7,FALSE)</f>
        <v>3800</v>
      </c>
      <c r="H710" s="395">
        <f t="shared" si="35"/>
        <v>0</v>
      </c>
      <c r="I710" s="396">
        <f t="shared" si="36"/>
        <v>3800</v>
      </c>
    </row>
    <row r="711" spans="1:10" s="110" customFormat="1" ht="18.75" customHeight="1" x14ac:dyDescent="0.2">
      <c r="A711" s="340">
        <v>42864</v>
      </c>
      <c r="B711" s="340" t="str">
        <f t="shared" ref="B711:B774" si="37">CONCATENATE(A711," ",C711)</f>
        <v>42864 Envelope - Brown for time deposit 6x9a</v>
      </c>
      <c r="C711" s="347" t="s">
        <v>905</v>
      </c>
      <c r="D711" s="389" t="s">
        <v>931</v>
      </c>
      <c r="E711" s="343">
        <v>200</v>
      </c>
      <c r="F711" s="373"/>
      <c r="G711" s="344">
        <f>VLOOKUP(C711,'N1113 '!A$8:H$356,7,FALSE)</f>
        <v>1</v>
      </c>
      <c r="H711" s="395">
        <f t="shared" si="35"/>
        <v>200</v>
      </c>
      <c r="I711" s="396">
        <f t="shared" si="36"/>
        <v>0</v>
      </c>
    </row>
    <row r="712" spans="1:10" s="110" customFormat="1" ht="18.75" customHeight="1" x14ac:dyDescent="0.2">
      <c r="A712" s="339">
        <v>42864</v>
      </c>
      <c r="B712" s="340" t="str">
        <f t="shared" si="37"/>
        <v>42864 Envelope - Brown for time deposit 6x9a</v>
      </c>
      <c r="C712" s="348" t="s">
        <v>905</v>
      </c>
      <c r="D712" s="461" t="s">
        <v>468</v>
      </c>
      <c r="E712" s="349"/>
      <c r="F712" s="374">
        <v>100</v>
      </c>
      <c r="G712" s="344">
        <f>VLOOKUP(C712,'N1113 '!A$8:H$356,7,FALSE)</f>
        <v>1</v>
      </c>
      <c r="H712" s="395">
        <f t="shared" si="35"/>
        <v>0</v>
      </c>
      <c r="I712" s="396">
        <f t="shared" si="36"/>
        <v>100</v>
      </c>
    </row>
    <row r="713" spans="1:10" s="113" customFormat="1" ht="18.75" customHeight="1" x14ac:dyDescent="0.2">
      <c r="A713" s="340">
        <v>42864</v>
      </c>
      <c r="B713" s="340" t="str">
        <f t="shared" si="37"/>
        <v>42864 Eraser-1</v>
      </c>
      <c r="C713" s="347" t="s">
        <v>500</v>
      </c>
      <c r="D713" s="163" t="s">
        <v>464</v>
      </c>
      <c r="E713" s="343">
        <v>3</v>
      </c>
      <c r="F713" s="373"/>
      <c r="G713" s="344">
        <f>VLOOKUP(C713,'N1113 '!A$8:H$356,7,FALSE)</f>
        <v>10</v>
      </c>
      <c r="H713" s="395">
        <f t="shared" si="35"/>
        <v>30</v>
      </c>
      <c r="I713" s="396">
        <f t="shared" si="36"/>
        <v>0</v>
      </c>
      <c r="J713" s="110"/>
    </row>
    <row r="714" spans="1:10" s="113" customFormat="1" ht="18.75" customHeight="1" x14ac:dyDescent="0.2">
      <c r="A714" s="339">
        <v>42864</v>
      </c>
      <c r="B714" s="340" t="str">
        <f t="shared" si="37"/>
        <v>42864 Masking Tape 1"1</v>
      </c>
      <c r="C714" s="423" t="s">
        <v>942</v>
      </c>
      <c r="D714" s="430" t="s">
        <v>599</v>
      </c>
      <c r="E714" s="349"/>
      <c r="F714" s="374">
        <v>1</v>
      </c>
      <c r="G714" s="344">
        <f>VLOOKUP(C714,'N1113 '!A$8:H$356,7,FALSE)</f>
        <v>19</v>
      </c>
      <c r="H714" s="395">
        <f t="shared" si="35"/>
        <v>0</v>
      </c>
      <c r="I714" s="396">
        <f t="shared" si="36"/>
        <v>19</v>
      </c>
    </row>
    <row r="715" spans="1:10" s="110" customFormat="1" ht="18.75" customHeight="1" x14ac:dyDescent="0.2">
      <c r="A715" s="340">
        <v>42864</v>
      </c>
      <c r="B715" s="340" t="str">
        <f t="shared" si="37"/>
        <v>42864 Paper Clip Small</v>
      </c>
      <c r="C715" s="358" t="s">
        <v>184</v>
      </c>
      <c r="D715" s="389" t="s">
        <v>464</v>
      </c>
      <c r="E715" s="343">
        <v>6</v>
      </c>
      <c r="F715" s="373"/>
      <c r="G715" s="354">
        <f>VLOOKUP(C715,'N1113 '!A$8:H$356,7,FALSE)</f>
        <v>8.5</v>
      </c>
      <c r="H715" s="395">
        <f t="shared" si="35"/>
        <v>51</v>
      </c>
      <c r="I715" s="396">
        <f t="shared" si="36"/>
        <v>0</v>
      </c>
    </row>
    <row r="716" spans="1:10" s="110" customFormat="1" ht="18.75" customHeight="1" x14ac:dyDescent="0.2">
      <c r="A716" s="339">
        <v>42864</v>
      </c>
      <c r="B716" s="340" t="str">
        <f t="shared" si="37"/>
        <v>42864 Passbook - Loan Passbook</v>
      </c>
      <c r="C716" s="348" t="s">
        <v>34</v>
      </c>
      <c r="D716" s="400" t="s">
        <v>599</v>
      </c>
      <c r="E716" s="349"/>
      <c r="F716" s="374">
        <v>100</v>
      </c>
      <c r="G716" s="344">
        <f>VLOOKUP(C716,'N1113 '!A$8:H$356,7,FALSE)</f>
        <v>20</v>
      </c>
      <c r="H716" s="395">
        <f t="shared" si="35"/>
        <v>0</v>
      </c>
      <c r="I716" s="396">
        <f t="shared" si="36"/>
        <v>2000</v>
      </c>
      <c r="J716" s="113"/>
    </row>
    <row r="717" spans="1:10" s="110" customFormat="1" ht="18.75" customHeight="1" x14ac:dyDescent="0.2">
      <c r="A717" s="340">
        <v>42864</v>
      </c>
      <c r="B717" s="340" t="str">
        <f t="shared" si="37"/>
        <v>42864 Passbook Printer PLQ-20</v>
      </c>
      <c r="C717" s="423" t="s">
        <v>917</v>
      </c>
      <c r="D717" s="389" t="s">
        <v>1000</v>
      </c>
      <c r="E717" s="349"/>
      <c r="F717" s="374">
        <v>1</v>
      </c>
      <c r="G717" s="354"/>
      <c r="H717" s="395"/>
      <c r="I717" s="396"/>
    </row>
    <row r="718" spans="1:10" s="113" customFormat="1" ht="18.75" customHeight="1" x14ac:dyDescent="0.2">
      <c r="A718" s="340">
        <v>42864</v>
      </c>
      <c r="B718" s="340" t="str">
        <f t="shared" si="37"/>
        <v>42864 Pencil Mongol1</v>
      </c>
      <c r="C718" s="347" t="s">
        <v>979</v>
      </c>
      <c r="D718" s="163" t="s">
        <v>464</v>
      </c>
      <c r="E718" s="343">
        <v>24</v>
      </c>
      <c r="F718" s="373"/>
      <c r="G718" s="344">
        <f>VLOOKUP(C718,'N1113 '!A$8:H$356,7,FALSE)</f>
        <v>5.67</v>
      </c>
      <c r="H718" s="395">
        <f t="shared" ref="H718:H749" si="38">E718*G718</f>
        <v>136.07999999999998</v>
      </c>
      <c r="I718" s="396">
        <f t="shared" ref="I718:I749" si="39">G718*F718</f>
        <v>0</v>
      </c>
      <c r="J718" s="110"/>
    </row>
    <row r="719" spans="1:10" s="113" customFormat="1" ht="18.75" customHeight="1" x14ac:dyDescent="0.2">
      <c r="A719" s="340">
        <v>42864</v>
      </c>
      <c r="B719" s="340" t="str">
        <f t="shared" si="37"/>
        <v>42864 Push Pin2</v>
      </c>
      <c r="C719" s="347" t="s">
        <v>884</v>
      </c>
      <c r="D719" s="163" t="s">
        <v>464</v>
      </c>
      <c r="E719" s="343">
        <v>3</v>
      </c>
      <c r="F719" s="373"/>
      <c r="G719" s="344">
        <f>VLOOKUP(C719,'N1113 '!A$8:H$356,7,FALSE)</f>
        <v>28</v>
      </c>
      <c r="H719" s="395">
        <f t="shared" si="38"/>
        <v>84</v>
      </c>
      <c r="I719" s="396">
        <f t="shared" si="39"/>
        <v>0</v>
      </c>
      <c r="J719" s="110"/>
    </row>
    <row r="720" spans="1:10" s="110" customFormat="1" ht="18.75" customHeight="1" x14ac:dyDescent="0.2">
      <c r="A720" s="339">
        <v>42864</v>
      </c>
      <c r="B720" s="340" t="str">
        <f t="shared" si="37"/>
        <v>42864 Staple Wire No. 35a</v>
      </c>
      <c r="C720" s="423" t="s">
        <v>945</v>
      </c>
      <c r="D720" s="430" t="s">
        <v>599</v>
      </c>
      <c r="E720" s="349"/>
      <c r="F720" s="374">
        <v>1</v>
      </c>
      <c r="G720" s="344">
        <f>VLOOKUP(C720,'N1113 '!A$8:H$356,7,FALSE)</f>
        <v>29</v>
      </c>
      <c r="H720" s="395">
        <f t="shared" si="38"/>
        <v>0</v>
      </c>
      <c r="I720" s="396">
        <f t="shared" si="39"/>
        <v>29</v>
      </c>
    </row>
    <row r="721" spans="1:10" s="110" customFormat="1" ht="18.75" customHeight="1" x14ac:dyDescent="0.2">
      <c r="A721" s="340">
        <v>42865</v>
      </c>
      <c r="B721" s="340" t="str">
        <f t="shared" si="37"/>
        <v>42865 File Magazine sm</v>
      </c>
      <c r="C721" s="387" t="s">
        <v>1004</v>
      </c>
      <c r="D721" s="163" t="s">
        <v>464</v>
      </c>
      <c r="E721" s="343">
        <v>2</v>
      </c>
      <c r="F721" s="373"/>
      <c r="G721" s="344">
        <f>VLOOKUP(C721,'N1113 '!A$8:H$356,7,FALSE)</f>
        <v>105</v>
      </c>
      <c r="H721" s="395">
        <f t="shared" si="38"/>
        <v>210</v>
      </c>
      <c r="I721" s="396">
        <f t="shared" si="39"/>
        <v>0</v>
      </c>
    </row>
    <row r="722" spans="1:10" s="110" customFormat="1" ht="18.75" customHeight="1" x14ac:dyDescent="0.2">
      <c r="A722" s="339">
        <v>42865</v>
      </c>
      <c r="B722" s="340" t="str">
        <f t="shared" si="37"/>
        <v>42865 File Magazine sm</v>
      </c>
      <c r="C722" s="423" t="s">
        <v>1004</v>
      </c>
      <c r="D722" s="426" t="s">
        <v>476</v>
      </c>
      <c r="E722" s="349"/>
      <c r="F722" s="374">
        <v>2</v>
      </c>
      <c r="G722" s="344">
        <f>VLOOKUP(C722,'N1113 '!A$8:H$356,7,FALSE)</f>
        <v>105</v>
      </c>
      <c r="H722" s="395">
        <f t="shared" si="38"/>
        <v>0</v>
      </c>
      <c r="I722" s="396">
        <f t="shared" si="39"/>
        <v>210</v>
      </c>
    </row>
    <row r="723" spans="1:10" s="110" customFormat="1" ht="18.75" customHeight="1" x14ac:dyDescent="0.2">
      <c r="A723" s="340">
        <v>42865</v>
      </c>
      <c r="B723" s="340" t="str">
        <f t="shared" si="37"/>
        <v>42865 File Magazine Big</v>
      </c>
      <c r="C723" s="387" t="s">
        <v>995</v>
      </c>
      <c r="D723" s="389" t="s">
        <v>464</v>
      </c>
      <c r="E723" s="343">
        <v>2</v>
      </c>
      <c r="F723" s="373"/>
      <c r="G723" s="344">
        <f>VLOOKUP(C723,'N1113 '!A$8:H$356,7,FALSE)</f>
        <v>179</v>
      </c>
      <c r="H723" s="395">
        <f t="shared" si="38"/>
        <v>358</v>
      </c>
      <c r="I723" s="396">
        <f t="shared" si="39"/>
        <v>0</v>
      </c>
    </row>
    <row r="724" spans="1:10" s="110" customFormat="1" ht="18.75" customHeight="1" x14ac:dyDescent="0.2">
      <c r="A724" s="339">
        <v>42865</v>
      </c>
      <c r="B724" s="340" t="str">
        <f t="shared" si="37"/>
        <v>42865 File Magazine Big</v>
      </c>
      <c r="C724" s="423" t="s">
        <v>995</v>
      </c>
      <c r="D724" s="426" t="s">
        <v>476</v>
      </c>
      <c r="E724" s="349"/>
      <c r="F724" s="374">
        <v>1</v>
      </c>
      <c r="G724" s="344">
        <f>VLOOKUP(C724,'N1113 '!A$8:H$356,7,FALSE)</f>
        <v>179</v>
      </c>
      <c r="H724" s="395">
        <f t="shared" si="38"/>
        <v>0</v>
      </c>
      <c r="I724" s="396">
        <f t="shared" si="39"/>
        <v>179</v>
      </c>
    </row>
    <row r="725" spans="1:10" s="110" customFormat="1" ht="18.75" customHeight="1" x14ac:dyDescent="0.2">
      <c r="A725" s="339">
        <v>42865</v>
      </c>
      <c r="B725" s="340" t="str">
        <f t="shared" si="37"/>
        <v>42865 File Magazine Big</v>
      </c>
      <c r="C725" s="423" t="s">
        <v>995</v>
      </c>
      <c r="D725" s="428" t="s">
        <v>482</v>
      </c>
      <c r="E725" s="349"/>
      <c r="F725" s="374">
        <v>1</v>
      </c>
      <c r="G725" s="344">
        <f>VLOOKUP(C725,'N1113 '!A$8:H$356,7,FALSE)</f>
        <v>179</v>
      </c>
      <c r="H725" s="395">
        <f t="shared" si="38"/>
        <v>0</v>
      </c>
      <c r="I725" s="396">
        <f t="shared" si="39"/>
        <v>179</v>
      </c>
    </row>
    <row r="726" spans="1:10" s="110" customFormat="1" ht="18.75" customHeight="1" x14ac:dyDescent="0.2">
      <c r="A726" s="340">
        <v>42865</v>
      </c>
      <c r="B726" s="340" t="str">
        <f t="shared" si="37"/>
        <v>42865 File Magazine Sm</v>
      </c>
      <c r="C726" s="387" t="s">
        <v>996</v>
      </c>
      <c r="D726" s="389" t="s">
        <v>464</v>
      </c>
      <c r="E726" s="343">
        <v>2</v>
      </c>
      <c r="F726" s="373"/>
      <c r="G726" s="344">
        <f>VLOOKUP(C726,'N1113 '!A$8:H$356,7,FALSE)</f>
        <v>105</v>
      </c>
      <c r="H726" s="395">
        <f t="shared" si="38"/>
        <v>210</v>
      </c>
      <c r="I726" s="396">
        <f t="shared" si="39"/>
        <v>0</v>
      </c>
    </row>
    <row r="727" spans="1:10" s="110" customFormat="1" ht="18.75" customHeight="1" x14ac:dyDescent="0.2">
      <c r="A727" s="339">
        <v>42865</v>
      </c>
      <c r="B727" s="340" t="str">
        <f t="shared" si="37"/>
        <v>42865 File Magazine Sm</v>
      </c>
      <c r="C727" s="423" t="s">
        <v>996</v>
      </c>
      <c r="D727" s="426" t="s">
        <v>476</v>
      </c>
      <c r="E727" s="349"/>
      <c r="F727" s="374">
        <v>2</v>
      </c>
      <c r="G727" s="344">
        <f>VLOOKUP(C727,'N1113 '!A$8:H$356,7,FALSE)</f>
        <v>105</v>
      </c>
      <c r="H727" s="395">
        <f t="shared" si="38"/>
        <v>0</v>
      </c>
      <c r="I727" s="396">
        <f t="shared" si="39"/>
        <v>210</v>
      </c>
    </row>
    <row r="728" spans="1:10" s="110" customFormat="1" ht="18.75" customHeight="1" x14ac:dyDescent="0.2">
      <c r="A728" s="340">
        <v>42865</v>
      </c>
      <c r="B728" s="340" t="str">
        <f t="shared" si="37"/>
        <v>42865 Newsprint Paper Short</v>
      </c>
      <c r="C728" s="405" t="s">
        <v>752</v>
      </c>
      <c r="D728" s="389" t="s">
        <v>618</v>
      </c>
      <c r="E728" s="343">
        <v>10</v>
      </c>
      <c r="F728" s="373"/>
      <c r="G728" s="344">
        <f>VLOOKUP(C728,'N1113 '!A$8:H$356,7,FALSE)</f>
        <v>73</v>
      </c>
      <c r="H728" s="395">
        <f t="shared" si="38"/>
        <v>730</v>
      </c>
      <c r="I728" s="396">
        <f t="shared" si="39"/>
        <v>0</v>
      </c>
    </row>
    <row r="729" spans="1:10" s="113" customFormat="1" ht="18.75" customHeight="1" x14ac:dyDescent="0.2">
      <c r="A729" s="339">
        <v>42865</v>
      </c>
      <c r="B729" s="340" t="str">
        <f t="shared" si="37"/>
        <v>42865 Printer Ribbon HP Ink  704 Black1</v>
      </c>
      <c r="C729" s="423" t="s">
        <v>580</v>
      </c>
      <c r="D729" s="196" t="s">
        <v>465</v>
      </c>
      <c r="E729" s="349"/>
      <c r="F729" s="374">
        <v>1</v>
      </c>
      <c r="G729" s="344">
        <f>VLOOKUP(C729,'N1113 '!A$8:H$356,7,FALSE)</f>
        <v>395</v>
      </c>
      <c r="H729" s="395">
        <f t="shared" si="38"/>
        <v>0</v>
      </c>
      <c r="I729" s="396">
        <f t="shared" si="39"/>
        <v>395</v>
      </c>
      <c r="J729" s="167"/>
    </row>
    <row r="730" spans="1:10" s="110" customFormat="1" ht="18.75" customHeight="1" x14ac:dyDescent="0.2">
      <c r="A730" s="340">
        <v>42865</v>
      </c>
      <c r="B730" s="340" t="str">
        <f t="shared" si="37"/>
        <v>42865 Scotch Tape Dispenser</v>
      </c>
      <c r="C730" s="347" t="s">
        <v>747</v>
      </c>
      <c r="D730" s="389" t="s">
        <v>464</v>
      </c>
      <c r="E730" s="343">
        <v>1</v>
      </c>
      <c r="F730" s="373"/>
      <c r="G730" s="344">
        <f>VLOOKUP(C730,'N1113 '!A$8:H$356,7,FALSE)</f>
        <v>105</v>
      </c>
      <c r="H730" s="395">
        <f t="shared" si="38"/>
        <v>105</v>
      </c>
      <c r="I730" s="396">
        <f t="shared" si="39"/>
        <v>0</v>
      </c>
    </row>
    <row r="731" spans="1:10" s="110" customFormat="1" ht="18.75" customHeight="1" x14ac:dyDescent="0.2">
      <c r="A731" s="339">
        <v>42865</v>
      </c>
      <c r="B731" s="340" t="str">
        <f t="shared" si="37"/>
        <v>42865 Scotch Tape Dispenser</v>
      </c>
      <c r="C731" s="348" t="s">
        <v>747</v>
      </c>
      <c r="D731" s="426" t="s">
        <v>476</v>
      </c>
      <c r="E731" s="349"/>
      <c r="F731" s="374">
        <v>1</v>
      </c>
      <c r="G731" s="344">
        <f>VLOOKUP(C731,'N1113 '!A$8:H$356,7,FALSE)</f>
        <v>105</v>
      </c>
      <c r="H731" s="395">
        <f t="shared" si="38"/>
        <v>0</v>
      </c>
      <c r="I731" s="396">
        <f t="shared" si="39"/>
        <v>105</v>
      </c>
    </row>
    <row r="732" spans="1:10" s="110" customFormat="1" ht="18.75" customHeight="1" x14ac:dyDescent="0.2">
      <c r="A732" s="340">
        <v>42865</v>
      </c>
      <c r="B732" s="340" t="str">
        <f t="shared" si="37"/>
        <v>42865 Tape- Dispenser</v>
      </c>
      <c r="C732" s="347" t="s">
        <v>997</v>
      </c>
      <c r="D732" s="389" t="s">
        <v>464</v>
      </c>
      <c r="E732" s="343">
        <v>1</v>
      </c>
      <c r="F732" s="373"/>
      <c r="G732" s="344">
        <f>VLOOKUP(C732,'N1113 '!A$8:H$356,7,FALSE)</f>
        <v>105</v>
      </c>
      <c r="H732" s="395">
        <f t="shared" si="38"/>
        <v>105</v>
      </c>
      <c r="I732" s="396">
        <f t="shared" si="39"/>
        <v>0</v>
      </c>
    </row>
    <row r="733" spans="1:10" s="110" customFormat="1" ht="18.75" customHeight="1" x14ac:dyDescent="0.2">
      <c r="A733" s="340">
        <v>42865</v>
      </c>
      <c r="B733" s="340" t="str">
        <f t="shared" si="37"/>
        <v>42865 Tape- Dispenser1</v>
      </c>
      <c r="C733" s="347" t="s">
        <v>1012</v>
      </c>
      <c r="D733" s="389" t="s">
        <v>464</v>
      </c>
      <c r="E733" s="343">
        <v>1</v>
      </c>
      <c r="F733" s="373"/>
      <c r="G733" s="344">
        <f>VLOOKUP(C733,'N1113 '!A$8:H$356,7,FALSE)</f>
        <v>85</v>
      </c>
      <c r="H733" s="395">
        <f t="shared" si="38"/>
        <v>85</v>
      </c>
      <c r="I733" s="396">
        <f t="shared" si="39"/>
        <v>0</v>
      </c>
    </row>
    <row r="734" spans="1:10" s="110" customFormat="1" ht="18.75" customHeight="1" x14ac:dyDescent="0.2">
      <c r="A734" s="339">
        <v>42865</v>
      </c>
      <c r="B734" s="340" t="str">
        <f t="shared" si="37"/>
        <v>42865 Tape- Dispenser</v>
      </c>
      <c r="C734" s="348" t="s">
        <v>997</v>
      </c>
      <c r="D734" s="426" t="s">
        <v>476</v>
      </c>
      <c r="E734" s="349"/>
      <c r="F734" s="374">
        <v>1</v>
      </c>
      <c r="G734" s="344">
        <f>VLOOKUP(C734,'N1113 '!A$8:H$356,7,FALSE)</f>
        <v>105</v>
      </c>
      <c r="H734" s="395">
        <f t="shared" si="38"/>
        <v>0</v>
      </c>
      <c r="I734" s="396">
        <f t="shared" si="39"/>
        <v>105</v>
      </c>
    </row>
    <row r="735" spans="1:10" s="110" customFormat="1" ht="18.75" customHeight="1" x14ac:dyDescent="0.2">
      <c r="A735" s="469">
        <v>42865</v>
      </c>
      <c r="B735" s="340" t="str">
        <f t="shared" si="37"/>
        <v>42865 Pencil Mongol1</v>
      </c>
      <c r="C735" s="387" t="s">
        <v>979</v>
      </c>
      <c r="D735" s="501" t="s">
        <v>464</v>
      </c>
      <c r="E735" s="474">
        <v>24</v>
      </c>
      <c r="F735" s="474"/>
      <c r="G735" s="344">
        <f>VLOOKUP(C735,'N1113 '!A$8:H$356,7,FALSE)</f>
        <v>5.67</v>
      </c>
      <c r="H735" s="395">
        <f t="shared" si="38"/>
        <v>136.07999999999998</v>
      </c>
      <c r="I735" s="396">
        <f t="shared" si="39"/>
        <v>0</v>
      </c>
      <c r="J735" s="475"/>
    </row>
    <row r="736" spans="1:10" s="110" customFormat="1" ht="18.75" customHeight="1" x14ac:dyDescent="0.2">
      <c r="A736" s="339">
        <v>42866</v>
      </c>
      <c r="B736" s="340" t="str">
        <f t="shared" si="37"/>
        <v>42866 Crayon 8's</v>
      </c>
      <c r="C736" s="387" t="s">
        <v>121</v>
      </c>
      <c r="D736" s="196" t="s">
        <v>474</v>
      </c>
      <c r="E736" s="505"/>
      <c r="F736" s="346">
        <v>1</v>
      </c>
      <c r="G736" s="344">
        <f>VLOOKUP(C736,'N1113 '!A$8:H$356,7,FALSE)</f>
        <v>12</v>
      </c>
      <c r="H736" s="395">
        <f t="shared" si="38"/>
        <v>0</v>
      </c>
      <c r="I736" s="396">
        <f t="shared" si="39"/>
        <v>12</v>
      </c>
    </row>
    <row r="737" spans="1:10" s="110" customFormat="1" ht="18.75" customHeight="1" x14ac:dyDescent="0.2">
      <c r="A737" s="339">
        <v>42866</v>
      </c>
      <c r="B737" s="340" t="str">
        <f t="shared" si="37"/>
        <v>42866 Masking Tape 1"1</v>
      </c>
      <c r="C737" s="423" t="s">
        <v>942</v>
      </c>
      <c r="D737" s="196" t="s">
        <v>474</v>
      </c>
      <c r="E737" s="349"/>
      <c r="F737" s="374">
        <v>3</v>
      </c>
      <c r="G737" s="344">
        <f>VLOOKUP(C737,'N1113 '!A$8:H$356,7,FALSE)</f>
        <v>19</v>
      </c>
      <c r="H737" s="395">
        <f t="shared" si="38"/>
        <v>0</v>
      </c>
      <c r="I737" s="396">
        <f t="shared" si="39"/>
        <v>57</v>
      </c>
      <c r="J737" s="113"/>
    </row>
    <row r="738" spans="1:10" s="110" customFormat="1" ht="18.75" customHeight="1" x14ac:dyDescent="0.2">
      <c r="A738" s="339">
        <v>42866</v>
      </c>
      <c r="B738" s="340" t="str">
        <f t="shared" si="37"/>
        <v>42866 Pentel Pen Pilot Blue Broad</v>
      </c>
      <c r="C738" s="348" t="s">
        <v>194</v>
      </c>
      <c r="D738" s="357" t="s">
        <v>474</v>
      </c>
      <c r="E738" s="349"/>
      <c r="F738" s="374">
        <v>6</v>
      </c>
      <c r="G738" s="344">
        <f>VLOOKUP(C738,'N1113 '!A$8:H$356,7,FALSE)</f>
        <v>30</v>
      </c>
      <c r="H738" s="395">
        <f t="shared" si="38"/>
        <v>0</v>
      </c>
      <c r="I738" s="396">
        <f t="shared" si="39"/>
        <v>180</v>
      </c>
    </row>
    <row r="739" spans="1:10" s="110" customFormat="1" ht="18.75" customHeight="1" x14ac:dyDescent="0.2">
      <c r="A739" s="340">
        <v>42866</v>
      </c>
      <c r="B739" s="340" t="str">
        <f t="shared" si="37"/>
        <v>42866 Special Paper 20's1</v>
      </c>
      <c r="C739" s="387" t="s">
        <v>1001</v>
      </c>
      <c r="D739" s="389" t="s">
        <v>860</v>
      </c>
      <c r="E739" s="343">
        <v>1</v>
      </c>
      <c r="F739" s="373"/>
      <c r="G739" s="344">
        <f>VLOOKUP(C739,'N1113 '!A$8:H$356,7,FALSE)</f>
        <v>33</v>
      </c>
      <c r="H739" s="395">
        <f t="shared" si="38"/>
        <v>33</v>
      </c>
      <c r="I739" s="396">
        <f t="shared" si="39"/>
        <v>0</v>
      </c>
      <c r="J739" s="113"/>
    </row>
    <row r="740" spans="1:10" s="110" customFormat="1" ht="18.75" customHeight="1" x14ac:dyDescent="0.2">
      <c r="A740" s="339">
        <v>42866</v>
      </c>
      <c r="B740" s="340" t="str">
        <f t="shared" si="37"/>
        <v>42866 Special Paper 20's1</v>
      </c>
      <c r="C740" s="423" t="s">
        <v>1001</v>
      </c>
      <c r="D740" s="196" t="s">
        <v>465</v>
      </c>
      <c r="E740" s="349"/>
      <c r="F740" s="374">
        <v>1</v>
      </c>
      <c r="G740" s="344">
        <f>VLOOKUP(C740,'N1113 '!A$8:H$356,7,FALSE)</f>
        <v>33</v>
      </c>
      <c r="H740" s="395">
        <f t="shared" si="38"/>
        <v>0</v>
      </c>
      <c r="I740" s="396">
        <f t="shared" si="39"/>
        <v>33</v>
      </c>
    </row>
    <row r="741" spans="1:10" s="110" customFormat="1" ht="18.75" customHeight="1" x14ac:dyDescent="0.2">
      <c r="A741" s="339">
        <v>42867</v>
      </c>
      <c r="B741" s="340" t="str">
        <f t="shared" si="37"/>
        <v>42867 Frame</v>
      </c>
      <c r="C741" s="423" t="s">
        <v>1002</v>
      </c>
      <c r="D741" s="196" t="s">
        <v>474</v>
      </c>
      <c r="E741" s="349"/>
      <c r="F741" s="374">
        <v>5</v>
      </c>
      <c r="G741" s="344">
        <f>VLOOKUP(C741,'N1113 '!A$8:H$356,7,FALSE)</f>
        <v>45</v>
      </c>
      <c r="H741" s="395">
        <f t="shared" si="38"/>
        <v>0</v>
      </c>
      <c r="I741" s="396">
        <f t="shared" si="39"/>
        <v>225</v>
      </c>
    </row>
    <row r="742" spans="1:10" s="110" customFormat="1" ht="18.75" customHeight="1" x14ac:dyDescent="0.2">
      <c r="A742" s="339">
        <v>42867</v>
      </c>
      <c r="B742" s="340" t="str">
        <f t="shared" si="37"/>
        <v>42867 Printer Ribbon HP Ink  703 Black</v>
      </c>
      <c r="C742" s="423" t="s">
        <v>959</v>
      </c>
      <c r="D742" s="422" t="s">
        <v>476</v>
      </c>
      <c r="E742" s="349"/>
      <c r="F742" s="374">
        <v>1</v>
      </c>
      <c r="G742" s="344">
        <f>VLOOKUP(C742,'N1113 '!A$8:H$356,7,FALSE)</f>
        <v>399</v>
      </c>
      <c r="H742" s="395">
        <f t="shared" si="38"/>
        <v>0</v>
      </c>
      <c r="I742" s="396">
        <f t="shared" si="39"/>
        <v>399</v>
      </c>
    </row>
    <row r="743" spans="1:10" s="110" customFormat="1" ht="18.75" customHeight="1" x14ac:dyDescent="0.2">
      <c r="A743" s="339">
        <v>42867</v>
      </c>
      <c r="B743" s="340" t="str">
        <f t="shared" si="37"/>
        <v xml:space="preserve">42867 Tape- Double Sided </v>
      </c>
      <c r="C743" s="348" t="s">
        <v>442</v>
      </c>
      <c r="D743" s="417" t="s">
        <v>474</v>
      </c>
      <c r="E743" s="349"/>
      <c r="F743" s="374">
        <v>1</v>
      </c>
      <c r="G743" s="344">
        <f>VLOOKUP(C743,'N1113 '!A$8:H$356,7,FALSE)</f>
        <v>26</v>
      </c>
      <c r="H743" s="395">
        <f t="shared" si="38"/>
        <v>0</v>
      </c>
      <c r="I743" s="396">
        <f t="shared" si="39"/>
        <v>26</v>
      </c>
    </row>
    <row r="744" spans="1:10" s="110" customFormat="1" ht="18.75" customHeight="1" x14ac:dyDescent="0.2">
      <c r="A744" s="339">
        <v>42870</v>
      </c>
      <c r="B744" s="340" t="str">
        <f t="shared" si="37"/>
        <v>42870 Ballpen - Retractable</v>
      </c>
      <c r="C744" s="348" t="s">
        <v>978</v>
      </c>
      <c r="D744" s="422" t="s">
        <v>470</v>
      </c>
      <c r="E744" s="349"/>
      <c r="F744" s="374">
        <v>10</v>
      </c>
      <c r="G744" s="344">
        <f>VLOOKUP(C744,'N1113 '!A$8:H$356,7,FALSE)</f>
        <v>4.5</v>
      </c>
      <c r="H744" s="395">
        <f t="shared" si="38"/>
        <v>0</v>
      </c>
      <c r="I744" s="396">
        <f t="shared" si="39"/>
        <v>45</v>
      </c>
      <c r="J744" s="113"/>
    </row>
    <row r="745" spans="1:10" s="110" customFormat="1" ht="18.75" customHeight="1" x14ac:dyDescent="0.2">
      <c r="A745" s="339">
        <v>42870</v>
      </c>
      <c r="B745" s="340" t="str">
        <f t="shared" si="37"/>
        <v>42870 Correction Tape3</v>
      </c>
      <c r="C745" s="348" t="s">
        <v>669</v>
      </c>
      <c r="D745" s="422" t="s">
        <v>470</v>
      </c>
      <c r="E745" s="349"/>
      <c r="F745" s="346">
        <v>10</v>
      </c>
      <c r="G745" s="344">
        <f>VLOOKUP(C745,'N1113 '!A$8:H$356,7,FALSE)</f>
        <v>16.5</v>
      </c>
      <c r="H745" s="395">
        <f t="shared" si="38"/>
        <v>0</v>
      </c>
      <c r="I745" s="396">
        <f t="shared" si="39"/>
        <v>165</v>
      </c>
    </row>
    <row r="746" spans="1:10" s="110" customFormat="1" ht="18.75" customHeight="1" x14ac:dyDescent="0.2">
      <c r="A746" s="339">
        <v>42870</v>
      </c>
      <c r="B746" s="340" t="str">
        <f t="shared" si="37"/>
        <v>42870 Pentel Pen Pilot Blue Broad</v>
      </c>
      <c r="C746" s="348" t="s">
        <v>194</v>
      </c>
      <c r="D746" s="426" t="s">
        <v>470</v>
      </c>
      <c r="E746" s="349"/>
      <c r="F746" s="374">
        <v>1</v>
      </c>
      <c r="G746" s="344">
        <f>VLOOKUP(C746,'N1113 '!A$8:H$356,7,FALSE)</f>
        <v>30</v>
      </c>
      <c r="H746" s="395">
        <f t="shared" si="38"/>
        <v>0</v>
      </c>
      <c r="I746" s="396">
        <f t="shared" si="39"/>
        <v>30</v>
      </c>
    </row>
    <row r="747" spans="1:10" s="110" customFormat="1" ht="18.75" customHeight="1" x14ac:dyDescent="0.2">
      <c r="A747" s="339">
        <v>42870</v>
      </c>
      <c r="B747" s="340" t="str">
        <f t="shared" si="37"/>
        <v>42870 Printer Ribbon Epson PLQ-20</v>
      </c>
      <c r="C747" s="348" t="s">
        <v>235</v>
      </c>
      <c r="D747" s="426" t="s">
        <v>470</v>
      </c>
      <c r="E747" s="349"/>
      <c r="F747" s="374">
        <v>6</v>
      </c>
      <c r="G747" s="344">
        <f>VLOOKUP(C747,'N1113 '!A$8:H$356,7,FALSE)</f>
        <v>616.66999999999996</v>
      </c>
      <c r="H747" s="395">
        <f t="shared" si="38"/>
        <v>0</v>
      </c>
      <c r="I747" s="396">
        <f t="shared" si="39"/>
        <v>3700.0199999999995</v>
      </c>
      <c r="J747" s="167"/>
    </row>
    <row r="748" spans="1:10" s="110" customFormat="1" ht="18.75" customHeight="1" x14ac:dyDescent="0.2">
      <c r="A748" s="339">
        <v>42870</v>
      </c>
      <c r="B748" s="340" t="str">
        <f t="shared" si="37"/>
        <v xml:space="preserve">42870 Rubber Band /pack </v>
      </c>
      <c r="C748" s="348" t="s">
        <v>438</v>
      </c>
      <c r="D748" s="422" t="s">
        <v>470</v>
      </c>
      <c r="E748" s="349"/>
      <c r="F748" s="374">
        <v>1</v>
      </c>
      <c r="G748" s="344">
        <f>VLOOKUP(C748,'N1113 '!A$8:H$356,7,FALSE)</f>
        <v>20</v>
      </c>
      <c r="H748" s="395">
        <f t="shared" si="38"/>
        <v>0</v>
      </c>
      <c r="I748" s="396">
        <f t="shared" si="39"/>
        <v>20</v>
      </c>
    </row>
    <row r="749" spans="1:10" s="110" customFormat="1" ht="18.75" customHeight="1" x14ac:dyDescent="0.2">
      <c r="A749" s="339">
        <v>42870</v>
      </c>
      <c r="B749" s="340" t="str">
        <f t="shared" si="37"/>
        <v>42870 Staple Wire No. 35a</v>
      </c>
      <c r="C749" s="423" t="s">
        <v>945</v>
      </c>
      <c r="D749" s="426" t="s">
        <v>470</v>
      </c>
      <c r="E749" s="349"/>
      <c r="F749" s="374">
        <v>1</v>
      </c>
      <c r="G749" s="344">
        <f>VLOOKUP(C749,'N1113 '!A$8:H$356,7,FALSE)</f>
        <v>29</v>
      </c>
      <c r="H749" s="395">
        <f t="shared" si="38"/>
        <v>0</v>
      </c>
      <c r="I749" s="396">
        <f t="shared" si="39"/>
        <v>29</v>
      </c>
    </row>
    <row r="750" spans="1:10" s="110" customFormat="1" ht="18.75" customHeight="1" x14ac:dyDescent="0.2">
      <c r="A750" s="339">
        <v>42870</v>
      </c>
      <c r="B750" s="340" t="str">
        <f t="shared" si="37"/>
        <v>42870 YMCKO Ribbon-300 prints (Evolis)</v>
      </c>
      <c r="C750" s="348" t="s">
        <v>444</v>
      </c>
      <c r="D750" s="417" t="s">
        <v>465</v>
      </c>
      <c r="E750" s="349"/>
      <c r="F750" s="374">
        <v>1</v>
      </c>
      <c r="G750" s="344">
        <f>VLOOKUP(C750,'N1113 '!A$8:H$356,7,FALSE)</f>
        <v>3800</v>
      </c>
      <c r="H750" s="395">
        <f t="shared" ref="H750:H781" si="40">E750*G750</f>
        <v>0</v>
      </c>
      <c r="I750" s="396">
        <f t="shared" ref="I750:I781" si="41">G750*F750</f>
        <v>3800</v>
      </c>
    </row>
    <row r="751" spans="1:10" s="110" customFormat="1" ht="18.75" customHeight="1" x14ac:dyDescent="0.2">
      <c r="A751" s="339">
        <v>42871</v>
      </c>
      <c r="B751" s="340" t="str">
        <f t="shared" si="37"/>
        <v>42871 Adding Machine Tape 57mm1</v>
      </c>
      <c r="C751" s="348" t="s">
        <v>678</v>
      </c>
      <c r="D751" s="426" t="s">
        <v>468</v>
      </c>
      <c r="E751" s="349"/>
      <c r="F751" s="374">
        <v>4</v>
      </c>
      <c r="G751" s="344">
        <f>VLOOKUP(C751,'N1113 '!A$8:H$356,7,FALSE)</f>
        <v>13</v>
      </c>
      <c r="H751" s="395">
        <f t="shared" si="40"/>
        <v>0</v>
      </c>
      <c r="I751" s="396">
        <f t="shared" si="41"/>
        <v>52</v>
      </c>
      <c r="J751" s="113"/>
    </row>
    <row r="752" spans="1:10" s="110" customFormat="1" ht="18.75" customHeight="1" x14ac:dyDescent="0.2">
      <c r="A752" s="339">
        <v>42871</v>
      </c>
      <c r="B752" s="340" t="str">
        <f t="shared" si="37"/>
        <v>42871 Bond Paper Short /REAM1</v>
      </c>
      <c r="C752" s="423" t="s">
        <v>416</v>
      </c>
      <c r="D752" s="357" t="s">
        <v>983</v>
      </c>
      <c r="E752" s="349"/>
      <c r="F752" s="374">
        <v>5</v>
      </c>
      <c r="G752" s="344">
        <f>VLOOKUP(C752,'N1113 '!A$8:H$356,7,FALSE)</f>
        <v>122</v>
      </c>
      <c r="H752" s="395">
        <f t="shared" si="40"/>
        <v>0</v>
      </c>
      <c r="I752" s="396">
        <f t="shared" si="41"/>
        <v>610</v>
      </c>
      <c r="J752" s="113"/>
    </row>
    <row r="753" spans="1:10" s="110" customFormat="1" ht="18.75" customHeight="1" x14ac:dyDescent="0.2">
      <c r="A753" s="339">
        <v>42871</v>
      </c>
      <c r="B753" s="340" t="str">
        <f t="shared" si="37"/>
        <v>42871 Calculator Ribbon-Ad-rite Blck/Red2</v>
      </c>
      <c r="C753" s="348" t="s">
        <v>868</v>
      </c>
      <c r="D753" s="422" t="s">
        <v>468</v>
      </c>
      <c r="E753" s="349"/>
      <c r="F753" s="374">
        <v>2</v>
      </c>
      <c r="G753" s="344">
        <f>VLOOKUP(C753,'N1113 '!A$8:H$356,7,FALSE)</f>
        <v>25</v>
      </c>
      <c r="H753" s="395">
        <f t="shared" si="40"/>
        <v>0</v>
      </c>
      <c r="I753" s="396">
        <f t="shared" si="41"/>
        <v>50</v>
      </c>
    </row>
    <row r="754" spans="1:10" s="110" customFormat="1" ht="18.75" customHeight="1" x14ac:dyDescent="0.2">
      <c r="A754" s="340">
        <v>42871</v>
      </c>
      <c r="B754" s="340" t="str">
        <f t="shared" si="37"/>
        <v>42871 Highlighter-Stabilo2</v>
      </c>
      <c r="C754" s="347" t="s">
        <v>1006</v>
      </c>
      <c r="D754" s="389" t="s">
        <v>464</v>
      </c>
      <c r="E754" s="343">
        <v>10</v>
      </c>
      <c r="F754" s="373"/>
      <c r="G754" s="344">
        <f>VLOOKUP(C754,'N1113 '!A$8:H$356,7,FALSE)</f>
        <v>30</v>
      </c>
      <c r="H754" s="395">
        <f t="shared" si="40"/>
        <v>300</v>
      </c>
      <c r="I754" s="396">
        <f t="shared" si="41"/>
        <v>0</v>
      </c>
      <c r="J754" s="113"/>
    </row>
    <row r="755" spans="1:10" s="110" customFormat="1" ht="18.75" customHeight="1" x14ac:dyDescent="0.2">
      <c r="A755" s="339">
        <v>42871</v>
      </c>
      <c r="B755" s="340" t="str">
        <f t="shared" si="37"/>
        <v>42871 Highlighter-Stabilo2</v>
      </c>
      <c r="C755" s="348" t="s">
        <v>1006</v>
      </c>
      <c r="D755" s="426" t="s">
        <v>470</v>
      </c>
      <c r="E755" s="349"/>
      <c r="F755" s="374">
        <v>7</v>
      </c>
      <c r="G755" s="344">
        <f>VLOOKUP(C755,'N1113 '!A$8:H$356,7,FALSE)</f>
        <v>30</v>
      </c>
      <c r="H755" s="395">
        <f t="shared" si="40"/>
        <v>0</v>
      </c>
      <c r="I755" s="396">
        <f t="shared" si="41"/>
        <v>210</v>
      </c>
      <c r="J755" s="113"/>
    </row>
    <row r="756" spans="1:10" s="110" customFormat="1" ht="18.75" customHeight="1" x14ac:dyDescent="0.2">
      <c r="A756" s="339">
        <v>42872</v>
      </c>
      <c r="B756" s="340" t="str">
        <f t="shared" si="37"/>
        <v>42872 Ballpen - HBW Matrix OG-5</v>
      </c>
      <c r="C756" s="348" t="s">
        <v>404</v>
      </c>
      <c r="D756" s="430" t="s">
        <v>599</v>
      </c>
      <c r="E756" s="349"/>
      <c r="F756" s="374">
        <v>1</v>
      </c>
      <c r="G756" s="344">
        <f>VLOOKUP(C756,'N1113 '!A$8:H$356,7,FALSE)</f>
        <v>3.6</v>
      </c>
      <c r="H756" s="395">
        <f t="shared" si="40"/>
        <v>0</v>
      </c>
      <c r="I756" s="396">
        <f t="shared" si="41"/>
        <v>3.6</v>
      </c>
      <c r="J756" s="113"/>
    </row>
    <row r="757" spans="1:10" s="110" customFormat="1" ht="18.75" customHeight="1" x14ac:dyDescent="0.2">
      <c r="A757" s="339">
        <v>42872</v>
      </c>
      <c r="B757" s="340" t="str">
        <f t="shared" si="37"/>
        <v>42872 Ballpen - Retractable</v>
      </c>
      <c r="C757" s="348" t="s">
        <v>978</v>
      </c>
      <c r="D757" s="437" t="s">
        <v>599</v>
      </c>
      <c r="E757" s="349"/>
      <c r="F757" s="374">
        <v>1</v>
      </c>
      <c r="G757" s="344">
        <f>VLOOKUP(C757,'N1113 '!A$8:H$356,7,FALSE)</f>
        <v>4.5</v>
      </c>
      <c r="H757" s="395">
        <f t="shared" si="40"/>
        <v>0</v>
      </c>
      <c r="I757" s="396">
        <f t="shared" si="41"/>
        <v>4.5</v>
      </c>
      <c r="J757" s="113"/>
    </row>
    <row r="758" spans="1:10" s="110" customFormat="1" ht="18.75" customHeight="1" x14ac:dyDescent="0.2">
      <c r="A758" s="339">
        <v>42872</v>
      </c>
      <c r="B758" s="340" t="str">
        <f t="shared" si="37"/>
        <v>42872 Ballpen - Retractable</v>
      </c>
      <c r="C758" s="348" t="s">
        <v>978</v>
      </c>
      <c r="D758" s="439" t="s">
        <v>469</v>
      </c>
      <c r="E758" s="349"/>
      <c r="F758" s="374">
        <v>1</v>
      </c>
      <c r="G758" s="344">
        <f>VLOOKUP(C758,'N1113 '!A$8:H$356,7,FALSE)</f>
        <v>4.5</v>
      </c>
      <c r="H758" s="395">
        <f t="shared" si="40"/>
        <v>0</v>
      </c>
      <c r="I758" s="396">
        <f t="shared" si="41"/>
        <v>4.5</v>
      </c>
      <c r="J758" s="113"/>
    </row>
    <row r="759" spans="1:10" s="110" customFormat="1" ht="18.75" customHeight="1" x14ac:dyDescent="0.2">
      <c r="A759" s="339">
        <v>42872</v>
      </c>
      <c r="B759" s="340" t="str">
        <f t="shared" si="37"/>
        <v>42872 Bond Paper Long /REAM</v>
      </c>
      <c r="C759" s="348" t="s">
        <v>415</v>
      </c>
      <c r="D759" s="196" t="s">
        <v>983</v>
      </c>
      <c r="E759" s="349"/>
      <c r="F759" s="374">
        <v>10</v>
      </c>
      <c r="G759" s="344">
        <f>VLOOKUP(C759,'N1113 '!A$8:H$356,7,FALSE)</f>
        <v>137</v>
      </c>
      <c r="H759" s="395">
        <f t="shared" si="40"/>
        <v>0</v>
      </c>
      <c r="I759" s="396">
        <f t="shared" si="41"/>
        <v>1370</v>
      </c>
      <c r="J759" s="113"/>
    </row>
    <row r="760" spans="1:10" s="110" customFormat="1" ht="18.75" customHeight="1" x14ac:dyDescent="0.2">
      <c r="A760" s="339">
        <v>42872</v>
      </c>
      <c r="B760" s="340" t="str">
        <f t="shared" si="37"/>
        <v>42872 Bond Paper Long /REAM</v>
      </c>
      <c r="C760" s="348" t="s">
        <v>415</v>
      </c>
      <c r="D760" s="439" t="s">
        <v>469</v>
      </c>
      <c r="E760" s="349"/>
      <c r="F760" s="374">
        <v>2</v>
      </c>
      <c r="G760" s="344">
        <f>VLOOKUP(C760,'N1113 '!A$8:H$356,7,FALSE)</f>
        <v>137</v>
      </c>
      <c r="H760" s="395">
        <f t="shared" si="40"/>
        <v>0</v>
      </c>
      <c r="I760" s="396">
        <f t="shared" si="41"/>
        <v>274</v>
      </c>
      <c r="J760" s="113"/>
    </row>
    <row r="761" spans="1:10" s="110" customFormat="1" ht="18.75" customHeight="1" x14ac:dyDescent="0.2">
      <c r="A761" s="339">
        <v>42872</v>
      </c>
      <c r="B761" s="340" t="str">
        <f t="shared" si="37"/>
        <v>42872 Calculator (Casio MS-10B)</v>
      </c>
      <c r="C761" s="423" t="s">
        <v>929</v>
      </c>
      <c r="D761" s="196" t="s">
        <v>467</v>
      </c>
      <c r="E761" s="349"/>
      <c r="F761" s="374">
        <v>1</v>
      </c>
      <c r="G761" s="344">
        <f>VLOOKUP(C761,'N1113 '!A$8:H$356,7,FALSE)</f>
        <v>325</v>
      </c>
      <c r="H761" s="395">
        <f t="shared" si="40"/>
        <v>0</v>
      </c>
      <c r="I761" s="396">
        <f t="shared" si="41"/>
        <v>325</v>
      </c>
    </row>
    <row r="762" spans="1:10" s="110" customFormat="1" ht="18.75" customHeight="1" x14ac:dyDescent="0.2">
      <c r="A762" s="339">
        <v>42872</v>
      </c>
      <c r="B762" s="340" t="str">
        <f t="shared" si="37"/>
        <v>42872 Calculator (Casio MS-120)</v>
      </c>
      <c r="C762" s="423" t="s">
        <v>1019</v>
      </c>
      <c r="D762" s="439" t="s">
        <v>469</v>
      </c>
      <c r="E762" s="349"/>
      <c r="F762" s="374">
        <v>1</v>
      </c>
      <c r="G762" s="344">
        <f>VLOOKUP(C762,'N1113 '!A$8:H$356,7,FALSE)</f>
        <v>645</v>
      </c>
      <c r="H762" s="395">
        <f t="shared" si="40"/>
        <v>0</v>
      </c>
      <c r="I762" s="396">
        <f t="shared" si="41"/>
        <v>645</v>
      </c>
    </row>
    <row r="763" spans="1:10" s="110" customFormat="1" ht="18.75" customHeight="1" x14ac:dyDescent="0.2">
      <c r="A763" s="339">
        <v>42872</v>
      </c>
      <c r="B763" s="340" t="str">
        <f t="shared" si="37"/>
        <v>42872 Calculator Ribbon-Ad-rite Blck/Red2</v>
      </c>
      <c r="C763" s="348" t="s">
        <v>868</v>
      </c>
      <c r="D763" s="422" t="s">
        <v>468</v>
      </c>
      <c r="E763" s="349"/>
      <c r="F763" s="374">
        <v>4</v>
      </c>
      <c r="G763" s="344">
        <f>VLOOKUP(C763,'N1113 '!A$8:H$356,7,FALSE)</f>
        <v>25</v>
      </c>
      <c r="H763" s="395">
        <f t="shared" si="40"/>
        <v>0</v>
      </c>
      <c r="I763" s="396">
        <f t="shared" si="41"/>
        <v>100</v>
      </c>
    </row>
    <row r="764" spans="1:10" s="110" customFormat="1" ht="18.75" customHeight="1" x14ac:dyDescent="0.2">
      <c r="A764" s="339">
        <v>42872</v>
      </c>
      <c r="B764" s="340" t="str">
        <f t="shared" si="37"/>
        <v>42872 Cash Register Tape 76mm</v>
      </c>
      <c r="C764" s="348" t="s">
        <v>85</v>
      </c>
      <c r="D764" s="430" t="s">
        <v>599</v>
      </c>
      <c r="E764" s="349"/>
      <c r="F764" s="346">
        <v>25</v>
      </c>
      <c r="G764" s="344">
        <f>VLOOKUP(C764,'N1113 '!A$8:H$356,7,FALSE)</f>
        <v>15</v>
      </c>
      <c r="H764" s="395">
        <f t="shared" si="40"/>
        <v>0</v>
      </c>
      <c r="I764" s="396">
        <f t="shared" si="41"/>
        <v>375</v>
      </c>
    </row>
    <row r="765" spans="1:10" s="110" customFormat="1" ht="18.75" customHeight="1" x14ac:dyDescent="0.2">
      <c r="A765" s="339">
        <v>42872</v>
      </c>
      <c r="B765" s="340" t="str">
        <f t="shared" si="37"/>
        <v>42872 Certificate of Time Deposit</v>
      </c>
      <c r="C765" s="348" t="s">
        <v>12</v>
      </c>
      <c r="D765" s="461" t="s">
        <v>468</v>
      </c>
      <c r="E765" s="349"/>
      <c r="F765" s="374">
        <v>1</v>
      </c>
      <c r="G765" s="344">
        <f>VLOOKUP(C765,'N1113 '!A$8:H$356,7,FALSE)</f>
        <v>150</v>
      </c>
      <c r="H765" s="395">
        <f t="shared" si="40"/>
        <v>0</v>
      </c>
      <c r="I765" s="396">
        <f t="shared" si="41"/>
        <v>150</v>
      </c>
    </row>
    <row r="766" spans="1:10" s="110" customFormat="1" ht="18.75" customHeight="1" x14ac:dyDescent="0.2">
      <c r="A766" s="339">
        <v>42872</v>
      </c>
      <c r="B766" s="340" t="str">
        <f t="shared" si="37"/>
        <v>42872 Correction Tape1</v>
      </c>
      <c r="C766" s="348" t="s">
        <v>587</v>
      </c>
      <c r="D766" s="422" t="s">
        <v>468</v>
      </c>
      <c r="E766" s="349"/>
      <c r="F766" s="346">
        <v>1</v>
      </c>
      <c r="G766" s="344">
        <f>VLOOKUP(C766,'N1113 '!A$8:H$356,7,FALSE)</f>
        <v>11.6</v>
      </c>
      <c r="H766" s="395">
        <f t="shared" si="40"/>
        <v>0</v>
      </c>
      <c r="I766" s="396">
        <f t="shared" si="41"/>
        <v>11.6</v>
      </c>
    </row>
    <row r="767" spans="1:10" s="110" customFormat="1" ht="18.75" customHeight="1" x14ac:dyDescent="0.2">
      <c r="A767" s="339">
        <v>42872</v>
      </c>
      <c r="B767" s="340" t="str">
        <f t="shared" si="37"/>
        <v>42872 File Magazine Big</v>
      </c>
      <c r="C767" s="423" t="s">
        <v>995</v>
      </c>
      <c r="D767" s="422" t="s">
        <v>468</v>
      </c>
      <c r="E767" s="349"/>
      <c r="F767" s="374">
        <v>1</v>
      </c>
      <c r="G767" s="344">
        <f>VLOOKUP(C767,'N1113 '!A$8:H$356,7,FALSE)</f>
        <v>179</v>
      </c>
      <c r="H767" s="395">
        <f t="shared" si="40"/>
        <v>0</v>
      </c>
      <c r="I767" s="396">
        <f t="shared" si="41"/>
        <v>179</v>
      </c>
    </row>
    <row r="768" spans="1:10" s="110" customFormat="1" ht="18.75" customHeight="1" x14ac:dyDescent="0.2">
      <c r="A768" s="339">
        <v>42872</v>
      </c>
      <c r="B768" s="340" t="str">
        <f t="shared" si="37"/>
        <v>42872 Folder Long</v>
      </c>
      <c r="C768" s="348" t="s">
        <v>564</v>
      </c>
      <c r="D768" s="461" t="s">
        <v>468</v>
      </c>
      <c r="E768" s="349"/>
      <c r="F768" s="374">
        <v>5</v>
      </c>
      <c r="G768" s="344">
        <f>VLOOKUP(C768,'N1113 '!A$8:H$356,7,FALSE)</f>
        <v>3.5</v>
      </c>
      <c r="H768" s="395">
        <f t="shared" si="40"/>
        <v>0</v>
      </c>
      <c r="I768" s="396">
        <f t="shared" si="41"/>
        <v>17.5</v>
      </c>
    </row>
    <row r="769" spans="1:10" s="110" customFormat="1" ht="18.75" customHeight="1" x14ac:dyDescent="0.2">
      <c r="A769" s="339">
        <v>42872</v>
      </c>
      <c r="B769" s="340" t="str">
        <f t="shared" si="37"/>
        <v>42872 Highlighter-Stabilo2</v>
      </c>
      <c r="C769" s="348" t="s">
        <v>1006</v>
      </c>
      <c r="D769" s="430" t="s">
        <v>599</v>
      </c>
      <c r="E769" s="349"/>
      <c r="F769" s="374">
        <v>7</v>
      </c>
      <c r="G769" s="344">
        <f>VLOOKUP(C769,'N1113 '!A$8:H$356,7,FALSE)</f>
        <v>30</v>
      </c>
      <c r="H769" s="395">
        <f t="shared" si="40"/>
        <v>0</v>
      </c>
      <c r="I769" s="396">
        <f t="shared" si="41"/>
        <v>210</v>
      </c>
      <c r="J769" s="113"/>
    </row>
    <row r="770" spans="1:10" s="110" customFormat="1" ht="18.75" customHeight="1" x14ac:dyDescent="0.2">
      <c r="A770" s="339">
        <v>42872</v>
      </c>
      <c r="B770" s="340" t="str">
        <f t="shared" si="37"/>
        <v>42872 Masking Tape 1"1</v>
      </c>
      <c r="C770" s="423" t="s">
        <v>942</v>
      </c>
      <c r="D770" s="196" t="s">
        <v>467</v>
      </c>
      <c r="E770" s="349"/>
      <c r="F770" s="374">
        <v>2</v>
      </c>
      <c r="G770" s="344">
        <f>VLOOKUP(C770,'N1113 '!A$8:H$356,7,FALSE)</f>
        <v>19</v>
      </c>
      <c r="H770" s="395">
        <f t="shared" si="40"/>
        <v>0</v>
      </c>
      <c r="I770" s="396">
        <f t="shared" si="41"/>
        <v>38</v>
      </c>
      <c r="J770" s="113"/>
    </row>
    <row r="771" spans="1:10" s="110" customFormat="1" ht="18.75" customHeight="1" x14ac:dyDescent="0.2">
      <c r="A771" s="339">
        <v>42872</v>
      </c>
      <c r="B771" s="340" t="str">
        <f t="shared" si="37"/>
        <v>42872 Newsprint Paper Short1</v>
      </c>
      <c r="C771" s="348" t="s">
        <v>858</v>
      </c>
      <c r="D771" s="426" t="s">
        <v>468</v>
      </c>
      <c r="E771" s="349"/>
      <c r="F771" s="374">
        <v>2</v>
      </c>
      <c r="G771" s="344">
        <f>VLOOKUP(C771,'N1113 '!A$8:H$356,7,FALSE)</f>
        <v>67</v>
      </c>
      <c r="H771" s="395">
        <f t="shared" si="40"/>
        <v>0</v>
      </c>
      <c r="I771" s="396">
        <f t="shared" si="41"/>
        <v>134</v>
      </c>
    </row>
    <row r="772" spans="1:10" s="110" customFormat="1" ht="18.75" customHeight="1" x14ac:dyDescent="0.2">
      <c r="A772" s="339">
        <v>42872</v>
      </c>
      <c r="B772" s="340" t="str">
        <f t="shared" si="37"/>
        <v>42872 Newsprint Paper Short1</v>
      </c>
      <c r="C772" s="348" t="s">
        <v>858</v>
      </c>
      <c r="D772" s="422" t="s">
        <v>468</v>
      </c>
      <c r="E772" s="349"/>
      <c r="F772" s="374">
        <v>2</v>
      </c>
      <c r="G772" s="344">
        <f>VLOOKUP(C772,'N1113 '!A$8:H$356,7,FALSE)</f>
        <v>67</v>
      </c>
      <c r="H772" s="395">
        <f t="shared" si="40"/>
        <v>0</v>
      </c>
      <c r="I772" s="396">
        <f t="shared" si="41"/>
        <v>134</v>
      </c>
    </row>
    <row r="773" spans="1:10" s="110" customFormat="1" ht="18.75" customHeight="1" x14ac:dyDescent="0.2">
      <c r="A773" s="339">
        <v>42872</v>
      </c>
      <c r="B773" s="340" t="str">
        <f t="shared" si="37"/>
        <v>42872 Official Receipt - Credit/Pads</v>
      </c>
      <c r="C773" s="348" t="s">
        <v>816</v>
      </c>
      <c r="D773" s="461" t="s">
        <v>468</v>
      </c>
      <c r="E773" s="349"/>
      <c r="F773" s="374">
        <v>200</v>
      </c>
      <c r="G773" s="344">
        <f>VLOOKUP(C773,'N1113 '!A$8:H$356,7,FALSE)</f>
        <v>36.25</v>
      </c>
      <c r="H773" s="395">
        <f t="shared" si="40"/>
        <v>0</v>
      </c>
      <c r="I773" s="396">
        <f t="shared" si="41"/>
        <v>7250</v>
      </c>
      <c r="J773" s="113"/>
    </row>
    <row r="774" spans="1:10" s="110" customFormat="1" ht="18.75" customHeight="1" x14ac:dyDescent="0.2">
      <c r="A774" s="339">
        <v>42872</v>
      </c>
      <c r="B774" s="340" t="str">
        <f t="shared" si="37"/>
        <v>42872 Pentel Pen Pilot Blue Broad</v>
      </c>
      <c r="C774" s="348" t="s">
        <v>194</v>
      </c>
      <c r="D774" s="419" t="s">
        <v>599</v>
      </c>
      <c r="E774" s="349"/>
      <c r="F774" s="374">
        <v>1</v>
      </c>
      <c r="G774" s="344">
        <f>VLOOKUP(C774,'N1113 '!A$8:H$356,7,FALSE)</f>
        <v>30</v>
      </c>
      <c r="H774" s="395">
        <f t="shared" si="40"/>
        <v>0</v>
      </c>
      <c r="I774" s="396">
        <f t="shared" si="41"/>
        <v>30</v>
      </c>
    </row>
    <row r="775" spans="1:10" s="110" customFormat="1" ht="18.75" customHeight="1" x14ac:dyDescent="0.2">
      <c r="A775" s="339">
        <v>42872</v>
      </c>
      <c r="B775" s="340" t="str">
        <f t="shared" ref="B775:B838" si="42">CONCATENATE(A775," ",C775)</f>
        <v>42872 Printer Ribbon Epson PLQ-20</v>
      </c>
      <c r="C775" s="348" t="s">
        <v>235</v>
      </c>
      <c r="D775" s="421" t="s">
        <v>468</v>
      </c>
      <c r="E775" s="349"/>
      <c r="F775" s="374">
        <v>9</v>
      </c>
      <c r="G775" s="344">
        <f>VLOOKUP(C775,'N1113 '!A$8:H$356,7,FALSE)</f>
        <v>616.66999999999996</v>
      </c>
      <c r="H775" s="395">
        <f t="shared" si="40"/>
        <v>0</v>
      </c>
      <c r="I775" s="396">
        <f t="shared" si="41"/>
        <v>5550.03</v>
      </c>
      <c r="J775" s="167"/>
    </row>
    <row r="776" spans="1:10" s="110" customFormat="1" ht="18.75" customHeight="1" x14ac:dyDescent="0.2">
      <c r="A776" s="340">
        <v>42872</v>
      </c>
      <c r="B776" s="340" t="str">
        <f t="shared" si="42"/>
        <v>42872 Registration Form for Lodging/Sem Hall</v>
      </c>
      <c r="C776" s="347" t="s">
        <v>37</v>
      </c>
      <c r="D776" s="163" t="s">
        <v>487</v>
      </c>
      <c r="E776" s="378">
        <v>20</v>
      </c>
      <c r="F776" s="374"/>
      <c r="G776" s="344">
        <f>VLOOKUP(C776,'N1113 '!A$8:H$356,7,FALSE)</f>
        <v>50</v>
      </c>
      <c r="H776" s="395">
        <f t="shared" si="40"/>
        <v>1000</v>
      </c>
      <c r="I776" s="396">
        <f t="shared" si="41"/>
        <v>0</v>
      </c>
      <c r="J776" s="113"/>
    </row>
    <row r="777" spans="1:10" s="110" customFormat="1" ht="18.75" customHeight="1" x14ac:dyDescent="0.2">
      <c r="A777" s="340">
        <v>42872</v>
      </c>
      <c r="B777" s="340" t="str">
        <f t="shared" si="42"/>
        <v>42872 Revolving Fund Voucher</v>
      </c>
      <c r="C777" s="347" t="s">
        <v>39</v>
      </c>
      <c r="D777" s="163" t="s">
        <v>487</v>
      </c>
      <c r="E777" s="343">
        <v>300</v>
      </c>
      <c r="F777" s="373"/>
      <c r="G777" s="354">
        <f>VLOOKUP(C777,'N1113 '!A$8:H$356,7,FALSE)</f>
        <v>25</v>
      </c>
      <c r="H777" s="395">
        <f t="shared" si="40"/>
        <v>7500</v>
      </c>
      <c r="I777" s="396">
        <f t="shared" si="41"/>
        <v>0</v>
      </c>
    </row>
    <row r="778" spans="1:10" s="110" customFormat="1" ht="18.75" customHeight="1" x14ac:dyDescent="0.2">
      <c r="A778" s="339">
        <v>42872</v>
      </c>
      <c r="B778" s="340" t="str">
        <f t="shared" si="42"/>
        <v xml:space="preserve">42872 Rubber Band /pack </v>
      </c>
      <c r="C778" s="348" t="s">
        <v>438</v>
      </c>
      <c r="D778" s="430" t="s">
        <v>599</v>
      </c>
      <c r="E778" s="349"/>
      <c r="F778" s="374">
        <v>1</v>
      </c>
      <c r="G778" s="344">
        <f>VLOOKUP(C778,'N1113 '!A$8:H$356,7,FALSE)</f>
        <v>20</v>
      </c>
      <c r="H778" s="395">
        <f t="shared" si="40"/>
        <v>0</v>
      </c>
      <c r="I778" s="396">
        <f t="shared" si="41"/>
        <v>20</v>
      </c>
    </row>
    <row r="779" spans="1:10" s="110" customFormat="1" ht="18.75" customHeight="1" x14ac:dyDescent="0.2">
      <c r="A779" s="339">
        <v>42872</v>
      </c>
      <c r="B779" s="340" t="str">
        <f t="shared" si="42"/>
        <v xml:space="preserve">42872 Rubber Band /pack </v>
      </c>
      <c r="C779" s="348" t="s">
        <v>438</v>
      </c>
      <c r="D779" s="422" t="s">
        <v>468</v>
      </c>
      <c r="E779" s="349"/>
      <c r="F779" s="374">
        <v>5</v>
      </c>
      <c r="G779" s="344">
        <f>VLOOKUP(C779,'N1113 '!A$8:H$356,7,FALSE)</f>
        <v>20</v>
      </c>
      <c r="H779" s="395">
        <f t="shared" si="40"/>
        <v>0</v>
      </c>
      <c r="I779" s="396">
        <f t="shared" si="41"/>
        <v>100</v>
      </c>
    </row>
    <row r="780" spans="1:10" s="110" customFormat="1" ht="18.75" customHeight="1" x14ac:dyDescent="0.2">
      <c r="A780" s="340">
        <v>42872</v>
      </c>
      <c r="B780" s="340" t="str">
        <f t="shared" si="42"/>
        <v>42872 Special Paper 10's</v>
      </c>
      <c r="C780" s="387" t="s">
        <v>1005</v>
      </c>
      <c r="D780" s="389" t="s">
        <v>464</v>
      </c>
      <c r="E780" s="343">
        <v>10</v>
      </c>
      <c r="F780" s="373"/>
      <c r="G780" s="344">
        <f>VLOOKUP(C780,'N1113 '!A$8:H$356,7,FALSE)</f>
        <v>39</v>
      </c>
      <c r="H780" s="395">
        <f t="shared" si="40"/>
        <v>390</v>
      </c>
      <c r="I780" s="396">
        <f t="shared" si="41"/>
        <v>0</v>
      </c>
      <c r="J780" s="113"/>
    </row>
    <row r="781" spans="1:10" s="110" customFormat="1" ht="18.75" customHeight="1" x14ac:dyDescent="0.2">
      <c r="A781" s="339">
        <v>42872</v>
      </c>
      <c r="B781" s="340" t="str">
        <f t="shared" si="42"/>
        <v>42872 Special Paper 10's</v>
      </c>
      <c r="C781" s="423" t="s">
        <v>1005</v>
      </c>
      <c r="D781" s="357" t="s">
        <v>465</v>
      </c>
      <c r="E781" s="349"/>
      <c r="F781" s="374">
        <v>1</v>
      </c>
      <c r="G781" s="344">
        <f>VLOOKUP(C781,'N1113 '!A$8:H$356,7,FALSE)</f>
        <v>39</v>
      </c>
      <c r="H781" s="395">
        <f t="shared" si="40"/>
        <v>0</v>
      </c>
      <c r="I781" s="396">
        <f t="shared" si="41"/>
        <v>39</v>
      </c>
    </row>
    <row r="782" spans="1:10" s="110" customFormat="1" ht="18.75" customHeight="1" x14ac:dyDescent="0.2">
      <c r="A782" s="340">
        <v>42872</v>
      </c>
      <c r="B782" s="340" t="str">
        <f t="shared" si="42"/>
        <v>42872 Stapler # 35</v>
      </c>
      <c r="C782" s="387" t="s">
        <v>737</v>
      </c>
      <c r="D782" s="163" t="s">
        <v>464</v>
      </c>
      <c r="E782" s="343">
        <v>1</v>
      </c>
      <c r="F782" s="373"/>
      <c r="G782" s="344">
        <f>VLOOKUP(C782,'N1113 '!A$8:H$356,7,FALSE)</f>
        <v>98</v>
      </c>
      <c r="H782" s="395">
        <f t="shared" ref="H782:H813" si="43">E782*G782</f>
        <v>98</v>
      </c>
      <c r="I782" s="396">
        <f t="shared" ref="I782:I813" si="44">G782*F782</f>
        <v>0</v>
      </c>
    </row>
    <row r="783" spans="1:10" s="110" customFormat="1" ht="18.75" customHeight="1" x14ac:dyDescent="0.2">
      <c r="A783" s="339">
        <v>42872</v>
      </c>
      <c r="B783" s="340" t="str">
        <f t="shared" si="42"/>
        <v>42872 Stapler # 35</v>
      </c>
      <c r="C783" s="423" t="s">
        <v>737</v>
      </c>
      <c r="D783" s="426" t="s">
        <v>468</v>
      </c>
      <c r="E783" s="349"/>
      <c r="F783" s="374">
        <v>1</v>
      </c>
      <c r="G783" s="344">
        <f>VLOOKUP(C783,'N1113 '!A$8:H$356,7,FALSE)</f>
        <v>98</v>
      </c>
      <c r="H783" s="395">
        <f t="shared" si="43"/>
        <v>0</v>
      </c>
      <c r="I783" s="396">
        <f t="shared" si="44"/>
        <v>98</v>
      </c>
    </row>
    <row r="784" spans="1:10" s="110" customFormat="1" ht="18.75" customHeight="1" x14ac:dyDescent="0.2">
      <c r="A784" s="339">
        <v>42873</v>
      </c>
      <c r="B784" s="340" t="str">
        <f t="shared" si="42"/>
        <v>42873 Bond Paper Short /REAM1</v>
      </c>
      <c r="C784" s="423" t="s">
        <v>416</v>
      </c>
      <c r="D784" s="399" t="s">
        <v>469</v>
      </c>
      <c r="E784" s="349"/>
      <c r="F784" s="374">
        <v>5</v>
      </c>
      <c r="G784" s="344">
        <f>VLOOKUP(C784,'N1113 '!A$8:H$356,7,FALSE)</f>
        <v>122</v>
      </c>
      <c r="H784" s="395">
        <f t="shared" si="43"/>
        <v>0</v>
      </c>
      <c r="I784" s="396">
        <f t="shared" si="44"/>
        <v>610</v>
      </c>
      <c r="J784" s="113"/>
    </row>
    <row r="785" spans="1:10" s="110" customFormat="1" ht="18.75" customHeight="1" x14ac:dyDescent="0.2">
      <c r="A785" s="339">
        <v>42874</v>
      </c>
      <c r="B785" s="340" t="str">
        <f t="shared" si="42"/>
        <v>42874 Masking Tape 1"1</v>
      </c>
      <c r="C785" s="423" t="s">
        <v>942</v>
      </c>
      <c r="D785" s="417" t="s">
        <v>467</v>
      </c>
      <c r="E785" s="349"/>
      <c r="F785" s="374">
        <v>1</v>
      </c>
      <c r="G785" s="344">
        <f>VLOOKUP(C785,'N1113 '!A$8:H$356,7,FALSE)</f>
        <v>19</v>
      </c>
      <c r="H785" s="395">
        <f t="shared" si="43"/>
        <v>0</v>
      </c>
      <c r="I785" s="396">
        <f t="shared" si="44"/>
        <v>19</v>
      </c>
      <c r="J785" s="113"/>
    </row>
    <row r="786" spans="1:10" s="113" customFormat="1" ht="18.75" customHeight="1" x14ac:dyDescent="0.2">
      <c r="A786" s="340">
        <v>42875</v>
      </c>
      <c r="B786" s="340" t="str">
        <f t="shared" si="42"/>
        <v>42875 Passbook - Supplemetal Associate</v>
      </c>
      <c r="C786" s="347" t="s">
        <v>311</v>
      </c>
      <c r="D786" s="163" t="s">
        <v>487</v>
      </c>
      <c r="E786" s="363">
        <v>612</v>
      </c>
      <c r="F786" s="373"/>
      <c r="G786" s="354">
        <f>VLOOKUP(C786,'N1113 '!A$8:H$356,7,FALSE)</f>
        <v>12</v>
      </c>
      <c r="H786" s="395">
        <f t="shared" si="43"/>
        <v>7344</v>
      </c>
      <c r="I786" s="396">
        <f t="shared" si="44"/>
        <v>0</v>
      </c>
    </row>
    <row r="787" spans="1:10" s="110" customFormat="1" ht="18.75" customHeight="1" x14ac:dyDescent="0.2">
      <c r="A787" s="340">
        <v>42877</v>
      </c>
      <c r="B787" s="340" t="str">
        <f t="shared" si="42"/>
        <v>42877 Masking Tape 1"a</v>
      </c>
      <c r="C787" s="387" t="s">
        <v>1007</v>
      </c>
      <c r="D787" s="389" t="s">
        <v>618</v>
      </c>
      <c r="E787" s="343">
        <v>50</v>
      </c>
      <c r="F787" s="373"/>
      <c r="G787" s="344">
        <f>VLOOKUP(C787,'N1113 '!A$8:H$356,7,FALSE)</f>
        <v>21</v>
      </c>
      <c r="H787" s="395">
        <f t="shared" si="43"/>
        <v>1050</v>
      </c>
      <c r="I787" s="396">
        <f t="shared" si="44"/>
        <v>0</v>
      </c>
      <c r="J787" s="113"/>
    </row>
    <row r="788" spans="1:10" s="110" customFormat="1" ht="18.75" customHeight="1" x14ac:dyDescent="0.2">
      <c r="A788" s="339">
        <v>42877</v>
      </c>
      <c r="B788" s="340" t="str">
        <f t="shared" si="42"/>
        <v>42877 Masking Tape 1"1</v>
      </c>
      <c r="C788" s="423" t="s">
        <v>942</v>
      </c>
      <c r="D788" s="417" t="s">
        <v>467</v>
      </c>
      <c r="E788" s="349"/>
      <c r="F788" s="374">
        <v>2</v>
      </c>
      <c r="G788" s="344">
        <f>VLOOKUP(C788,'N1113 '!A$8:H$356,7,FALSE)</f>
        <v>19</v>
      </c>
      <c r="H788" s="395">
        <f t="shared" si="43"/>
        <v>0</v>
      </c>
      <c r="I788" s="396">
        <f t="shared" si="44"/>
        <v>38</v>
      </c>
      <c r="J788" s="113"/>
    </row>
    <row r="789" spans="1:10" s="110" customFormat="1" ht="18.75" customHeight="1" x14ac:dyDescent="0.2">
      <c r="A789" s="339">
        <v>42877</v>
      </c>
      <c r="B789" s="340" t="str">
        <f t="shared" si="42"/>
        <v>42877 Masking Tape 1"1</v>
      </c>
      <c r="C789" s="423" t="s">
        <v>942</v>
      </c>
      <c r="D789" s="196" t="s">
        <v>467</v>
      </c>
      <c r="E789" s="349"/>
      <c r="F789" s="374">
        <v>2</v>
      </c>
      <c r="G789" s="344">
        <f>VLOOKUP(C789,'N1113 '!A$8:H$356,7,FALSE)</f>
        <v>19</v>
      </c>
      <c r="H789" s="395">
        <f t="shared" si="43"/>
        <v>0</v>
      </c>
      <c r="I789" s="396">
        <f t="shared" si="44"/>
        <v>38</v>
      </c>
      <c r="J789" s="113"/>
    </row>
    <row r="790" spans="1:10" s="110" customFormat="1" ht="18.75" customHeight="1" x14ac:dyDescent="0.2">
      <c r="A790" s="339">
        <v>42878</v>
      </c>
      <c r="B790" s="340" t="str">
        <f t="shared" si="42"/>
        <v xml:space="preserve">42878 Battery - Eveready AA </v>
      </c>
      <c r="C790" s="348" t="s">
        <v>886</v>
      </c>
      <c r="D790" s="417" t="s">
        <v>467</v>
      </c>
      <c r="E790" s="349"/>
      <c r="F790" s="374">
        <v>4</v>
      </c>
      <c r="G790" s="344">
        <f>VLOOKUP(C790,'N1113 '!A$8:H$356,7,FALSE)</f>
        <v>20</v>
      </c>
      <c r="H790" s="395">
        <f t="shared" si="43"/>
        <v>0</v>
      </c>
      <c r="I790" s="396">
        <f t="shared" si="44"/>
        <v>80</v>
      </c>
      <c r="J790" s="113"/>
    </row>
    <row r="791" spans="1:10" s="110" customFormat="1" ht="18.75" customHeight="1" x14ac:dyDescent="0.2">
      <c r="A791" s="339">
        <v>42878</v>
      </c>
      <c r="B791" s="340" t="str">
        <f t="shared" si="42"/>
        <v xml:space="preserve">42878 Rubber Band /pack </v>
      </c>
      <c r="C791" s="348" t="s">
        <v>438</v>
      </c>
      <c r="D791" s="196" t="s">
        <v>474</v>
      </c>
      <c r="E791" s="349"/>
      <c r="F791" s="374">
        <v>1</v>
      </c>
      <c r="G791" s="344">
        <f>VLOOKUP(C791,'N1113 '!A$8:H$356,7,FALSE)</f>
        <v>20</v>
      </c>
      <c r="H791" s="395">
        <f t="shared" si="43"/>
        <v>0</v>
      </c>
      <c r="I791" s="396">
        <f t="shared" si="44"/>
        <v>20</v>
      </c>
    </row>
    <row r="792" spans="1:10" s="110" customFormat="1" ht="18.75" customHeight="1" x14ac:dyDescent="0.2">
      <c r="A792" s="339">
        <v>42878</v>
      </c>
      <c r="B792" s="340" t="str">
        <f t="shared" si="42"/>
        <v>42878 Special Paper 10's</v>
      </c>
      <c r="C792" s="423" t="s">
        <v>1005</v>
      </c>
      <c r="D792" s="417" t="s">
        <v>465</v>
      </c>
      <c r="E792" s="349"/>
      <c r="F792" s="374">
        <v>1</v>
      </c>
      <c r="G792" s="344">
        <f>VLOOKUP(C792,'N1113 '!A$8:H$356,7,FALSE)</f>
        <v>39</v>
      </c>
      <c r="H792" s="395">
        <f t="shared" si="43"/>
        <v>0</v>
      </c>
      <c r="I792" s="396">
        <f t="shared" si="44"/>
        <v>39</v>
      </c>
    </row>
    <row r="793" spans="1:10" s="110" customFormat="1" ht="18.75" customHeight="1" x14ac:dyDescent="0.2">
      <c r="A793" s="340">
        <v>42878</v>
      </c>
      <c r="B793" s="340" t="str">
        <f t="shared" si="42"/>
        <v>42878 Trip Ticket</v>
      </c>
      <c r="C793" s="347" t="s">
        <v>41</v>
      </c>
      <c r="D793" s="350" t="s">
        <v>487</v>
      </c>
      <c r="E793" s="349">
        <v>20</v>
      </c>
      <c r="F793" s="374"/>
      <c r="G793" s="354">
        <f>VLOOKUP(C793,'N1113 '!A$8:H$356,7,FALSE)</f>
        <v>50</v>
      </c>
      <c r="H793" s="395">
        <f t="shared" si="43"/>
        <v>1000</v>
      </c>
      <c r="I793" s="396">
        <f t="shared" si="44"/>
        <v>0</v>
      </c>
    </row>
    <row r="794" spans="1:10" s="110" customFormat="1" ht="18.75" customHeight="1" x14ac:dyDescent="0.2">
      <c r="A794" s="340">
        <v>42881</v>
      </c>
      <c r="B794" s="340" t="str">
        <f t="shared" si="42"/>
        <v>42881 Certificate/ Case</v>
      </c>
      <c r="C794" s="347" t="s">
        <v>1008</v>
      </c>
      <c r="D794" s="163" t="s">
        <v>464</v>
      </c>
      <c r="E794" s="349">
        <v>10</v>
      </c>
      <c r="F794" s="374"/>
      <c r="G794" s="354">
        <f>VLOOKUP(C794,'N1113 '!A$8:H$356,7,FALSE)</f>
        <v>35</v>
      </c>
      <c r="H794" s="395">
        <f t="shared" si="43"/>
        <v>350</v>
      </c>
      <c r="I794" s="396">
        <f t="shared" si="44"/>
        <v>0</v>
      </c>
      <c r="J794" s="113"/>
    </row>
    <row r="795" spans="1:10" s="110" customFormat="1" ht="18.75" customHeight="1" x14ac:dyDescent="0.2">
      <c r="A795" s="340">
        <v>42881</v>
      </c>
      <c r="B795" s="340" t="str">
        <f t="shared" si="42"/>
        <v>42881 Correction Tape3</v>
      </c>
      <c r="C795" s="347" t="s">
        <v>669</v>
      </c>
      <c r="D795" s="389" t="s">
        <v>464</v>
      </c>
      <c r="E795" s="343">
        <v>10</v>
      </c>
      <c r="F795" s="373"/>
      <c r="G795" s="344">
        <f>VLOOKUP(C795,'N1113 '!A$8:H$356,7,FALSE)</f>
        <v>16.5</v>
      </c>
      <c r="H795" s="395">
        <f t="shared" si="43"/>
        <v>165</v>
      </c>
      <c r="I795" s="396">
        <f t="shared" si="44"/>
        <v>0</v>
      </c>
    </row>
    <row r="796" spans="1:10" s="110" customFormat="1" ht="18.75" customHeight="1" x14ac:dyDescent="0.2">
      <c r="A796" s="339">
        <v>42881</v>
      </c>
      <c r="B796" s="340" t="str">
        <f t="shared" si="42"/>
        <v>42881 Fastener</v>
      </c>
      <c r="C796" s="348" t="s">
        <v>143</v>
      </c>
      <c r="D796" s="392" t="s">
        <v>475</v>
      </c>
      <c r="E796" s="349"/>
      <c r="F796" s="374">
        <v>1</v>
      </c>
      <c r="G796" s="344">
        <f>VLOOKUP(C796,'N1113 '!A$8:H$356,7,FALSE)</f>
        <v>26</v>
      </c>
      <c r="H796" s="395">
        <f t="shared" si="43"/>
        <v>0</v>
      </c>
      <c r="I796" s="396">
        <f t="shared" si="44"/>
        <v>26</v>
      </c>
    </row>
    <row r="797" spans="1:10" s="110" customFormat="1" ht="18.75" customHeight="1" x14ac:dyDescent="0.2">
      <c r="A797" s="339">
        <v>42881</v>
      </c>
      <c r="B797" s="340" t="str">
        <f t="shared" si="42"/>
        <v>42881 Folder Long</v>
      </c>
      <c r="C797" s="348" t="s">
        <v>564</v>
      </c>
      <c r="D797" s="390" t="s">
        <v>475</v>
      </c>
      <c r="E797" s="349"/>
      <c r="F797" s="374">
        <v>12</v>
      </c>
      <c r="G797" s="344">
        <f>VLOOKUP(C797,'N1113 '!A$8:H$356,7,FALSE)</f>
        <v>3.5</v>
      </c>
      <c r="H797" s="395">
        <f t="shared" si="43"/>
        <v>0</v>
      </c>
      <c r="I797" s="396">
        <f t="shared" si="44"/>
        <v>42</v>
      </c>
    </row>
    <row r="798" spans="1:10" s="110" customFormat="1" ht="18.75" customHeight="1" x14ac:dyDescent="0.2">
      <c r="A798" s="339">
        <v>42881</v>
      </c>
      <c r="B798" s="340" t="str">
        <f t="shared" si="42"/>
        <v>42881 Folder Short</v>
      </c>
      <c r="C798" s="353" t="s">
        <v>377</v>
      </c>
      <c r="D798" s="390" t="s">
        <v>475</v>
      </c>
      <c r="E798" s="349"/>
      <c r="F798" s="374">
        <v>12</v>
      </c>
      <c r="G798" s="344">
        <f>VLOOKUP(C798,'N1113 '!A$8:H$356,7,FALSE)</f>
        <v>2.75</v>
      </c>
      <c r="H798" s="395">
        <f t="shared" si="43"/>
        <v>0</v>
      </c>
      <c r="I798" s="396">
        <f t="shared" si="44"/>
        <v>33</v>
      </c>
    </row>
    <row r="799" spans="1:10" s="113" customFormat="1" ht="18.75" customHeight="1" x14ac:dyDescent="0.2">
      <c r="A799" s="339">
        <v>42881</v>
      </c>
      <c r="B799" s="340" t="str">
        <f t="shared" si="42"/>
        <v>42881 ID CARD (Blank 500)</v>
      </c>
      <c r="C799" s="168" t="s">
        <v>850</v>
      </c>
      <c r="D799" s="417" t="s">
        <v>465</v>
      </c>
      <c r="E799" s="349"/>
      <c r="F799" s="374">
        <v>1</v>
      </c>
      <c r="G799" s="344">
        <f>VLOOKUP(C799,'N1113 '!A$8:H$356,7,FALSE)</f>
        <v>3640</v>
      </c>
      <c r="H799" s="395">
        <f t="shared" si="43"/>
        <v>0</v>
      </c>
      <c r="I799" s="396">
        <f t="shared" si="44"/>
        <v>3640</v>
      </c>
    </row>
    <row r="800" spans="1:10" s="110" customFormat="1" ht="18.75" customHeight="1" x14ac:dyDescent="0.2">
      <c r="A800" s="340">
        <v>42881</v>
      </c>
      <c r="B800" s="340" t="str">
        <f t="shared" si="42"/>
        <v>42881 Rubber Band /pack a</v>
      </c>
      <c r="C800" s="162" t="s">
        <v>1009</v>
      </c>
      <c r="D800" s="163" t="s">
        <v>464</v>
      </c>
      <c r="E800" s="343">
        <v>10</v>
      </c>
      <c r="F800" s="373"/>
      <c r="G800" s="344">
        <f>VLOOKUP(C800,'N1113 '!A$8:H$356,7,FALSE)</f>
        <v>22</v>
      </c>
      <c r="H800" s="395">
        <f t="shared" si="43"/>
        <v>220</v>
      </c>
      <c r="I800" s="396">
        <f t="shared" si="44"/>
        <v>0</v>
      </c>
    </row>
    <row r="801" spans="1:10" s="110" customFormat="1" ht="18.75" customHeight="1" x14ac:dyDescent="0.2">
      <c r="A801" s="340">
        <v>42881</v>
      </c>
      <c r="B801" s="340" t="str">
        <f t="shared" si="42"/>
        <v>42881 Stapler # 35a</v>
      </c>
      <c r="C801" s="431" t="s">
        <v>981</v>
      </c>
      <c r="D801" s="163" t="s">
        <v>464</v>
      </c>
      <c r="E801" s="343">
        <v>2</v>
      </c>
      <c r="F801" s="373"/>
      <c r="G801" s="344">
        <f>VLOOKUP(C801,'N1113 '!A$8:H$356,7,FALSE)</f>
        <v>105</v>
      </c>
      <c r="H801" s="395">
        <f t="shared" si="43"/>
        <v>210</v>
      </c>
      <c r="I801" s="396">
        <f t="shared" si="44"/>
        <v>0</v>
      </c>
    </row>
    <row r="802" spans="1:10" s="113" customFormat="1" ht="18.75" customHeight="1" x14ac:dyDescent="0.2">
      <c r="A802" s="339">
        <v>42882</v>
      </c>
      <c r="B802" s="340" t="str">
        <f t="shared" si="42"/>
        <v>42882 Application Form WFD</v>
      </c>
      <c r="C802" s="168" t="s">
        <v>8</v>
      </c>
      <c r="D802" s="426" t="s">
        <v>470</v>
      </c>
      <c r="E802" s="349"/>
      <c r="F802" s="374">
        <v>30</v>
      </c>
      <c r="G802" s="344">
        <f>VLOOKUP(C802,'N1113 '!A$8:H$356,7,FALSE)</f>
        <v>34.5</v>
      </c>
      <c r="H802" s="395">
        <f t="shared" si="43"/>
        <v>0</v>
      </c>
      <c r="I802" s="396">
        <f t="shared" si="44"/>
        <v>1035</v>
      </c>
      <c r="J802" s="110"/>
    </row>
    <row r="803" spans="1:10" s="113" customFormat="1" ht="18.75" customHeight="1" x14ac:dyDescent="0.2">
      <c r="A803" s="339">
        <v>42882</v>
      </c>
      <c r="B803" s="340" t="str">
        <f t="shared" si="42"/>
        <v>42882 Ballpen - Retractable</v>
      </c>
      <c r="C803" s="168" t="s">
        <v>978</v>
      </c>
      <c r="D803" s="390" t="s">
        <v>475</v>
      </c>
      <c r="E803" s="349"/>
      <c r="F803" s="374">
        <v>9</v>
      </c>
      <c r="G803" s="344">
        <f>VLOOKUP(C803,'N1113 '!A$8:H$356,7,FALSE)</f>
        <v>4.5</v>
      </c>
      <c r="H803" s="395">
        <f t="shared" si="43"/>
        <v>0</v>
      </c>
      <c r="I803" s="396">
        <f t="shared" si="44"/>
        <v>40.5</v>
      </c>
    </row>
    <row r="804" spans="1:10" s="110" customFormat="1" ht="18.75" customHeight="1" x14ac:dyDescent="0.2">
      <c r="A804" s="339">
        <v>42882</v>
      </c>
      <c r="B804" s="340" t="str">
        <f t="shared" si="42"/>
        <v>42882 Cash Disbursement Voucher - Credit</v>
      </c>
      <c r="C804" s="168" t="s">
        <v>10</v>
      </c>
      <c r="D804" s="439" t="s">
        <v>469</v>
      </c>
      <c r="E804" s="349"/>
      <c r="F804" s="346">
        <v>40</v>
      </c>
      <c r="G804" s="344">
        <f>VLOOKUP(C804,'N1113 '!A$8:H$356,7,FALSE)</f>
        <v>65</v>
      </c>
      <c r="H804" s="395">
        <f t="shared" si="43"/>
        <v>0</v>
      </c>
      <c r="I804" s="396">
        <f t="shared" si="44"/>
        <v>2600</v>
      </c>
    </row>
    <row r="805" spans="1:10" s="110" customFormat="1" ht="18.75" customHeight="1" x14ac:dyDescent="0.2">
      <c r="A805" s="339">
        <v>42882</v>
      </c>
      <c r="B805" s="340" t="str">
        <f t="shared" si="42"/>
        <v>42882 Staple Wire No. 35a</v>
      </c>
      <c r="C805" s="304" t="s">
        <v>945</v>
      </c>
      <c r="D805" s="459" t="s">
        <v>475</v>
      </c>
      <c r="E805" s="349"/>
      <c r="F805" s="374">
        <v>1</v>
      </c>
      <c r="G805" s="344">
        <f>VLOOKUP(C805,'N1113 '!A$8:H$356,7,FALSE)</f>
        <v>29</v>
      </c>
      <c r="H805" s="395">
        <f t="shared" si="43"/>
        <v>0</v>
      </c>
      <c r="I805" s="396">
        <f t="shared" si="44"/>
        <v>29</v>
      </c>
    </row>
    <row r="806" spans="1:10" s="110" customFormat="1" ht="18.75" customHeight="1" x14ac:dyDescent="0.2">
      <c r="A806" s="339">
        <v>42882</v>
      </c>
      <c r="B806" s="340" t="str">
        <f t="shared" si="42"/>
        <v>42882 Stapler # 35a</v>
      </c>
      <c r="C806" s="423" t="s">
        <v>981</v>
      </c>
      <c r="D806" s="390" t="s">
        <v>475</v>
      </c>
      <c r="E806" s="349"/>
      <c r="F806" s="374">
        <v>1</v>
      </c>
      <c r="G806" s="344">
        <f>VLOOKUP(C806,'N1113 '!A$8:H$356,7,FALSE)</f>
        <v>105</v>
      </c>
      <c r="H806" s="395">
        <f t="shared" si="43"/>
        <v>0</v>
      </c>
      <c r="I806" s="396">
        <f t="shared" si="44"/>
        <v>105</v>
      </c>
    </row>
    <row r="807" spans="1:10" s="110" customFormat="1" ht="18.75" customHeight="1" x14ac:dyDescent="0.2">
      <c r="A807" s="339">
        <v>42885</v>
      </c>
      <c r="B807" s="340" t="str">
        <f t="shared" si="42"/>
        <v>42885 Ballpen - Retractable</v>
      </c>
      <c r="C807" s="348" t="s">
        <v>978</v>
      </c>
      <c r="D807" s="434" t="s">
        <v>477</v>
      </c>
      <c r="E807" s="349"/>
      <c r="F807" s="374">
        <v>2</v>
      </c>
      <c r="G807" s="344">
        <f>VLOOKUP(C807,'N1113 '!A$8:H$356,7,FALSE)</f>
        <v>4.5</v>
      </c>
      <c r="H807" s="395">
        <f t="shared" si="43"/>
        <v>0</v>
      </c>
      <c r="I807" s="396">
        <f t="shared" si="44"/>
        <v>9</v>
      </c>
      <c r="J807" s="113"/>
    </row>
    <row r="808" spans="1:10" s="110" customFormat="1" ht="18.75" customHeight="1" x14ac:dyDescent="0.2">
      <c r="A808" s="339">
        <v>42885</v>
      </c>
      <c r="B808" s="340" t="str">
        <f t="shared" si="42"/>
        <v>42885 Binder Clip Medium</v>
      </c>
      <c r="C808" s="353" t="s">
        <v>844</v>
      </c>
      <c r="D808" s="426" t="s">
        <v>476</v>
      </c>
      <c r="E808" s="349"/>
      <c r="F808" s="374">
        <v>6</v>
      </c>
      <c r="G808" s="344">
        <f>VLOOKUP(C808,'N1113 '!A$8:H$356,7,FALSE)</f>
        <v>2.42</v>
      </c>
      <c r="H808" s="395">
        <f t="shared" si="43"/>
        <v>0</v>
      </c>
      <c r="I808" s="396">
        <f t="shared" si="44"/>
        <v>14.52</v>
      </c>
      <c r="J808" s="167"/>
    </row>
    <row r="809" spans="1:10" s="110" customFormat="1" ht="18.75" customHeight="1" x14ac:dyDescent="0.2">
      <c r="A809" s="339">
        <v>42885</v>
      </c>
      <c r="B809" s="340" t="str">
        <f t="shared" si="42"/>
        <v>42885 Bond Paper Long /REAM</v>
      </c>
      <c r="C809" s="348" t="s">
        <v>415</v>
      </c>
      <c r="D809" s="434" t="s">
        <v>477</v>
      </c>
      <c r="E809" s="349"/>
      <c r="F809" s="374">
        <v>1</v>
      </c>
      <c r="G809" s="344">
        <f>VLOOKUP(C809,'N1113 '!A$8:H$356,7,FALSE)</f>
        <v>137</v>
      </c>
      <c r="H809" s="395">
        <f t="shared" si="43"/>
        <v>0</v>
      </c>
      <c r="I809" s="396">
        <f t="shared" si="44"/>
        <v>137</v>
      </c>
      <c r="J809" s="113"/>
    </row>
    <row r="810" spans="1:10" s="110" customFormat="1" ht="18.75" customHeight="1" x14ac:dyDescent="0.2">
      <c r="A810" s="339">
        <v>42885</v>
      </c>
      <c r="B810" s="340" t="str">
        <f t="shared" si="42"/>
        <v>42885 Correction Tape3</v>
      </c>
      <c r="C810" s="348" t="s">
        <v>669</v>
      </c>
      <c r="D810" s="417" t="s">
        <v>467</v>
      </c>
      <c r="E810" s="349"/>
      <c r="F810" s="346">
        <v>4</v>
      </c>
      <c r="G810" s="344">
        <f>VLOOKUP(C810,'N1113 '!A$8:H$356,7,FALSE)</f>
        <v>16.5</v>
      </c>
      <c r="H810" s="395">
        <f t="shared" si="43"/>
        <v>0</v>
      </c>
      <c r="I810" s="396">
        <f t="shared" si="44"/>
        <v>66</v>
      </c>
    </row>
    <row r="811" spans="1:10" s="110" customFormat="1" ht="18.75" customHeight="1" x14ac:dyDescent="0.2">
      <c r="A811" s="339">
        <v>42885</v>
      </c>
      <c r="B811" s="340" t="str">
        <f t="shared" si="42"/>
        <v>42885 Correction Tape3</v>
      </c>
      <c r="C811" s="168" t="s">
        <v>669</v>
      </c>
      <c r="D811" s="434" t="s">
        <v>477</v>
      </c>
      <c r="E811" s="349"/>
      <c r="F811" s="346">
        <v>1</v>
      </c>
      <c r="G811" s="344">
        <f>VLOOKUP(C811,'N1113 '!A$8:H$356,7,FALSE)</f>
        <v>16.5</v>
      </c>
      <c r="H811" s="395">
        <f t="shared" si="43"/>
        <v>0</v>
      </c>
      <c r="I811" s="396">
        <f t="shared" si="44"/>
        <v>16.5</v>
      </c>
    </row>
    <row r="812" spans="1:10" s="113" customFormat="1" ht="18.75" customHeight="1" x14ac:dyDescent="0.2">
      <c r="A812" s="339">
        <v>42885</v>
      </c>
      <c r="B812" s="340" t="str">
        <f t="shared" si="42"/>
        <v>42885 Correction Tape3</v>
      </c>
      <c r="C812" s="168" t="s">
        <v>669</v>
      </c>
      <c r="D812" s="426" t="s">
        <v>476</v>
      </c>
      <c r="E812" s="349"/>
      <c r="F812" s="346">
        <v>1</v>
      </c>
      <c r="G812" s="344">
        <f>VLOOKUP(C812,'N1113 '!A$8:H$356,7,FALSE)</f>
        <v>16.5</v>
      </c>
      <c r="H812" s="395">
        <f t="shared" si="43"/>
        <v>0</v>
      </c>
      <c r="I812" s="396">
        <f t="shared" si="44"/>
        <v>16.5</v>
      </c>
      <c r="J812" s="110"/>
    </row>
    <row r="813" spans="1:10" s="113" customFormat="1" ht="18.75" customHeight="1" x14ac:dyDescent="0.2">
      <c r="A813" s="339">
        <v>42885</v>
      </c>
      <c r="B813" s="340" t="str">
        <f t="shared" si="42"/>
        <v>42885 Fastener</v>
      </c>
      <c r="C813" s="168" t="s">
        <v>143</v>
      </c>
      <c r="D813" s="434" t="s">
        <v>477</v>
      </c>
      <c r="E813" s="349"/>
      <c r="F813" s="374">
        <v>2</v>
      </c>
      <c r="G813" s="344">
        <f>VLOOKUP(C813,'N1113 '!A$8:H$356,7,FALSE)</f>
        <v>26</v>
      </c>
      <c r="H813" s="395">
        <f t="shared" si="43"/>
        <v>0</v>
      </c>
      <c r="I813" s="396">
        <f t="shared" si="44"/>
        <v>52</v>
      </c>
      <c r="J813" s="110"/>
    </row>
    <row r="814" spans="1:10" s="110" customFormat="1" ht="18.75" customHeight="1" x14ac:dyDescent="0.2">
      <c r="A814" s="339">
        <v>42885</v>
      </c>
      <c r="B814" s="340" t="str">
        <f t="shared" si="42"/>
        <v>42885 Folder Long1</v>
      </c>
      <c r="C814" s="348" t="s">
        <v>754</v>
      </c>
      <c r="D814" s="434" t="s">
        <v>477</v>
      </c>
      <c r="E814" s="349"/>
      <c r="F814" s="374">
        <v>100</v>
      </c>
      <c r="G814" s="344">
        <f>VLOOKUP(C814,'N1113 '!A$8:H$356,7,FALSE)</f>
        <v>3.6</v>
      </c>
      <c r="H814" s="395">
        <f t="shared" ref="H814:H845" si="45">E814*G814</f>
        <v>0</v>
      </c>
      <c r="I814" s="396">
        <f t="shared" ref="I814:I845" si="46">G814*F814</f>
        <v>360</v>
      </c>
    </row>
    <row r="815" spans="1:10" s="110" customFormat="1" ht="18.75" customHeight="1" x14ac:dyDescent="0.2">
      <c r="A815" s="339">
        <v>42885</v>
      </c>
      <c r="B815" s="340" t="str">
        <f t="shared" si="42"/>
        <v>42885 Journal Voucher - Credit</v>
      </c>
      <c r="C815" s="168" t="s">
        <v>392</v>
      </c>
      <c r="D815" s="439" t="s">
        <v>469</v>
      </c>
      <c r="E815" s="349"/>
      <c r="F815" s="374">
        <v>20</v>
      </c>
      <c r="G815" s="344">
        <f>VLOOKUP(C815,'N1113 '!A$8:H$356,7,FALSE)</f>
        <v>35</v>
      </c>
      <c r="H815" s="395">
        <f t="shared" si="45"/>
        <v>0</v>
      </c>
      <c r="I815" s="396">
        <f t="shared" si="46"/>
        <v>700</v>
      </c>
      <c r="J815" s="113"/>
    </row>
    <row r="816" spans="1:10" s="110" customFormat="1" ht="18.75" customHeight="1" x14ac:dyDescent="0.2">
      <c r="A816" s="339">
        <v>42885</v>
      </c>
      <c r="B816" s="340" t="str">
        <f t="shared" si="42"/>
        <v>42885 Mouse Pad-sm</v>
      </c>
      <c r="C816" s="168" t="s">
        <v>604</v>
      </c>
      <c r="D816" s="426" t="s">
        <v>470</v>
      </c>
      <c r="E816" s="349"/>
      <c r="F816" s="374">
        <v>2</v>
      </c>
      <c r="G816" s="344">
        <f>VLOOKUP(C816,'N1113 '!A$8:H$356,7,FALSE)</f>
        <v>25</v>
      </c>
      <c r="H816" s="395">
        <f t="shared" si="45"/>
        <v>0</v>
      </c>
      <c r="I816" s="396">
        <f t="shared" si="46"/>
        <v>50</v>
      </c>
      <c r="J816" s="113"/>
    </row>
    <row r="817" spans="1:10" s="110" customFormat="1" ht="18.75" customHeight="1" x14ac:dyDescent="0.2">
      <c r="A817" s="339">
        <v>42885</v>
      </c>
      <c r="B817" s="340" t="str">
        <f t="shared" si="42"/>
        <v>42885 Passbook - Fixed Deposit Share Capital</v>
      </c>
      <c r="C817" s="192" t="s">
        <v>30</v>
      </c>
      <c r="D817" s="462" t="s">
        <v>469</v>
      </c>
      <c r="E817" s="349"/>
      <c r="F817" s="374">
        <v>100</v>
      </c>
      <c r="G817" s="344">
        <f>VLOOKUP(C817,'N1113 '!A$8:H$356,7,FALSE)</f>
        <v>13</v>
      </c>
      <c r="H817" s="395">
        <f t="shared" si="45"/>
        <v>0</v>
      </c>
      <c r="I817" s="396">
        <f t="shared" si="46"/>
        <v>1300</v>
      </c>
      <c r="J817" s="113"/>
    </row>
    <row r="818" spans="1:10" s="110" customFormat="1" ht="18.75" customHeight="1" x14ac:dyDescent="0.2">
      <c r="A818" s="339">
        <v>42885</v>
      </c>
      <c r="B818" s="340" t="str">
        <f t="shared" si="42"/>
        <v>42885 Passbook - Loan Passbook</v>
      </c>
      <c r="C818" s="168" t="s">
        <v>34</v>
      </c>
      <c r="D818" s="399" t="s">
        <v>469</v>
      </c>
      <c r="E818" s="349"/>
      <c r="F818" s="374">
        <v>200</v>
      </c>
      <c r="G818" s="344">
        <f>VLOOKUP(C818,'N1113 '!A$8:H$356,7,FALSE)</f>
        <v>20</v>
      </c>
      <c r="H818" s="395">
        <f t="shared" si="45"/>
        <v>0</v>
      </c>
      <c r="I818" s="396">
        <f t="shared" si="46"/>
        <v>4000</v>
      </c>
      <c r="J818" s="113"/>
    </row>
    <row r="819" spans="1:10" s="110" customFormat="1" ht="18.75" customHeight="1" x14ac:dyDescent="0.2">
      <c r="A819" s="339">
        <v>42885</v>
      </c>
      <c r="B819" s="340" t="str">
        <f t="shared" si="42"/>
        <v>42885 Staple Wire No. 35a</v>
      </c>
      <c r="C819" s="304" t="s">
        <v>945</v>
      </c>
      <c r="D819" s="195" t="s">
        <v>467</v>
      </c>
      <c r="E819" s="349"/>
      <c r="F819" s="374">
        <v>1</v>
      </c>
      <c r="G819" s="344">
        <f>VLOOKUP(C819,'N1113 '!A$8:H$356,7,FALSE)</f>
        <v>29</v>
      </c>
      <c r="H819" s="395">
        <f t="shared" si="45"/>
        <v>0</v>
      </c>
      <c r="I819" s="396">
        <f t="shared" si="46"/>
        <v>29</v>
      </c>
    </row>
    <row r="820" spans="1:10" s="110" customFormat="1" ht="18.75" customHeight="1" x14ac:dyDescent="0.2">
      <c r="A820" s="339">
        <v>42886</v>
      </c>
      <c r="B820" s="340" t="str">
        <f t="shared" si="42"/>
        <v>42886 Ballpen - Retractable</v>
      </c>
      <c r="C820" s="168" t="s">
        <v>978</v>
      </c>
      <c r="D820" s="399" t="s">
        <v>469</v>
      </c>
      <c r="E820" s="349"/>
      <c r="F820" s="374">
        <v>3</v>
      </c>
      <c r="G820" s="344">
        <f>VLOOKUP(C820,'N1113 '!A$8:H$356,7,FALSE)</f>
        <v>4.5</v>
      </c>
      <c r="H820" s="395">
        <f t="shared" si="45"/>
        <v>0</v>
      </c>
      <c r="I820" s="396">
        <f t="shared" si="46"/>
        <v>13.5</v>
      </c>
      <c r="J820" s="113"/>
    </row>
    <row r="821" spans="1:10" s="110" customFormat="1" ht="18.75" customHeight="1" x14ac:dyDescent="0.2">
      <c r="A821" s="339">
        <v>42886</v>
      </c>
      <c r="B821" s="340" t="str">
        <f t="shared" si="42"/>
        <v>42886 Binder Clip Big1</v>
      </c>
      <c r="C821" s="192" t="s">
        <v>902</v>
      </c>
      <c r="D821" s="462" t="s">
        <v>469</v>
      </c>
      <c r="E821" s="349"/>
      <c r="F821" s="374">
        <v>1</v>
      </c>
      <c r="G821" s="344">
        <f>VLOOKUP(C821,'N1113 '!A$8:H$356,7,FALSE)</f>
        <v>3.75</v>
      </c>
      <c r="H821" s="395">
        <f t="shared" si="45"/>
        <v>0</v>
      </c>
      <c r="I821" s="396">
        <f t="shared" si="46"/>
        <v>3.75</v>
      </c>
      <c r="J821" s="167"/>
    </row>
    <row r="822" spans="1:10" s="110" customFormat="1" ht="18.75" customHeight="1" x14ac:dyDescent="0.2">
      <c r="A822" s="339">
        <v>42886</v>
      </c>
      <c r="B822" s="340" t="str">
        <f t="shared" si="42"/>
        <v>42886 Bond Paper Long /REAM</v>
      </c>
      <c r="C822" s="168" t="s">
        <v>415</v>
      </c>
      <c r="D822" s="417" t="s">
        <v>983</v>
      </c>
      <c r="E822" s="349"/>
      <c r="F822" s="374">
        <v>1</v>
      </c>
      <c r="G822" s="344">
        <f>VLOOKUP(C822,'N1113 '!A$8:H$356,7,FALSE)</f>
        <v>137</v>
      </c>
      <c r="H822" s="395">
        <f t="shared" si="45"/>
        <v>0</v>
      </c>
      <c r="I822" s="396">
        <f t="shared" si="46"/>
        <v>137</v>
      </c>
      <c r="J822" s="113"/>
    </row>
    <row r="823" spans="1:10" s="110" customFormat="1" ht="18.75" customHeight="1" x14ac:dyDescent="0.2">
      <c r="A823" s="339">
        <v>42886</v>
      </c>
      <c r="B823" s="340" t="str">
        <f t="shared" si="42"/>
        <v>42886 Bond Paper Long /REAM</v>
      </c>
      <c r="C823" s="168" t="s">
        <v>415</v>
      </c>
      <c r="D823" s="196" t="s">
        <v>983</v>
      </c>
      <c r="E823" s="349"/>
      <c r="F823" s="374">
        <v>1</v>
      </c>
      <c r="G823" s="344">
        <f>VLOOKUP(C823,'N1113 '!A$8:H$356,7,FALSE)</f>
        <v>137</v>
      </c>
      <c r="H823" s="395">
        <f t="shared" si="45"/>
        <v>0</v>
      </c>
      <c r="I823" s="396">
        <f t="shared" si="46"/>
        <v>137</v>
      </c>
      <c r="J823" s="113"/>
    </row>
    <row r="824" spans="1:10" s="110" customFormat="1" ht="18.75" customHeight="1" x14ac:dyDescent="0.2">
      <c r="A824" s="339">
        <v>42886</v>
      </c>
      <c r="B824" s="340" t="str">
        <f t="shared" si="42"/>
        <v>42886 Bond Paper Short /REAM1</v>
      </c>
      <c r="C824" s="304" t="s">
        <v>416</v>
      </c>
      <c r="D824" s="196" t="s">
        <v>983</v>
      </c>
      <c r="E824" s="349"/>
      <c r="F824" s="374">
        <v>5</v>
      </c>
      <c r="G824" s="344">
        <f>VLOOKUP(C824,'N1113 '!A$8:H$356,7,FALSE)</f>
        <v>122</v>
      </c>
      <c r="H824" s="395">
        <f t="shared" si="45"/>
        <v>0</v>
      </c>
      <c r="I824" s="396">
        <f t="shared" si="46"/>
        <v>610</v>
      </c>
      <c r="J824" s="113"/>
    </row>
    <row r="825" spans="1:10" s="110" customFormat="1" ht="18.75" customHeight="1" x14ac:dyDescent="0.2">
      <c r="A825" s="339">
        <v>42886</v>
      </c>
      <c r="B825" s="340" t="str">
        <f t="shared" si="42"/>
        <v>42886 Bond Paper Short /REAM1</v>
      </c>
      <c r="C825" s="304" t="s">
        <v>416</v>
      </c>
      <c r="D825" s="196" t="s">
        <v>983</v>
      </c>
      <c r="E825" s="349"/>
      <c r="F825" s="374">
        <v>2</v>
      </c>
      <c r="G825" s="344">
        <f>VLOOKUP(C825,'N1113 '!A$8:H$356,7,FALSE)</f>
        <v>122</v>
      </c>
      <c r="H825" s="395">
        <f t="shared" si="45"/>
        <v>0</v>
      </c>
      <c r="I825" s="396">
        <f t="shared" si="46"/>
        <v>244</v>
      </c>
      <c r="J825" s="113"/>
    </row>
    <row r="826" spans="1:10" s="110" customFormat="1" ht="18.75" customHeight="1" x14ac:dyDescent="0.2">
      <c r="A826" s="339">
        <v>42886</v>
      </c>
      <c r="B826" s="340" t="str">
        <f t="shared" si="42"/>
        <v>42886 Carbon Paper Short-1</v>
      </c>
      <c r="C826" s="168" t="s">
        <v>419</v>
      </c>
      <c r="D826" s="439" t="s">
        <v>469</v>
      </c>
      <c r="E826" s="349"/>
      <c r="F826" s="346">
        <v>2</v>
      </c>
      <c r="G826" s="344">
        <f>VLOOKUP(C826,'N1113 '!A$8:H$356,7,FALSE)</f>
        <v>297.5</v>
      </c>
      <c r="H826" s="395">
        <f t="shared" si="45"/>
        <v>0</v>
      </c>
      <c r="I826" s="396">
        <f t="shared" si="46"/>
        <v>595</v>
      </c>
    </row>
    <row r="827" spans="1:10" s="110" customFormat="1" ht="18.75" customHeight="1" x14ac:dyDescent="0.2">
      <c r="A827" s="339">
        <v>42886</v>
      </c>
      <c r="B827" s="340" t="str">
        <f t="shared" si="42"/>
        <v>42886 Continous Paper  11x9 1/2  1 ply</v>
      </c>
      <c r="C827" s="168" t="s">
        <v>576</v>
      </c>
      <c r="D827" s="399" t="s">
        <v>469</v>
      </c>
      <c r="E827" s="349"/>
      <c r="F827" s="346">
        <v>1</v>
      </c>
      <c r="G827" s="344">
        <f>VLOOKUP(C827,'N1113 '!A$8:H$356,7,FALSE)</f>
        <v>460</v>
      </c>
      <c r="H827" s="395">
        <f t="shared" si="45"/>
        <v>0</v>
      </c>
      <c r="I827" s="396">
        <f t="shared" si="46"/>
        <v>460</v>
      </c>
    </row>
    <row r="828" spans="1:10" s="110" customFormat="1" ht="18.75" customHeight="1" x14ac:dyDescent="0.2">
      <c r="A828" s="339">
        <v>42886</v>
      </c>
      <c r="B828" s="340" t="str">
        <f t="shared" si="42"/>
        <v>42886 Continous Paper 11x14  7/8 1 ply-Synergy</v>
      </c>
      <c r="C828" s="168" t="s">
        <v>619</v>
      </c>
      <c r="D828" s="439" t="s">
        <v>469</v>
      </c>
      <c r="E828" s="349"/>
      <c r="F828" s="346">
        <v>1</v>
      </c>
      <c r="G828" s="344">
        <f>VLOOKUP(C828,'N1113 '!A$8:H$356,7,FALSE)</f>
        <v>680</v>
      </c>
      <c r="H828" s="395">
        <f t="shared" si="45"/>
        <v>0</v>
      </c>
      <c r="I828" s="396">
        <f t="shared" si="46"/>
        <v>680</v>
      </c>
    </row>
    <row r="829" spans="1:10" s="110" customFormat="1" ht="18.75" customHeight="1" x14ac:dyDescent="0.2">
      <c r="A829" s="339">
        <v>42886</v>
      </c>
      <c r="B829" s="340" t="str">
        <f t="shared" si="42"/>
        <v>42886 Correction Tape3</v>
      </c>
      <c r="C829" s="168" t="s">
        <v>669</v>
      </c>
      <c r="D829" s="439" t="s">
        <v>469</v>
      </c>
      <c r="E829" s="349"/>
      <c r="F829" s="346">
        <v>1</v>
      </c>
      <c r="G829" s="344">
        <f>VLOOKUP(C829,'N1113 '!A$8:H$356,7,FALSE)</f>
        <v>16.5</v>
      </c>
      <c r="H829" s="395">
        <f t="shared" si="45"/>
        <v>0</v>
      </c>
      <c r="I829" s="396">
        <f t="shared" si="46"/>
        <v>16.5</v>
      </c>
    </row>
    <row r="830" spans="1:10" s="110" customFormat="1" ht="18.75" customHeight="1" x14ac:dyDescent="0.2">
      <c r="A830" s="339">
        <v>42886</v>
      </c>
      <c r="B830" s="340" t="str">
        <f t="shared" si="42"/>
        <v>42886 Fastener Long 8.5"a</v>
      </c>
      <c r="C830" s="304" t="s">
        <v>967</v>
      </c>
      <c r="D830" s="429" t="s">
        <v>469</v>
      </c>
      <c r="E830" s="349"/>
      <c r="F830" s="374">
        <v>1</v>
      </c>
      <c r="G830" s="344">
        <f>VLOOKUP(C830,'N1113 '!A$8:H$356,7,FALSE)</f>
        <v>125</v>
      </c>
      <c r="H830" s="395">
        <f t="shared" si="45"/>
        <v>0</v>
      </c>
      <c r="I830" s="396">
        <f t="shared" si="46"/>
        <v>125</v>
      </c>
    </row>
    <row r="831" spans="1:10" s="110" customFormat="1" ht="18.75" customHeight="1" x14ac:dyDescent="0.2">
      <c r="A831" s="339">
        <v>42886</v>
      </c>
      <c r="B831" s="340" t="str">
        <f t="shared" si="42"/>
        <v>42886 Printer Ink Epson L360</v>
      </c>
      <c r="C831" s="168" t="s">
        <v>815</v>
      </c>
      <c r="D831" s="462" t="s">
        <v>469</v>
      </c>
      <c r="E831" s="349"/>
      <c r="F831" s="374">
        <v>1</v>
      </c>
      <c r="G831" s="344">
        <f>VLOOKUP(C831,'N1113 '!A$8:H$356,7,FALSE)</f>
        <v>245</v>
      </c>
      <c r="H831" s="395">
        <f t="shared" si="45"/>
        <v>0</v>
      </c>
      <c r="I831" s="396">
        <f t="shared" si="46"/>
        <v>245</v>
      </c>
      <c r="J831" s="167"/>
    </row>
    <row r="832" spans="1:10" s="110" customFormat="1" ht="18.75" customHeight="1" x14ac:dyDescent="0.2">
      <c r="A832" s="339">
        <v>42886</v>
      </c>
      <c r="B832" s="340" t="str">
        <f t="shared" si="42"/>
        <v>42886 Printer Ribbon Epson FX 2175/2190</v>
      </c>
      <c r="C832" s="168" t="s">
        <v>231</v>
      </c>
      <c r="D832" s="439" t="s">
        <v>469</v>
      </c>
      <c r="E832" s="349"/>
      <c r="F832" s="374">
        <v>1</v>
      </c>
      <c r="G832" s="344">
        <f>VLOOKUP(C832,'N1113 '!A$8:H$356,7,FALSE)</f>
        <v>425</v>
      </c>
      <c r="H832" s="395">
        <f t="shared" si="45"/>
        <v>0</v>
      </c>
      <c r="I832" s="396">
        <f t="shared" si="46"/>
        <v>425</v>
      </c>
    </row>
    <row r="833" spans="1:10" s="110" customFormat="1" ht="18.75" customHeight="1" x14ac:dyDescent="0.2">
      <c r="A833" s="339">
        <v>42886</v>
      </c>
      <c r="B833" s="340" t="str">
        <f t="shared" si="42"/>
        <v>42886 Staple Wire No. 35a</v>
      </c>
      <c r="C833" s="304" t="s">
        <v>945</v>
      </c>
      <c r="D833" s="439" t="s">
        <v>469</v>
      </c>
      <c r="E833" s="349"/>
      <c r="F833" s="374">
        <v>1</v>
      </c>
      <c r="G833" s="344">
        <f>VLOOKUP(C833,'N1113 '!A$8:H$356,7,FALSE)</f>
        <v>29</v>
      </c>
      <c r="H833" s="395">
        <f t="shared" si="45"/>
        <v>0</v>
      </c>
      <c r="I833" s="396">
        <f t="shared" si="46"/>
        <v>29</v>
      </c>
    </row>
    <row r="834" spans="1:10" s="110" customFormat="1" ht="18.75" customHeight="1" x14ac:dyDescent="0.2">
      <c r="A834" s="340">
        <v>42887</v>
      </c>
      <c r="B834" s="340" t="str">
        <f t="shared" si="42"/>
        <v>42887 Cutter Big (Blade)</v>
      </c>
      <c r="C834" s="162" t="s">
        <v>521</v>
      </c>
      <c r="D834" s="240" t="s">
        <v>464</v>
      </c>
      <c r="E834" s="343">
        <v>10</v>
      </c>
      <c r="F834" s="373"/>
      <c r="G834" s="344">
        <f>VLOOKUP(C834,'N1113 '!A$8:H$356,7,FALSE)</f>
        <v>2.8</v>
      </c>
      <c r="H834" s="395">
        <f t="shared" si="45"/>
        <v>28</v>
      </c>
      <c r="I834" s="396">
        <f t="shared" si="46"/>
        <v>0</v>
      </c>
    </row>
    <row r="835" spans="1:10" s="113" customFormat="1" ht="18.75" customHeight="1" x14ac:dyDescent="0.2">
      <c r="A835" s="340">
        <v>42887</v>
      </c>
      <c r="B835" s="340" t="str">
        <f t="shared" si="42"/>
        <v>42887 Folder Long2</v>
      </c>
      <c r="C835" s="347" t="s">
        <v>674</v>
      </c>
      <c r="D835" s="389" t="s">
        <v>464</v>
      </c>
      <c r="E835" s="343">
        <v>500</v>
      </c>
      <c r="F835" s="373"/>
      <c r="G835" s="344">
        <f>VLOOKUP(C835,'N1113 '!A$8:H$356,7,FALSE)</f>
        <v>3.25</v>
      </c>
      <c r="H835" s="395">
        <f t="shared" si="45"/>
        <v>1625</v>
      </c>
      <c r="I835" s="396">
        <f t="shared" si="46"/>
        <v>0</v>
      </c>
      <c r="J835" s="110"/>
    </row>
    <row r="836" spans="1:10" s="110" customFormat="1" ht="18.75" customHeight="1" x14ac:dyDescent="0.2">
      <c r="A836" s="340">
        <v>42887</v>
      </c>
      <c r="B836" s="340" t="str">
        <f t="shared" si="42"/>
        <v>42887 Folder Long (Colored) Punchless</v>
      </c>
      <c r="C836" s="347" t="s">
        <v>520</v>
      </c>
      <c r="D836" s="389" t="s">
        <v>464</v>
      </c>
      <c r="E836" s="343">
        <v>62</v>
      </c>
      <c r="F836" s="373"/>
      <c r="G836" s="344">
        <f>VLOOKUP(C836,'N1113 '!A$8:H$356,7,FALSE)</f>
        <v>14</v>
      </c>
      <c r="H836" s="395">
        <f t="shared" si="45"/>
        <v>868</v>
      </c>
      <c r="I836" s="396">
        <f t="shared" si="46"/>
        <v>0</v>
      </c>
    </row>
    <row r="837" spans="1:10" s="110" customFormat="1" ht="18.75" customHeight="1" x14ac:dyDescent="0.2">
      <c r="A837" s="340">
        <v>42887</v>
      </c>
      <c r="B837" s="340" t="str">
        <f t="shared" si="42"/>
        <v>42887 Folder Short</v>
      </c>
      <c r="C837" s="358" t="s">
        <v>377</v>
      </c>
      <c r="D837" s="389" t="s">
        <v>464</v>
      </c>
      <c r="E837" s="343">
        <v>200</v>
      </c>
      <c r="F837" s="373"/>
      <c r="G837" s="344">
        <f>VLOOKUP(C837,'N1113 '!A$8:H$356,7,FALSE)</f>
        <v>2.75</v>
      </c>
      <c r="H837" s="395">
        <f t="shared" si="45"/>
        <v>550</v>
      </c>
      <c r="I837" s="396">
        <f t="shared" si="46"/>
        <v>0</v>
      </c>
      <c r="J837" s="113"/>
    </row>
    <row r="838" spans="1:10" s="110" customFormat="1" ht="18.75" customHeight="1" x14ac:dyDescent="0.2">
      <c r="A838" s="339">
        <v>42887</v>
      </c>
      <c r="B838" s="340" t="str">
        <f t="shared" si="42"/>
        <v>42887 Masking Tape 1"1</v>
      </c>
      <c r="C838" s="423" t="s">
        <v>942</v>
      </c>
      <c r="D838" s="196" t="s">
        <v>467</v>
      </c>
      <c r="E838" s="349"/>
      <c r="F838" s="374">
        <v>1</v>
      </c>
      <c r="G838" s="344">
        <f>VLOOKUP(C838,'N1113 '!A$8:H$356,7,FALSE)</f>
        <v>19</v>
      </c>
      <c r="H838" s="395">
        <f t="shared" si="45"/>
        <v>0</v>
      </c>
      <c r="I838" s="396">
        <f t="shared" si="46"/>
        <v>19</v>
      </c>
      <c r="J838" s="113"/>
    </row>
    <row r="839" spans="1:10" s="113" customFormat="1" ht="18.75" customHeight="1" x14ac:dyDescent="0.2">
      <c r="A839" s="340">
        <v>42887</v>
      </c>
      <c r="B839" s="340" t="str">
        <f t="shared" ref="B839:B902" si="47">CONCATENATE(A839," ",C839)</f>
        <v>42887 Passbook - Fixed Deposit Supplemental</v>
      </c>
      <c r="C839" s="347" t="s">
        <v>32</v>
      </c>
      <c r="D839" s="389" t="s">
        <v>487</v>
      </c>
      <c r="E839" s="343">
        <v>400</v>
      </c>
      <c r="F839" s="373"/>
      <c r="G839" s="344">
        <f>VLOOKUP(C839,'N1113 '!A$8:H$356,7,FALSE)</f>
        <v>12</v>
      </c>
      <c r="H839" s="395">
        <f t="shared" si="45"/>
        <v>4800</v>
      </c>
      <c r="I839" s="396">
        <f t="shared" si="46"/>
        <v>0</v>
      </c>
      <c r="J839" s="110"/>
    </row>
    <row r="840" spans="1:10" s="110" customFormat="1" ht="18.75" customHeight="1" x14ac:dyDescent="0.2">
      <c r="A840" s="339">
        <v>42887</v>
      </c>
      <c r="B840" s="340" t="str">
        <f t="shared" si="47"/>
        <v>42887 Passbook - Fixed Deposit Supplemental</v>
      </c>
      <c r="C840" s="348" t="s">
        <v>32</v>
      </c>
      <c r="D840" s="399" t="s">
        <v>469</v>
      </c>
      <c r="E840" s="349"/>
      <c r="F840" s="374">
        <v>100</v>
      </c>
      <c r="G840" s="344">
        <f>VLOOKUP(C840,'N1113 '!A$8:H$356,7,FALSE)</f>
        <v>12</v>
      </c>
      <c r="H840" s="395">
        <f t="shared" si="45"/>
        <v>0</v>
      </c>
      <c r="I840" s="396">
        <f t="shared" si="46"/>
        <v>1200</v>
      </c>
    </row>
    <row r="841" spans="1:10" s="110" customFormat="1" ht="18.75" customHeight="1" x14ac:dyDescent="0.2">
      <c r="A841" s="339">
        <v>42887</v>
      </c>
      <c r="B841" s="340" t="str">
        <f t="shared" si="47"/>
        <v>42887 Passbook - Fixed Deposit Supplemental</v>
      </c>
      <c r="C841" s="348" t="s">
        <v>32</v>
      </c>
      <c r="D841" s="417" t="s">
        <v>983</v>
      </c>
      <c r="E841" s="349"/>
      <c r="F841" s="374">
        <v>100</v>
      </c>
      <c r="G841" s="344">
        <f>VLOOKUP(C841,'N1113 '!A$8:H$356,7,FALSE)</f>
        <v>12</v>
      </c>
      <c r="H841" s="395">
        <f t="shared" si="45"/>
        <v>0</v>
      </c>
      <c r="I841" s="396">
        <f t="shared" si="46"/>
        <v>1200</v>
      </c>
    </row>
    <row r="842" spans="1:10" s="110" customFormat="1" ht="18.75" customHeight="1" x14ac:dyDescent="0.2">
      <c r="A842" s="340">
        <v>42887</v>
      </c>
      <c r="B842" s="340" t="str">
        <f t="shared" si="47"/>
        <v>42887 Printer Ribbon Epson FX 2175/2190</v>
      </c>
      <c r="C842" s="347" t="s">
        <v>231</v>
      </c>
      <c r="D842" s="389" t="s">
        <v>464</v>
      </c>
      <c r="E842" s="343">
        <v>3</v>
      </c>
      <c r="F842" s="373"/>
      <c r="G842" s="354">
        <f>VLOOKUP(C842,'N1113 '!A$8:H$356,7,FALSE)</f>
        <v>425</v>
      </c>
      <c r="H842" s="395">
        <f t="shared" si="45"/>
        <v>1275</v>
      </c>
      <c r="I842" s="396">
        <f t="shared" si="46"/>
        <v>0</v>
      </c>
      <c r="J842" s="167"/>
    </row>
    <row r="843" spans="1:10" s="110" customFormat="1" ht="18.75" customHeight="1" x14ac:dyDescent="0.2">
      <c r="A843" s="340">
        <v>42887</v>
      </c>
      <c r="B843" s="340" t="str">
        <f t="shared" si="47"/>
        <v>42887 Record Book 300 pages1</v>
      </c>
      <c r="C843" s="347" t="s">
        <v>760</v>
      </c>
      <c r="D843" s="389" t="s">
        <v>464</v>
      </c>
      <c r="E843" s="343">
        <v>6</v>
      </c>
      <c r="F843" s="373"/>
      <c r="G843" s="344">
        <f>VLOOKUP(C843,'N1113 '!A$8:H$356,7,FALSE)</f>
        <v>49</v>
      </c>
      <c r="H843" s="395">
        <f t="shared" si="45"/>
        <v>294</v>
      </c>
      <c r="I843" s="396">
        <f t="shared" si="46"/>
        <v>0</v>
      </c>
      <c r="J843" s="113"/>
    </row>
    <row r="844" spans="1:10" s="110" customFormat="1" ht="18.75" customHeight="1" x14ac:dyDescent="0.2">
      <c r="A844" s="340">
        <v>42887</v>
      </c>
      <c r="B844" s="340" t="str">
        <f t="shared" si="47"/>
        <v>42887 Record Book 500 pages1</v>
      </c>
      <c r="C844" s="347" t="s">
        <v>1010</v>
      </c>
      <c r="D844" s="163" t="s">
        <v>464</v>
      </c>
      <c r="E844" s="343">
        <v>6</v>
      </c>
      <c r="F844" s="373"/>
      <c r="G844" s="344">
        <f>VLOOKUP(C844,'N1113 '!A$8:H$356,7,FALSE)</f>
        <v>72</v>
      </c>
      <c r="H844" s="395">
        <f t="shared" si="45"/>
        <v>432</v>
      </c>
      <c r="I844" s="396">
        <f t="shared" si="46"/>
        <v>0</v>
      </c>
      <c r="J844" s="113"/>
    </row>
    <row r="845" spans="1:10" s="110" customFormat="1" ht="18.75" customHeight="1" x14ac:dyDescent="0.2">
      <c r="A845" s="340">
        <v>42887</v>
      </c>
      <c r="B845" s="340" t="str">
        <f t="shared" si="47"/>
        <v>42887 Scotch Tape Dispenser1</v>
      </c>
      <c r="C845" s="347" t="s">
        <v>897</v>
      </c>
      <c r="D845" s="389" t="s">
        <v>464</v>
      </c>
      <c r="E845" s="343">
        <v>1</v>
      </c>
      <c r="F845" s="373"/>
      <c r="G845" s="344">
        <f>VLOOKUP(C845,'N1113 '!A$8:H$356,7,FALSE)</f>
        <v>85</v>
      </c>
      <c r="H845" s="395">
        <f t="shared" si="45"/>
        <v>85</v>
      </c>
      <c r="I845" s="396">
        <f t="shared" si="46"/>
        <v>0</v>
      </c>
      <c r="J845" s="113"/>
    </row>
    <row r="846" spans="1:10" s="110" customFormat="1" ht="18.75" customHeight="1" x14ac:dyDescent="0.2">
      <c r="A846" s="339">
        <v>42887</v>
      </c>
      <c r="B846" s="340" t="str">
        <f t="shared" si="47"/>
        <v>42887 Sign Pen Excellent</v>
      </c>
      <c r="C846" s="348" t="s">
        <v>810</v>
      </c>
      <c r="D846" s="426" t="s">
        <v>478</v>
      </c>
      <c r="E846" s="349"/>
      <c r="F846" s="374">
        <v>1</v>
      </c>
      <c r="G846" s="344">
        <f>VLOOKUP(C846,'N1113 '!A$8:H$356,7,FALSE)</f>
        <v>13</v>
      </c>
      <c r="H846" s="395">
        <f t="shared" ref="H846:H877" si="48">E846*G846</f>
        <v>0</v>
      </c>
      <c r="I846" s="396">
        <f t="shared" ref="I846:I877" si="49">G846*F846</f>
        <v>13</v>
      </c>
    </row>
    <row r="847" spans="1:10" s="110" customFormat="1" ht="18.75" customHeight="1" x14ac:dyDescent="0.2">
      <c r="A847" s="340">
        <v>42887</v>
      </c>
      <c r="B847" s="340" t="str">
        <f t="shared" si="47"/>
        <v>42887 Staple Wire No. 35b</v>
      </c>
      <c r="C847" s="387" t="s">
        <v>1011</v>
      </c>
      <c r="D847" s="389" t="s">
        <v>464</v>
      </c>
      <c r="E847" s="343">
        <v>20</v>
      </c>
      <c r="F847" s="373"/>
      <c r="G847" s="344">
        <f>VLOOKUP(C847,'N1113 '!A$8:H$356,7,FALSE)</f>
        <v>28</v>
      </c>
      <c r="H847" s="395">
        <f t="shared" si="48"/>
        <v>560</v>
      </c>
      <c r="I847" s="396">
        <f t="shared" si="49"/>
        <v>0</v>
      </c>
      <c r="J847" s="113"/>
    </row>
    <row r="848" spans="1:10" s="110" customFormat="1" ht="18.75" customHeight="1" x14ac:dyDescent="0.2">
      <c r="A848" s="339">
        <v>42888</v>
      </c>
      <c r="B848" s="340" t="str">
        <f t="shared" si="47"/>
        <v>42888 Battery - Lithium 3V2</v>
      </c>
      <c r="C848" s="348" t="s">
        <v>533</v>
      </c>
      <c r="D848" s="439" t="s">
        <v>469</v>
      </c>
      <c r="E848" s="349"/>
      <c r="F848" s="374">
        <v>1</v>
      </c>
      <c r="G848" s="344">
        <f>VLOOKUP(C848,'N1113 '!A$8:H$356,7,FALSE)</f>
        <v>45</v>
      </c>
      <c r="H848" s="395">
        <f t="shared" si="48"/>
        <v>0</v>
      </c>
      <c r="I848" s="396">
        <f t="shared" si="49"/>
        <v>45</v>
      </c>
      <c r="J848" s="113"/>
    </row>
    <row r="849" spans="1:10" s="110" customFormat="1" ht="18.75" customHeight="1" x14ac:dyDescent="0.2">
      <c r="A849" s="339">
        <v>42888</v>
      </c>
      <c r="B849" s="340" t="str">
        <f t="shared" si="47"/>
        <v>42888 Folder Long (Colored) Punchless</v>
      </c>
      <c r="C849" s="348" t="s">
        <v>520</v>
      </c>
      <c r="D849" s="422" t="s">
        <v>476</v>
      </c>
      <c r="E849" s="349"/>
      <c r="F849" s="374">
        <v>36</v>
      </c>
      <c r="G849" s="344">
        <f>VLOOKUP(C849,'N1113 '!A$8:H$356,7,FALSE)</f>
        <v>14</v>
      </c>
      <c r="H849" s="395">
        <f t="shared" si="48"/>
        <v>0</v>
      </c>
      <c r="I849" s="396">
        <f t="shared" si="49"/>
        <v>504</v>
      </c>
      <c r="J849" s="113"/>
    </row>
    <row r="850" spans="1:10" s="110" customFormat="1" ht="18.75" customHeight="1" x14ac:dyDescent="0.2">
      <c r="A850" s="339">
        <v>42889</v>
      </c>
      <c r="B850" s="340" t="str">
        <f t="shared" si="47"/>
        <v>42889 Acknowledgement Slip-Grocery</v>
      </c>
      <c r="C850" s="348" t="s">
        <v>315</v>
      </c>
      <c r="D850" s="400" t="s">
        <v>599</v>
      </c>
      <c r="E850" s="349"/>
      <c r="F850" s="374">
        <v>40</v>
      </c>
      <c r="G850" s="344">
        <f>VLOOKUP(C850,'N1113 '!A$8:H$356,7,FALSE)</f>
        <v>13</v>
      </c>
      <c r="H850" s="395">
        <f t="shared" si="48"/>
        <v>0</v>
      </c>
      <c r="I850" s="396">
        <f t="shared" si="49"/>
        <v>520</v>
      </c>
      <c r="J850" s="167"/>
    </row>
    <row r="851" spans="1:10" s="110" customFormat="1" ht="18.75" customHeight="1" x14ac:dyDescent="0.2">
      <c r="A851" s="339">
        <v>42889</v>
      </c>
      <c r="B851" s="340" t="str">
        <f t="shared" si="47"/>
        <v>42889 Acknowledgement Slip-Rice</v>
      </c>
      <c r="C851" s="348" t="s">
        <v>316</v>
      </c>
      <c r="D851" s="400" t="s">
        <v>599</v>
      </c>
      <c r="E851" s="349"/>
      <c r="F851" s="374">
        <v>40</v>
      </c>
      <c r="G851" s="344">
        <f>VLOOKUP(C851,'N1113 '!A$8:H$356,7,FALSE)</f>
        <v>18</v>
      </c>
      <c r="H851" s="395">
        <f t="shared" si="48"/>
        <v>0</v>
      </c>
      <c r="I851" s="396">
        <f t="shared" si="49"/>
        <v>720</v>
      </c>
      <c r="J851" s="167"/>
    </row>
    <row r="852" spans="1:10" s="110" customFormat="1" ht="18.75" customHeight="1" x14ac:dyDescent="0.2">
      <c r="A852" s="339">
        <v>42889</v>
      </c>
      <c r="B852" s="340" t="str">
        <f t="shared" si="47"/>
        <v>42889 Ballpen - HBW Matrix OG-5</v>
      </c>
      <c r="C852" s="348" t="s">
        <v>404</v>
      </c>
      <c r="D852" s="421" t="s">
        <v>470</v>
      </c>
      <c r="E852" s="349"/>
      <c r="F852" s="374">
        <v>1</v>
      </c>
      <c r="G852" s="344">
        <f>VLOOKUP(C852,'N1113 '!A$8:H$356,7,FALSE)</f>
        <v>3.6</v>
      </c>
      <c r="H852" s="395">
        <f t="shared" si="48"/>
        <v>0</v>
      </c>
      <c r="I852" s="396">
        <f t="shared" si="49"/>
        <v>3.6</v>
      </c>
      <c r="J852" s="113"/>
    </row>
    <row r="853" spans="1:10" s="110" customFormat="1" ht="18.75" customHeight="1" x14ac:dyDescent="0.2">
      <c r="A853" s="339">
        <v>42889</v>
      </c>
      <c r="B853" s="340" t="str">
        <f t="shared" si="47"/>
        <v>42889 Ballpen - Retractable</v>
      </c>
      <c r="C853" s="348" t="s">
        <v>978</v>
      </c>
      <c r="D853" s="426" t="s">
        <v>468</v>
      </c>
      <c r="E853" s="349"/>
      <c r="F853" s="374">
        <v>1</v>
      </c>
      <c r="G853" s="344">
        <f>VLOOKUP(C853,'N1113 '!A$8:H$356,7,FALSE)</f>
        <v>4.5</v>
      </c>
      <c r="H853" s="395">
        <f t="shared" si="48"/>
        <v>0</v>
      </c>
      <c r="I853" s="396">
        <f t="shared" si="49"/>
        <v>4.5</v>
      </c>
      <c r="J853" s="113"/>
    </row>
    <row r="854" spans="1:10" s="110" customFormat="1" ht="18.75" customHeight="1" x14ac:dyDescent="0.2">
      <c r="A854" s="339">
        <v>42889</v>
      </c>
      <c r="B854" s="340" t="str">
        <f t="shared" si="47"/>
        <v>42889 Correction Tape3</v>
      </c>
      <c r="C854" s="348" t="s">
        <v>669</v>
      </c>
      <c r="D854" s="426" t="s">
        <v>468</v>
      </c>
      <c r="E854" s="349"/>
      <c r="F854" s="346">
        <v>2</v>
      </c>
      <c r="G854" s="344">
        <f>VLOOKUP(C854,'N1113 '!A$8:H$356,7,FALSE)</f>
        <v>16.5</v>
      </c>
      <c r="H854" s="395">
        <f t="shared" si="48"/>
        <v>0</v>
      </c>
      <c r="I854" s="396">
        <f t="shared" si="49"/>
        <v>33</v>
      </c>
    </row>
    <row r="855" spans="1:10" s="110" customFormat="1" ht="18.75" customHeight="1" x14ac:dyDescent="0.2">
      <c r="A855" s="339">
        <v>42889</v>
      </c>
      <c r="B855" s="340" t="str">
        <f t="shared" si="47"/>
        <v>42889 Fastener</v>
      </c>
      <c r="C855" s="348" t="s">
        <v>143</v>
      </c>
      <c r="D855" s="426" t="s">
        <v>476</v>
      </c>
      <c r="E855" s="349"/>
      <c r="F855" s="374">
        <v>1</v>
      </c>
      <c r="G855" s="344">
        <f>VLOOKUP(C855,'N1113 '!A$8:H$356,7,FALSE)</f>
        <v>26</v>
      </c>
      <c r="H855" s="395">
        <f t="shared" si="48"/>
        <v>0</v>
      </c>
      <c r="I855" s="396">
        <f t="shared" si="49"/>
        <v>26</v>
      </c>
    </row>
    <row r="856" spans="1:10" s="110" customFormat="1" ht="18.75" customHeight="1" x14ac:dyDescent="0.2">
      <c r="A856" s="339">
        <v>42889</v>
      </c>
      <c r="B856" s="340" t="str">
        <f t="shared" si="47"/>
        <v>42889 Masking Tape 1"1</v>
      </c>
      <c r="C856" s="423" t="s">
        <v>942</v>
      </c>
      <c r="D856" s="417" t="s">
        <v>467</v>
      </c>
      <c r="E856" s="349"/>
      <c r="F856" s="374">
        <v>1</v>
      </c>
      <c r="G856" s="344">
        <f>VLOOKUP(C856,'N1113 '!A$8:H$356,7,FALSE)</f>
        <v>19</v>
      </c>
      <c r="H856" s="395">
        <f t="shared" si="48"/>
        <v>0</v>
      </c>
      <c r="I856" s="396">
        <f t="shared" si="49"/>
        <v>19</v>
      </c>
      <c r="J856" s="113"/>
    </row>
    <row r="857" spans="1:10" s="110" customFormat="1" ht="18.75" customHeight="1" x14ac:dyDescent="0.2">
      <c r="A857" s="339">
        <v>42889</v>
      </c>
      <c r="B857" s="340" t="str">
        <f t="shared" si="47"/>
        <v>42889 Tape- Dispenser1</v>
      </c>
      <c r="C857" s="348" t="s">
        <v>1012</v>
      </c>
      <c r="D857" s="399" t="s">
        <v>469</v>
      </c>
      <c r="E857" s="349"/>
      <c r="F857" s="374">
        <v>1</v>
      </c>
      <c r="G857" s="344">
        <f>VLOOKUP(C857,'N1113 '!A$8:H$356,7,FALSE)</f>
        <v>85</v>
      </c>
      <c r="H857" s="395">
        <f t="shared" si="48"/>
        <v>0</v>
      </c>
      <c r="I857" s="396">
        <f t="shared" si="49"/>
        <v>85</v>
      </c>
    </row>
    <row r="858" spans="1:10" s="110" customFormat="1" ht="18.75" customHeight="1" x14ac:dyDescent="0.2">
      <c r="A858" s="340">
        <v>42889</v>
      </c>
      <c r="B858" s="340" t="str">
        <f t="shared" si="47"/>
        <v>42889 Toner for Xerox</v>
      </c>
      <c r="C858" s="162" t="s">
        <v>290</v>
      </c>
      <c r="D858" s="389" t="s">
        <v>485</v>
      </c>
      <c r="E858" s="343">
        <v>1</v>
      </c>
      <c r="F858" s="373"/>
      <c r="G858" s="354">
        <f>VLOOKUP(C858,'N1113 '!A$8:H$356,7,FALSE)</f>
        <v>3125</v>
      </c>
      <c r="H858" s="395">
        <f t="shared" si="48"/>
        <v>3125</v>
      </c>
      <c r="I858" s="396">
        <f t="shared" si="49"/>
        <v>0</v>
      </c>
    </row>
    <row r="859" spans="1:10" s="110" customFormat="1" ht="18.75" customHeight="1" x14ac:dyDescent="0.2">
      <c r="A859" s="339">
        <v>42889</v>
      </c>
      <c r="B859" s="340" t="str">
        <f t="shared" si="47"/>
        <v>42889 Toner for Xerox</v>
      </c>
      <c r="C859" s="348" t="s">
        <v>290</v>
      </c>
      <c r="D859" s="417" t="s">
        <v>983</v>
      </c>
      <c r="E859" s="349"/>
      <c r="F859" s="374">
        <v>1</v>
      </c>
      <c r="G859" s="344">
        <f>VLOOKUP(C859,'N1113 '!A$8:H$356,7,FALSE)</f>
        <v>3125</v>
      </c>
      <c r="H859" s="395">
        <f t="shared" si="48"/>
        <v>0</v>
      </c>
      <c r="I859" s="396">
        <f t="shared" si="49"/>
        <v>3125</v>
      </c>
    </row>
    <row r="860" spans="1:10" s="110" customFormat="1" ht="18.75" customHeight="1" x14ac:dyDescent="0.2">
      <c r="A860" s="339">
        <v>42889</v>
      </c>
      <c r="B860" s="340" t="str">
        <f t="shared" si="47"/>
        <v>42889 YMCKO Ribbon-300 prints (Evolis)</v>
      </c>
      <c r="C860" s="348" t="s">
        <v>444</v>
      </c>
      <c r="D860" s="357" t="s">
        <v>465</v>
      </c>
      <c r="E860" s="349"/>
      <c r="F860" s="374">
        <v>1</v>
      </c>
      <c r="G860" s="344">
        <f>VLOOKUP(C860,'N1113 '!A$8:H$356,7,FALSE)</f>
        <v>3800</v>
      </c>
      <c r="H860" s="395">
        <f t="shared" si="48"/>
        <v>0</v>
      </c>
      <c r="I860" s="396">
        <f t="shared" si="49"/>
        <v>3800</v>
      </c>
    </row>
    <row r="861" spans="1:10" s="110" customFormat="1" ht="18.75" customHeight="1" x14ac:dyDescent="0.2">
      <c r="A861" s="339">
        <v>42892</v>
      </c>
      <c r="B861" s="340" t="str">
        <f t="shared" si="47"/>
        <v>42892 Masking Tape 1"1</v>
      </c>
      <c r="C861" s="304" t="s">
        <v>942</v>
      </c>
      <c r="D861" s="417" t="s">
        <v>467</v>
      </c>
      <c r="E861" s="349"/>
      <c r="F861" s="374">
        <v>1</v>
      </c>
      <c r="G861" s="344">
        <f>VLOOKUP(C861,'N1113 '!A$8:H$356,7,FALSE)</f>
        <v>19</v>
      </c>
      <c r="H861" s="395">
        <f t="shared" si="48"/>
        <v>0</v>
      </c>
      <c r="I861" s="396">
        <f t="shared" si="49"/>
        <v>19</v>
      </c>
      <c r="J861" s="113"/>
    </row>
    <row r="862" spans="1:10" s="110" customFormat="1" ht="18.75" customHeight="1" x14ac:dyDescent="0.2">
      <c r="A862" s="339">
        <v>42892</v>
      </c>
      <c r="B862" s="340" t="str">
        <f t="shared" si="47"/>
        <v>42892 Trip Ticket</v>
      </c>
      <c r="C862" s="168" t="s">
        <v>41</v>
      </c>
      <c r="D862" s="417" t="s">
        <v>983</v>
      </c>
      <c r="E862" s="349"/>
      <c r="F862" s="374">
        <v>2</v>
      </c>
      <c r="G862" s="344">
        <f>VLOOKUP(C862,'N1113 '!A$8:H$356,7,FALSE)</f>
        <v>50</v>
      </c>
      <c r="H862" s="395">
        <f t="shared" si="48"/>
        <v>0</v>
      </c>
      <c r="I862" s="396">
        <f t="shared" si="49"/>
        <v>100</v>
      </c>
    </row>
    <row r="863" spans="1:10" s="110" customFormat="1" ht="18.75" customHeight="1" x14ac:dyDescent="0.2">
      <c r="A863" s="339">
        <v>42893</v>
      </c>
      <c r="B863" s="340" t="str">
        <f t="shared" si="47"/>
        <v>42893 Newsprint Paper Short1</v>
      </c>
      <c r="C863" s="168" t="s">
        <v>858</v>
      </c>
      <c r="D863" s="248" t="s">
        <v>471</v>
      </c>
      <c r="E863" s="349"/>
      <c r="F863" s="374">
        <v>2</v>
      </c>
      <c r="G863" s="344">
        <f>VLOOKUP(C863,'N1113 '!A$8:H$356,7,FALSE)</f>
        <v>67</v>
      </c>
      <c r="H863" s="395">
        <f t="shared" si="48"/>
        <v>0</v>
      </c>
      <c r="I863" s="396">
        <f t="shared" si="49"/>
        <v>134</v>
      </c>
    </row>
    <row r="864" spans="1:10" s="110" customFormat="1" ht="18.75" customHeight="1" x14ac:dyDescent="0.2">
      <c r="A864" s="339">
        <v>42893</v>
      </c>
      <c r="B864" s="340" t="str">
        <f t="shared" si="47"/>
        <v>42893 Newsprint Paper Short1</v>
      </c>
      <c r="C864" s="168" t="s">
        <v>858</v>
      </c>
      <c r="D864" s="248" t="s">
        <v>471</v>
      </c>
      <c r="E864" s="349"/>
      <c r="F864" s="374">
        <v>2</v>
      </c>
      <c r="G864" s="344">
        <f>VLOOKUP(C864,'N1113 '!A$8:H$356,7,FALSE)</f>
        <v>67</v>
      </c>
      <c r="H864" s="395">
        <f t="shared" si="48"/>
        <v>0</v>
      </c>
      <c r="I864" s="396">
        <f t="shared" si="49"/>
        <v>134</v>
      </c>
    </row>
    <row r="865" spans="1:10" s="110" customFormat="1" ht="18.75" customHeight="1" x14ac:dyDescent="0.2">
      <c r="A865" s="339">
        <v>42894</v>
      </c>
      <c r="B865" s="340" t="str">
        <f t="shared" si="47"/>
        <v>42894 Ballpen - Retractable</v>
      </c>
      <c r="C865" s="168" t="s">
        <v>978</v>
      </c>
      <c r="D865" s="422" t="s">
        <v>470</v>
      </c>
      <c r="E865" s="349"/>
      <c r="F865" s="374">
        <v>10</v>
      </c>
      <c r="G865" s="344">
        <f>VLOOKUP(C865,'N1113 '!A$8:H$356,7,FALSE)</f>
        <v>4.5</v>
      </c>
      <c r="H865" s="395">
        <f t="shared" si="48"/>
        <v>0</v>
      </c>
      <c r="I865" s="396">
        <f t="shared" si="49"/>
        <v>45</v>
      </c>
      <c r="J865" s="113"/>
    </row>
    <row r="866" spans="1:10" s="113" customFormat="1" ht="18.75" customHeight="1" x14ac:dyDescent="0.2">
      <c r="A866" s="339">
        <v>42894</v>
      </c>
      <c r="B866" s="340" t="str">
        <f t="shared" si="47"/>
        <v>42894 Certificate of Time Deposit w/o CTD #</v>
      </c>
      <c r="C866" s="348" t="s">
        <v>611</v>
      </c>
      <c r="D866" s="422" t="s">
        <v>468</v>
      </c>
      <c r="E866" s="349"/>
      <c r="F866" s="374">
        <v>1</v>
      </c>
      <c r="G866" s="344">
        <f>VLOOKUP(C866,'N1113 '!A$8:H$356,7,FALSE)</f>
        <v>150</v>
      </c>
      <c r="H866" s="395">
        <f t="shared" si="48"/>
        <v>0</v>
      </c>
      <c r="I866" s="396">
        <f t="shared" si="49"/>
        <v>150</v>
      </c>
      <c r="J866" s="110"/>
    </row>
    <row r="867" spans="1:10" s="110" customFormat="1" ht="18.75" customHeight="1" x14ac:dyDescent="0.2">
      <c r="A867" s="339">
        <v>42894</v>
      </c>
      <c r="B867" s="340" t="str">
        <f t="shared" si="47"/>
        <v>42894 Correction Tape3</v>
      </c>
      <c r="C867" s="348" t="s">
        <v>669</v>
      </c>
      <c r="D867" s="426" t="s">
        <v>470</v>
      </c>
      <c r="E867" s="349"/>
      <c r="F867" s="346">
        <v>7</v>
      </c>
      <c r="G867" s="344">
        <f>VLOOKUP(C867,'N1113 '!A$8:H$356,7,FALSE)</f>
        <v>16.5</v>
      </c>
      <c r="H867" s="395">
        <f t="shared" si="48"/>
        <v>0</v>
      </c>
      <c r="I867" s="396">
        <f t="shared" si="49"/>
        <v>115.5</v>
      </c>
    </row>
    <row r="868" spans="1:10" s="110" customFormat="1" ht="18.75" customHeight="1" x14ac:dyDescent="0.2">
      <c r="A868" s="339">
        <v>42894</v>
      </c>
      <c r="B868" s="340" t="str">
        <f t="shared" si="47"/>
        <v>42894 Folder Long1</v>
      </c>
      <c r="C868" s="348" t="s">
        <v>754</v>
      </c>
      <c r="D868" s="417" t="s">
        <v>467</v>
      </c>
      <c r="E868" s="349"/>
      <c r="F868" s="374">
        <v>5</v>
      </c>
      <c r="G868" s="344">
        <f>VLOOKUP(C868,'N1113 '!A$8:H$356,7,FALSE)</f>
        <v>3.6</v>
      </c>
      <c r="H868" s="395">
        <f t="shared" si="48"/>
        <v>0</v>
      </c>
      <c r="I868" s="396">
        <f t="shared" si="49"/>
        <v>18</v>
      </c>
    </row>
    <row r="869" spans="1:10" s="110" customFormat="1" ht="18.75" customHeight="1" x14ac:dyDescent="0.2">
      <c r="A869" s="339">
        <v>42894</v>
      </c>
      <c r="B869" s="340" t="str">
        <f t="shared" si="47"/>
        <v>42894 Newsprint Paper Short1</v>
      </c>
      <c r="C869" s="348" t="s">
        <v>858</v>
      </c>
      <c r="D869" s="422" t="s">
        <v>470</v>
      </c>
      <c r="E869" s="349"/>
      <c r="F869" s="374">
        <v>1</v>
      </c>
      <c r="G869" s="344">
        <f>VLOOKUP(C869,'N1113 '!A$8:H$356,7,FALSE)</f>
        <v>67</v>
      </c>
      <c r="H869" s="395">
        <f t="shared" si="48"/>
        <v>0</v>
      </c>
      <c r="I869" s="396">
        <f t="shared" si="49"/>
        <v>67</v>
      </c>
    </row>
    <row r="870" spans="1:10" s="110" customFormat="1" ht="18.75" customHeight="1" x14ac:dyDescent="0.2">
      <c r="A870" s="339">
        <v>42894</v>
      </c>
      <c r="B870" s="340" t="str">
        <f t="shared" si="47"/>
        <v>42894 Newsprint Paper Short1</v>
      </c>
      <c r="C870" s="348" t="s">
        <v>858</v>
      </c>
      <c r="D870" s="422" t="s">
        <v>470</v>
      </c>
      <c r="E870" s="349"/>
      <c r="F870" s="374">
        <v>1</v>
      </c>
      <c r="G870" s="344">
        <f>VLOOKUP(C870,'N1113 '!A$8:H$356,7,FALSE)</f>
        <v>67</v>
      </c>
      <c r="H870" s="395">
        <f t="shared" si="48"/>
        <v>0</v>
      </c>
      <c r="I870" s="396">
        <f t="shared" si="49"/>
        <v>67</v>
      </c>
    </row>
    <row r="871" spans="1:10" s="110" customFormat="1" ht="18.75" customHeight="1" x14ac:dyDescent="0.2">
      <c r="A871" s="339">
        <v>42894</v>
      </c>
      <c r="B871" s="340" t="str">
        <f t="shared" si="47"/>
        <v>42894 Pentel Pen Pilot Blue Broad</v>
      </c>
      <c r="C871" s="348" t="s">
        <v>194</v>
      </c>
      <c r="D871" s="422" t="s">
        <v>470</v>
      </c>
      <c r="E871" s="349"/>
      <c r="F871" s="374">
        <v>1</v>
      </c>
      <c r="G871" s="344">
        <f>VLOOKUP(C871,'N1113 '!A$8:H$356,7,FALSE)</f>
        <v>30</v>
      </c>
      <c r="H871" s="395">
        <f t="shared" si="48"/>
        <v>0</v>
      </c>
      <c r="I871" s="396">
        <f t="shared" si="49"/>
        <v>30</v>
      </c>
    </row>
    <row r="872" spans="1:10" s="113" customFormat="1" ht="18.75" customHeight="1" x14ac:dyDescent="0.2">
      <c r="A872" s="339">
        <v>42894</v>
      </c>
      <c r="B872" s="340" t="str">
        <f t="shared" si="47"/>
        <v>42894 Ruler 12"</v>
      </c>
      <c r="C872" s="348" t="s">
        <v>356</v>
      </c>
      <c r="D872" s="399" t="s">
        <v>469</v>
      </c>
      <c r="E872" s="349"/>
      <c r="F872" s="374">
        <v>1</v>
      </c>
      <c r="G872" s="344">
        <f>VLOOKUP(C872,'N1113 '!A$8:H$356,7,FALSE)</f>
        <v>5</v>
      </c>
      <c r="H872" s="395">
        <f t="shared" si="48"/>
        <v>0</v>
      </c>
      <c r="I872" s="396">
        <f t="shared" si="49"/>
        <v>5</v>
      </c>
      <c r="J872" s="110"/>
    </row>
    <row r="873" spans="1:10" s="110" customFormat="1" ht="18.75" customHeight="1" x14ac:dyDescent="0.2">
      <c r="A873" s="339">
        <v>42894</v>
      </c>
      <c r="B873" s="340" t="str">
        <f t="shared" si="47"/>
        <v>42894 Scotch Tape 1"</v>
      </c>
      <c r="C873" s="348" t="s">
        <v>269</v>
      </c>
      <c r="D873" s="463" t="s">
        <v>584</v>
      </c>
      <c r="E873" s="349"/>
      <c r="F873" s="374">
        <v>1</v>
      </c>
      <c r="G873" s="344">
        <f>VLOOKUP(C873,'N1113 '!A$8:H$356,7,FALSE)</f>
        <v>14</v>
      </c>
      <c r="H873" s="395">
        <f t="shared" si="48"/>
        <v>0</v>
      </c>
      <c r="I873" s="396">
        <f t="shared" si="49"/>
        <v>14</v>
      </c>
    </row>
    <row r="874" spans="1:10" s="110" customFormat="1" ht="18.75" customHeight="1" x14ac:dyDescent="0.2">
      <c r="A874" s="339">
        <v>42894</v>
      </c>
      <c r="B874" s="340" t="str">
        <f t="shared" si="47"/>
        <v>42894 Stapler # 35a</v>
      </c>
      <c r="C874" s="423" t="s">
        <v>981</v>
      </c>
      <c r="D874" s="439" t="s">
        <v>469</v>
      </c>
      <c r="E874" s="349"/>
      <c r="F874" s="374">
        <v>1</v>
      </c>
      <c r="G874" s="344">
        <f>VLOOKUP(C874,'N1113 '!A$8:H$356,7,FALSE)</f>
        <v>105</v>
      </c>
      <c r="H874" s="395">
        <f t="shared" si="48"/>
        <v>0</v>
      </c>
      <c r="I874" s="396">
        <f t="shared" si="49"/>
        <v>105</v>
      </c>
    </row>
    <row r="875" spans="1:10" s="110" customFormat="1" ht="18.75" customHeight="1" x14ac:dyDescent="0.2">
      <c r="A875" s="339">
        <v>42895</v>
      </c>
      <c r="B875" s="340" t="str">
        <f t="shared" si="47"/>
        <v>42895 Fastener</v>
      </c>
      <c r="C875" s="348" t="s">
        <v>143</v>
      </c>
      <c r="D875" s="463" t="s">
        <v>481</v>
      </c>
      <c r="E875" s="349"/>
      <c r="F875" s="374">
        <v>1</v>
      </c>
      <c r="G875" s="344">
        <f>VLOOKUP(C875,'N1113 '!A$8:H$356,7,FALSE)</f>
        <v>26</v>
      </c>
      <c r="H875" s="395">
        <f t="shared" si="48"/>
        <v>0</v>
      </c>
      <c r="I875" s="396">
        <f t="shared" si="49"/>
        <v>26</v>
      </c>
    </row>
    <row r="876" spans="1:10" s="110" customFormat="1" ht="18.75" customHeight="1" x14ac:dyDescent="0.2">
      <c r="A876" s="339">
        <v>42895</v>
      </c>
      <c r="B876" s="340" t="str">
        <f t="shared" si="47"/>
        <v>42895 Sign Pen Excellent</v>
      </c>
      <c r="C876" s="348" t="s">
        <v>810</v>
      </c>
      <c r="D876" s="463" t="s">
        <v>481</v>
      </c>
      <c r="E876" s="349"/>
      <c r="F876" s="374">
        <v>1</v>
      </c>
      <c r="G876" s="344">
        <f>VLOOKUP(C876,'N1113 '!A$8:H$356,7,FALSE)</f>
        <v>13</v>
      </c>
      <c r="H876" s="395">
        <f t="shared" si="48"/>
        <v>0</v>
      </c>
      <c r="I876" s="396">
        <f t="shared" si="49"/>
        <v>13</v>
      </c>
    </row>
    <row r="877" spans="1:10" s="110" customFormat="1" ht="18.75" customHeight="1" x14ac:dyDescent="0.2">
      <c r="A877" s="339">
        <v>42895</v>
      </c>
      <c r="B877" s="340" t="str">
        <f t="shared" si="47"/>
        <v>42895 Sign Pen Excellent</v>
      </c>
      <c r="C877" s="348" t="s">
        <v>810</v>
      </c>
      <c r="D877" s="422" t="s">
        <v>478</v>
      </c>
      <c r="E877" s="349"/>
      <c r="F877" s="374">
        <v>1</v>
      </c>
      <c r="G877" s="344">
        <f>VLOOKUP(C877,'N1113 '!A$8:H$356,7,FALSE)</f>
        <v>13</v>
      </c>
      <c r="H877" s="395">
        <f t="shared" si="48"/>
        <v>0</v>
      </c>
      <c r="I877" s="396">
        <f t="shared" si="49"/>
        <v>13</v>
      </c>
    </row>
    <row r="878" spans="1:10" s="110" customFormat="1" ht="18.75" customHeight="1" x14ac:dyDescent="0.2">
      <c r="A878" s="339">
        <v>42899</v>
      </c>
      <c r="B878" s="340" t="str">
        <f t="shared" si="47"/>
        <v>42899 Envelope - Short Brown</v>
      </c>
      <c r="C878" s="348" t="s">
        <v>138</v>
      </c>
      <c r="D878" s="357" t="s">
        <v>983</v>
      </c>
      <c r="E878" s="349"/>
      <c r="F878" s="374">
        <v>40</v>
      </c>
      <c r="G878" s="344">
        <f>VLOOKUP(C878,'N1113 '!A$8:H$356,7,FALSE)</f>
        <v>1.5</v>
      </c>
      <c r="H878" s="395">
        <f t="shared" ref="H878:H906" si="50">E878*G878</f>
        <v>0</v>
      </c>
      <c r="I878" s="396">
        <f t="shared" ref="I878:I906" si="51">G878*F878</f>
        <v>60</v>
      </c>
      <c r="J878" s="113"/>
    </row>
    <row r="879" spans="1:10" s="110" customFormat="1" ht="18.75" customHeight="1" x14ac:dyDescent="0.2">
      <c r="A879" s="339">
        <v>42900</v>
      </c>
      <c r="B879" s="340" t="str">
        <f t="shared" si="47"/>
        <v>42900 Bond Paper Short /REAM1</v>
      </c>
      <c r="C879" s="423" t="s">
        <v>416</v>
      </c>
      <c r="D879" s="201" t="s">
        <v>1014</v>
      </c>
      <c r="E879" s="349"/>
      <c r="F879" s="374">
        <v>1</v>
      </c>
      <c r="G879" s="344">
        <f>VLOOKUP(C879,'N1113 '!A$8:H$356,7,FALSE)</f>
        <v>122</v>
      </c>
      <c r="H879" s="395">
        <f t="shared" si="50"/>
        <v>0</v>
      </c>
      <c r="I879" s="396">
        <f t="shared" si="51"/>
        <v>122</v>
      </c>
      <c r="J879" s="113"/>
    </row>
    <row r="880" spans="1:10" s="110" customFormat="1" ht="18.75" customHeight="1" x14ac:dyDescent="0.2">
      <c r="A880" s="340">
        <v>42900</v>
      </c>
      <c r="B880" s="340" t="str">
        <f t="shared" si="47"/>
        <v>42900 Envelope - Short Brown</v>
      </c>
      <c r="C880" s="162" t="s">
        <v>138</v>
      </c>
      <c r="D880" s="389" t="s">
        <v>464</v>
      </c>
      <c r="E880" s="343">
        <v>100</v>
      </c>
      <c r="F880" s="373"/>
      <c r="G880" s="344">
        <f>VLOOKUP(C880,'N1113 '!A$8:H$356,7,FALSE)</f>
        <v>1.5</v>
      </c>
      <c r="H880" s="395">
        <f t="shared" si="50"/>
        <v>150</v>
      </c>
      <c r="I880" s="396">
        <f t="shared" si="51"/>
        <v>0</v>
      </c>
    </row>
    <row r="881" spans="1:10" s="110" customFormat="1" ht="18.75" customHeight="1" x14ac:dyDescent="0.2">
      <c r="A881" s="340">
        <v>42900</v>
      </c>
      <c r="B881" s="340" t="str">
        <f t="shared" si="47"/>
        <v>42900 Folder Long Sliding</v>
      </c>
      <c r="C881" s="320" t="s">
        <v>1013</v>
      </c>
      <c r="D881" s="389" t="s">
        <v>464</v>
      </c>
      <c r="E881" s="343">
        <v>12</v>
      </c>
      <c r="F881" s="373"/>
      <c r="G881" s="344">
        <f>VLOOKUP(C881,'N1113 '!A$8:H$356,7,FALSE)</f>
        <v>4.5999999999999996</v>
      </c>
      <c r="H881" s="395">
        <f t="shared" si="50"/>
        <v>55.199999999999996</v>
      </c>
      <c r="I881" s="396">
        <f t="shared" si="51"/>
        <v>0</v>
      </c>
      <c r="J881" s="113"/>
    </row>
    <row r="882" spans="1:10" s="110" customFormat="1" ht="18.75" customHeight="1" x14ac:dyDescent="0.2">
      <c r="A882" s="339">
        <v>42900</v>
      </c>
      <c r="B882" s="340" t="str">
        <f t="shared" si="47"/>
        <v>42900 Folder Long Sliding</v>
      </c>
      <c r="C882" s="304" t="s">
        <v>1013</v>
      </c>
      <c r="D882" s="463" t="s">
        <v>1014</v>
      </c>
      <c r="E882" s="349"/>
      <c r="F882" s="374">
        <v>8</v>
      </c>
      <c r="G882" s="344">
        <f>VLOOKUP(C882,'N1113 '!A$8:H$356,7,FALSE)</f>
        <v>4.5999999999999996</v>
      </c>
      <c r="H882" s="395">
        <f t="shared" si="50"/>
        <v>0</v>
      </c>
      <c r="I882" s="396">
        <f t="shared" si="51"/>
        <v>36.799999999999997</v>
      </c>
      <c r="J882" s="113"/>
    </row>
    <row r="883" spans="1:10" s="110" customFormat="1" ht="18.75" customHeight="1" x14ac:dyDescent="0.2">
      <c r="A883" s="340">
        <v>42900</v>
      </c>
      <c r="B883" s="340" t="str">
        <f t="shared" si="47"/>
        <v>42900 Folder Short Sliding</v>
      </c>
      <c r="C883" s="352" t="s">
        <v>1015</v>
      </c>
      <c r="D883" s="389" t="s">
        <v>589</v>
      </c>
      <c r="E883" s="343">
        <v>8</v>
      </c>
      <c r="F883" s="373"/>
      <c r="G883" s="344">
        <f>VLOOKUP(C883,'N1113 '!A$8:H$356,7,FALSE)</f>
        <v>13</v>
      </c>
      <c r="H883" s="395">
        <f t="shared" si="50"/>
        <v>104</v>
      </c>
      <c r="I883" s="396">
        <f t="shared" si="51"/>
        <v>0</v>
      </c>
      <c r="J883" s="113"/>
    </row>
    <row r="884" spans="1:10" s="110" customFormat="1" ht="18.75" customHeight="1" x14ac:dyDescent="0.2">
      <c r="A884" s="339">
        <v>42901</v>
      </c>
      <c r="B884" s="340" t="str">
        <f t="shared" si="47"/>
        <v>42901 Carbon Paper Short-1</v>
      </c>
      <c r="C884" s="348" t="s">
        <v>419</v>
      </c>
      <c r="D884" s="399" t="s">
        <v>469</v>
      </c>
      <c r="E884" s="349"/>
      <c r="F884" s="346">
        <v>1</v>
      </c>
      <c r="G884" s="344">
        <f>VLOOKUP(C884,'N1113 '!A$8:H$356,7,FALSE)</f>
        <v>297.5</v>
      </c>
      <c r="H884" s="395">
        <f t="shared" si="50"/>
        <v>0</v>
      </c>
      <c r="I884" s="396">
        <f t="shared" si="51"/>
        <v>297.5</v>
      </c>
    </row>
    <row r="885" spans="1:10" s="110" customFormat="1" ht="18.75" customHeight="1" x14ac:dyDescent="0.2">
      <c r="A885" s="339">
        <v>42901</v>
      </c>
      <c r="B885" s="340" t="str">
        <f t="shared" si="47"/>
        <v>42901 Continous Paper 11x14  7/8 1 ply-Synergy</v>
      </c>
      <c r="C885" s="348" t="s">
        <v>619</v>
      </c>
      <c r="D885" s="399" t="s">
        <v>469</v>
      </c>
      <c r="E885" s="349"/>
      <c r="F885" s="346">
        <v>1</v>
      </c>
      <c r="G885" s="344">
        <f>VLOOKUP(C885,'N1113 '!A$8:H$356,7,FALSE)</f>
        <v>680</v>
      </c>
      <c r="H885" s="395">
        <f t="shared" si="50"/>
        <v>0</v>
      </c>
      <c r="I885" s="396">
        <f t="shared" si="51"/>
        <v>680</v>
      </c>
    </row>
    <row r="886" spans="1:10" s="110" customFormat="1" ht="18.75" customHeight="1" x14ac:dyDescent="0.2">
      <c r="A886" s="339">
        <v>42901</v>
      </c>
      <c r="B886" s="340" t="str">
        <f t="shared" si="47"/>
        <v>42901 Fastener</v>
      </c>
      <c r="C886" s="348" t="s">
        <v>143</v>
      </c>
      <c r="D886" s="399" t="s">
        <v>469</v>
      </c>
      <c r="E886" s="349"/>
      <c r="F886" s="374">
        <v>1</v>
      </c>
      <c r="G886" s="344">
        <f>VLOOKUP(C886,'N1113 '!A$8:H$356,7,FALSE)</f>
        <v>26</v>
      </c>
      <c r="H886" s="395">
        <f t="shared" si="50"/>
        <v>0</v>
      </c>
      <c r="I886" s="396">
        <f t="shared" si="51"/>
        <v>26</v>
      </c>
    </row>
    <row r="887" spans="1:10" s="110" customFormat="1" ht="18.75" customHeight="1" x14ac:dyDescent="0.2">
      <c r="A887" s="339">
        <v>42901</v>
      </c>
      <c r="B887" s="340" t="str">
        <f t="shared" si="47"/>
        <v>42901 Folder Long1</v>
      </c>
      <c r="C887" s="348" t="s">
        <v>754</v>
      </c>
      <c r="D887" s="399" t="s">
        <v>469</v>
      </c>
      <c r="E887" s="349"/>
      <c r="F887" s="374">
        <v>200</v>
      </c>
      <c r="G887" s="344">
        <f>VLOOKUP(C887,'N1113 '!A$8:H$356,7,FALSE)</f>
        <v>3.6</v>
      </c>
      <c r="H887" s="395">
        <f t="shared" si="50"/>
        <v>0</v>
      </c>
      <c r="I887" s="396">
        <f t="shared" si="51"/>
        <v>720</v>
      </c>
    </row>
    <row r="888" spans="1:10" s="110" customFormat="1" ht="18.75" customHeight="1" x14ac:dyDescent="0.2">
      <c r="A888" s="339">
        <v>42901</v>
      </c>
      <c r="B888" s="340" t="str">
        <f t="shared" si="47"/>
        <v>42901 Folder Short</v>
      </c>
      <c r="C888" s="353" t="s">
        <v>377</v>
      </c>
      <c r="D888" s="429" t="s">
        <v>469</v>
      </c>
      <c r="E888" s="349"/>
      <c r="F888" s="374">
        <v>200</v>
      </c>
      <c r="G888" s="344">
        <f>VLOOKUP(C888,'N1113 '!A$8:H$356,7,FALSE)</f>
        <v>2.75</v>
      </c>
      <c r="H888" s="395">
        <f t="shared" si="50"/>
        <v>0</v>
      </c>
      <c r="I888" s="396">
        <f t="shared" si="51"/>
        <v>550</v>
      </c>
    </row>
    <row r="889" spans="1:10" s="110" customFormat="1" ht="18.75" customHeight="1" x14ac:dyDescent="0.2">
      <c r="A889" s="339">
        <v>42901</v>
      </c>
      <c r="B889" s="340" t="str">
        <f t="shared" si="47"/>
        <v>42901 Glue all 130g</v>
      </c>
      <c r="C889" s="348" t="s">
        <v>342</v>
      </c>
      <c r="D889" s="399" t="s">
        <v>469</v>
      </c>
      <c r="E889" s="349"/>
      <c r="F889" s="374">
        <v>1</v>
      </c>
      <c r="G889" s="344">
        <f>VLOOKUP(C889,'N1113 '!A$8:H$356,7,FALSE)</f>
        <v>38</v>
      </c>
      <c r="H889" s="395">
        <f t="shared" si="50"/>
        <v>0</v>
      </c>
      <c r="I889" s="396">
        <f t="shared" si="51"/>
        <v>38</v>
      </c>
    </row>
    <row r="890" spans="1:10" s="110" customFormat="1" ht="18.75" customHeight="1" x14ac:dyDescent="0.2">
      <c r="A890" s="339">
        <v>42901</v>
      </c>
      <c r="B890" s="340" t="str">
        <f t="shared" si="47"/>
        <v>42901 Highlighter-Stabilo2</v>
      </c>
      <c r="C890" s="348" t="s">
        <v>1006</v>
      </c>
      <c r="D890" s="399" t="s">
        <v>469</v>
      </c>
      <c r="E890" s="349"/>
      <c r="F890" s="374">
        <v>2</v>
      </c>
      <c r="G890" s="344">
        <f>VLOOKUP(C890,'N1113 '!A$8:H$356,7,FALSE)</f>
        <v>30</v>
      </c>
      <c r="H890" s="395">
        <f t="shared" si="50"/>
        <v>0</v>
      </c>
      <c r="I890" s="396">
        <f t="shared" si="51"/>
        <v>60</v>
      </c>
      <c r="J890" s="113"/>
    </row>
    <row r="891" spans="1:10" s="110" customFormat="1" ht="18.75" customHeight="1" x14ac:dyDescent="0.2">
      <c r="A891" s="339">
        <v>42901</v>
      </c>
      <c r="B891" s="340" t="str">
        <f t="shared" si="47"/>
        <v>42901 Printer Ink Epson L360</v>
      </c>
      <c r="C891" s="348" t="s">
        <v>815</v>
      </c>
      <c r="D891" s="196" t="s">
        <v>465</v>
      </c>
      <c r="E891" s="349"/>
      <c r="F891" s="374">
        <v>1</v>
      </c>
      <c r="G891" s="344">
        <f>VLOOKUP(C891,'N1113 '!A$8:H$356,7,FALSE)</f>
        <v>245</v>
      </c>
      <c r="H891" s="395">
        <f t="shared" si="50"/>
        <v>0</v>
      </c>
      <c r="I891" s="396">
        <f t="shared" si="51"/>
        <v>245</v>
      </c>
      <c r="J891" s="167"/>
    </row>
    <row r="892" spans="1:10" s="110" customFormat="1" ht="18.75" customHeight="1" x14ac:dyDescent="0.2">
      <c r="A892" s="339">
        <v>42901</v>
      </c>
      <c r="B892" s="340" t="str">
        <f t="shared" si="47"/>
        <v>42901 Scotch Tape 1"</v>
      </c>
      <c r="C892" s="348" t="s">
        <v>269</v>
      </c>
      <c r="D892" s="439" t="s">
        <v>469</v>
      </c>
      <c r="E892" s="349"/>
      <c r="F892" s="374">
        <v>1</v>
      </c>
      <c r="G892" s="344">
        <f>VLOOKUP(C892,'N1113 '!A$8:H$356,7,FALSE)</f>
        <v>14</v>
      </c>
      <c r="H892" s="395">
        <f t="shared" si="50"/>
        <v>0</v>
      </c>
      <c r="I892" s="396">
        <f t="shared" si="51"/>
        <v>14</v>
      </c>
    </row>
    <row r="893" spans="1:10" s="110" customFormat="1" ht="18.75" customHeight="1" x14ac:dyDescent="0.2">
      <c r="A893" s="339">
        <v>42902</v>
      </c>
      <c r="B893" s="340" t="str">
        <f t="shared" si="47"/>
        <v>42902 Adaptor - Socket</v>
      </c>
      <c r="C893" s="441" t="s">
        <v>647</v>
      </c>
      <c r="D893" s="248" t="s">
        <v>769</v>
      </c>
      <c r="E893" s="349"/>
      <c r="F893" s="374">
        <v>1</v>
      </c>
      <c r="G893" s="344">
        <f>VLOOKUP(C893,'N1113 '!A$8:H$356,7,FALSE)</f>
        <v>45</v>
      </c>
      <c r="H893" s="395">
        <f t="shared" si="50"/>
        <v>0</v>
      </c>
      <c r="I893" s="396">
        <f t="shared" si="51"/>
        <v>45</v>
      </c>
      <c r="J893" s="113"/>
    </row>
    <row r="894" spans="1:10" s="110" customFormat="1" ht="18.75" customHeight="1" x14ac:dyDescent="0.2">
      <c r="A894" s="339">
        <v>42902</v>
      </c>
      <c r="B894" s="340" t="str">
        <f t="shared" si="47"/>
        <v>42902 Ballpen - Retractable</v>
      </c>
      <c r="C894" s="348" t="s">
        <v>978</v>
      </c>
      <c r="D894" s="459" t="s">
        <v>475</v>
      </c>
      <c r="E894" s="349"/>
      <c r="F894" s="374">
        <v>2</v>
      </c>
      <c r="G894" s="344">
        <f>VLOOKUP(C894,'N1113 '!A$8:H$356,7,FALSE)</f>
        <v>4.5</v>
      </c>
      <c r="H894" s="395">
        <f t="shared" si="50"/>
        <v>0</v>
      </c>
      <c r="I894" s="396">
        <f t="shared" si="51"/>
        <v>9</v>
      </c>
      <c r="J894" s="113"/>
    </row>
    <row r="895" spans="1:10" s="110" customFormat="1" ht="18.75" customHeight="1" x14ac:dyDescent="0.2">
      <c r="A895" s="340">
        <v>42902</v>
      </c>
      <c r="B895" s="340" t="str">
        <f t="shared" si="47"/>
        <v>42902 Battery - Eveready D</v>
      </c>
      <c r="C895" s="347" t="s">
        <v>1016</v>
      </c>
      <c r="D895" s="163" t="s">
        <v>1017</v>
      </c>
      <c r="E895" s="343">
        <v>1</v>
      </c>
      <c r="F895" s="373"/>
      <c r="G895" s="344">
        <f>VLOOKUP(C895,'N1113 '!A$8:H$356,7,FALSE)</f>
        <v>109.75</v>
      </c>
      <c r="H895" s="395">
        <f t="shared" si="50"/>
        <v>109.75</v>
      </c>
      <c r="I895" s="396">
        <f t="shared" si="51"/>
        <v>0</v>
      </c>
      <c r="J895" s="113"/>
    </row>
    <row r="896" spans="1:10" s="110" customFormat="1" ht="18.75" customHeight="1" x14ac:dyDescent="0.2">
      <c r="A896" s="339">
        <v>42902</v>
      </c>
      <c r="B896" s="340" t="str">
        <f t="shared" si="47"/>
        <v>42902 Battery - Eveready D</v>
      </c>
      <c r="C896" s="348" t="s">
        <v>1016</v>
      </c>
      <c r="D896" s="430" t="s">
        <v>599</v>
      </c>
      <c r="E896" s="349"/>
      <c r="F896" s="374">
        <v>1</v>
      </c>
      <c r="G896" s="344">
        <f>VLOOKUP(C896,'N1113 '!A$8:H$356,7,FALSE)</f>
        <v>109.75</v>
      </c>
      <c r="H896" s="395">
        <f t="shared" si="50"/>
        <v>0</v>
      </c>
      <c r="I896" s="396">
        <f t="shared" si="51"/>
        <v>109.75</v>
      </c>
      <c r="J896" s="113"/>
    </row>
    <row r="897" spans="1:10" s="110" customFormat="1" ht="18.75" customHeight="1" x14ac:dyDescent="0.2">
      <c r="A897" s="339">
        <v>42902</v>
      </c>
      <c r="B897" s="340" t="str">
        <f t="shared" si="47"/>
        <v>42902 Official Receipt - Credit/Pads</v>
      </c>
      <c r="C897" s="348" t="s">
        <v>816</v>
      </c>
      <c r="D897" s="422" t="s">
        <v>468</v>
      </c>
      <c r="E897" s="349"/>
      <c r="F897" s="374">
        <v>160</v>
      </c>
      <c r="G897" s="344">
        <f>VLOOKUP(C897,'N1113 '!A$8:H$356,7,FALSE)</f>
        <v>36.25</v>
      </c>
      <c r="H897" s="395">
        <f t="shared" si="50"/>
        <v>0</v>
      </c>
      <c r="I897" s="396">
        <f t="shared" si="51"/>
        <v>5800</v>
      </c>
      <c r="J897" s="113"/>
    </row>
    <row r="898" spans="1:10" s="110" customFormat="1" ht="18.75" customHeight="1" x14ac:dyDescent="0.2">
      <c r="A898" s="339">
        <v>42902</v>
      </c>
      <c r="B898" s="340" t="str">
        <f t="shared" si="47"/>
        <v>42902 Revolving Fund Voucher</v>
      </c>
      <c r="C898" s="348" t="s">
        <v>39</v>
      </c>
      <c r="D898" s="422" t="s">
        <v>468</v>
      </c>
      <c r="E898" s="349"/>
      <c r="F898" s="374">
        <v>80</v>
      </c>
      <c r="G898" s="344">
        <f>VLOOKUP(C898,'N1113 '!A$8:H$356,7,FALSE)</f>
        <v>25</v>
      </c>
      <c r="H898" s="395">
        <f t="shared" si="50"/>
        <v>0</v>
      </c>
      <c r="I898" s="396">
        <f t="shared" si="51"/>
        <v>2000</v>
      </c>
    </row>
    <row r="899" spans="1:10" s="110" customFormat="1" ht="18.75" customHeight="1" x14ac:dyDescent="0.2">
      <c r="A899" s="339">
        <v>42903</v>
      </c>
      <c r="B899" s="340" t="str">
        <f t="shared" si="47"/>
        <v xml:space="preserve">42903 Battery - Eveready AA </v>
      </c>
      <c r="C899" s="348" t="s">
        <v>886</v>
      </c>
      <c r="D899" s="196" t="s">
        <v>467</v>
      </c>
      <c r="E899" s="349"/>
      <c r="F899" s="374">
        <v>1</v>
      </c>
      <c r="G899" s="344">
        <f>VLOOKUP(C899,'N1113 '!A$8:H$356,7,FALSE)</f>
        <v>20</v>
      </c>
      <c r="H899" s="395">
        <f t="shared" si="50"/>
        <v>0</v>
      </c>
      <c r="I899" s="396">
        <f t="shared" si="51"/>
        <v>20</v>
      </c>
      <c r="J899" s="113"/>
    </row>
    <row r="900" spans="1:10" s="110" customFormat="1" ht="18.75" customHeight="1" x14ac:dyDescent="0.2">
      <c r="A900" s="340">
        <v>42903</v>
      </c>
      <c r="B900" s="340" t="str">
        <f t="shared" si="47"/>
        <v xml:space="preserve">42903 Battery - KODAK AAA </v>
      </c>
      <c r="C900" s="347" t="s">
        <v>927</v>
      </c>
      <c r="D900" s="163" t="s">
        <v>841</v>
      </c>
      <c r="E900" s="343">
        <v>8</v>
      </c>
      <c r="F900" s="373"/>
      <c r="G900" s="344">
        <f>VLOOKUP(C900,'N1113 '!A$8:H$356,7,FALSE)</f>
        <v>22.5</v>
      </c>
      <c r="H900" s="395">
        <f t="shared" si="50"/>
        <v>180</v>
      </c>
      <c r="I900" s="396">
        <f t="shared" si="51"/>
        <v>0</v>
      </c>
      <c r="J900" s="113"/>
    </row>
    <row r="901" spans="1:10" s="110" customFormat="1" ht="18.75" customHeight="1" x14ac:dyDescent="0.2">
      <c r="A901" s="340">
        <v>42903</v>
      </c>
      <c r="B901" s="340" t="str">
        <f t="shared" si="47"/>
        <v>42903 Calculator (Casio MS-120)</v>
      </c>
      <c r="C901" s="387" t="s">
        <v>1019</v>
      </c>
      <c r="D901" s="163" t="s">
        <v>464</v>
      </c>
      <c r="E901" s="343">
        <v>1</v>
      </c>
      <c r="F901" s="373"/>
      <c r="G901" s="344">
        <f>VLOOKUP(C901,'N1113 '!A$8:H$356,7,FALSE)</f>
        <v>645</v>
      </c>
      <c r="H901" s="395">
        <f t="shared" si="50"/>
        <v>645</v>
      </c>
      <c r="I901" s="396">
        <f t="shared" si="51"/>
        <v>0</v>
      </c>
      <c r="J901" s="113"/>
    </row>
    <row r="902" spans="1:10" s="110" customFormat="1" ht="18.75" customHeight="1" x14ac:dyDescent="0.2">
      <c r="A902" s="339">
        <v>42903</v>
      </c>
      <c r="B902" s="340" t="str">
        <f t="shared" si="47"/>
        <v>42903 Cash Disbursement Voucher - Credit</v>
      </c>
      <c r="C902" s="348" t="s">
        <v>10</v>
      </c>
      <c r="D902" s="439" t="s">
        <v>469</v>
      </c>
      <c r="E902" s="349"/>
      <c r="F902" s="346">
        <v>20</v>
      </c>
      <c r="G902" s="344">
        <f>VLOOKUP(C902,'N1113 '!A$8:H$356,7,FALSE)</f>
        <v>65</v>
      </c>
      <c r="H902" s="395">
        <f t="shared" si="50"/>
        <v>0</v>
      </c>
      <c r="I902" s="396">
        <f t="shared" si="51"/>
        <v>1300</v>
      </c>
    </row>
    <row r="903" spans="1:10" s="110" customFormat="1" ht="18.75" customHeight="1" x14ac:dyDescent="0.2">
      <c r="A903" s="340">
        <v>42903</v>
      </c>
      <c r="B903" s="340" t="str">
        <f t="shared" ref="B903:B906" si="52">CONCATENATE(A903," ",C903)</f>
        <v>42903 Key Chain</v>
      </c>
      <c r="C903" s="347" t="s">
        <v>1018</v>
      </c>
      <c r="D903" s="163" t="s">
        <v>841</v>
      </c>
      <c r="E903" s="343">
        <v>10</v>
      </c>
      <c r="F903" s="373"/>
      <c r="G903" s="354">
        <f>VLOOKUP(C903,'N1113 '!A$8:H$356,7,FALSE)</f>
        <v>11</v>
      </c>
      <c r="H903" s="395">
        <f t="shared" si="50"/>
        <v>110</v>
      </c>
      <c r="I903" s="396">
        <f t="shared" si="51"/>
        <v>0</v>
      </c>
      <c r="J903" s="113"/>
    </row>
    <row r="904" spans="1:10" s="110" customFormat="1" ht="18.75" customHeight="1" x14ac:dyDescent="0.2">
      <c r="A904" s="339">
        <v>42903</v>
      </c>
      <c r="B904" s="340" t="str">
        <f t="shared" si="52"/>
        <v>42903 Key Chain</v>
      </c>
      <c r="C904" s="348" t="s">
        <v>1018</v>
      </c>
      <c r="D904" s="196" t="s">
        <v>467</v>
      </c>
      <c r="E904" s="349"/>
      <c r="F904" s="374">
        <v>10</v>
      </c>
      <c r="G904" s="344">
        <f>VLOOKUP(C904,'N1113 '!A$8:H$356,7,FALSE)</f>
        <v>11</v>
      </c>
      <c r="H904" s="395">
        <f t="shared" si="50"/>
        <v>0</v>
      </c>
      <c r="I904" s="396">
        <f t="shared" si="51"/>
        <v>110</v>
      </c>
      <c r="J904" s="113"/>
    </row>
    <row r="905" spans="1:10" s="473" customFormat="1" ht="18.75" customHeight="1" x14ac:dyDescent="0.2">
      <c r="A905" s="339">
        <v>42903</v>
      </c>
      <c r="B905" s="340" t="str">
        <f t="shared" si="52"/>
        <v>42903 Printer Ink Epson L360</v>
      </c>
      <c r="C905" s="348" t="s">
        <v>815</v>
      </c>
      <c r="D905" s="429" t="s">
        <v>469</v>
      </c>
      <c r="E905" s="349"/>
      <c r="F905" s="374">
        <v>3</v>
      </c>
      <c r="G905" s="344">
        <f>VLOOKUP(C905,'N1113 '!A$8:H$356,7,FALSE)</f>
        <v>245</v>
      </c>
      <c r="H905" s="395">
        <f t="shared" si="50"/>
        <v>0</v>
      </c>
      <c r="I905" s="396">
        <f t="shared" si="51"/>
        <v>735</v>
      </c>
      <c r="J905" s="167"/>
    </row>
    <row r="906" spans="1:10" s="110" customFormat="1" ht="18.75" customHeight="1" x14ac:dyDescent="0.2">
      <c r="A906" s="339">
        <v>298405</v>
      </c>
      <c r="B906" s="340" t="str">
        <f t="shared" si="52"/>
        <v>298405 Mouse Pad-sm</v>
      </c>
      <c r="C906" s="348" t="s">
        <v>604</v>
      </c>
      <c r="D906" s="426" t="s">
        <v>470</v>
      </c>
      <c r="E906" s="349"/>
      <c r="F906" s="374">
        <v>1</v>
      </c>
      <c r="G906" s="344">
        <f>VLOOKUP(C906,'N1113 '!A$8:H$356,7,FALSE)</f>
        <v>25</v>
      </c>
      <c r="H906" s="395">
        <f t="shared" si="50"/>
        <v>0</v>
      </c>
      <c r="I906" s="396">
        <f t="shared" si="51"/>
        <v>25</v>
      </c>
      <c r="J906" s="113"/>
    </row>
    <row r="907" spans="1:10" s="475" customFormat="1" ht="18.75" customHeight="1" x14ac:dyDescent="0.2">
      <c r="A907" s="489"/>
      <c r="B907" s="340"/>
      <c r="C907" s="499"/>
      <c r="D907" s="502"/>
      <c r="E907" s="491"/>
      <c r="F907" s="491"/>
      <c r="G907" s="490"/>
      <c r="H907" s="414"/>
      <c r="I907" s="414"/>
      <c r="J907" s="492"/>
    </row>
    <row r="908" spans="1:10" s="110" customFormat="1" ht="18.75" customHeight="1" x14ac:dyDescent="0.2">
      <c r="A908" s="340"/>
      <c r="B908" s="340"/>
      <c r="C908" s="347"/>
      <c r="D908" s="342"/>
      <c r="E908" s="343"/>
      <c r="F908" s="373"/>
      <c r="G908" s="354"/>
      <c r="H908" s="395"/>
      <c r="I908" s="396"/>
    </row>
    <row r="909" spans="1:10" s="110" customFormat="1" ht="18.75" customHeight="1" x14ac:dyDescent="0.2">
      <c r="A909" s="340"/>
      <c r="B909" s="340"/>
      <c r="C909" s="347"/>
      <c r="D909" s="389"/>
      <c r="E909" s="349"/>
      <c r="F909" s="374"/>
      <c r="G909" s="354"/>
      <c r="H909" s="395"/>
      <c r="I909" s="396"/>
    </row>
    <row r="910" spans="1:10" s="113" customFormat="1" ht="18.75" customHeight="1" x14ac:dyDescent="0.2">
      <c r="A910" s="340"/>
      <c r="B910" s="340"/>
      <c r="C910" s="347"/>
      <c r="D910" s="342"/>
      <c r="E910" s="343"/>
      <c r="F910" s="373"/>
      <c r="G910" s="344"/>
      <c r="H910" s="395"/>
      <c r="I910" s="396"/>
    </row>
    <row r="911" spans="1:10" s="167" customFormat="1" ht="18.75" customHeight="1" x14ac:dyDescent="0.2">
      <c r="A911" s="340"/>
      <c r="B911" s="340"/>
      <c r="C911" s="347"/>
      <c r="D911" s="389"/>
      <c r="E911" s="343"/>
      <c r="F911" s="373"/>
      <c r="G911" s="344"/>
      <c r="H911" s="395"/>
      <c r="I911" s="396"/>
    </row>
    <row r="912" spans="1:10" s="110" customFormat="1" ht="18.75" customHeight="1" x14ac:dyDescent="0.2">
      <c r="A912" s="340"/>
      <c r="B912" s="340"/>
      <c r="C912" s="347"/>
      <c r="D912" s="389"/>
      <c r="E912" s="343"/>
      <c r="F912" s="373"/>
      <c r="G912" s="344"/>
      <c r="H912" s="395"/>
      <c r="I912" s="396"/>
    </row>
    <row r="913" spans="1:9" s="110" customFormat="1" ht="18.75" customHeight="1" x14ac:dyDescent="0.2">
      <c r="A913" s="340"/>
      <c r="B913" s="340"/>
      <c r="C913" s="347"/>
      <c r="D913" s="389"/>
      <c r="E913" s="343"/>
      <c r="F913" s="373"/>
      <c r="G913" s="344"/>
      <c r="H913" s="395"/>
      <c r="I913" s="396"/>
    </row>
    <row r="914" spans="1:9" s="113" customFormat="1" ht="18.75" customHeight="1" x14ac:dyDescent="0.2">
      <c r="A914" s="340"/>
      <c r="B914" s="340"/>
      <c r="C914" s="358"/>
      <c r="D914" s="389"/>
      <c r="E914" s="343"/>
      <c r="F914" s="373"/>
      <c r="G914" s="344"/>
      <c r="H914" s="395"/>
      <c r="I914" s="396"/>
    </row>
    <row r="915" spans="1:9" s="110" customFormat="1" ht="18.75" customHeight="1" x14ac:dyDescent="0.2">
      <c r="A915" s="340"/>
      <c r="B915" s="340"/>
      <c r="C915" s="358"/>
      <c r="D915" s="389"/>
      <c r="E915" s="343"/>
      <c r="F915" s="373"/>
      <c r="G915" s="344"/>
      <c r="H915" s="395"/>
      <c r="I915" s="396"/>
    </row>
    <row r="916" spans="1:9" s="110" customFormat="1" ht="18.75" customHeight="1" x14ac:dyDescent="0.2">
      <c r="A916" s="340"/>
      <c r="B916" s="340"/>
      <c r="C916" s="358"/>
      <c r="D916" s="342"/>
      <c r="E916" s="343"/>
      <c r="F916" s="373"/>
      <c r="G916" s="344"/>
      <c r="H916" s="395"/>
      <c r="I916" s="396"/>
    </row>
    <row r="917" spans="1:9" s="110" customFormat="1" ht="18.75" customHeight="1" x14ac:dyDescent="0.2">
      <c r="A917" s="340"/>
      <c r="B917" s="340"/>
      <c r="C917" s="358"/>
      <c r="D917" s="342"/>
      <c r="E917" s="343"/>
      <c r="F917" s="373"/>
      <c r="G917" s="344"/>
      <c r="H917" s="395"/>
      <c r="I917" s="396"/>
    </row>
    <row r="918" spans="1:9" s="110" customFormat="1" ht="18.75" customHeight="1" x14ac:dyDescent="0.2">
      <c r="A918" s="340"/>
      <c r="B918" s="340"/>
      <c r="C918" s="358"/>
      <c r="D918" s="342"/>
      <c r="E918" s="343"/>
      <c r="F918" s="373"/>
      <c r="G918" s="344"/>
      <c r="H918" s="395"/>
      <c r="I918" s="396"/>
    </row>
    <row r="919" spans="1:9" s="113" customFormat="1" ht="18.75" customHeight="1" x14ac:dyDescent="0.2">
      <c r="A919" s="340"/>
      <c r="B919" s="340"/>
      <c r="C919" s="347"/>
      <c r="D919" s="342"/>
      <c r="E919" s="343"/>
      <c r="F919" s="373"/>
      <c r="G919" s="344"/>
      <c r="H919" s="395"/>
      <c r="I919" s="396"/>
    </row>
    <row r="920" spans="1:9" s="110" customFormat="1" ht="18.75" customHeight="1" x14ac:dyDescent="0.2">
      <c r="A920" s="340"/>
      <c r="B920" s="340"/>
      <c r="C920" s="347"/>
      <c r="D920" s="389"/>
      <c r="E920" s="343"/>
      <c r="F920" s="373"/>
      <c r="G920" s="344"/>
      <c r="H920" s="395"/>
      <c r="I920" s="396"/>
    </row>
    <row r="921" spans="1:9" s="113" customFormat="1" ht="18.75" customHeight="1" x14ac:dyDescent="0.2">
      <c r="A921" s="340"/>
      <c r="B921" s="340"/>
      <c r="C921" s="347"/>
      <c r="D921" s="389"/>
      <c r="E921" s="343"/>
      <c r="F921" s="373"/>
      <c r="G921" s="344"/>
      <c r="H921" s="395"/>
      <c r="I921" s="396"/>
    </row>
    <row r="922" spans="1:9" s="110" customFormat="1" ht="18.75" customHeight="1" x14ac:dyDescent="0.2">
      <c r="A922" s="340"/>
      <c r="B922" s="340"/>
      <c r="C922" s="347"/>
      <c r="D922" s="389"/>
      <c r="E922" s="343"/>
      <c r="F922" s="373"/>
      <c r="G922" s="344"/>
      <c r="H922" s="395"/>
      <c r="I922" s="396"/>
    </row>
    <row r="923" spans="1:9" s="110" customFormat="1" ht="18.75" customHeight="1" x14ac:dyDescent="0.2">
      <c r="A923" s="340"/>
      <c r="B923" s="340"/>
      <c r="C923" s="347"/>
      <c r="D923" s="389"/>
      <c r="E923" s="343"/>
      <c r="F923" s="373"/>
      <c r="G923" s="344"/>
      <c r="H923" s="395"/>
      <c r="I923" s="396"/>
    </row>
    <row r="924" spans="1:9" s="110" customFormat="1" ht="18.75" customHeight="1" x14ac:dyDescent="0.2">
      <c r="A924" s="340"/>
      <c r="B924" s="340"/>
      <c r="C924" s="347"/>
      <c r="D924" s="389"/>
      <c r="E924" s="343"/>
      <c r="F924" s="373"/>
      <c r="G924" s="344"/>
      <c r="H924" s="395"/>
      <c r="I924" s="396"/>
    </row>
    <row r="925" spans="1:9" s="110" customFormat="1" ht="18.75" customHeight="1" x14ac:dyDescent="0.2">
      <c r="A925" s="340"/>
      <c r="B925" s="340"/>
      <c r="C925" s="347"/>
      <c r="D925" s="389"/>
      <c r="E925" s="343"/>
      <c r="F925" s="373"/>
      <c r="G925" s="344"/>
      <c r="H925" s="395"/>
      <c r="I925" s="396"/>
    </row>
    <row r="926" spans="1:9" s="110" customFormat="1" ht="18.75" customHeight="1" x14ac:dyDescent="0.2">
      <c r="A926" s="340"/>
      <c r="B926" s="340"/>
      <c r="C926" s="347"/>
      <c r="D926" s="342"/>
      <c r="E926" s="343"/>
      <c r="F926" s="373"/>
      <c r="G926" s="344"/>
      <c r="H926" s="395"/>
      <c r="I926" s="396"/>
    </row>
    <row r="927" spans="1:9" s="113" customFormat="1" ht="18.75" customHeight="1" x14ac:dyDescent="0.2">
      <c r="A927" s="340"/>
      <c r="B927" s="340"/>
      <c r="C927" s="347"/>
      <c r="D927" s="342"/>
      <c r="E927" s="343"/>
      <c r="F927" s="373"/>
      <c r="G927" s="344"/>
      <c r="H927" s="395"/>
      <c r="I927" s="396"/>
    </row>
    <row r="928" spans="1:9" s="110" customFormat="1" ht="18.75" customHeight="1" x14ac:dyDescent="0.2">
      <c r="A928" s="340"/>
      <c r="B928" s="340"/>
      <c r="C928" s="347"/>
      <c r="D928" s="342"/>
      <c r="E928" s="343"/>
      <c r="F928" s="373"/>
      <c r="G928" s="344"/>
      <c r="H928" s="395"/>
      <c r="I928" s="396"/>
    </row>
    <row r="929" spans="1:9" s="110" customFormat="1" ht="18.75" customHeight="1" x14ac:dyDescent="0.2">
      <c r="A929" s="340"/>
      <c r="B929" s="340"/>
      <c r="C929" s="347"/>
      <c r="D929" s="342"/>
      <c r="E929" s="343"/>
      <c r="F929" s="373"/>
      <c r="G929" s="344"/>
      <c r="H929" s="395"/>
      <c r="I929" s="396"/>
    </row>
    <row r="930" spans="1:9" s="110" customFormat="1" ht="18.75" customHeight="1" x14ac:dyDescent="0.2">
      <c r="A930" s="340"/>
      <c r="B930" s="340"/>
      <c r="C930" s="347"/>
      <c r="D930" s="389"/>
      <c r="E930" s="343"/>
      <c r="F930" s="373"/>
      <c r="G930" s="344"/>
      <c r="H930" s="395"/>
      <c r="I930" s="396"/>
    </row>
    <row r="931" spans="1:9" s="110" customFormat="1" ht="18.75" customHeight="1" x14ac:dyDescent="0.2">
      <c r="A931" s="340"/>
      <c r="B931" s="340"/>
      <c r="C931" s="347"/>
      <c r="D931" s="389"/>
      <c r="E931" s="343"/>
      <c r="F931" s="373"/>
      <c r="G931" s="344"/>
      <c r="H931" s="395"/>
      <c r="I931" s="396"/>
    </row>
    <row r="932" spans="1:9" s="113" customFormat="1" ht="18.75" customHeight="1" x14ac:dyDescent="0.2">
      <c r="A932" s="340"/>
      <c r="B932" s="340"/>
      <c r="C932" s="347"/>
      <c r="D932" s="389"/>
      <c r="E932" s="343"/>
      <c r="F932" s="373"/>
      <c r="G932" s="344"/>
      <c r="H932" s="395"/>
      <c r="I932" s="396"/>
    </row>
    <row r="933" spans="1:9" s="110" customFormat="1" ht="18.75" customHeight="1" x14ac:dyDescent="0.2">
      <c r="A933" s="340"/>
      <c r="B933" s="340"/>
      <c r="C933" s="347"/>
      <c r="D933" s="389"/>
      <c r="E933" s="343"/>
      <c r="F933" s="373"/>
      <c r="G933" s="344"/>
      <c r="H933" s="395"/>
      <c r="I933" s="396"/>
    </row>
    <row r="934" spans="1:9" s="110" customFormat="1" ht="18.75" customHeight="1" x14ac:dyDescent="0.2">
      <c r="A934" s="340"/>
      <c r="B934" s="340"/>
      <c r="C934" s="347"/>
      <c r="D934" s="389"/>
      <c r="E934" s="343"/>
      <c r="F934" s="373"/>
      <c r="G934" s="344"/>
      <c r="H934" s="395"/>
      <c r="I934" s="396"/>
    </row>
    <row r="935" spans="1:9" s="110" customFormat="1" ht="18.75" customHeight="1" x14ac:dyDescent="0.2">
      <c r="A935" s="340"/>
      <c r="B935" s="340"/>
      <c r="C935" s="347"/>
      <c r="D935" s="389"/>
      <c r="E935" s="343"/>
      <c r="F935" s="373"/>
      <c r="G935" s="354"/>
      <c r="H935" s="395"/>
      <c r="I935" s="396"/>
    </row>
    <row r="936" spans="1:9" s="110" customFormat="1" ht="18.75" customHeight="1" x14ac:dyDescent="0.2">
      <c r="A936" s="340"/>
      <c r="B936" s="340"/>
      <c r="C936" s="347"/>
      <c r="D936" s="342"/>
      <c r="E936" s="343"/>
      <c r="F936" s="373"/>
      <c r="G936" s="344"/>
      <c r="H936" s="395"/>
      <c r="I936" s="396"/>
    </row>
    <row r="937" spans="1:9" s="110" customFormat="1" ht="18.75" customHeight="1" x14ac:dyDescent="0.2">
      <c r="A937" s="340"/>
      <c r="B937" s="340"/>
      <c r="C937" s="347"/>
      <c r="D937" s="342"/>
      <c r="E937" s="343"/>
      <c r="F937" s="373"/>
      <c r="G937" s="354"/>
      <c r="H937" s="395"/>
      <c r="I937" s="396"/>
    </row>
    <row r="938" spans="1:9" s="110" customFormat="1" ht="18.75" customHeight="1" x14ac:dyDescent="0.2">
      <c r="A938" s="340"/>
      <c r="B938" s="340"/>
      <c r="C938" s="347"/>
      <c r="D938" s="342"/>
      <c r="E938" s="343"/>
      <c r="F938" s="373"/>
      <c r="G938" s="354"/>
      <c r="H938" s="395"/>
      <c r="I938" s="396"/>
    </row>
    <row r="939" spans="1:9" s="110" customFormat="1" ht="18.75" customHeight="1" x14ac:dyDescent="0.2">
      <c r="A939" s="340"/>
      <c r="B939" s="340"/>
      <c r="C939" s="347"/>
      <c r="D939" s="342"/>
      <c r="E939" s="343"/>
      <c r="F939" s="373"/>
      <c r="G939" s="344"/>
      <c r="H939" s="395"/>
      <c r="I939" s="396"/>
    </row>
    <row r="940" spans="1:9" s="110" customFormat="1" ht="18.75" customHeight="1" x14ac:dyDescent="0.2">
      <c r="A940" s="340"/>
      <c r="B940" s="340"/>
      <c r="C940" s="347"/>
      <c r="D940" s="342"/>
      <c r="E940" s="343"/>
      <c r="F940" s="373"/>
      <c r="G940" s="354"/>
      <c r="H940" s="395"/>
      <c r="I940" s="396"/>
    </row>
    <row r="941" spans="1:9" s="110" customFormat="1" ht="18.75" customHeight="1" x14ac:dyDescent="0.2">
      <c r="A941" s="340"/>
      <c r="B941" s="340"/>
      <c r="C941" s="347"/>
      <c r="D941" s="342"/>
      <c r="E941" s="343"/>
      <c r="F941" s="373"/>
      <c r="G941" s="354"/>
      <c r="H941" s="395"/>
      <c r="I941" s="396"/>
    </row>
    <row r="942" spans="1:9" s="110" customFormat="1" ht="18.75" customHeight="1" x14ac:dyDescent="0.2">
      <c r="A942" s="340"/>
      <c r="B942" s="340"/>
      <c r="C942" s="347"/>
      <c r="D942" s="389"/>
      <c r="E942" s="343"/>
      <c r="F942" s="373"/>
      <c r="G942" s="354"/>
      <c r="H942" s="395"/>
      <c r="I942" s="396"/>
    </row>
    <row r="943" spans="1:9" s="110" customFormat="1" ht="18.75" customHeight="1" x14ac:dyDescent="0.2">
      <c r="A943" s="340"/>
      <c r="B943" s="340"/>
      <c r="C943" s="347"/>
      <c r="D943" s="389"/>
      <c r="E943" s="343"/>
      <c r="F943" s="373"/>
      <c r="G943" s="354"/>
      <c r="H943" s="395"/>
      <c r="I943" s="396"/>
    </row>
    <row r="944" spans="1:9" s="113" customFormat="1" ht="18.75" customHeight="1" x14ac:dyDescent="0.2">
      <c r="A944" s="340"/>
      <c r="B944" s="340"/>
      <c r="C944" s="347"/>
      <c r="D944" s="342"/>
      <c r="E944" s="343"/>
      <c r="F944" s="373"/>
      <c r="G944" s="354"/>
      <c r="H944" s="395"/>
      <c r="I944" s="396"/>
    </row>
    <row r="945" spans="1:9" s="110" customFormat="1" ht="18.75" customHeight="1" x14ac:dyDescent="0.2">
      <c r="A945" s="340"/>
      <c r="B945" s="340"/>
      <c r="C945" s="347"/>
      <c r="D945" s="342"/>
      <c r="E945" s="343"/>
      <c r="F945" s="373"/>
      <c r="G945" s="354"/>
      <c r="H945" s="395"/>
      <c r="I945" s="396"/>
    </row>
    <row r="946" spans="1:9" s="110" customFormat="1" ht="18.75" customHeight="1" x14ac:dyDescent="0.2">
      <c r="A946" s="340"/>
      <c r="B946" s="340"/>
      <c r="C946" s="347"/>
      <c r="D946" s="342"/>
      <c r="E946" s="343"/>
      <c r="F946" s="373"/>
      <c r="G946" s="344"/>
      <c r="H946" s="395"/>
      <c r="I946" s="396"/>
    </row>
    <row r="947" spans="1:9" s="110" customFormat="1" ht="18.75" customHeight="1" x14ac:dyDescent="0.2">
      <c r="A947" s="340"/>
      <c r="B947" s="340"/>
      <c r="C947" s="347"/>
      <c r="D947" s="342"/>
      <c r="E947" s="349"/>
      <c r="F947" s="374"/>
      <c r="G947" s="354"/>
      <c r="H947" s="395"/>
      <c r="I947" s="396"/>
    </row>
    <row r="948" spans="1:9" s="113" customFormat="1" ht="18.75" customHeight="1" x14ac:dyDescent="0.2">
      <c r="A948" s="340"/>
      <c r="B948" s="340"/>
      <c r="C948" s="347"/>
      <c r="D948" s="342"/>
      <c r="E948" s="349"/>
      <c r="F948" s="374"/>
      <c r="G948" s="354"/>
      <c r="H948" s="395"/>
      <c r="I948" s="396"/>
    </row>
    <row r="949" spans="1:9" s="110" customFormat="1" ht="18.75" customHeight="1" x14ac:dyDescent="0.2">
      <c r="A949" s="340"/>
      <c r="B949" s="340"/>
      <c r="C949" s="347"/>
      <c r="D949" s="389"/>
      <c r="E949" s="343"/>
      <c r="F949" s="373"/>
      <c r="G949" s="354"/>
      <c r="H949" s="395"/>
      <c r="I949" s="396"/>
    </row>
    <row r="950" spans="1:9" s="110" customFormat="1" ht="18.75" customHeight="1" x14ac:dyDescent="0.2">
      <c r="A950" s="340"/>
      <c r="B950" s="340"/>
      <c r="C950" s="347"/>
      <c r="D950" s="389"/>
      <c r="E950" s="343"/>
      <c r="F950" s="373"/>
      <c r="G950" s="344"/>
      <c r="H950" s="395"/>
      <c r="I950" s="396"/>
    </row>
    <row r="951" spans="1:9" s="110" customFormat="1" ht="18.75" customHeight="1" x14ac:dyDescent="0.2">
      <c r="A951" s="340"/>
      <c r="B951" s="340"/>
      <c r="C951" s="347"/>
      <c r="D951" s="389"/>
      <c r="E951" s="343"/>
      <c r="F951" s="373"/>
      <c r="G951" s="344"/>
      <c r="H951" s="395"/>
      <c r="I951" s="396"/>
    </row>
    <row r="952" spans="1:9" s="110" customFormat="1" ht="18.75" customHeight="1" x14ac:dyDescent="0.2">
      <c r="A952" s="340"/>
      <c r="B952" s="340"/>
      <c r="C952" s="347"/>
      <c r="D952" s="389"/>
      <c r="E952" s="343"/>
      <c r="F952" s="373"/>
      <c r="G952" s="344"/>
      <c r="H952" s="395"/>
      <c r="I952" s="396"/>
    </row>
    <row r="953" spans="1:9" s="113" customFormat="1" ht="18.75" customHeight="1" x14ac:dyDescent="0.2">
      <c r="A953" s="340"/>
      <c r="B953" s="340"/>
      <c r="C953" s="347"/>
      <c r="D953" s="389"/>
      <c r="E953" s="343"/>
      <c r="F953" s="373"/>
      <c r="G953" s="344"/>
      <c r="H953" s="395"/>
      <c r="I953" s="396"/>
    </row>
    <row r="954" spans="1:9" s="110" customFormat="1" ht="18.75" customHeight="1" x14ac:dyDescent="0.2">
      <c r="A954" s="340"/>
      <c r="B954" s="340"/>
      <c r="C954" s="347"/>
      <c r="D954" s="389"/>
      <c r="E954" s="343"/>
      <c r="F954" s="373"/>
      <c r="G954" s="344"/>
      <c r="H954" s="395"/>
      <c r="I954" s="396"/>
    </row>
    <row r="955" spans="1:9" s="167" customFormat="1" ht="18.75" customHeight="1" x14ac:dyDescent="0.2">
      <c r="A955" s="340"/>
      <c r="B955" s="340"/>
      <c r="C955" s="347"/>
      <c r="D955" s="389"/>
      <c r="E955" s="343"/>
      <c r="F955" s="373"/>
      <c r="G955" s="344"/>
      <c r="H955" s="395"/>
      <c r="I955" s="396"/>
    </row>
    <row r="956" spans="1:9" s="167" customFormat="1" ht="18.75" customHeight="1" x14ac:dyDescent="0.2">
      <c r="A956" s="340"/>
      <c r="B956" s="340"/>
      <c r="C956" s="347"/>
      <c r="D956" s="389"/>
      <c r="E956" s="343"/>
      <c r="F956" s="373"/>
      <c r="G956" s="344"/>
      <c r="H956" s="395"/>
      <c r="I956" s="396"/>
    </row>
    <row r="957" spans="1:9" s="113" customFormat="1" ht="18.75" customHeight="1" x14ac:dyDescent="0.2">
      <c r="A957" s="340"/>
      <c r="B957" s="340"/>
      <c r="C957" s="347"/>
      <c r="D957" s="389"/>
      <c r="E957" s="343"/>
      <c r="F957" s="373"/>
      <c r="G957" s="344"/>
      <c r="H957" s="395"/>
      <c r="I957" s="396"/>
    </row>
    <row r="958" spans="1:9" s="110" customFormat="1" ht="18.75" customHeight="1" x14ac:dyDescent="0.2">
      <c r="A958" s="340"/>
      <c r="B958" s="340"/>
      <c r="C958" s="347"/>
      <c r="D958" s="389"/>
      <c r="E958" s="343"/>
      <c r="F958" s="373"/>
      <c r="G958" s="344"/>
      <c r="H958" s="395"/>
      <c r="I958" s="396"/>
    </row>
    <row r="959" spans="1:9" s="167" customFormat="1" ht="18.75" customHeight="1" x14ac:dyDescent="0.2">
      <c r="A959" s="340"/>
      <c r="B959" s="340"/>
      <c r="C959" s="347"/>
      <c r="D959" s="389"/>
      <c r="E959" s="343"/>
      <c r="F959" s="373"/>
      <c r="G959" s="344"/>
      <c r="H959" s="395"/>
      <c r="I959" s="396"/>
    </row>
    <row r="960" spans="1:9" s="110" customFormat="1" ht="18.75" customHeight="1" x14ac:dyDescent="0.2">
      <c r="A960" s="340"/>
      <c r="B960" s="340"/>
      <c r="C960" s="351"/>
      <c r="D960" s="389"/>
      <c r="E960" s="343"/>
      <c r="F960" s="343"/>
      <c r="G960" s="344"/>
      <c r="H960" s="395"/>
      <c r="I960" s="396"/>
    </row>
    <row r="961" spans="1:9" s="110" customFormat="1" ht="18.75" customHeight="1" x14ac:dyDescent="0.2">
      <c r="A961" s="340"/>
      <c r="B961" s="340"/>
      <c r="C961" s="351"/>
      <c r="D961" s="389"/>
      <c r="E961" s="343"/>
      <c r="F961" s="343"/>
      <c r="G961" s="344"/>
      <c r="H961" s="395"/>
      <c r="I961" s="396"/>
    </row>
    <row r="962" spans="1:9" s="110" customFormat="1" ht="18.75" customHeight="1" x14ac:dyDescent="0.2">
      <c r="A962" s="340"/>
      <c r="B962" s="340"/>
      <c r="C962" s="347"/>
      <c r="D962" s="389"/>
      <c r="E962" s="343"/>
      <c r="F962" s="373"/>
      <c r="G962" s="344"/>
      <c r="H962" s="395"/>
      <c r="I962" s="396"/>
    </row>
    <row r="963" spans="1:9" s="110" customFormat="1" ht="18.75" customHeight="1" x14ac:dyDescent="0.2">
      <c r="A963" s="340"/>
      <c r="B963" s="340"/>
      <c r="C963" s="347"/>
      <c r="D963" s="389"/>
      <c r="E963" s="343"/>
      <c r="F963" s="373"/>
      <c r="G963" s="344"/>
      <c r="H963" s="395"/>
      <c r="I963" s="396"/>
    </row>
    <row r="964" spans="1:9" s="110" customFormat="1" ht="18.75" customHeight="1" x14ac:dyDescent="0.2">
      <c r="A964" s="340"/>
      <c r="B964" s="340"/>
      <c r="C964" s="347"/>
      <c r="D964" s="389"/>
      <c r="E964" s="343"/>
      <c r="F964" s="373"/>
      <c r="G964" s="344"/>
      <c r="H964" s="395"/>
      <c r="I964" s="396"/>
    </row>
    <row r="965" spans="1:9" s="110" customFormat="1" ht="18.75" customHeight="1" x14ac:dyDescent="0.2">
      <c r="A965" s="340"/>
      <c r="B965" s="340"/>
      <c r="C965" s="347"/>
      <c r="D965" s="389"/>
      <c r="E965" s="343"/>
      <c r="F965" s="373"/>
      <c r="G965" s="344"/>
      <c r="H965" s="395"/>
      <c r="I965" s="396"/>
    </row>
    <row r="966" spans="1:9" s="113" customFormat="1" ht="18.75" customHeight="1" x14ac:dyDescent="0.2">
      <c r="A966" s="340"/>
      <c r="B966" s="340"/>
      <c r="C966" s="352"/>
      <c r="D966" s="342"/>
      <c r="E966" s="343"/>
      <c r="F966" s="373"/>
      <c r="G966" s="344"/>
      <c r="H966" s="395"/>
      <c r="I966" s="396"/>
    </row>
    <row r="967" spans="1:9" s="167" customFormat="1" ht="18.75" customHeight="1" x14ac:dyDescent="0.2">
      <c r="A967" s="340"/>
      <c r="B967" s="340"/>
      <c r="C967" s="347"/>
      <c r="D967" s="342"/>
      <c r="E967" s="343"/>
      <c r="F967" s="373"/>
      <c r="G967" s="344"/>
      <c r="H967" s="395"/>
      <c r="I967" s="396"/>
    </row>
    <row r="968" spans="1:9" s="110" customFormat="1" ht="18.75" customHeight="1" x14ac:dyDescent="0.2">
      <c r="A968" s="340"/>
      <c r="B968" s="340"/>
      <c r="C968" s="347"/>
      <c r="D968" s="342"/>
      <c r="E968" s="343"/>
      <c r="F968" s="373"/>
      <c r="G968" s="344"/>
      <c r="H968" s="395"/>
      <c r="I968" s="396"/>
    </row>
    <row r="969" spans="1:9" s="110" customFormat="1" ht="18.75" customHeight="1" x14ac:dyDescent="0.2">
      <c r="A969" s="340"/>
      <c r="B969" s="340"/>
      <c r="C969" s="347"/>
      <c r="D969" s="342"/>
      <c r="E969" s="343"/>
      <c r="F969" s="373"/>
      <c r="G969" s="344"/>
      <c r="H969" s="395"/>
      <c r="I969" s="396"/>
    </row>
    <row r="970" spans="1:9" s="113" customFormat="1" ht="18.75" customHeight="1" x14ac:dyDescent="0.2">
      <c r="A970" s="340"/>
      <c r="B970" s="340"/>
      <c r="C970" s="347"/>
      <c r="D970" s="342"/>
      <c r="E970" s="343"/>
      <c r="F970" s="373"/>
      <c r="G970" s="344"/>
      <c r="H970" s="395"/>
      <c r="I970" s="396"/>
    </row>
    <row r="971" spans="1:9" s="110" customFormat="1" ht="18.75" customHeight="1" x14ac:dyDescent="0.2">
      <c r="A971" s="340"/>
      <c r="B971" s="340"/>
      <c r="C971" s="347"/>
      <c r="D971" s="342"/>
      <c r="E971" s="343"/>
      <c r="F971" s="373"/>
      <c r="G971" s="344"/>
      <c r="H971" s="395"/>
      <c r="I971" s="396"/>
    </row>
    <row r="972" spans="1:9" s="110" customFormat="1" ht="18.75" customHeight="1" x14ac:dyDescent="0.2">
      <c r="A972" s="340"/>
      <c r="B972" s="340"/>
      <c r="C972" s="352"/>
      <c r="D972" s="342"/>
      <c r="E972" s="343"/>
      <c r="F972" s="373"/>
      <c r="G972" s="344"/>
      <c r="H972" s="395"/>
      <c r="I972" s="396"/>
    </row>
    <row r="973" spans="1:9" s="112" customFormat="1" ht="18.75" customHeight="1" x14ac:dyDescent="0.2">
      <c r="A973" s="340"/>
      <c r="B973" s="340"/>
      <c r="C973" s="347"/>
      <c r="D973" s="342"/>
      <c r="E973" s="343"/>
      <c r="F973" s="373"/>
      <c r="G973" s="344"/>
      <c r="H973" s="395"/>
      <c r="I973" s="396"/>
    </row>
    <row r="974" spans="1:9" s="110" customFormat="1" ht="18.75" customHeight="1" x14ac:dyDescent="0.2">
      <c r="A974" s="340"/>
      <c r="B974" s="340"/>
      <c r="C974" s="347"/>
      <c r="D974" s="342"/>
      <c r="E974" s="343"/>
      <c r="F974" s="373"/>
      <c r="G974" s="344"/>
      <c r="H974" s="395"/>
      <c r="I974" s="396"/>
    </row>
    <row r="975" spans="1:9" s="167" customFormat="1" ht="18.75" customHeight="1" x14ac:dyDescent="0.2">
      <c r="A975" s="340"/>
      <c r="B975" s="340"/>
      <c r="C975" s="347"/>
      <c r="D975" s="342"/>
      <c r="E975" s="343"/>
      <c r="F975" s="373"/>
      <c r="G975" s="344"/>
      <c r="H975" s="395"/>
      <c r="I975" s="396"/>
    </row>
    <row r="976" spans="1:9" s="110" customFormat="1" ht="18.75" customHeight="1" x14ac:dyDescent="0.2">
      <c r="A976" s="340"/>
      <c r="B976" s="340"/>
      <c r="C976" s="347"/>
      <c r="D976" s="342"/>
      <c r="E976" s="343"/>
      <c r="F976" s="373"/>
      <c r="G976" s="344"/>
      <c r="H976" s="395"/>
      <c r="I976" s="396"/>
    </row>
    <row r="977" spans="1:9" s="110" customFormat="1" ht="18.75" customHeight="1" x14ac:dyDescent="0.2">
      <c r="A977" s="340"/>
      <c r="B977" s="340"/>
      <c r="C977" s="347"/>
      <c r="D977" s="342"/>
      <c r="E977" s="343"/>
      <c r="F977" s="373"/>
      <c r="G977" s="354"/>
      <c r="H977" s="395"/>
      <c r="I977" s="396"/>
    </row>
    <row r="978" spans="1:9" s="110" customFormat="1" ht="18.75" customHeight="1" x14ac:dyDescent="0.2">
      <c r="A978" s="340"/>
      <c r="B978" s="340"/>
      <c r="C978" s="347"/>
      <c r="D978" s="342"/>
      <c r="E978" s="343"/>
      <c r="F978" s="373"/>
      <c r="G978" s="344"/>
      <c r="H978" s="395"/>
      <c r="I978" s="396"/>
    </row>
    <row r="979" spans="1:9" s="112" customFormat="1" ht="18.75" customHeight="1" x14ac:dyDescent="0.2">
      <c r="A979" s="340"/>
      <c r="B979" s="340"/>
      <c r="C979" s="347"/>
      <c r="D979" s="342"/>
      <c r="E979" s="343"/>
      <c r="F979" s="373"/>
      <c r="G979" s="344"/>
      <c r="H979" s="395"/>
      <c r="I979" s="396"/>
    </row>
    <row r="980" spans="1:9" s="110" customFormat="1" ht="18.75" customHeight="1" x14ac:dyDescent="0.2">
      <c r="A980" s="340"/>
      <c r="B980" s="340"/>
      <c r="C980" s="347"/>
      <c r="D980" s="342"/>
      <c r="E980" s="343"/>
      <c r="F980" s="373"/>
      <c r="G980" s="344"/>
      <c r="H980" s="395"/>
      <c r="I980" s="396"/>
    </row>
    <row r="981" spans="1:9" s="110" customFormat="1" ht="18.75" customHeight="1" x14ac:dyDescent="0.2">
      <c r="A981" s="340"/>
      <c r="B981" s="340"/>
      <c r="C981" s="347"/>
      <c r="D981" s="342"/>
      <c r="E981" s="343"/>
      <c r="F981" s="373"/>
      <c r="G981" s="344"/>
      <c r="H981" s="395"/>
      <c r="I981" s="396"/>
    </row>
    <row r="982" spans="1:9" s="110" customFormat="1" ht="18.75" customHeight="1" x14ac:dyDescent="0.2">
      <c r="A982" s="340"/>
      <c r="B982" s="340"/>
      <c r="C982" s="347"/>
      <c r="D982" s="342"/>
      <c r="E982" s="343"/>
      <c r="F982" s="373"/>
      <c r="G982" s="344"/>
      <c r="H982" s="395"/>
      <c r="I982" s="396"/>
    </row>
    <row r="983" spans="1:9" s="110" customFormat="1" ht="18.75" customHeight="1" x14ac:dyDescent="0.2">
      <c r="A983" s="340"/>
      <c r="B983" s="340"/>
      <c r="C983" s="347"/>
      <c r="D983" s="342"/>
      <c r="E983" s="343"/>
      <c r="F983" s="373"/>
      <c r="G983" s="354"/>
      <c r="H983" s="395"/>
      <c r="I983" s="396"/>
    </row>
    <row r="984" spans="1:9" s="110" customFormat="1" ht="18.75" customHeight="1" x14ac:dyDescent="0.2">
      <c r="A984" s="340"/>
      <c r="B984" s="340"/>
      <c r="C984" s="347"/>
      <c r="D984" s="342"/>
      <c r="E984" s="343"/>
      <c r="F984" s="373"/>
      <c r="G984" s="344"/>
      <c r="H984" s="395"/>
      <c r="I984" s="396"/>
    </row>
    <row r="985" spans="1:9" s="110" customFormat="1" ht="18.75" customHeight="1" x14ac:dyDescent="0.2">
      <c r="A985" s="340"/>
      <c r="B985" s="340"/>
      <c r="C985" s="347"/>
      <c r="D985" s="342"/>
      <c r="E985" s="343"/>
      <c r="F985" s="373"/>
      <c r="G985" s="344"/>
      <c r="H985" s="395"/>
      <c r="I985" s="396"/>
    </row>
    <row r="986" spans="1:9" s="110" customFormat="1" ht="18.75" customHeight="1" x14ac:dyDescent="0.2">
      <c r="A986" s="340"/>
      <c r="B986" s="340"/>
      <c r="C986" s="347"/>
      <c r="D986" s="342"/>
      <c r="E986" s="343"/>
      <c r="F986" s="373"/>
      <c r="G986" s="344"/>
      <c r="H986" s="395"/>
      <c r="I986" s="396"/>
    </row>
    <row r="987" spans="1:9" s="110" customFormat="1" ht="18.75" customHeight="1" x14ac:dyDescent="0.2">
      <c r="A987" s="340"/>
      <c r="B987" s="340"/>
      <c r="C987" s="347"/>
      <c r="D987" s="342"/>
      <c r="E987" s="343"/>
      <c r="F987" s="373"/>
      <c r="G987" s="344"/>
      <c r="H987" s="395"/>
      <c r="I987" s="396"/>
    </row>
    <row r="988" spans="1:9" s="110" customFormat="1" ht="18.75" customHeight="1" x14ac:dyDescent="0.2">
      <c r="A988" s="340"/>
      <c r="B988" s="340"/>
      <c r="C988" s="347"/>
      <c r="D988" s="342"/>
      <c r="E988" s="343"/>
      <c r="F988" s="373"/>
      <c r="G988" s="344"/>
      <c r="H988" s="395"/>
      <c r="I988" s="396"/>
    </row>
    <row r="989" spans="1:9" s="110" customFormat="1" ht="18.75" customHeight="1" x14ac:dyDescent="0.2">
      <c r="A989" s="340"/>
      <c r="B989" s="340"/>
      <c r="C989" s="347"/>
      <c r="D989" s="342"/>
      <c r="E989" s="343"/>
      <c r="F989" s="373"/>
      <c r="G989" s="344"/>
      <c r="H989" s="395"/>
      <c r="I989" s="396"/>
    </row>
    <row r="990" spans="1:9" s="110" customFormat="1" ht="18.75" customHeight="1" x14ac:dyDescent="0.2">
      <c r="A990" s="340"/>
      <c r="B990" s="340"/>
      <c r="C990" s="347"/>
      <c r="D990" s="342"/>
      <c r="E990" s="343"/>
      <c r="F990" s="373"/>
      <c r="G990" s="344"/>
      <c r="H990" s="395"/>
      <c r="I990" s="396"/>
    </row>
    <row r="991" spans="1:9" s="110" customFormat="1" ht="18.75" customHeight="1" x14ac:dyDescent="0.2">
      <c r="A991" s="340"/>
      <c r="B991" s="340"/>
      <c r="C991" s="347"/>
      <c r="D991" s="342"/>
      <c r="E991" s="343"/>
      <c r="F991" s="373"/>
      <c r="G991" s="344"/>
      <c r="H991" s="395"/>
      <c r="I991" s="396"/>
    </row>
    <row r="992" spans="1:9" s="110" customFormat="1" ht="18.75" customHeight="1" x14ac:dyDescent="0.2">
      <c r="A992" s="340"/>
      <c r="B992" s="340"/>
      <c r="C992" s="347"/>
      <c r="D992" s="342"/>
      <c r="E992" s="343"/>
      <c r="F992" s="373"/>
      <c r="G992" s="344"/>
      <c r="H992" s="395"/>
      <c r="I992" s="396"/>
    </row>
    <row r="993" spans="1:9" s="110" customFormat="1" ht="18.75" customHeight="1" x14ac:dyDescent="0.2">
      <c r="A993" s="340"/>
      <c r="B993" s="340"/>
      <c r="C993" s="347"/>
      <c r="D993" s="342"/>
      <c r="E993" s="343"/>
      <c r="F993" s="373"/>
      <c r="G993" s="354"/>
      <c r="H993" s="395"/>
      <c r="I993" s="396"/>
    </row>
    <row r="994" spans="1:9" s="110" customFormat="1" ht="18.75" customHeight="1" x14ac:dyDescent="0.2">
      <c r="A994" s="340"/>
      <c r="B994" s="340"/>
      <c r="C994" s="347"/>
      <c r="D994" s="342"/>
      <c r="E994" s="343"/>
      <c r="F994" s="373"/>
      <c r="G994" s="344"/>
      <c r="H994" s="395"/>
      <c r="I994" s="396"/>
    </row>
    <row r="995" spans="1:9" s="110" customFormat="1" ht="18.75" customHeight="1" x14ac:dyDescent="0.2">
      <c r="A995" s="340"/>
      <c r="B995" s="340"/>
      <c r="C995" s="347"/>
      <c r="D995" s="342"/>
      <c r="E995" s="343"/>
      <c r="F995" s="373"/>
      <c r="G995" s="344"/>
      <c r="H995" s="395"/>
      <c r="I995" s="396"/>
    </row>
    <row r="996" spans="1:9" s="110" customFormat="1" ht="18.75" customHeight="1" x14ac:dyDescent="0.2">
      <c r="A996" s="340"/>
      <c r="B996" s="340"/>
      <c r="C996" s="347"/>
      <c r="D996" s="342"/>
      <c r="E996" s="343"/>
      <c r="F996" s="373"/>
      <c r="G996" s="344"/>
      <c r="H996" s="395"/>
      <c r="I996" s="396"/>
    </row>
    <row r="997" spans="1:9" s="110" customFormat="1" ht="18.75" customHeight="1" x14ac:dyDescent="0.2">
      <c r="A997" s="340"/>
      <c r="B997" s="340"/>
      <c r="C997" s="347"/>
      <c r="D997" s="342"/>
      <c r="E997" s="343"/>
      <c r="F997" s="373"/>
      <c r="G997" s="344"/>
      <c r="H997" s="395"/>
      <c r="I997" s="396"/>
    </row>
    <row r="998" spans="1:9" s="110" customFormat="1" ht="18.75" customHeight="1" x14ac:dyDescent="0.2">
      <c r="A998" s="340"/>
      <c r="B998" s="340"/>
      <c r="C998" s="347"/>
      <c r="D998" s="342"/>
      <c r="E998" s="343"/>
      <c r="F998" s="373"/>
      <c r="G998" s="344"/>
      <c r="H998" s="395"/>
      <c r="I998" s="396"/>
    </row>
    <row r="999" spans="1:9" s="110" customFormat="1" ht="18.75" customHeight="1" x14ac:dyDescent="0.2">
      <c r="A999" s="340"/>
      <c r="B999" s="340"/>
      <c r="C999" s="347"/>
      <c r="D999" s="342"/>
      <c r="E999" s="343"/>
      <c r="F999" s="373"/>
      <c r="G999" s="344"/>
      <c r="H999" s="395"/>
      <c r="I999" s="396"/>
    </row>
    <row r="1000" spans="1:9" s="110" customFormat="1" ht="18.75" customHeight="1" x14ac:dyDescent="0.2">
      <c r="A1000" s="340"/>
      <c r="B1000" s="340"/>
      <c r="C1000" s="358"/>
      <c r="D1000" s="342"/>
      <c r="E1000" s="343"/>
      <c r="F1000" s="373"/>
      <c r="G1000" s="344"/>
      <c r="H1000" s="395"/>
      <c r="I1000" s="396"/>
    </row>
    <row r="1001" spans="1:9" s="110" customFormat="1" ht="18.75" customHeight="1" x14ac:dyDescent="0.2">
      <c r="A1001" s="340"/>
      <c r="B1001" s="340"/>
      <c r="C1001" s="358"/>
      <c r="D1001" s="342"/>
      <c r="E1001" s="343"/>
      <c r="F1001" s="373"/>
      <c r="G1001" s="344"/>
      <c r="H1001" s="395"/>
      <c r="I1001" s="396"/>
    </row>
    <row r="1002" spans="1:9" s="110" customFormat="1" ht="18.75" customHeight="1" x14ac:dyDescent="0.2">
      <c r="A1002" s="340"/>
      <c r="B1002" s="340"/>
      <c r="C1002" s="347"/>
      <c r="D1002" s="342"/>
      <c r="E1002" s="343"/>
      <c r="F1002" s="373"/>
      <c r="G1002" s="344"/>
      <c r="H1002" s="395"/>
      <c r="I1002" s="396"/>
    </row>
    <row r="1003" spans="1:9" s="110" customFormat="1" ht="18.75" customHeight="1" x14ac:dyDescent="0.2">
      <c r="A1003" s="340"/>
      <c r="B1003" s="340"/>
      <c r="C1003" s="352"/>
      <c r="D1003" s="342"/>
      <c r="E1003" s="343"/>
      <c r="F1003" s="373"/>
      <c r="G1003" s="344"/>
      <c r="H1003" s="395"/>
      <c r="I1003" s="396"/>
    </row>
    <row r="1004" spans="1:9" s="110" customFormat="1" ht="18.75" customHeight="1" x14ac:dyDescent="0.2">
      <c r="A1004" s="340"/>
      <c r="B1004" s="340"/>
      <c r="C1004" s="352"/>
      <c r="D1004" s="342"/>
      <c r="E1004" s="343"/>
      <c r="F1004" s="373"/>
      <c r="G1004" s="344"/>
      <c r="H1004" s="395"/>
      <c r="I1004" s="396"/>
    </row>
    <row r="1005" spans="1:9" s="110" customFormat="1" ht="18.75" customHeight="1" x14ac:dyDescent="0.2">
      <c r="A1005" s="340"/>
      <c r="B1005" s="340"/>
      <c r="C1005" s="352"/>
      <c r="D1005" s="342"/>
      <c r="E1005" s="343"/>
      <c r="F1005" s="373"/>
      <c r="G1005" s="344"/>
      <c r="H1005" s="395"/>
      <c r="I1005" s="396"/>
    </row>
    <row r="1006" spans="1:9" s="110" customFormat="1" ht="18.75" customHeight="1" x14ac:dyDescent="0.2">
      <c r="A1006" s="340"/>
      <c r="B1006" s="340"/>
      <c r="C1006" s="347"/>
      <c r="D1006" s="342"/>
      <c r="E1006" s="343"/>
      <c r="F1006" s="373"/>
      <c r="G1006" s="344"/>
      <c r="H1006" s="395"/>
      <c r="I1006" s="396"/>
    </row>
    <row r="1007" spans="1:9" s="110" customFormat="1" ht="18.75" customHeight="1" x14ac:dyDescent="0.2">
      <c r="A1007" s="340"/>
      <c r="B1007" s="340"/>
      <c r="C1007" s="347"/>
      <c r="D1007" s="342"/>
      <c r="E1007" s="343"/>
      <c r="F1007" s="373"/>
      <c r="G1007" s="344"/>
      <c r="H1007" s="395"/>
      <c r="I1007" s="396"/>
    </row>
    <row r="1008" spans="1:9" s="110" customFormat="1" ht="18.75" customHeight="1" x14ac:dyDescent="0.2">
      <c r="A1008" s="340"/>
      <c r="B1008" s="340"/>
      <c r="C1008" s="347"/>
      <c r="D1008" s="342"/>
      <c r="E1008" s="343"/>
      <c r="F1008" s="373"/>
      <c r="G1008" s="344"/>
      <c r="H1008" s="395"/>
      <c r="I1008" s="396"/>
    </row>
    <row r="1009" spans="1:9" s="110" customFormat="1" ht="18.75" customHeight="1" x14ac:dyDescent="0.2">
      <c r="A1009" s="340"/>
      <c r="B1009" s="340"/>
      <c r="C1009" s="347"/>
      <c r="D1009" s="342"/>
      <c r="E1009" s="343"/>
      <c r="F1009" s="373"/>
      <c r="G1009" s="344"/>
      <c r="H1009" s="395"/>
      <c r="I1009" s="396"/>
    </row>
    <row r="1010" spans="1:9" s="110" customFormat="1" ht="18.75" customHeight="1" x14ac:dyDescent="0.2">
      <c r="A1010" s="340"/>
      <c r="B1010" s="340"/>
      <c r="C1010" s="347"/>
      <c r="D1010" s="342"/>
      <c r="E1010" s="343"/>
      <c r="F1010" s="373"/>
      <c r="G1010" s="344"/>
      <c r="H1010" s="395"/>
      <c r="I1010" s="396"/>
    </row>
    <row r="1011" spans="1:9" s="110" customFormat="1" ht="18.75" customHeight="1" x14ac:dyDescent="0.2">
      <c r="A1011" s="340"/>
      <c r="B1011" s="340"/>
      <c r="C1011" s="347"/>
      <c r="D1011" s="342"/>
      <c r="E1011" s="343"/>
      <c r="F1011" s="373"/>
      <c r="G1011" s="344"/>
      <c r="H1011" s="395"/>
      <c r="I1011" s="396"/>
    </row>
    <row r="1012" spans="1:9" s="110" customFormat="1" ht="18.75" customHeight="1" x14ac:dyDescent="0.2">
      <c r="A1012" s="340"/>
      <c r="B1012" s="340"/>
      <c r="C1012" s="347"/>
      <c r="D1012" s="342"/>
      <c r="E1012" s="343"/>
      <c r="F1012" s="373"/>
      <c r="G1012" s="344"/>
      <c r="H1012" s="395"/>
      <c r="I1012" s="396"/>
    </row>
    <row r="1013" spans="1:9" s="110" customFormat="1" ht="18.75" customHeight="1" x14ac:dyDescent="0.2">
      <c r="A1013" s="340"/>
      <c r="B1013" s="340"/>
      <c r="C1013" s="347"/>
      <c r="D1013" s="342"/>
      <c r="E1013" s="343"/>
      <c r="F1013" s="373"/>
      <c r="G1013" s="344"/>
      <c r="H1013" s="395"/>
      <c r="I1013" s="396"/>
    </row>
    <row r="1014" spans="1:9" s="167" customFormat="1" ht="18.75" customHeight="1" x14ac:dyDescent="0.2">
      <c r="A1014" s="340"/>
      <c r="B1014" s="340"/>
      <c r="C1014" s="347"/>
      <c r="D1014" s="342"/>
      <c r="E1014" s="343"/>
      <c r="F1014" s="373"/>
      <c r="G1014" s="344"/>
      <c r="H1014" s="395"/>
      <c r="I1014" s="396"/>
    </row>
    <row r="1015" spans="1:9" s="110" customFormat="1" ht="18.75" customHeight="1" x14ac:dyDescent="0.2">
      <c r="A1015" s="340"/>
      <c r="B1015" s="340"/>
      <c r="C1015" s="347"/>
      <c r="D1015" s="342"/>
      <c r="E1015" s="343"/>
      <c r="F1015" s="373"/>
      <c r="G1015" s="344"/>
      <c r="H1015" s="395"/>
      <c r="I1015" s="396"/>
    </row>
    <row r="1016" spans="1:9" s="110" customFormat="1" ht="18.75" customHeight="1" x14ac:dyDescent="0.2">
      <c r="A1016" s="340"/>
      <c r="B1016" s="340"/>
      <c r="C1016" s="347"/>
      <c r="D1016" s="342"/>
      <c r="E1016" s="343"/>
      <c r="F1016" s="373"/>
      <c r="G1016" s="344"/>
      <c r="H1016" s="395"/>
      <c r="I1016" s="396"/>
    </row>
    <row r="1017" spans="1:9" s="112" customFormat="1" ht="18.75" customHeight="1" x14ac:dyDescent="0.2">
      <c r="A1017" s="340"/>
      <c r="B1017" s="340"/>
      <c r="C1017" s="347"/>
      <c r="D1017" s="342"/>
      <c r="E1017" s="343"/>
      <c r="F1017" s="373"/>
      <c r="G1017" s="344"/>
      <c r="H1017" s="395"/>
      <c r="I1017" s="396"/>
    </row>
    <row r="1018" spans="1:9" s="110" customFormat="1" ht="18.75" customHeight="1" x14ac:dyDescent="0.2">
      <c r="A1018" s="340"/>
      <c r="B1018" s="340"/>
      <c r="C1018" s="347"/>
      <c r="D1018" s="342"/>
      <c r="E1018" s="343"/>
      <c r="F1018" s="373"/>
      <c r="G1018" s="344"/>
      <c r="H1018" s="395"/>
      <c r="I1018" s="396"/>
    </row>
    <row r="1019" spans="1:9" s="110" customFormat="1" ht="18.75" customHeight="1" x14ac:dyDescent="0.2">
      <c r="A1019" s="340"/>
      <c r="B1019" s="340"/>
      <c r="C1019" s="347"/>
      <c r="D1019" s="342"/>
      <c r="E1019" s="343"/>
      <c r="F1019" s="373"/>
      <c r="G1019" s="344"/>
      <c r="H1019" s="395"/>
      <c r="I1019" s="396"/>
    </row>
    <row r="1020" spans="1:9" s="110" customFormat="1" ht="18.75" customHeight="1" x14ac:dyDescent="0.2">
      <c r="A1020" s="340"/>
      <c r="B1020" s="340"/>
      <c r="C1020" s="347"/>
      <c r="D1020" s="389"/>
      <c r="E1020" s="343"/>
      <c r="F1020" s="373"/>
      <c r="G1020" s="344"/>
      <c r="H1020" s="395"/>
      <c r="I1020" s="396"/>
    </row>
    <row r="1021" spans="1:9" s="110" customFormat="1" ht="18.75" customHeight="1" x14ac:dyDescent="0.2">
      <c r="A1021" s="340"/>
      <c r="B1021" s="340"/>
      <c r="C1021" s="347"/>
      <c r="D1021" s="389"/>
      <c r="E1021" s="343"/>
      <c r="F1021" s="373"/>
      <c r="G1021" s="344"/>
      <c r="H1021" s="395"/>
      <c r="I1021" s="396"/>
    </row>
    <row r="1022" spans="1:9" s="110" customFormat="1" ht="18.75" customHeight="1" x14ac:dyDescent="0.2">
      <c r="A1022" s="340"/>
      <c r="B1022" s="340"/>
      <c r="C1022" s="347"/>
      <c r="D1022" s="163"/>
      <c r="E1022" s="343"/>
      <c r="F1022" s="373"/>
      <c r="G1022" s="354"/>
      <c r="H1022" s="395"/>
      <c r="I1022" s="396"/>
    </row>
    <row r="1023" spans="1:9" s="110" customFormat="1" ht="18.75" customHeight="1" x14ac:dyDescent="0.2">
      <c r="A1023" s="340"/>
      <c r="B1023" s="340"/>
      <c r="C1023" s="347"/>
      <c r="D1023" s="342"/>
      <c r="E1023" s="343"/>
      <c r="F1023" s="373"/>
      <c r="G1023" s="354"/>
      <c r="H1023" s="395"/>
      <c r="I1023" s="396"/>
    </row>
    <row r="1024" spans="1:9" s="110" customFormat="1" ht="18.75" customHeight="1" x14ac:dyDescent="0.2">
      <c r="A1024" s="340"/>
      <c r="B1024" s="340"/>
      <c r="C1024" s="347"/>
      <c r="D1024" s="342"/>
      <c r="E1024" s="343"/>
      <c r="F1024" s="373"/>
      <c r="G1024" s="344"/>
      <c r="H1024" s="395"/>
      <c r="I1024" s="396"/>
    </row>
    <row r="1025" spans="1:9" s="110" customFormat="1" ht="18.75" customHeight="1" x14ac:dyDescent="0.2">
      <c r="A1025" s="340"/>
      <c r="B1025" s="340"/>
      <c r="C1025" s="347"/>
      <c r="D1025" s="342"/>
      <c r="E1025" s="343"/>
      <c r="F1025" s="373"/>
      <c r="G1025" s="344"/>
      <c r="H1025" s="395"/>
      <c r="I1025" s="396"/>
    </row>
    <row r="1026" spans="1:9" s="110" customFormat="1" ht="18.75" customHeight="1" x14ac:dyDescent="0.2">
      <c r="A1026" s="340"/>
      <c r="B1026" s="340"/>
      <c r="C1026" s="347"/>
      <c r="D1026" s="389"/>
      <c r="E1026" s="343"/>
      <c r="F1026" s="373"/>
      <c r="G1026" s="344"/>
      <c r="H1026" s="395"/>
      <c r="I1026" s="396"/>
    </row>
    <row r="1027" spans="1:9" s="110" customFormat="1" ht="18.75" customHeight="1" x14ac:dyDescent="0.2">
      <c r="A1027" s="340"/>
      <c r="B1027" s="340"/>
      <c r="C1027" s="347"/>
      <c r="D1027" s="342"/>
      <c r="E1027" s="343"/>
      <c r="F1027" s="373"/>
      <c r="G1027" s="344"/>
      <c r="H1027" s="395"/>
      <c r="I1027" s="396"/>
    </row>
    <row r="1028" spans="1:9" s="110" customFormat="1" ht="18.75" customHeight="1" x14ac:dyDescent="0.2">
      <c r="A1028" s="340"/>
      <c r="B1028" s="340"/>
      <c r="C1028" s="347"/>
      <c r="D1028" s="342"/>
      <c r="E1028" s="343"/>
      <c r="F1028" s="373"/>
      <c r="G1028" s="344"/>
      <c r="H1028" s="395"/>
      <c r="I1028" s="396"/>
    </row>
    <row r="1029" spans="1:9" s="110" customFormat="1" ht="18.75" customHeight="1" x14ac:dyDescent="0.2">
      <c r="A1029" s="340"/>
      <c r="B1029" s="340"/>
      <c r="C1029" s="347"/>
      <c r="D1029" s="342"/>
      <c r="E1029" s="343"/>
      <c r="F1029" s="373"/>
      <c r="G1029" s="344"/>
      <c r="H1029" s="395"/>
      <c r="I1029" s="396"/>
    </row>
    <row r="1030" spans="1:9" s="110" customFormat="1" ht="18.75" customHeight="1" x14ac:dyDescent="0.2">
      <c r="A1030" s="340"/>
      <c r="B1030" s="340"/>
      <c r="C1030" s="347"/>
      <c r="D1030" s="389"/>
      <c r="E1030" s="343"/>
      <c r="F1030" s="373"/>
      <c r="G1030" s="344"/>
      <c r="H1030" s="395"/>
      <c r="I1030" s="396"/>
    </row>
    <row r="1031" spans="1:9" s="110" customFormat="1" ht="18.75" customHeight="1" x14ac:dyDescent="0.2">
      <c r="A1031" s="340"/>
      <c r="B1031" s="340"/>
      <c r="C1031" s="352"/>
      <c r="D1031" s="342"/>
      <c r="E1031" s="343"/>
      <c r="F1031" s="373"/>
      <c r="G1031" s="354"/>
      <c r="H1031" s="395"/>
      <c r="I1031" s="396"/>
    </row>
    <row r="1032" spans="1:9" s="110" customFormat="1" ht="18.75" customHeight="1" x14ac:dyDescent="0.2">
      <c r="A1032" s="340"/>
      <c r="B1032" s="340"/>
      <c r="C1032" s="352"/>
      <c r="D1032" s="342"/>
      <c r="E1032" s="343"/>
      <c r="F1032" s="373"/>
      <c r="G1032" s="354"/>
      <c r="H1032" s="395"/>
      <c r="I1032" s="396"/>
    </row>
    <row r="1033" spans="1:9" s="110" customFormat="1" ht="18.75" customHeight="1" x14ac:dyDescent="0.2">
      <c r="A1033" s="340"/>
      <c r="B1033" s="340"/>
      <c r="C1033" s="347"/>
      <c r="D1033" s="342"/>
      <c r="E1033" s="343"/>
      <c r="F1033" s="373"/>
      <c r="G1033" s="344"/>
      <c r="H1033" s="395"/>
      <c r="I1033" s="396"/>
    </row>
    <row r="1034" spans="1:9" s="110" customFormat="1" ht="18.75" customHeight="1" x14ac:dyDescent="0.2">
      <c r="A1034" s="340"/>
      <c r="B1034" s="340"/>
      <c r="C1034" s="347"/>
      <c r="D1034" s="389"/>
      <c r="E1034" s="343"/>
      <c r="F1034" s="373"/>
      <c r="G1034" s="344"/>
      <c r="H1034" s="395"/>
      <c r="I1034" s="396"/>
    </row>
    <row r="1035" spans="1:9" s="110" customFormat="1" ht="18.75" customHeight="1" x14ac:dyDescent="0.2">
      <c r="A1035" s="340"/>
      <c r="B1035" s="340"/>
      <c r="C1035" s="347"/>
      <c r="D1035" s="389"/>
      <c r="E1035" s="343"/>
      <c r="F1035" s="373"/>
      <c r="G1035" s="344"/>
      <c r="H1035" s="395"/>
      <c r="I1035" s="396"/>
    </row>
    <row r="1036" spans="1:9" s="110" customFormat="1" ht="18.75" customHeight="1" x14ac:dyDescent="0.2">
      <c r="A1036" s="340"/>
      <c r="B1036" s="340"/>
      <c r="C1036" s="347"/>
      <c r="D1036" s="389"/>
      <c r="E1036" s="343"/>
      <c r="F1036" s="373"/>
      <c r="G1036" s="344"/>
      <c r="H1036" s="395"/>
      <c r="I1036" s="396"/>
    </row>
    <row r="1037" spans="1:9" s="110" customFormat="1" ht="18.75" customHeight="1" x14ac:dyDescent="0.2">
      <c r="A1037" s="340"/>
      <c r="B1037" s="340"/>
      <c r="C1037" s="347"/>
      <c r="D1037" s="163"/>
      <c r="E1037" s="343"/>
      <c r="F1037" s="373"/>
      <c r="G1037" s="344"/>
      <c r="H1037" s="395"/>
      <c r="I1037" s="396"/>
    </row>
    <row r="1038" spans="1:9" s="110" customFormat="1" ht="18.75" customHeight="1" x14ac:dyDescent="0.2">
      <c r="A1038" s="340"/>
      <c r="B1038" s="340"/>
      <c r="C1038" s="347"/>
      <c r="D1038" s="342"/>
      <c r="E1038" s="343"/>
      <c r="F1038" s="373"/>
      <c r="G1038" s="344"/>
      <c r="H1038" s="395"/>
      <c r="I1038" s="396"/>
    </row>
    <row r="1039" spans="1:9" s="110" customFormat="1" ht="18.75" customHeight="1" x14ac:dyDescent="0.2">
      <c r="A1039" s="340"/>
      <c r="B1039" s="340"/>
      <c r="C1039" s="347"/>
      <c r="D1039" s="389"/>
      <c r="E1039" s="343"/>
      <c r="F1039" s="373"/>
      <c r="G1039" s="344"/>
      <c r="H1039" s="395"/>
      <c r="I1039" s="396"/>
    </row>
    <row r="1040" spans="1:9" s="110" customFormat="1" ht="18.75" customHeight="1" x14ac:dyDescent="0.2">
      <c r="A1040" s="340"/>
      <c r="B1040" s="340"/>
      <c r="C1040" s="347"/>
      <c r="D1040" s="342"/>
      <c r="E1040" s="343"/>
      <c r="F1040" s="373"/>
      <c r="G1040" s="344"/>
      <c r="H1040" s="395"/>
      <c r="I1040" s="396"/>
    </row>
    <row r="1041" spans="1:9" s="110" customFormat="1" ht="18.75" customHeight="1" x14ac:dyDescent="0.2">
      <c r="A1041" s="340"/>
      <c r="B1041" s="340"/>
      <c r="C1041" s="347"/>
      <c r="D1041" s="342"/>
      <c r="E1041" s="343"/>
      <c r="F1041" s="373"/>
      <c r="G1041" s="344"/>
      <c r="H1041" s="395"/>
      <c r="I1041" s="396"/>
    </row>
    <row r="1042" spans="1:9" s="110" customFormat="1" ht="18.75" customHeight="1" x14ac:dyDescent="0.2">
      <c r="A1042" s="340"/>
      <c r="B1042" s="340"/>
      <c r="C1042" s="347"/>
      <c r="D1042" s="389"/>
      <c r="E1042" s="343"/>
      <c r="F1042" s="373"/>
      <c r="G1042" s="344"/>
      <c r="H1042" s="395"/>
      <c r="I1042" s="396"/>
    </row>
    <row r="1043" spans="1:9" s="110" customFormat="1" ht="18.75" customHeight="1" x14ac:dyDescent="0.2">
      <c r="A1043" s="340"/>
      <c r="B1043" s="340"/>
      <c r="C1043" s="347"/>
      <c r="D1043" s="342"/>
      <c r="E1043" s="343"/>
      <c r="F1043" s="373"/>
      <c r="G1043" s="344"/>
      <c r="H1043" s="395"/>
      <c r="I1043" s="396"/>
    </row>
    <row r="1044" spans="1:9" s="110" customFormat="1" ht="18.75" customHeight="1" x14ac:dyDescent="0.2">
      <c r="A1044" s="340"/>
      <c r="B1044" s="161"/>
      <c r="C1044" s="162"/>
      <c r="D1044" s="342"/>
      <c r="E1044" s="343"/>
      <c r="F1044" s="373"/>
      <c r="G1044" s="344"/>
      <c r="H1044" s="395"/>
      <c r="I1044" s="396"/>
    </row>
    <row r="1045" spans="1:9" s="110" customFormat="1" ht="18.75" customHeight="1" x14ac:dyDescent="0.2">
      <c r="A1045" s="340"/>
      <c r="B1045" s="161"/>
      <c r="C1045" s="162"/>
      <c r="D1045" s="389"/>
      <c r="E1045" s="343"/>
      <c r="F1045" s="373"/>
      <c r="G1045" s="344"/>
      <c r="H1045" s="395"/>
      <c r="I1045" s="396"/>
    </row>
    <row r="1046" spans="1:9" s="110" customFormat="1" ht="18.75" customHeight="1" x14ac:dyDescent="0.2">
      <c r="A1046" s="340"/>
      <c r="B1046" s="340"/>
      <c r="C1046" s="347"/>
      <c r="D1046" s="342"/>
      <c r="E1046" s="343"/>
      <c r="F1046" s="373"/>
      <c r="G1046" s="344"/>
      <c r="H1046" s="395"/>
      <c r="I1046" s="396"/>
    </row>
    <row r="1047" spans="1:9" s="110" customFormat="1" ht="18.75" customHeight="1" x14ac:dyDescent="0.2">
      <c r="A1047" s="340"/>
      <c r="B1047" s="340"/>
      <c r="C1047" s="347"/>
      <c r="D1047" s="342"/>
      <c r="E1047" s="343"/>
      <c r="F1047" s="373"/>
      <c r="G1047" s="344"/>
      <c r="H1047" s="395"/>
      <c r="I1047" s="396"/>
    </row>
    <row r="1048" spans="1:9" s="110" customFormat="1" ht="18.75" customHeight="1" x14ac:dyDescent="0.2">
      <c r="A1048" s="340"/>
      <c r="B1048" s="340"/>
      <c r="C1048" s="347"/>
      <c r="D1048" s="389"/>
      <c r="E1048" s="343"/>
      <c r="F1048" s="373"/>
      <c r="G1048" s="354"/>
      <c r="H1048" s="395"/>
      <c r="I1048" s="396"/>
    </row>
    <row r="1049" spans="1:9" s="110" customFormat="1" ht="18.75" customHeight="1" x14ac:dyDescent="0.2">
      <c r="A1049" s="340"/>
      <c r="B1049" s="340"/>
      <c r="C1049" s="347"/>
      <c r="D1049" s="342"/>
      <c r="E1049" s="362"/>
      <c r="F1049" s="373"/>
      <c r="G1049" s="354"/>
      <c r="H1049" s="395"/>
      <c r="I1049" s="396"/>
    </row>
    <row r="1050" spans="1:9" s="110" customFormat="1" ht="18.75" customHeight="1" x14ac:dyDescent="0.2">
      <c r="A1050" s="340"/>
      <c r="B1050" s="340"/>
      <c r="C1050" s="347"/>
      <c r="D1050" s="342"/>
      <c r="E1050" s="376"/>
      <c r="F1050" s="374"/>
      <c r="G1050" s="354"/>
      <c r="H1050" s="395"/>
      <c r="I1050" s="396"/>
    </row>
    <row r="1051" spans="1:9" s="110" customFormat="1" ht="18.75" customHeight="1" x14ac:dyDescent="0.2">
      <c r="A1051" s="340"/>
      <c r="B1051" s="340"/>
      <c r="C1051" s="358"/>
      <c r="D1051" s="342"/>
      <c r="E1051" s="343"/>
      <c r="F1051" s="373"/>
      <c r="G1051" s="354"/>
      <c r="H1051" s="395"/>
      <c r="I1051" s="396"/>
    </row>
    <row r="1052" spans="1:9" s="110" customFormat="1" ht="18.75" customHeight="1" x14ac:dyDescent="0.2">
      <c r="A1052" s="340"/>
      <c r="B1052" s="340"/>
      <c r="C1052" s="358"/>
      <c r="D1052" s="389"/>
      <c r="E1052" s="343"/>
      <c r="F1052" s="373"/>
      <c r="G1052" s="354"/>
      <c r="H1052" s="395"/>
      <c r="I1052" s="396"/>
    </row>
    <row r="1053" spans="1:9" s="110" customFormat="1" ht="18.75" customHeight="1" x14ac:dyDescent="0.2">
      <c r="A1053" s="340"/>
      <c r="B1053" s="340"/>
      <c r="C1053" s="347"/>
      <c r="D1053" s="389"/>
      <c r="E1053" s="343"/>
      <c r="F1053" s="373"/>
      <c r="G1053" s="354"/>
      <c r="H1053" s="395"/>
      <c r="I1053" s="396"/>
    </row>
    <row r="1054" spans="1:9" s="110" customFormat="1" ht="18.75" customHeight="1" x14ac:dyDescent="0.2">
      <c r="A1054" s="340"/>
      <c r="B1054" s="340"/>
      <c r="C1054" s="358"/>
      <c r="D1054" s="389"/>
      <c r="E1054" s="362"/>
      <c r="F1054" s="373"/>
      <c r="G1054" s="354"/>
      <c r="H1054" s="395"/>
      <c r="I1054" s="396"/>
    </row>
    <row r="1055" spans="1:9" s="110" customFormat="1" ht="18.75" customHeight="1" x14ac:dyDescent="0.2">
      <c r="A1055" s="340"/>
      <c r="B1055" s="340"/>
      <c r="C1055" s="358"/>
      <c r="D1055" s="342"/>
      <c r="E1055" s="343"/>
      <c r="F1055" s="373"/>
      <c r="G1055" s="344"/>
      <c r="H1055" s="395"/>
      <c r="I1055" s="396"/>
    </row>
    <row r="1056" spans="1:9" s="110" customFormat="1" ht="18.75" customHeight="1" x14ac:dyDescent="0.2">
      <c r="A1056" s="340"/>
      <c r="B1056" s="340"/>
      <c r="C1056" s="358"/>
      <c r="D1056" s="342"/>
      <c r="E1056" s="343"/>
      <c r="F1056" s="373"/>
      <c r="G1056" s="344"/>
      <c r="H1056" s="395"/>
      <c r="I1056" s="396"/>
    </row>
    <row r="1057" spans="1:9" s="110" customFormat="1" ht="18.75" customHeight="1" x14ac:dyDescent="0.2">
      <c r="A1057" s="340"/>
      <c r="B1057" s="340"/>
      <c r="C1057" s="347"/>
      <c r="D1057" s="342"/>
      <c r="E1057" s="362"/>
      <c r="F1057" s="374"/>
      <c r="G1057" s="344"/>
      <c r="H1057" s="395"/>
      <c r="I1057" s="396"/>
    </row>
    <row r="1058" spans="1:9" s="110" customFormat="1" ht="18.75" customHeight="1" x14ac:dyDescent="0.2">
      <c r="A1058" s="340"/>
      <c r="B1058" s="340"/>
      <c r="C1058" s="347"/>
      <c r="D1058" s="389"/>
      <c r="E1058" s="343"/>
      <c r="F1058" s="373"/>
      <c r="G1058" s="344"/>
      <c r="H1058" s="395"/>
      <c r="I1058" s="396"/>
    </row>
    <row r="1059" spans="1:9" s="110" customFormat="1" ht="18.75" customHeight="1" x14ac:dyDescent="0.2">
      <c r="A1059" s="340"/>
      <c r="B1059" s="340"/>
      <c r="C1059" s="347"/>
      <c r="D1059" s="389"/>
      <c r="E1059" s="343"/>
      <c r="F1059" s="373"/>
      <c r="G1059" s="344"/>
      <c r="H1059" s="395"/>
      <c r="I1059" s="396"/>
    </row>
    <row r="1060" spans="1:9" s="110" customFormat="1" ht="18.75" customHeight="1" x14ac:dyDescent="0.2">
      <c r="A1060" s="340"/>
      <c r="B1060" s="340"/>
      <c r="C1060" s="347"/>
      <c r="D1060" s="389"/>
      <c r="E1060" s="363"/>
      <c r="F1060" s="373"/>
      <c r="G1060" s="354"/>
      <c r="H1060" s="395"/>
      <c r="I1060" s="396"/>
    </row>
    <row r="1061" spans="1:9" s="110" customFormat="1" ht="18.75" customHeight="1" x14ac:dyDescent="0.2">
      <c r="A1061" s="340"/>
      <c r="B1061" s="340"/>
      <c r="C1061" s="347"/>
      <c r="D1061" s="389"/>
      <c r="E1061" s="343"/>
      <c r="F1061" s="373"/>
      <c r="G1061" s="354"/>
      <c r="H1061" s="395"/>
      <c r="I1061" s="396"/>
    </row>
    <row r="1062" spans="1:9" s="110" customFormat="1" ht="18.75" customHeight="1" x14ac:dyDescent="0.2">
      <c r="A1062" s="340"/>
      <c r="B1062" s="340"/>
      <c r="C1062" s="347"/>
      <c r="D1062" s="389"/>
      <c r="E1062" s="343"/>
      <c r="F1062" s="373"/>
      <c r="G1062" s="354"/>
      <c r="H1062" s="395"/>
      <c r="I1062" s="396"/>
    </row>
    <row r="1063" spans="1:9" s="110" customFormat="1" ht="18.75" customHeight="1" x14ac:dyDescent="0.2">
      <c r="A1063" s="340"/>
      <c r="B1063" s="340"/>
      <c r="C1063" s="347"/>
      <c r="D1063" s="342"/>
      <c r="E1063" s="343"/>
      <c r="F1063" s="373"/>
      <c r="G1063" s="354"/>
      <c r="H1063" s="395"/>
      <c r="I1063" s="396"/>
    </row>
    <row r="1064" spans="1:9" s="110" customFormat="1" ht="18.75" customHeight="1" x14ac:dyDescent="0.2">
      <c r="A1064" s="340"/>
      <c r="B1064" s="340"/>
      <c r="C1064" s="347"/>
      <c r="D1064" s="342"/>
      <c r="E1064" s="363"/>
      <c r="F1064" s="373"/>
      <c r="G1064" s="354"/>
      <c r="H1064" s="395"/>
      <c r="I1064" s="396"/>
    </row>
    <row r="1065" spans="1:9" s="110" customFormat="1" ht="18.75" customHeight="1" x14ac:dyDescent="0.2">
      <c r="A1065" s="340"/>
      <c r="B1065" s="340"/>
      <c r="C1065" s="347"/>
      <c r="D1065" s="389"/>
      <c r="E1065" s="343"/>
      <c r="F1065" s="373"/>
      <c r="G1065" s="344"/>
      <c r="H1065" s="395"/>
      <c r="I1065" s="396"/>
    </row>
    <row r="1066" spans="1:9" s="110" customFormat="1" ht="18.75" customHeight="1" x14ac:dyDescent="0.2">
      <c r="A1066" s="340"/>
      <c r="B1066" s="340"/>
      <c r="C1066" s="352"/>
      <c r="D1066" s="342"/>
      <c r="E1066" s="343"/>
      <c r="F1066" s="373"/>
      <c r="G1066" s="344"/>
      <c r="H1066" s="395"/>
      <c r="I1066" s="396"/>
    </row>
    <row r="1067" spans="1:9" s="110" customFormat="1" ht="18.75" customHeight="1" x14ac:dyDescent="0.2">
      <c r="A1067" s="340"/>
      <c r="B1067" s="340"/>
      <c r="C1067" s="347"/>
      <c r="D1067" s="342"/>
      <c r="E1067" s="343"/>
      <c r="F1067" s="373"/>
      <c r="G1067" s="344"/>
      <c r="H1067" s="395"/>
      <c r="I1067" s="396"/>
    </row>
    <row r="1068" spans="1:9" s="110" customFormat="1" ht="18.75" customHeight="1" x14ac:dyDescent="0.2">
      <c r="A1068" s="340"/>
      <c r="B1068" s="340"/>
      <c r="C1068" s="347"/>
      <c r="D1068" s="342"/>
      <c r="E1068" s="343"/>
      <c r="F1068" s="373"/>
      <c r="G1068" s="344"/>
      <c r="H1068" s="395"/>
      <c r="I1068" s="396"/>
    </row>
    <row r="1069" spans="1:9" s="110" customFormat="1" ht="18.75" customHeight="1" x14ac:dyDescent="0.2">
      <c r="A1069" s="340"/>
      <c r="B1069" s="340"/>
      <c r="C1069" s="347"/>
      <c r="D1069" s="342"/>
      <c r="E1069" s="343"/>
      <c r="F1069" s="373"/>
      <c r="G1069" s="344"/>
      <c r="H1069" s="395"/>
      <c r="I1069" s="396"/>
    </row>
    <row r="1070" spans="1:9" s="110" customFormat="1" ht="18.75" customHeight="1" x14ac:dyDescent="0.2">
      <c r="A1070" s="340"/>
      <c r="B1070" s="340"/>
      <c r="C1070" s="347"/>
      <c r="D1070" s="342"/>
      <c r="E1070" s="343"/>
      <c r="F1070" s="373"/>
      <c r="G1070" s="344"/>
      <c r="H1070" s="395"/>
      <c r="I1070" s="396"/>
    </row>
    <row r="1071" spans="1:9" s="110" customFormat="1" ht="18.75" customHeight="1" x14ac:dyDescent="0.2">
      <c r="A1071" s="340"/>
      <c r="B1071" s="340"/>
      <c r="C1071" s="347"/>
      <c r="D1071" s="342"/>
      <c r="E1071" s="349"/>
      <c r="F1071" s="374"/>
      <c r="G1071" s="344"/>
      <c r="H1071" s="395"/>
      <c r="I1071" s="396"/>
    </row>
    <row r="1072" spans="1:9" s="110" customFormat="1" ht="18.75" customHeight="1" x14ac:dyDescent="0.2">
      <c r="A1072" s="340"/>
      <c r="B1072" s="340"/>
      <c r="C1072" s="347"/>
      <c r="D1072" s="342"/>
      <c r="E1072" s="349"/>
      <c r="F1072" s="374"/>
      <c r="G1072" s="344"/>
      <c r="H1072" s="395"/>
      <c r="I1072" s="396"/>
    </row>
    <row r="1073" spans="1:9" s="110" customFormat="1" ht="18.75" customHeight="1" x14ac:dyDescent="0.2">
      <c r="A1073" s="340"/>
      <c r="B1073" s="340"/>
      <c r="C1073" s="352"/>
      <c r="D1073" s="389"/>
      <c r="E1073" s="378"/>
      <c r="F1073" s="374"/>
      <c r="G1073" s="344"/>
      <c r="H1073" s="395"/>
      <c r="I1073" s="396"/>
    </row>
    <row r="1074" spans="1:9" s="110" customFormat="1" ht="18.75" customHeight="1" x14ac:dyDescent="0.2">
      <c r="A1074" s="340"/>
      <c r="B1074" s="340"/>
      <c r="C1074" s="352"/>
      <c r="D1074" s="389"/>
      <c r="E1074" s="343"/>
      <c r="F1074" s="373"/>
      <c r="G1074" s="344"/>
      <c r="H1074" s="395"/>
      <c r="I1074" s="396"/>
    </row>
    <row r="1075" spans="1:9" s="110" customFormat="1" ht="18.75" customHeight="1" x14ac:dyDescent="0.2">
      <c r="A1075" s="340"/>
      <c r="B1075" s="340"/>
      <c r="C1075" s="347"/>
      <c r="D1075" s="389"/>
      <c r="E1075" s="343"/>
      <c r="F1075" s="373"/>
      <c r="G1075" s="354"/>
      <c r="H1075" s="395"/>
      <c r="I1075" s="396"/>
    </row>
    <row r="1076" spans="1:9" s="110" customFormat="1" ht="18.75" customHeight="1" x14ac:dyDescent="0.2">
      <c r="A1076" s="340"/>
      <c r="B1076" s="340"/>
      <c r="C1076" s="347"/>
      <c r="D1076" s="389"/>
      <c r="E1076" s="349"/>
      <c r="F1076" s="374"/>
      <c r="G1076" s="344"/>
      <c r="H1076" s="395"/>
      <c r="I1076" s="396"/>
    </row>
    <row r="1077" spans="1:9" s="110" customFormat="1" ht="18.75" customHeight="1" x14ac:dyDescent="0.2">
      <c r="A1077" s="340"/>
      <c r="B1077" s="340"/>
      <c r="C1077" s="347"/>
      <c r="D1077" s="389"/>
      <c r="E1077" s="349"/>
      <c r="F1077" s="374"/>
      <c r="G1077" s="344"/>
      <c r="H1077" s="395"/>
      <c r="I1077" s="396"/>
    </row>
    <row r="1078" spans="1:9" s="110" customFormat="1" ht="18.75" customHeight="1" x14ac:dyDescent="0.2">
      <c r="A1078" s="340"/>
      <c r="B1078" s="340"/>
      <c r="C1078" s="341"/>
      <c r="D1078" s="389"/>
      <c r="E1078" s="343"/>
      <c r="F1078" s="373"/>
      <c r="G1078" s="354"/>
      <c r="H1078" s="395"/>
      <c r="I1078" s="396"/>
    </row>
    <row r="1079" spans="1:9" s="110" customFormat="1" ht="18.75" customHeight="1" x14ac:dyDescent="0.2">
      <c r="A1079" s="340"/>
      <c r="B1079" s="340"/>
      <c r="C1079" s="347"/>
      <c r="D1079" s="389"/>
      <c r="E1079" s="343"/>
      <c r="F1079" s="373"/>
      <c r="G1079" s="344"/>
      <c r="H1079" s="395"/>
      <c r="I1079" s="396"/>
    </row>
    <row r="1080" spans="1:9" s="110" customFormat="1" ht="18.75" customHeight="1" x14ac:dyDescent="0.2">
      <c r="A1080" s="340"/>
      <c r="B1080" s="340"/>
      <c r="C1080" s="347"/>
      <c r="D1080" s="389"/>
      <c r="E1080" s="343"/>
      <c r="F1080" s="373"/>
      <c r="G1080" s="344"/>
      <c r="H1080" s="395"/>
      <c r="I1080" s="396"/>
    </row>
    <row r="1081" spans="1:9" s="110" customFormat="1" ht="18.75" customHeight="1" x14ac:dyDescent="0.2">
      <c r="A1081" s="340"/>
      <c r="B1081" s="340"/>
      <c r="C1081" s="347"/>
      <c r="D1081" s="389"/>
      <c r="E1081" s="343"/>
      <c r="F1081" s="373"/>
      <c r="G1081" s="344"/>
      <c r="H1081" s="395"/>
      <c r="I1081" s="396"/>
    </row>
    <row r="1082" spans="1:9" s="110" customFormat="1" ht="18.75" customHeight="1" x14ac:dyDescent="0.2">
      <c r="A1082" s="340"/>
      <c r="B1082" s="340"/>
      <c r="C1082" s="372"/>
      <c r="D1082" s="389"/>
      <c r="E1082" s="343"/>
      <c r="F1082" s="373"/>
      <c r="G1082" s="354"/>
      <c r="H1082" s="395"/>
      <c r="I1082" s="396"/>
    </row>
    <row r="1083" spans="1:9" s="110" customFormat="1" ht="18.75" customHeight="1" x14ac:dyDescent="0.2">
      <c r="A1083" s="340"/>
      <c r="B1083" s="340"/>
      <c r="C1083" s="388"/>
      <c r="D1083" s="389"/>
      <c r="E1083" s="343"/>
      <c r="F1083" s="373"/>
      <c r="G1083" s="354"/>
      <c r="H1083" s="395"/>
      <c r="I1083" s="396"/>
    </row>
    <row r="1084" spans="1:9" s="110" customFormat="1" ht="18.75" customHeight="1" x14ac:dyDescent="0.2">
      <c r="A1084" s="340"/>
      <c r="B1084" s="340"/>
      <c r="C1084" s="347"/>
      <c r="D1084" s="389"/>
      <c r="E1084" s="343"/>
      <c r="F1084" s="373"/>
      <c r="G1084" s="344"/>
      <c r="H1084" s="395"/>
      <c r="I1084" s="396"/>
    </row>
    <row r="1085" spans="1:9" s="110" customFormat="1" ht="18.75" customHeight="1" x14ac:dyDescent="0.2">
      <c r="A1085" s="340"/>
      <c r="B1085" s="340"/>
      <c r="C1085" s="347"/>
      <c r="D1085" s="389"/>
      <c r="E1085" s="349"/>
      <c r="F1085" s="374"/>
      <c r="G1085" s="344"/>
      <c r="H1085" s="395"/>
      <c r="I1085" s="396"/>
    </row>
    <row r="1086" spans="1:9" s="110" customFormat="1" ht="18.75" customHeight="1" x14ac:dyDescent="0.2">
      <c r="A1086" s="340"/>
      <c r="B1086" s="340"/>
      <c r="C1086" s="347"/>
      <c r="D1086" s="389"/>
      <c r="E1086" s="343"/>
      <c r="F1086" s="373"/>
      <c r="G1086" s="344"/>
      <c r="H1086" s="395"/>
      <c r="I1086" s="396"/>
    </row>
    <row r="1087" spans="1:9" s="110" customFormat="1" ht="18.75" customHeight="1" x14ac:dyDescent="0.2">
      <c r="A1087" s="340"/>
      <c r="B1087" s="340"/>
      <c r="C1087" s="352"/>
      <c r="D1087" s="389"/>
      <c r="E1087" s="343"/>
      <c r="F1087" s="373"/>
      <c r="G1087" s="344"/>
      <c r="H1087" s="395"/>
      <c r="I1087" s="396"/>
    </row>
    <row r="1088" spans="1:9" s="110" customFormat="1" ht="18.75" customHeight="1" x14ac:dyDescent="0.2">
      <c r="A1088" s="340"/>
      <c r="B1088" s="340"/>
      <c r="C1088" s="387"/>
      <c r="D1088" s="440"/>
      <c r="E1088" s="349"/>
      <c r="F1088" s="374"/>
      <c r="G1088" s="344"/>
      <c r="H1088" s="395"/>
      <c r="I1088" s="396"/>
    </row>
    <row r="1089" spans="1:9" s="110" customFormat="1" ht="18.75" customHeight="1" x14ac:dyDescent="0.2">
      <c r="A1089" s="340"/>
      <c r="B1089" s="340"/>
      <c r="C1089" s="347"/>
      <c r="D1089" s="389"/>
      <c r="E1089" s="343"/>
      <c r="F1089" s="373"/>
      <c r="G1089" s="344"/>
      <c r="H1089" s="395"/>
      <c r="I1089" s="396"/>
    </row>
    <row r="1090" spans="1:9" s="110" customFormat="1" ht="18.75" customHeight="1" x14ac:dyDescent="0.2">
      <c r="A1090" s="340"/>
      <c r="B1090" s="340"/>
      <c r="C1090" s="347"/>
      <c r="D1090" s="389"/>
      <c r="E1090" s="343"/>
      <c r="F1090" s="373"/>
      <c r="G1090" s="344"/>
      <c r="H1090" s="395"/>
      <c r="I1090" s="396"/>
    </row>
    <row r="1091" spans="1:9" s="110" customFormat="1" ht="18.75" customHeight="1" x14ac:dyDescent="0.2">
      <c r="A1091" s="340"/>
      <c r="B1091" s="340"/>
      <c r="C1091" s="347"/>
      <c r="D1091" s="389"/>
      <c r="E1091" s="343"/>
      <c r="F1091" s="373"/>
      <c r="G1091" s="344"/>
      <c r="H1091" s="395"/>
      <c r="I1091" s="396"/>
    </row>
    <row r="1092" spans="1:9" s="110" customFormat="1" ht="18.75" customHeight="1" x14ac:dyDescent="0.2">
      <c r="A1092" s="340"/>
      <c r="B1092" s="340"/>
      <c r="C1092" s="347"/>
      <c r="D1092" s="389"/>
      <c r="E1092" s="343"/>
      <c r="F1092" s="373"/>
      <c r="G1092" s="344"/>
      <c r="H1092" s="395"/>
      <c r="I1092" s="396"/>
    </row>
    <row r="1093" spans="1:9" s="110" customFormat="1" ht="18.75" customHeight="1" x14ac:dyDescent="0.2">
      <c r="A1093" s="340"/>
      <c r="B1093" s="340"/>
      <c r="C1093" s="347"/>
      <c r="D1093" s="389"/>
      <c r="E1093" s="343"/>
      <c r="F1093" s="373"/>
      <c r="G1093" s="344"/>
      <c r="H1093" s="395"/>
      <c r="I1093" s="396"/>
    </row>
    <row r="1094" spans="1:9" s="110" customFormat="1" ht="18.75" customHeight="1" x14ac:dyDescent="0.2">
      <c r="A1094" s="340"/>
      <c r="B1094" s="340"/>
      <c r="C1094" s="347"/>
      <c r="D1094" s="342"/>
      <c r="E1094" s="343"/>
      <c r="F1094" s="373"/>
      <c r="G1094" s="344"/>
      <c r="H1094" s="395"/>
      <c r="I1094" s="396"/>
    </row>
    <row r="1095" spans="1:9" s="110" customFormat="1" ht="18.75" customHeight="1" x14ac:dyDescent="0.2">
      <c r="A1095" s="340"/>
      <c r="B1095" s="340"/>
      <c r="C1095" s="347"/>
      <c r="D1095" s="342"/>
      <c r="E1095" s="343"/>
      <c r="F1095" s="373"/>
      <c r="G1095" s="344"/>
      <c r="H1095" s="395"/>
      <c r="I1095" s="396"/>
    </row>
    <row r="1096" spans="1:9" s="110" customFormat="1" ht="18.75" customHeight="1" x14ac:dyDescent="0.2">
      <c r="A1096" s="340"/>
      <c r="B1096" s="340"/>
      <c r="C1096" s="347"/>
      <c r="D1096" s="342"/>
      <c r="E1096" s="343"/>
      <c r="F1096" s="373"/>
      <c r="G1096" s="344"/>
      <c r="H1096" s="395"/>
      <c r="I1096" s="396"/>
    </row>
    <row r="1097" spans="1:9" s="110" customFormat="1" ht="18.75" customHeight="1" x14ac:dyDescent="0.2">
      <c r="A1097" s="340"/>
      <c r="B1097" s="340"/>
      <c r="C1097" s="347"/>
      <c r="D1097" s="342"/>
      <c r="E1097" s="343"/>
      <c r="F1097" s="373"/>
      <c r="G1097" s="344"/>
      <c r="H1097" s="395"/>
      <c r="I1097" s="396"/>
    </row>
    <row r="1098" spans="1:9" s="110" customFormat="1" ht="18.75" customHeight="1" x14ac:dyDescent="0.2">
      <c r="A1098" s="340"/>
      <c r="B1098" s="340"/>
      <c r="C1098" s="347"/>
      <c r="D1098" s="342"/>
      <c r="E1098" s="343"/>
      <c r="F1098" s="373"/>
      <c r="G1098" s="344"/>
      <c r="H1098" s="395"/>
      <c r="I1098" s="396"/>
    </row>
    <row r="1099" spans="1:9" s="110" customFormat="1" ht="18.75" customHeight="1" x14ac:dyDescent="0.2">
      <c r="A1099" s="340"/>
      <c r="B1099" s="340"/>
      <c r="C1099" s="347"/>
      <c r="D1099" s="342"/>
      <c r="E1099" s="343"/>
      <c r="F1099" s="373"/>
      <c r="G1099" s="344"/>
      <c r="H1099" s="395"/>
      <c r="I1099" s="396"/>
    </row>
    <row r="1100" spans="1:9" s="110" customFormat="1" ht="18.75" customHeight="1" x14ac:dyDescent="0.2">
      <c r="A1100" s="340"/>
      <c r="B1100" s="340"/>
      <c r="C1100" s="347"/>
      <c r="D1100" s="342"/>
      <c r="E1100" s="343"/>
      <c r="F1100" s="373"/>
      <c r="G1100" s="344"/>
      <c r="H1100" s="395"/>
      <c r="I1100" s="396"/>
    </row>
    <row r="1101" spans="1:9" s="110" customFormat="1" ht="18.75" customHeight="1" x14ac:dyDescent="0.2">
      <c r="A1101" s="340"/>
      <c r="B1101" s="340"/>
      <c r="C1101" s="347"/>
      <c r="D1101" s="342"/>
      <c r="E1101" s="343"/>
      <c r="F1101" s="373"/>
      <c r="G1101" s="344"/>
      <c r="H1101" s="395"/>
      <c r="I1101" s="396"/>
    </row>
    <row r="1102" spans="1:9" s="110" customFormat="1" ht="18.75" customHeight="1" x14ac:dyDescent="0.2">
      <c r="A1102" s="340"/>
      <c r="B1102" s="340"/>
      <c r="C1102" s="347"/>
      <c r="D1102" s="342"/>
      <c r="E1102" s="343"/>
      <c r="F1102" s="373"/>
      <c r="G1102" s="344"/>
      <c r="H1102" s="395"/>
      <c r="I1102" s="396"/>
    </row>
    <row r="1103" spans="1:9" s="110" customFormat="1" ht="18.75" customHeight="1" x14ac:dyDescent="0.2">
      <c r="A1103" s="340"/>
      <c r="B1103" s="340"/>
      <c r="C1103" s="347"/>
      <c r="D1103" s="389"/>
      <c r="E1103" s="343"/>
      <c r="F1103" s="373"/>
      <c r="G1103" s="344"/>
      <c r="H1103" s="395"/>
      <c r="I1103" s="396"/>
    </row>
    <row r="1104" spans="1:9" s="110" customFormat="1" ht="18.75" customHeight="1" x14ac:dyDescent="0.2">
      <c r="A1104" s="340"/>
      <c r="B1104" s="340"/>
      <c r="C1104" s="347"/>
      <c r="D1104" s="389"/>
      <c r="E1104" s="343"/>
      <c r="F1104" s="373"/>
      <c r="G1104" s="344"/>
      <c r="H1104" s="395"/>
      <c r="I1104" s="396"/>
    </row>
    <row r="1105" spans="1:9" s="110" customFormat="1" ht="18.75" customHeight="1" x14ac:dyDescent="0.2">
      <c r="A1105" s="340"/>
      <c r="B1105" s="340"/>
      <c r="C1105" s="347"/>
      <c r="D1105" s="389"/>
      <c r="E1105" s="343"/>
      <c r="F1105" s="373"/>
      <c r="G1105" s="344"/>
      <c r="H1105" s="395"/>
      <c r="I1105" s="396"/>
    </row>
    <row r="1106" spans="1:9" s="110" customFormat="1" ht="18.75" customHeight="1" x14ac:dyDescent="0.2">
      <c r="A1106" s="340"/>
      <c r="B1106" s="340"/>
      <c r="C1106" s="347"/>
      <c r="D1106" s="342"/>
      <c r="E1106" s="343"/>
      <c r="F1106" s="373"/>
      <c r="G1106" s="344"/>
      <c r="H1106" s="395"/>
      <c r="I1106" s="396"/>
    </row>
    <row r="1107" spans="1:9" s="110" customFormat="1" ht="18.75" customHeight="1" x14ac:dyDescent="0.2">
      <c r="A1107" s="406"/>
      <c r="B1107" s="406"/>
      <c r="C1107" s="347"/>
      <c r="D1107" s="436"/>
      <c r="E1107" s="349"/>
      <c r="F1107" s="374"/>
      <c r="G1107" s="344"/>
      <c r="H1107" s="395"/>
      <c r="I1107" s="396"/>
    </row>
    <row r="1108" spans="1:9" s="110" customFormat="1" ht="18.75" customHeight="1" x14ac:dyDescent="0.2">
      <c r="A1108" s="340"/>
      <c r="B1108" s="340"/>
      <c r="C1108" s="347"/>
      <c r="D1108" s="342"/>
      <c r="E1108" s="343"/>
      <c r="F1108" s="373"/>
      <c r="G1108" s="354"/>
      <c r="H1108" s="395"/>
      <c r="I1108" s="396"/>
    </row>
    <row r="1109" spans="1:9" s="110" customFormat="1" ht="18.75" customHeight="1" x14ac:dyDescent="0.2">
      <c r="A1109" s="340"/>
      <c r="B1109" s="340"/>
      <c r="C1109" s="387"/>
      <c r="D1109" s="342"/>
      <c r="E1109" s="343"/>
      <c r="F1109" s="373"/>
      <c r="G1109" s="344"/>
      <c r="H1109" s="395"/>
      <c r="I1109" s="396"/>
    </row>
    <row r="1110" spans="1:9" s="110" customFormat="1" ht="18.75" customHeight="1" x14ac:dyDescent="0.2">
      <c r="A1110" s="340"/>
      <c r="B1110" s="340"/>
      <c r="C1110" s="347"/>
      <c r="D1110" s="342"/>
      <c r="E1110" s="343"/>
      <c r="F1110" s="373"/>
      <c r="G1110" s="344"/>
      <c r="H1110" s="395"/>
      <c r="I1110" s="396"/>
    </row>
    <row r="1111" spans="1:9" s="110" customFormat="1" ht="18.75" customHeight="1" x14ac:dyDescent="0.2">
      <c r="A1111" s="340"/>
      <c r="B1111" s="340"/>
      <c r="C1111" s="347"/>
      <c r="D1111" s="342"/>
      <c r="E1111" s="343"/>
      <c r="F1111" s="373"/>
      <c r="G1111" s="344"/>
      <c r="H1111" s="395"/>
      <c r="I1111" s="396"/>
    </row>
    <row r="1112" spans="1:9" s="110" customFormat="1" ht="18.75" customHeight="1" x14ac:dyDescent="0.2">
      <c r="A1112" s="340"/>
      <c r="B1112" s="340"/>
      <c r="C1112" s="347"/>
      <c r="D1112" s="342"/>
      <c r="E1112" s="343"/>
      <c r="F1112" s="373"/>
      <c r="G1112" s="344"/>
      <c r="H1112" s="395"/>
      <c r="I1112" s="396"/>
    </row>
    <row r="1113" spans="1:9" s="110" customFormat="1" ht="18.75" customHeight="1" x14ac:dyDescent="0.2">
      <c r="A1113" s="340"/>
      <c r="B1113" s="340"/>
      <c r="C1113" s="347"/>
      <c r="D1113" s="389"/>
      <c r="E1113" s="343"/>
      <c r="F1113" s="373"/>
      <c r="G1113" s="344"/>
      <c r="H1113" s="395"/>
      <c r="I1113" s="396"/>
    </row>
    <row r="1114" spans="1:9" s="110" customFormat="1" ht="18.75" customHeight="1" x14ac:dyDescent="0.2">
      <c r="A1114" s="340"/>
      <c r="B1114" s="340"/>
      <c r="C1114" s="347"/>
      <c r="D1114" s="389"/>
      <c r="E1114" s="343"/>
      <c r="F1114" s="373"/>
      <c r="G1114" s="344"/>
      <c r="H1114" s="395"/>
      <c r="I1114" s="396"/>
    </row>
    <row r="1115" spans="1:9" s="110" customFormat="1" ht="18.75" customHeight="1" x14ac:dyDescent="0.2">
      <c r="A1115" s="340"/>
      <c r="B1115" s="340"/>
      <c r="C1115" s="347"/>
      <c r="D1115" s="342"/>
      <c r="E1115" s="343"/>
      <c r="F1115" s="373"/>
      <c r="G1115" s="344"/>
      <c r="H1115" s="395"/>
      <c r="I1115" s="396"/>
    </row>
    <row r="1116" spans="1:9" s="113" customFormat="1" ht="18.75" customHeight="1" x14ac:dyDescent="0.2">
      <c r="A1116" s="340"/>
      <c r="B1116" s="340"/>
      <c r="C1116" s="347"/>
      <c r="D1116" s="342"/>
      <c r="E1116" s="343"/>
      <c r="F1116" s="373"/>
      <c r="G1116" s="344"/>
      <c r="H1116" s="395"/>
      <c r="I1116" s="396"/>
    </row>
    <row r="1117" spans="1:9" s="110" customFormat="1" ht="18.75" customHeight="1" x14ac:dyDescent="0.2">
      <c r="A1117" s="340"/>
      <c r="B1117" s="340"/>
      <c r="C1117" s="347"/>
      <c r="D1117" s="342"/>
      <c r="E1117" s="343"/>
      <c r="F1117" s="373"/>
      <c r="G1117" s="344"/>
      <c r="H1117" s="395"/>
      <c r="I1117" s="396"/>
    </row>
    <row r="1118" spans="1:9" s="110" customFormat="1" ht="18.75" customHeight="1" x14ac:dyDescent="0.2">
      <c r="A1118" s="340"/>
      <c r="B1118" s="340"/>
      <c r="C1118" s="347"/>
      <c r="D1118" s="342"/>
      <c r="E1118" s="343"/>
      <c r="F1118" s="373"/>
      <c r="G1118" s="344"/>
      <c r="H1118" s="395"/>
      <c r="I1118" s="396"/>
    </row>
    <row r="1119" spans="1:9" s="110" customFormat="1" ht="18.75" customHeight="1" x14ac:dyDescent="0.2">
      <c r="A1119" s="340"/>
      <c r="B1119" s="340"/>
      <c r="C1119" s="347"/>
      <c r="D1119" s="342"/>
      <c r="E1119" s="343"/>
      <c r="F1119" s="373"/>
      <c r="G1119" s="344"/>
      <c r="H1119" s="395"/>
      <c r="I1119" s="396"/>
    </row>
    <row r="1120" spans="1:9" s="110" customFormat="1" ht="18.75" customHeight="1" x14ac:dyDescent="0.2">
      <c r="A1120" s="340"/>
      <c r="B1120" s="340"/>
      <c r="C1120" s="347"/>
      <c r="D1120" s="389"/>
      <c r="E1120" s="343"/>
      <c r="F1120" s="373"/>
      <c r="G1120" s="354"/>
      <c r="H1120" s="395"/>
      <c r="I1120" s="396"/>
    </row>
    <row r="1121" spans="1:9" s="110" customFormat="1" ht="18.75" customHeight="1" x14ac:dyDescent="0.2">
      <c r="A1121" s="340"/>
      <c r="B1121" s="340"/>
      <c r="C1121" s="347"/>
      <c r="D1121" s="389"/>
      <c r="E1121" s="343"/>
      <c r="F1121" s="373"/>
      <c r="G1121" s="354"/>
      <c r="H1121" s="395"/>
      <c r="I1121" s="396"/>
    </row>
    <row r="1122" spans="1:9" s="110" customFormat="1" ht="18.75" customHeight="1" x14ac:dyDescent="0.2">
      <c r="A1122" s="340"/>
      <c r="B1122" s="340"/>
      <c r="C1122" s="347"/>
      <c r="D1122" s="389"/>
      <c r="E1122" s="343"/>
      <c r="F1122" s="373"/>
      <c r="G1122" s="344"/>
      <c r="H1122" s="395"/>
      <c r="I1122" s="396"/>
    </row>
    <row r="1123" spans="1:9" s="110" customFormat="1" ht="18.75" customHeight="1" x14ac:dyDescent="0.2">
      <c r="A1123" s="340"/>
      <c r="B1123" s="340"/>
      <c r="C1123" s="347"/>
      <c r="D1123" s="389"/>
      <c r="E1123" s="343"/>
      <c r="F1123" s="373"/>
      <c r="G1123" s="344"/>
      <c r="H1123" s="395"/>
      <c r="I1123" s="396"/>
    </row>
    <row r="1124" spans="1:9" s="110" customFormat="1" ht="18.75" customHeight="1" x14ac:dyDescent="0.2">
      <c r="A1124" s="340"/>
      <c r="B1124" s="340"/>
      <c r="C1124" s="347"/>
      <c r="D1124" s="342"/>
      <c r="E1124" s="343"/>
      <c r="F1124" s="373"/>
      <c r="G1124" s="344"/>
      <c r="H1124" s="395"/>
      <c r="I1124" s="396"/>
    </row>
    <row r="1125" spans="1:9" s="110" customFormat="1" ht="18.75" customHeight="1" x14ac:dyDescent="0.2">
      <c r="A1125" s="340"/>
      <c r="B1125" s="340"/>
      <c r="C1125" s="347"/>
      <c r="D1125" s="342"/>
      <c r="E1125" s="343"/>
      <c r="F1125" s="373"/>
      <c r="G1125" s="354"/>
      <c r="H1125" s="395"/>
      <c r="I1125" s="396"/>
    </row>
    <row r="1126" spans="1:9" s="110" customFormat="1" ht="18.75" customHeight="1" x14ac:dyDescent="0.2">
      <c r="A1126" s="340"/>
      <c r="B1126" s="340"/>
      <c r="C1126" s="347"/>
      <c r="D1126" s="342"/>
      <c r="E1126" s="343"/>
      <c r="F1126" s="373"/>
      <c r="G1126" s="344"/>
      <c r="H1126" s="395"/>
      <c r="I1126" s="396"/>
    </row>
    <row r="1127" spans="1:9" s="110" customFormat="1" ht="18.75" customHeight="1" x14ac:dyDescent="0.2">
      <c r="A1127" s="340"/>
      <c r="B1127" s="340"/>
      <c r="C1127" s="347"/>
      <c r="D1127" s="342"/>
      <c r="E1127" s="343"/>
      <c r="F1127" s="373"/>
      <c r="G1127" s="344"/>
      <c r="H1127" s="395"/>
      <c r="I1127" s="396"/>
    </row>
    <row r="1128" spans="1:9" s="110" customFormat="1" ht="18.75" customHeight="1" x14ac:dyDescent="0.2">
      <c r="A1128" s="340"/>
      <c r="B1128" s="340"/>
      <c r="C1128" s="352"/>
      <c r="D1128" s="389"/>
      <c r="E1128" s="343"/>
      <c r="F1128" s="373"/>
      <c r="G1128" s="344"/>
      <c r="H1128" s="395"/>
      <c r="I1128" s="396"/>
    </row>
    <row r="1129" spans="1:9" s="113" customFormat="1" ht="18.75" customHeight="1" x14ac:dyDescent="0.2">
      <c r="A1129" s="340"/>
      <c r="B1129" s="340"/>
      <c r="C1129" s="352"/>
      <c r="D1129" s="389"/>
      <c r="E1129" s="343"/>
      <c r="F1129" s="373"/>
      <c r="G1129" s="344"/>
      <c r="H1129" s="395"/>
      <c r="I1129" s="396"/>
    </row>
    <row r="1130" spans="1:9" s="110" customFormat="1" ht="18.75" customHeight="1" x14ac:dyDescent="0.2">
      <c r="A1130" s="340"/>
      <c r="B1130" s="340"/>
      <c r="C1130" s="347"/>
      <c r="D1130" s="389"/>
      <c r="E1130" s="343"/>
      <c r="F1130" s="373"/>
      <c r="G1130" s="344"/>
      <c r="H1130" s="395"/>
      <c r="I1130" s="396"/>
    </row>
    <row r="1131" spans="1:9" s="113" customFormat="1" ht="18.75" customHeight="1" x14ac:dyDescent="0.2">
      <c r="A1131" s="340"/>
      <c r="B1131" s="340"/>
      <c r="C1131" s="352"/>
      <c r="D1131" s="389"/>
      <c r="E1131" s="343"/>
      <c r="F1131" s="373"/>
      <c r="G1131" s="344"/>
      <c r="H1131" s="395"/>
      <c r="I1131" s="396"/>
    </row>
    <row r="1132" spans="1:9" s="110" customFormat="1" ht="18.75" customHeight="1" x14ac:dyDescent="0.2">
      <c r="A1132" s="340"/>
      <c r="B1132" s="340"/>
      <c r="C1132" s="347"/>
      <c r="D1132" s="389"/>
      <c r="E1132" s="343"/>
      <c r="F1132" s="373"/>
      <c r="G1132" s="344"/>
      <c r="H1132" s="395"/>
      <c r="I1132" s="396"/>
    </row>
    <row r="1133" spans="1:9" s="110" customFormat="1" ht="18.75" customHeight="1" x14ac:dyDescent="0.2">
      <c r="A1133" s="340"/>
      <c r="B1133" s="340"/>
      <c r="C1133" s="347"/>
      <c r="D1133" s="389"/>
      <c r="E1133" s="343"/>
      <c r="F1133" s="373"/>
      <c r="G1133" s="344"/>
      <c r="H1133" s="395"/>
      <c r="I1133" s="396"/>
    </row>
    <row r="1134" spans="1:9" s="110" customFormat="1" ht="18.75" customHeight="1" x14ac:dyDescent="0.2">
      <c r="A1134" s="340"/>
      <c r="B1134" s="340"/>
      <c r="C1134" s="347"/>
      <c r="D1134" s="389"/>
      <c r="E1134" s="343"/>
      <c r="F1134" s="373"/>
      <c r="G1134" s="354"/>
      <c r="H1134" s="395"/>
      <c r="I1134" s="396"/>
    </row>
    <row r="1135" spans="1:9" s="112" customFormat="1" ht="18.75" customHeight="1" x14ac:dyDescent="0.2">
      <c r="A1135" s="340"/>
      <c r="B1135" s="340"/>
      <c r="C1135" s="347"/>
      <c r="D1135" s="342"/>
      <c r="E1135" s="343"/>
      <c r="F1135" s="373"/>
      <c r="G1135" s="344"/>
      <c r="H1135" s="395"/>
      <c r="I1135" s="396"/>
    </row>
    <row r="1136" spans="1:9" s="110" customFormat="1" ht="18.75" customHeight="1" x14ac:dyDescent="0.2">
      <c r="A1136" s="340"/>
      <c r="B1136" s="340"/>
      <c r="C1136" s="347"/>
      <c r="D1136" s="389"/>
      <c r="E1136" s="343"/>
      <c r="F1136" s="373"/>
      <c r="G1136" s="344"/>
      <c r="H1136" s="395"/>
      <c r="I1136" s="396"/>
    </row>
    <row r="1137" spans="1:9" s="113" customFormat="1" ht="18.75" customHeight="1" x14ac:dyDescent="0.2">
      <c r="A1137" s="340"/>
      <c r="B1137" s="340"/>
      <c r="C1137" s="347"/>
      <c r="D1137" s="342"/>
      <c r="E1137" s="343"/>
      <c r="F1137" s="373"/>
      <c r="G1137" s="354"/>
      <c r="H1137" s="395"/>
      <c r="I1137" s="396"/>
    </row>
    <row r="1138" spans="1:9" s="113" customFormat="1" ht="18.75" customHeight="1" x14ac:dyDescent="0.2">
      <c r="A1138" s="340"/>
      <c r="B1138" s="340"/>
      <c r="C1138" s="347"/>
      <c r="D1138" s="342"/>
      <c r="E1138" s="343"/>
      <c r="F1138" s="373"/>
      <c r="G1138" s="344"/>
      <c r="H1138" s="395"/>
      <c r="I1138" s="396"/>
    </row>
    <row r="1139" spans="1:9" s="110" customFormat="1" ht="18.75" customHeight="1" x14ac:dyDescent="0.2">
      <c r="A1139" s="340"/>
      <c r="B1139" s="340"/>
      <c r="C1139" s="347"/>
      <c r="D1139" s="342"/>
      <c r="E1139" s="343"/>
      <c r="F1139" s="373"/>
      <c r="G1139" s="344"/>
      <c r="H1139" s="395"/>
      <c r="I1139" s="396"/>
    </row>
    <row r="1140" spans="1:9" s="110" customFormat="1" ht="18.75" customHeight="1" x14ac:dyDescent="0.2">
      <c r="A1140" s="340"/>
      <c r="B1140" s="340"/>
      <c r="C1140" s="347"/>
      <c r="D1140" s="389"/>
      <c r="E1140" s="343"/>
      <c r="F1140" s="373"/>
      <c r="G1140" s="344"/>
      <c r="H1140" s="395"/>
      <c r="I1140" s="396"/>
    </row>
    <row r="1141" spans="1:9" s="110" customFormat="1" ht="18.75" customHeight="1" x14ac:dyDescent="0.2">
      <c r="A1141" s="340"/>
      <c r="B1141" s="340"/>
      <c r="C1141" s="347"/>
      <c r="D1141" s="342"/>
      <c r="E1141" s="343"/>
      <c r="F1141" s="373"/>
      <c r="G1141" s="344"/>
      <c r="H1141" s="395"/>
      <c r="I1141" s="396"/>
    </row>
    <row r="1142" spans="1:9" s="110" customFormat="1" ht="18.75" customHeight="1" x14ac:dyDescent="0.2">
      <c r="A1142" s="340"/>
      <c r="B1142" s="340"/>
      <c r="C1142" s="347"/>
      <c r="D1142" s="342"/>
      <c r="E1142" s="343"/>
      <c r="F1142" s="373"/>
      <c r="G1142" s="344"/>
      <c r="H1142" s="395"/>
      <c r="I1142" s="396"/>
    </row>
    <row r="1143" spans="1:9" s="110" customFormat="1" ht="18.75" customHeight="1" x14ac:dyDescent="0.2">
      <c r="A1143" s="340"/>
      <c r="B1143" s="340"/>
      <c r="C1143" s="347"/>
      <c r="D1143" s="389"/>
      <c r="E1143" s="343"/>
      <c r="F1143" s="373"/>
      <c r="G1143" s="344"/>
      <c r="H1143" s="395"/>
      <c r="I1143" s="396"/>
    </row>
    <row r="1144" spans="1:9" s="110" customFormat="1" ht="18.75" customHeight="1" x14ac:dyDescent="0.2">
      <c r="A1144" s="340"/>
      <c r="B1144" s="340"/>
      <c r="C1144" s="347"/>
      <c r="D1144" s="240"/>
      <c r="E1144" s="343"/>
      <c r="F1144" s="373"/>
      <c r="G1144" s="344"/>
      <c r="H1144" s="395"/>
      <c r="I1144" s="396"/>
    </row>
    <row r="1145" spans="1:9" s="110" customFormat="1" ht="18.75" customHeight="1" x14ac:dyDescent="0.2">
      <c r="A1145" s="340"/>
      <c r="B1145" s="340"/>
      <c r="C1145" s="347"/>
      <c r="D1145" s="342"/>
      <c r="E1145" s="343"/>
      <c r="F1145" s="373"/>
      <c r="G1145" s="344"/>
      <c r="H1145" s="395"/>
      <c r="I1145" s="396"/>
    </row>
    <row r="1146" spans="1:9" s="110" customFormat="1" ht="18.75" customHeight="1" x14ac:dyDescent="0.2">
      <c r="A1146" s="340"/>
      <c r="B1146" s="340"/>
      <c r="C1146" s="347"/>
      <c r="D1146" s="342"/>
      <c r="E1146" s="343"/>
      <c r="F1146" s="373"/>
      <c r="G1146" s="344"/>
      <c r="H1146" s="395"/>
      <c r="I1146" s="396"/>
    </row>
    <row r="1147" spans="1:9" s="110" customFormat="1" ht="18.75" customHeight="1" x14ac:dyDescent="0.2">
      <c r="A1147" s="340"/>
      <c r="B1147" s="340"/>
      <c r="C1147" s="347"/>
      <c r="D1147" s="389"/>
      <c r="E1147" s="343"/>
      <c r="F1147" s="373"/>
      <c r="G1147" s="344"/>
      <c r="H1147" s="395"/>
      <c r="I1147" s="396"/>
    </row>
    <row r="1148" spans="1:9" s="110" customFormat="1" ht="18.75" customHeight="1" x14ac:dyDescent="0.2">
      <c r="A1148" s="340"/>
      <c r="B1148" s="340"/>
      <c r="C1148" s="347"/>
      <c r="D1148" s="342"/>
      <c r="E1148" s="343"/>
      <c r="F1148" s="373"/>
      <c r="G1148" s="344"/>
      <c r="H1148" s="395"/>
      <c r="I1148" s="396"/>
    </row>
    <row r="1149" spans="1:9" s="110" customFormat="1" ht="18.75" customHeight="1" x14ac:dyDescent="0.2">
      <c r="A1149" s="340"/>
      <c r="B1149" s="340"/>
      <c r="C1149" s="347"/>
      <c r="D1149" s="342"/>
      <c r="E1149" s="343"/>
      <c r="F1149" s="373"/>
      <c r="G1149" s="344"/>
      <c r="H1149" s="395"/>
      <c r="I1149" s="396"/>
    </row>
    <row r="1150" spans="1:9" s="110" customFormat="1" ht="18.75" customHeight="1" x14ac:dyDescent="0.2">
      <c r="A1150" s="340"/>
      <c r="B1150" s="340"/>
      <c r="C1150" s="347"/>
      <c r="D1150" s="389"/>
      <c r="E1150" s="343"/>
      <c r="F1150" s="373"/>
      <c r="G1150" s="344"/>
      <c r="H1150" s="395"/>
      <c r="I1150" s="396"/>
    </row>
    <row r="1151" spans="1:9" s="110" customFormat="1" ht="18.75" customHeight="1" x14ac:dyDescent="0.2">
      <c r="A1151" s="340"/>
      <c r="B1151" s="340"/>
      <c r="C1151" s="347"/>
      <c r="D1151" s="342"/>
      <c r="E1151" s="343"/>
      <c r="F1151" s="373"/>
      <c r="G1151" s="344"/>
      <c r="H1151" s="395"/>
      <c r="I1151" s="396"/>
    </row>
    <row r="1152" spans="1:9" s="110" customFormat="1" ht="18.75" customHeight="1" x14ac:dyDescent="0.2">
      <c r="A1152" s="340"/>
      <c r="B1152" s="340"/>
      <c r="C1152" s="347"/>
      <c r="D1152" s="342"/>
      <c r="E1152" s="343"/>
      <c r="F1152" s="373"/>
      <c r="G1152" s="354"/>
      <c r="H1152" s="395"/>
      <c r="I1152" s="396"/>
    </row>
    <row r="1153" spans="1:9" s="110" customFormat="1" ht="18.75" customHeight="1" x14ac:dyDescent="0.2">
      <c r="A1153" s="340"/>
      <c r="B1153" s="340"/>
      <c r="C1153" s="347"/>
      <c r="D1153" s="389"/>
      <c r="E1153" s="343"/>
      <c r="F1153" s="373"/>
      <c r="G1153" s="354"/>
      <c r="H1153" s="395"/>
      <c r="I1153" s="396"/>
    </row>
    <row r="1154" spans="1:9" s="110" customFormat="1" ht="18.75" customHeight="1" x14ac:dyDescent="0.2">
      <c r="A1154" s="340"/>
      <c r="B1154" s="340"/>
      <c r="C1154" s="347"/>
      <c r="D1154" s="342"/>
      <c r="E1154" s="343"/>
      <c r="F1154" s="373"/>
      <c r="G1154" s="344"/>
      <c r="H1154" s="395"/>
      <c r="I1154" s="396"/>
    </row>
    <row r="1155" spans="1:9" s="110" customFormat="1" ht="18.75" customHeight="1" x14ac:dyDescent="0.2">
      <c r="A1155" s="340"/>
      <c r="B1155" s="340"/>
      <c r="C1155" s="347"/>
      <c r="D1155" s="342"/>
      <c r="E1155" s="343"/>
      <c r="F1155" s="373"/>
      <c r="G1155" s="354"/>
      <c r="H1155" s="395"/>
      <c r="I1155" s="396"/>
    </row>
    <row r="1156" spans="1:9" s="110" customFormat="1" ht="18.75" customHeight="1" x14ac:dyDescent="0.2">
      <c r="A1156" s="340"/>
      <c r="B1156" s="340"/>
      <c r="C1156" s="405"/>
      <c r="D1156" s="342"/>
      <c r="E1156" s="343"/>
      <c r="F1156" s="373"/>
      <c r="G1156" s="354"/>
      <c r="H1156" s="395"/>
      <c r="I1156" s="396"/>
    </row>
    <row r="1157" spans="1:9" s="110" customFormat="1" ht="18.75" customHeight="1" x14ac:dyDescent="0.2">
      <c r="A1157" s="340"/>
      <c r="B1157" s="340"/>
      <c r="C1157" s="347"/>
      <c r="D1157" s="342"/>
      <c r="E1157" s="349"/>
      <c r="F1157" s="374"/>
      <c r="G1157" s="354"/>
      <c r="H1157" s="395"/>
      <c r="I1157" s="396"/>
    </row>
    <row r="1158" spans="1:9" s="110" customFormat="1" ht="18.75" customHeight="1" x14ac:dyDescent="0.2">
      <c r="A1158" s="340"/>
      <c r="B1158" s="340"/>
      <c r="C1158" s="347"/>
      <c r="D1158" s="389"/>
      <c r="E1158" s="343"/>
      <c r="F1158" s="373"/>
      <c r="G1158" s="354"/>
      <c r="H1158" s="395"/>
      <c r="I1158" s="396"/>
    </row>
    <row r="1159" spans="1:9" s="110" customFormat="1" ht="18.75" customHeight="1" x14ac:dyDescent="0.2">
      <c r="A1159" s="340"/>
      <c r="B1159" s="340"/>
      <c r="C1159" s="347"/>
      <c r="D1159" s="342"/>
      <c r="E1159" s="343"/>
      <c r="F1159" s="373"/>
      <c r="G1159" s="354"/>
      <c r="H1159" s="395"/>
      <c r="I1159" s="396"/>
    </row>
    <row r="1160" spans="1:9" s="110" customFormat="1" ht="18.75" customHeight="1" x14ac:dyDescent="0.2">
      <c r="A1160" s="340"/>
      <c r="B1160" s="340"/>
      <c r="C1160" s="347"/>
      <c r="D1160" s="342"/>
      <c r="E1160" s="343"/>
      <c r="F1160" s="373"/>
      <c r="G1160" s="354"/>
      <c r="H1160" s="395"/>
      <c r="I1160" s="396"/>
    </row>
    <row r="1161" spans="1:9" s="110" customFormat="1" ht="18.75" customHeight="1" x14ac:dyDescent="0.2">
      <c r="A1161" s="340"/>
      <c r="B1161" s="340"/>
      <c r="C1161" s="347"/>
      <c r="D1161" s="389"/>
      <c r="E1161" s="343"/>
      <c r="F1161" s="373"/>
      <c r="G1161" s="344"/>
      <c r="H1161" s="395"/>
      <c r="I1161" s="396"/>
    </row>
    <row r="1162" spans="1:9" s="110" customFormat="1" ht="18.75" customHeight="1" x14ac:dyDescent="0.2">
      <c r="A1162" s="340"/>
      <c r="B1162" s="340"/>
      <c r="C1162" s="347"/>
      <c r="D1162" s="342"/>
      <c r="E1162" s="343"/>
      <c r="F1162" s="373"/>
      <c r="G1162" s="354"/>
      <c r="H1162" s="395"/>
      <c r="I1162" s="396"/>
    </row>
    <row r="1163" spans="1:9" s="110" customFormat="1" ht="18.75" customHeight="1" x14ac:dyDescent="0.2">
      <c r="A1163" s="340"/>
      <c r="B1163" s="340"/>
      <c r="C1163" s="347"/>
      <c r="D1163" s="342"/>
      <c r="E1163" s="343"/>
      <c r="F1163" s="373"/>
      <c r="G1163" s="354"/>
      <c r="H1163" s="395"/>
      <c r="I1163" s="396"/>
    </row>
    <row r="1164" spans="1:9" s="110" customFormat="1" ht="18.75" customHeight="1" x14ac:dyDescent="0.2">
      <c r="A1164" s="340"/>
      <c r="B1164" s="340"/>
      <c r="C1164" s="347"/>
      <c r="D1164" s="389"/>
      <c r="E1164" s="343"/>
      <c r="F1164" s="373"/>
      <c r="G1164" s="354"/>
      <c r="H1164" s="395"/>
      <c r="I1164" s="396"/>
    </row>
    <row r="1165" spans="1:9" s="110" customFormat="1" ht="18.75" customHeight="1" x14ac:dyDescent="0.2">
      <c r="A1165" s="340"/>
      <c r="B1165" s="340"/>
      <c r="C1165" s="347"/>
      <c r="D1165" s="342"/>
      <c r="E1165" s="343"/>
      <c r="F1165" s="373"/>
      <c r="G1165" s="354"/>
      <c r="H1165" s="395"/>
      <c r="I1165" s="396"/>
    </row>
    <row r="1166" spans="1:9" s="110" customFormat="1" ht="18.75" customHeight="1" x14ac:dyDescent="0.2">
      <c r="A1166" s="340"/>
      <c r="B1166" s="340"/>
      <c r="C1166" s="347"/>
      <c r="D1166" s="342"/>
      <c r="E1166" s="343"/>
      <c r="F1166" s="373"/>
      <c r="G1166" s="354"/>
      <c r="H1166" s="395"/>
      <c r="I1166" s="396"/>
    </row>
    <row r="1167" spans="1:9" s="110" customFormat="1" ht="18.75" customHeight="1" x14ac:dyDescent="0.2">
      <c r="A1167" s="340"/>
      <c r="B1167" s="340"/>
      <c r="C1167" s="347"/>
      <c r="D1167" s="389"/>
      <c r="E1167" s="343"/>
      <c r="F1167" s="373"/>
      <c r="G1167" s="354"/>
      <c r="H1167" s="395"/>
      <c r="I1167" s="396"/>
    </row>
    <row r="1168" spans="1:9" s="110" customFormat="1" ht="18.75" customHeight="1" x14ac:dyDescent="0.2">
      <c r="A1168" s="415"/>
      <c r="B1168" s="415"/>
      <c r="C1168" s="351"/>
      <c r="D1168" s="425"/>
      <c r="E1168" s="416"/>
      <c r="F1168" s="416"/>
      <c r="G1168" s="351"/>
      <c r="H1168" s="414"/>
      <c r="I1168" s="414"/>
    </row>
    <row r="1169" spans="1:9" s="110" customFormat="1" ht="18.75" customHeight="1" x14ac:dyDescent="0.2">
      <c r="A1169" s="415"/>
      <c r="B1169" s="415"/>
      <c r="C1169" s="351"/>
      <c r="D1169" s="425"/>
      <c r="E1169" s="416"/>
      <c r="F1169" s="416"/>
      <c r="G1169" s="351"/>
      <c r="H1169" s="414"/>
      <c r="I1169" s="414"/>
    </row>
    <row r="1170" spans="1:9" s="110" customFormat="1" ht="18.75" customHeight="1" x14ac:dyDescent="0.2">
      <c r="A1170" s="415"/>
      <c r="B1170" s="415"/>
      <c r="C1170" s="351"/>
      <c r="D1170" s="425"/>
      <c r="E1170" s="416"/>
      <c r="F1170" s="416"/>
      <c r="G1170" s="351"/>
      <c r="H1170" s="414"/>
      <c r="I1170" s="414"/>
    </row>
    <row r="1171" spans="1:9" s="110" customFormat="1" ht="18.75" customHeight="1" x14ac:dyDescent="0.2">
      <c r="A1171" s="415"/>
      <c r="B1171" s="415"/>
      <c r="C1171" s="351"/>
      <c r="D1171" s="425"/>
      <c r="E1171" s="416"/>
      <c r="F1171" s="416"/>
      <c r="G1171" s="351"/>
      <c r="H1171" s="414"/>
      <c r="I1171" s="414"/>
    </row>
    <row r="1172" spans="1:9" s="110" customFormat="1" ht="18.75" customHeight="1" x14ac:dyDescent="0.2">
      <c r="A1172" s="415"/>
      <c r="B1172" s="415"/>
      <c r="C1172" s="351"/>
      <c r="D1172" s="425"/>
      <c r="E1172" s="416"/>
      <c r="F1172" s="416"/>
      <c r="G1172" s="351"/>
      <c r="H1172" s="414"/>
      <c r="I1172" s="414"/>
    </row>
    <row r="1173" spans="1:9" s="110" customFormat="1" ht="18.75" customHeight="1" x14ac:dyDescent="0.2">
      <c r="A1173" s="415"/>
      <c r="B1173" s="415"/>
      <c r="C1173" s="351"/>
      <c r="D1173" s="425"/>
      <c r="E1173" s="416"/>
      <c r="F1173" s="416"/>
      <c r="G1173" s="351"/>
      <c r="H1173" s="414"/>
      <c r="I1173" s="414"/>
    </row>
    <row r="1174" spans="1:9" s="110" customFormat="1" ht="18.75" customHeight="1" x14ac:dyDescent="0.2">
      <c r="A1174" s="415"/>
      <c r="B1174" s="415"/>
      <c r="C1174" s="351"/>
      <c r="D1174" s="427"/>
      <c r="E1174" s="416"/>
      <c r="F1174" s="416"/>
      <c r="G1174" s="351"/>
      <c r="H1174" s="414"/>
      <c r="I1174" s="414"/>
    </row>
    <row r="1175" spans="1:9" s="110" customFormat="1" ht="18.75" customHeight="1" x14ac:dyDescent="0.2">
      <c r="A1175" s="415"/>
      <c r="B1175" s="415"/>
      <c r="C1175" s="351"/>
      <c r="D1175" s="427"/>
      <c r="E1175" s="416"/>
      <c r="F1175" s="416"/>
      <c r="G1175" s="351"/>
      <c r="H1175" s="414"/>
      <c r="I1175" s="414"/>
    </row>
    <row r="1176" spans="1:9" s="112" customFormat="1" ht="18.75" customHeight="1" x14ac:dyDescent="0.2">
      <c r="A1176" s="415"/>
      <c r="B1176" s="415"/>
      <c r="C1176" s="351"/>
      <c r="D1176" s="425"/>
      <c r="E1176" s="416"/>
      <c r="F1176" s="416"/>
      <c r="G1176" s="351"/>
      <c r="H1176" s="414"/>
      <c r="I1176" s="414"/>
    </row>
    <row r="1177" spans="1:9" s="112" customFormat="1" ht="18.75" customHeight="1" x14ac:dyDescent="0.2">
      <c r="A1177" s="415"/>
      <c r="B1177" s="415"/>
      <c r="C1177" s="351"/>
      <c r="D1177" s="425"/>
      <c r="E1177" s="416"/>
      <c r="F1177" s="416"/>
      <c r="G1177" s="351"/>
      <c r="H1177" s="414"/>
      <c r="I1177" s="414"/>
    </row>
    <row r="1178" spans="1:9" s="110" customFormat="1" ht="18.75" customHeight="1" x14ac:dyDescent="0.2">
      <c r="A1178" s="415"/>
      <c r="B1178" s="415"/>
      <c r="C1178" s="351"/>
      <c r="D1178" s="427"/>
      <c r="E1178" s="416"/>
      <c r="F1178" s="416"/>
      <c r="G1178" s="351"/>
      <c r="H1178" s="414"/>
      <c r="I1178" s="414"/>
    </row>
    <row r="1179" spans="1:9" s="110" customFormat="1" ht="18.75" customHeight="1" x14ac:dyDescent="0.2">
      <c r="A1179" s="415"/>
      <c r="B1179" s="415"/>
      <c r="C1179" s="351"/>
      <c r="D1179" s="425"/>
      <c r="E1179" s="416"/>
      <c r="F1179" s="416"/>
      <c r="G1179" s="351"/>
      <c r="H1179" s="414"/>
      <c r="I1179" s="414"/>
    </row>
    <row r="1180" spans="1:9" s="110" customFormat="1" ht="18.75" customHeight="1" x14ac:dyDescent="0.2">
      <c r="A1180" s="415"/>
      <c r="B1180" s="415"/>
      <c r="C1180" s="351"/>
      <c r="D1180" s="425"/>
      <c r="E1180" s="416"/>
      <c r="F1180" s="416"/>
      <c r="G1180" s="351"/>
      <c r="H1180" s="414"/>
      <c r="I1180" s="414"/>
    </row>
    <row r="1181" spans="1:9" s="110" customFormat="1" ht="18.75" customHeight="1" x14ac:dyDescent="0.2">
      <c r="A1181" s="415"/>
      <c r="B1181" s="415"/>
      <c r="C1181" s="351"/>
      <c r="D1181" s="427"/>
      <c r="E1181" s="416"/>
      <c r="F1181" s="416"/>
      <c r="G1181" s="351"/>
      <c r="H1181" s="414"/>
      <c r="I1181" s="414"/>
    </row>
    <row r="1182" spans="1:9" s="110" customFormat="1" ht="18.75" customHeight="1" x14ac:dyDescent="0.2">
      <c r="A1182" s="415"/>
      <c r="B1182" s="415"/>
      <c r="C1182" s="351"/>
      <c r="D1182" s="425"/>
      <c r="E1182" s="416"/>
      <c r="F1182" s="416"/>
      <c r="G1182" s="351"/>
      <c r="H1182" s="414"/>
      <c r="I1182" s="414"/>
    </row>
    <row r="1183" spans="1:9" s="110" customFormat="1" ht="18.75" customHeight="1" x14ac:dyDescent="0.2">
      <c r="A1183" s="415"/>
      <c r="B1183" s="415"/>
      <c r="C1183" s="351"/>
      <c r="D1183" s="425"/>
      <c r="E1183" s="416"/>
      <c r="F1183" s="416"/>
      <c r="G1183" s="351"/>
      <c r="H1183" s="414"/>
      <c r="I1183" s="414"/>
    </row>
    <row r="1184" spans="1:9" s="110" customFormat="1" ht="18.75" customHeight="1" x14ac:dyDescent="0.2">
      <c r="A1184" s="415"/>
      <c r="B1184" s="415"/>
      <c r="C1184" s="351"/>
      <c r="D1184" s="425"/>
      <c r="E1184" s="416"/>
      <c r="F1184" s="416"/>
      <c r="G1184" s="351"/>
      <c r="H1184" s="414"/>
      <c r="I1184" s="414"/>
    </row>
    <row r="1185" spans="1:10" s="110" customFormat="1" ht="18.75" customHeight="1" x14ac:dyDescent="0.2">
      <c r="A1185" s="415"/>
      <c r="B1185" s="415"/>
      <c r="C1185" s="351"/>
      <c r="D1185" s="435"/>
      <c r="E1185" s="416"/>
      <c r="F1185" s="416"/>
      <c r="G1185" s="351"/>
      <c r="H1185" s="414"/>
      <c r="I1185" s="414"/>
    </row>
    <row r="1186" spans="1:10" s="110" customFormat="1" ht="18.75" customHeight="1" x14ac:dyDescent="0.2">
      <c r="A1186" s="415"/>
      <c r="B1186" s="415"/>
      <c r="C1186" s="351"/>
      <c r="D1186" s="427"/>
      <c r="E1186" s="416"/>
      <c r="F1186" s="416"/>
      <c r="G1186" s="351"/>
      <c r="H1186" s="414"/>
      <c r="I1186" s="414"/>
    </row>
    <row r="1187" spans="1:10" s="110" customFormat="1" ht="18.75" customHeight="1" x14ac:dyDescent="0.2">
      <c r="A1187" s="415"/>
      <c r="B1187" s="415"/>
      <c r="C1187" s="351"/>
      <c r="D1187" s="425"/>
      <c r="E1187" s="416"/>
      <c r="F1187" s="416"/>
      <c r="G1187" s="351"/>
      <c r="H1187" s="414"/>
      <c r="I1187" s="414"/>
    </row>
    <row r="1188" spans="1:10" s="110" customFormat="1" ht="18.75" customHeight="1" x14ac:dyDescent="0.2">
      <c r="A1188" s="356"/>
      <c r="B1188" s="356"/>
      <c r="C1188" s="348"/>
      <c r="D1188" s="420"/>
      <c r="E1188" s="349"/>
      <c r="F1188" s="374"/>
      <c r="G1188" s="344"/>
      <c r="H1188" s="395"/>
      <c r="I1188" s="396"/>
    </row>
    <row r="1189" spans="1:10" s="113" customFormat="1" ht="18.75" customHeight="1" x14ac:dyDescent="0.2">
      <c r="A1189" s="345"/>
      <c r="B1189" s="345"/>
      <c r="C1189" s="353"/>
      <c r="D1189" s="437"/>
      <c r="E1189" s="338"/>
      <c r="F1189" s="374"/>
      <c r="G1189" s="344"/>
      <c r="H1189" s="395"/>
      <c r="I1189" s="396"/>
    </row>
    <row r="1190" spans="1:10" s="110" customFormat="1" ht="18.75" customHeight="1" x14ac:dyDescent="0.2">
      <c r="A1190" s="345"/>
      <c r="B1190" s="345"/>
      <c r="C1190" s="353"/>
      <c r="D1190" s="400"/>
      <c r="E1190" s="338"/>
      <c r="F1190" s="374"/>
      <c r="G1190" s="344"/>
      <c r="H1190" s="395"/>
      <c r="I1190" s="396"/>
    </row>
    <row r="1191" spans="1:10" s="110" customFormat="1" ht="18.75" customHeight="1" x14ac:dyDescent="0.2">
      <c r="A1191" s="345"/>
      <c r="B1191" s="345"/>
      <c r="C1191" s="353"/>
      <c r="D1191" s="419"/>
      <c r="E1191" s="338"/>
      <c r="F1191" s="374"/>
      <c r="G1191" s="344"/>
      <c r="H1191" s="395"/>
      <c r="I1191" s="396"/>
    </row>
    <row r="1192" spans="1:10" s="110" customFormat="1" ht="18.75" customHeight="1" x14ac:dyDescent="0.2">
      <c r="A1192" s="339"/>
      <c r="B1192" s="339"/>
      <c r="C1192" s="359"/>
      <c r="D1192" s="355"/>
      <c r="E1192" s="349"/>
      <c r="F1192" s="374"/>
      <c r="G1192" s="344"/>
      <c r="H1192" s="395"/>
      <c r="I1192" s="396"/>
    </row>
    <row r="1193" spans="1:10" s="110" customFormat="1" ht="18.75" customHeight="1" x14ac:dyDescent="0.2">
      <c r="A1193" s="356"/>
      <c r="B1193" s="356"/>
      <c r="C1193" s="353"/>
      <c r="D1193" s="218"/>
      <c r="E1193" s="349"/>
      <c r="F1193" s="374"/>
      <c r="G1193" s="344"/>
      <c r="H1193" s="395"/>
      <c r="I1193" s="396"/>
    </row>
    <row r="1194" spans="1:10" s="110" customFormat="1" ht="18.75" customHeight="1" x14ac:dyDescent="0.2">
      <c r="A1194" s="345"/>
      <c r="B1194" s="345"/>
      <c r="C1194" s="353"/>
      <c r="D1194" s="390"/>
      <c r="E1194" s="338"/>
      <c r="F1194" s="346"/>
      <c r="G1194" s="344"/>
      <c r="H1194" s="395"/>
      <c r="I1194" s="396"/>
    </row>
    <row r="1195" spans="1:10" s="110" customFormat="1" ht="18.75" customHeight="1" x14ac:dyDescent="0.2">
      <c r="A1195" s="411"/>
      <c r="B1195" s="411"/>
      <c r="C1195" s="412"/>
      <c r="D1195" s="418"/>
      <c r="E1195" s="413"/>
      <c r="F1195" s="413"/>
      <c r="G1195" s="412"/>
      <c r="H1195" s="414"/>
      <c r="I1195" s="414"/>
    </row>
    <row r="1196" spans="1:10" s="110" customFormat="1" ht="18.75" customHeight="1" x14ac:dyDescent="0.2">
      <c r="A1196" s="339"/>
      <c r="B1196" s="339"/>
      <c r="C1196" s="347"/>
      <c r="D1196" s="394"/>
      <c r="E1196" s="349"/>
      <c r="F1196" s="374"/>
      <c r="G1196" s="354"/>
      <c r="H1196" s="395"/>
      <c r="I1196" s="396"/>
    </row>
    <row r="1197" spans="1:10" s="110" customFormat="1" ht="18.75" customHeight="1" x14ac:dyDescent="0.2">
      <c r="A1197" s="339"/>
      <c r="B1197" s="339"/>
      <c r="C1197" s="347"/>
      <c r="D1197" s="357"/>
      <c r="E1197" s="349"/>
      <c r="F1197" s="374"/>
      <c r="G1197" s="354"/>
      <c r="H1197" s="395"/>
      <c r="I1197" s="396"/>
    </row>
    <row r="1198" spans="1:10" s="113" customFormat="1" ht="18.75" customHeight="1" x14ac:dyDescent="0.2">
      <c r="A1198" s="493"/>
      <c r="B1198" s="493"/>
      <c r="C1198" s="494"/>
      <c r="D1198" s="495"/>
      <c r="E1198" s="496"/>
      <c r="F1198" s="496"/>
      <c r="G1198" s="494"/>
      <c r="H1198" s="497" t="s">
        <v>908</v>
      </c>
      <c r="I1198" s="498" t="e">
        <f>SUBTOTAL(109,Table2[TOTAL OUT])</f>
        <v>#VALUE!</v>
      </c>
      <c r="J1198"/>
    </row>
    <row r="1199" spans="1:10" s="112" customFormat="1" ht="21" customHeight="1" x14ac:dyDescent="0.2">
      <c r="A1199" s="100"/>
      <c r="B1199" s="100"/>
      <c r="C1199" s="109"/>
      <c r="D1199" s="124"/>
      <c r="E1199" s="125"/>
      <c r="F1199" s="125"/>
      <c r="G1199" s="107"/>
      <c r="H1199" s="107"/>
      <c r="I1199" s="123"/>
    </row>
    <row r="1200" spans="1:10" s="112" customFormat="1" ht="21" customHeight="1" x14ac:dyDescent="0.2">
      <c r="A1200" s="100"/>
      <c r="B1200" s="100"/>
      <c r="C1200" s="98"/>
      <c r="D1200" s="132"/>
      <c r="E1200" s="131"/>
      <c r="F1200" s="131"/>
      <c r="G1200" s="109"/>
      <c r="H1200" s="109"/>
      <c r="I1200" s="123"/>
    </row>
    <row r="1201" spans="1:9" s="113" customFormat="1" ht="19.5" customHeight="1" x14ac:dyDescent="0.2">
      <c r="A1201" s="100"/>
      <c r="B1201" s="100"/>
      <c r="C1201" s="109"/>
      <c r="D1201" s="132"/>
      <c r="E1201" s="131"/>
      <c r="F1201" s="131"/>
      <c r="G1201" s="109"/>
      <c r="H1201" s="109"/>
      <c r="I1201" s="123"/>
    </row>
    <row r="1202" spans="1:9" s="113" customFormat="1" ht="19.5" customHeight="1" x14ac:dyDescent="0.2">
      <c r="A1202" s="100"/>
      <c r="B1202" s="100"/>
      <c r="C1202" s="107"/>
      <c r="D1202" s="124"/>
      <c r="E1202" s="125"/>
      <c r="F1202" s="125"/>
      <c r="G1202" s="107"/>
      <c r="H1202" s="107"/>
      <c r="I1202" s="123"/>
    </row>
    <row r="1203" spans="1:9" s="113" customFormat="1" ht="19.5" customHeight="1" x14ac:dyDescent="0.2">
      <c r="A1203" s="100"/>
      <c r="B1203" s="100"/>
      <c r="C1203" s="109"/>
      <c r="D1203" s="124"/>
      <c r="E1203" s="125"/>
      <c r="F1203" s="125"/>
      <c r="G1203" s="107"/>
      <c r="H1203" s="107"/>
      <c r="I1203" s="123"/>
    </row>
    <row r="1204" spans="1:9" s="113" customFormat="1" ht="19.5" customHeight="1" x14ac:dyDescent="0.2">
      <c r="A1204" s="100"/>
      <c r="B1204" s="100"/>
      <c r="C1204" s="107"/>
      <c r="D1204" s="124"/>
      <c r="E1204" s="125"/>
      <c r="F1204" s="125"/>
      <c r="G1204" s="107"/>
      <c r="H1204" s="107"/>
      <c r="I1204" s="123"/>
    </row>
    <row r="1205" spans="1:9" s="113" customFormat="1" ht="19.5" customHeight="1" x14ac:dyDescent="0.2">
      <c r="A1205" s="100"/>
      <c r="B1205" s="100"/>
      <c r="C1205" s="109"/>
      <c r="D1205" s="124"/>
      <c r="E1205" s="125"/>
      <c r="F1205" s="125"/>
      <c r="G1205" s="107"/>
      <c r="H1205" s="107"/>
      <c r="I1205" s="123"/>
    </row>
    <row r="1206" spans="1:9" s="113" customFormat="1" ht="19.5" customHeight="1" x14ac:dyDescent="0.2">
      <c r="A1206" s="100"/>
      <c r="B1206" s="100"/>
      <c r="C1206" s="107"/>
      <c r="D1206" s="132"/>
      <c r="E1206" s="131"/>
      <c r="F1206" s="131"/>
      <c r="G1206" s="109"/>
      <c r="H1206" s="109"/>
      <c r="I1206" s="123"/>
    </row>
    <row r="1207" spans="1:9" s="113" customFormat="1" ht="19.5" customHeight="1" x14ac:dyDescent="0.2">
      <c r="A1207" s="100"/>
      <c r="B1207" s="100"/>
      <c r="C1207" s="109"/>
      <c r="D1207" s="124"/>
      <c r="E1207" s="131"/>
      <c r="F1207" s="125"/>
      <c r="G1207" s="107"/>
      <c r="H1207" s="107"/>
      <c r="I1207" s="123"/>
    </row>
    <row r="1208" spans="1:9" s="113" customFormat="1" ht="19.5" customHeight="1" x14ac:dyDescent="0.2">
      <c r="A1208" s="100"/>
      <c r="B1208" s="100"/>
      <c r="C1208" s="107"/>
      <c r="D1208" s="124"/>
      <c r="E1208" s="131"/>
      <c r="F1208" s="125"/>
      <c r="G1208" s="107"/>
      <c r="H1208" s="107"/>
      <c r="I1208" s="123"/>
    </row>
    <row r="1209" spans="1:9" s="113" customFormat="1" ht="19.5" customHeight="1" x14ac:dyDescent="0.2">
      <c r="A1209" s="100"/>
      <c r="B1209" s="100"/>
      <c r="C1209" s="109"/>
      <c r="D1209" s="124"/>
      <c r="E1209" s="131"/>
      <c r="F1209" s="131"/>
      <c r="G1209" s="109"/>
      <c r="H1209" s="109"/>
      <c r="I1209" s="123"/>
    </row>
    <row r="1210" spans="1:9" s="113" customFormat="1" ht="19.5" customHeight="1" x14ac:dyDescent="0.2">
      <c r="A1210" s="100"/>
      <c r="B1210" s="100"/>
      <c r="C1210" s="107"/>
      <c r="D1210" s="132"/>
      <c r="E1210" s="131"/>
      <c r="F1210" s="131"/>
      <c r="G1210" s="109"/>
      <c r="H1210" s="109"/>
      <c r="I1210" s="123"/>
    </row>
    <row r="1211" spans="1:9" s="110" customFormat="1" ht="19.5" customHeight="1" x14ac:dyDescent="0.2">
      <c r="A1211" s="100"/>
      <c r="B1211" s="100"/>
      <c r="C1211" s="109"/>
      <c r="D1211" s="124"/>
      <c r="E1211" s="125"/>
      <c r="F1211" s="125"/>
      <c r="G1211" s="107"/>
      <c r="H1211" s="107"/>
      <c r="I1211" s="123"/>
    </row>
    <row r="1212" spans="1:9" s="113" customFormat="1" ht="19.5" customHeight="1" x14ac:dyDescent="0.2">
      <c r="A1212" s="100"/>
      <c r="B1212" s="100"/>
      <c r="C1212" s="109"/>
      <c r="D1212" s="132"/>
      <c r="E1212" s="131"/>
      <c r="F1212" s="131"/>
      <c r="G1212" s="109"/>
      <c r="H1212" s="109"/>
      <c r="I1212" s="123"/>
    </row>
    <row r="1213" spans="1:9" s="113" customFormat="1" ht="19.5" customHeight="1" x14ac:dyDescent="0.2">
      <c r="A1213" s="100"/>
      <c r="B1213" s="100"/>
      <c r="C1213" s="107"/>
      <c r="D1213" s="124"/>
      <c r="E1213" s="125"/>
      <c r="F1213" s="125"/>
      <c r="G1213" s="107"/>
      <c r="H1213" s="107"/>
      <c r="I1213" s="123"/>
    </row>
    <row r="1214" spans="1:9" s="113" customFormat="1" ht="19.5" customHeight="1" x14ac:dyDescent="0.2">
      <c r="A1214" s="100"/>
      <c r="B1214" s="100"/>
      <c r="C1214" s="134"/>
      <c r="D1214" s="132"/>
      <c r="E1214" s="131"/>
      <c r="F1214" s="131"/>
      <c r="G1214" s="109"/>
      <c r="H1214" s="109"/>
      <c r="I1214" s="123"/>
    </row>
    <row r="1215" spans="1:9" s="113" customFormat="1" ht="19.5" customHeight="1" x14ac:dyDescent="0.2">
      <c r="A1215" s="100"/>
      <c r="B1215" s="100"/>
      <c r="C1215" s="109"/>
      <c r="D1215" s="124"/>
      <c r="E1215" s="125"/>
      <c r="F1215" s="125"/>
      <c r="G1215" s="107"/>
      <c r="H1215" s="107"/>
      <c r="I1215" s="123"/>
    </row>
    <row r="1216" spans="1:9" s="113" customFormat="1" ht="19.5" customHeight="1" x14ac:dyDescent="0.2">
      <c r="A1216" s="100"/>
      <c r="B1216" s="100"/>
      <c r="C1216" s="109"/>
      <c r="D1216" s="132"/>
      <c r="E1216" s="131"/>
      <c r="F1216" s="131"/>
      <c r="G1216" s="109"/>
      <c r="H1216" s="109"/>
      <c r="I1216" s="123"/>
    </row>
    <row r="1217" spans="1:9" s="113" customFormat="1" ht="19.5" customHeight="1" x14ac:dyDescent="0.2">
      <c r="A1217" s="100"/>
      <c r="B1217" s="100"/>
      <c r="C1217" s="107"/>
      <c r="D1217" s="124"/>
      <c r="E1217" s="125"/>
      <c r="F1217" s="125"/>
      <c r="G1217" s="107"/>
      <c r="H1217" s="107"/>
      <c r="I1217" s="123"/>
    </row>
    <row r="1218" spans="1:9" s="113" customFormat="1" ht="19.5" customHeight="1" x14ac:dyDescent="0.2">
      <c r="A1218" s="100"/>
      <c r="B1218" s="100"/>
      <c r="C1218" s="109"/>
      <c r="D1218" s="132"/>
      <c r="E1218" s="131"/>
      <c r="F1218" s="131"/>
      <c r="G1218" s="109"/>
      <c r="H1218" s="109"/>
      <c r="I1218" s="123"/>
    </row>
    <row r="1219" spans="1:9" s="113" customFormat="1" ht="19.5" customHeight="1" x14ac:dyDescent="0.2">
      <c r="A1219" s="100"/>
      <c r="B1219" s="100"/>
      <c r="C1219" s="107"/>
      <c r="D1219" s="124"/>
      <c r="E1219" s="125"/>
      <c r="F1219" s="125"/>
      <c r="G1219" s="107"/>
      <c r="H1219" s="107"/>
      <c r="I1219" s="123"/>
    </row>
    <row r="1220" spans="1:9" s="113" customFormat="1" ht="19.5" customHeight="1" x14ac:dyDescent="0.2">
      <c r="A1220" s="100"/>
      <c r="B1220" s="100"/>
      <c r="C1220" s="109"/>
      <c r="D1220" s="124"/>
      <c r="E1220" s="125"/>
      <c r="F1220" s="125"/>
      <c r="G1220" s="107"/>
      <c r="H1220" s="107"/>
      <c r="I1220" s="123"/>
    </row>
    <row r="1221" spans="1:9" s="110" customFormat="1" ht="19.5" customHeight="1" x14ac:dyDescent="0.2">
      <c r="A1221" s="100"/>
      <c r="B1221" s="100"/>
      <c r="C1221" s="107"/>
      <c r="D1221" s="132"/>
      <c r="E1221" s="131"/>
      <c r="F1221" s="131"/>
      <c r="G1221" s="109"/>
      <c r="H1221" s="109"/>
      <c r="I1221" s="123"/>
    </row>
    <row r="1222" spans="1:9" s="113" customFormat="1" ht="19.5" customHeight="1" x14ac:dyDescent="0.2">
      <c r="A1222" s="100"/>
      <c r="B1222" s="100"/>
      <c r="C1222" s="109"/>
      <c r="D1222" s="124"/>
      <c r="E1222" s="125"/>
      <c r="F1222" s="125"/>
      <c r="G1222" s="107"/>
      <c r="H1222" s="107"/>
      <c r="I1222" s="123"/>
    </row>
    <row r="1223" spans="1:9" s="113" customFormat="1" ht="19.5" customHeight="1" x14ac:dyDescent="0.2">
      <c r="A1223" s="100"/>
      <c r="B1223" s="100"/>
      <c r="C1223" s="107"/>
      <c r="D1223" s="132"/>
      <c r="E1223" s="131"/>
      <c r="F1223" s="131"/>
      <c r="G1223" s="109"/>
      <c r="H1223" s="109"/>
      <c r="I1223" s="123"/>
    </row>
    <row r="1224" spans="1:9" s="110" customFormat="1" ht="19.5" customHeight="1" x14ac:dyDescent="0.2">
      <c r="A1224" s="100"/>
      <c r="B1224" s="100"/>
      <c r="C1224" s="109"/>
      <c r="D1224" s="124"/>
      <c r="E1224" s="125"/>
      <c r="F1224" s="125"/>
      <c r="G1224" s="107"/>
      <c r="H1224" s="107"/>
      <c r="I1224" s="123"/>
    </row>
    <row r="1225" spans="1:9" s="113" customFormat="1" ht="19.5" customHeight="1" x14ac:dyDescent="0.2">
      <c r="A1225" s="100"/>
      <c r="B1225" s="100"/>
      <c r="C1225" s="107"/>
      <c r="D1225" s="132"/>
      <c r="E1225" s="131"/>
      <c r="F1225" s="131"/>
      <c r="G1225" s="109"/>
      <c r="H1225" s="109"/>
      <c r="I1225" s="123"/>
    </row>
    <row r="1226" spans="1:9" s="113" customFormat="1" ht="19.5" customHeight="1" x14ac:dyDescent="0.2">
      <c r="A1226" s="100"/>
      <c r="B1226" s="100"/>
      <c r="C1226" s="109"/>
      <c r="D1226" s="124"/>
      <c r="E1226" s="125"/>
      <c r="F1226" s="125"/>
      <c r="G1226" s="107"/>
      <c r="H1226" s="107"/>
      <c r="I1226" s="123"/>
    </row>
    <row r="1227" spans="1:9" s="113" customFormat="1" ht="19.5" customHeight="1" x14ac:dyDescent="0.2">
      <c r="A1227" s="100"/>
      <c r="B1227" s="100"/>
      <c r="C1227" s="140"/>
      <c r="D1227" s="132"/>
      <c r="E1227" s="131"/>
      <c r="F1227" s="131"/>
      <c r="G1227" s="109"/>
      <c r="H1227" s="109"/>
      <c r="I1227" s="123"/>
    </row>
    <row r="1228" spans="1:9" s="113" customFormat="1" ht="19.5" customHeight="1" x14ac:dyDescent="0.2">
      <c r="A1228" s="100"/>
      <c r="B1228" s="100"/>
      <c r="C1228" s="109"/>
      <c r="D1228" s="124"/>
      <c r="E1228" s="125"/>
      <c r="F1228" s="125"/>
      <c r="G1228" s="107"/>
      <c r="H1228" s="107"/>
      <c r="I1228" s="123"/>
    </row>
    <row r="1229" spans="1:9" s="113" customFormat="1" ht="19.5" customHeight="1" x14ac:dyDescent="0.2">
      <c r="A1229" s="100"/>
      <c r="B1229" s="100"/>
      <c r="C1229" s="107"/>
      <c r="D1229" s="132"/>
      <c r="E1229" s="131"/>
      <c r="F1229" s="131"/>
      <c r="G1229" s="109"/>
      <c r="H1229" s="109"/>
      <c r="I1229" s="123"/>
    </row>
    <row r="1230" spans="1:9" s="113" customFormat="1" ht="19.5" customHeight="1" x14ac:dyDescent="0.2">
      <c r="A1230" s="100"/>
      <c r="B1230" s="100"/>
      <c r="C1230" s="109"/>
      <c r="D1230" s="124"/>
      <c r="E1230" s="125"/>
      <c r="F1230" s="125"/>
      <c r="G1230" s="107"/>
      <c r="H1230" s="107"/>
      <c r="I1230" s="123"/>
    </row>
    <row r="1231" spans="1:9" s="113" customFormat="1" ht="19.5" customHeight="1" x14ac:dyDescent="0.2">
      <c r="A1231" s="100"/>
      <c r="B1231" s="100"/>
      <c r="C1231" s="107"/>
      <c r="D1231" s="132"/>
      <c r="E1231" s="131"/>
      <c r="F1231" s="131"/>
      <c r="G1231" s="109"/>
      <c r="H1231" s="109"/>
      <c r="I1231" s="123"/>
    </row>
    <row r="1232" spans="1:9" s="113" customFormat="1" ht="19.5" customHeight="1" x14ac:dyDescent="0.2">
      <c r="A1232" s="100"/>
      <c r="B1232" s="100"/>
      <c r="C1232" s="134"/>
      <c r="D1232" s="141"/>
      <c r="E1232" s="125"/>
      <c r="F1232" s="125"/>
      <c r="G1232" s="107"/>
      <c r="H1232" s="107"/>
      <c r="I1232" s="123"/>
    </row>
    <row r="1233" spans="1:9" s="113" customFormat="1" ht="19.5" customHeight="1" x14ac:dyDescent="0.2">
      <c r="A1233" s="100"/>
      <c r="B1233" s="100"/>
      <c r="C1233" s="109"/>
      <c r="D1233" s="124"/>
      <c r="E1233" s="125"/>
      <c r="F1233" s="125"/>
      <c r="G1233" s="107"/>
      <c r="H1233" s="107"/>
      <c r="I1233" s="123"/>
    </row>
    <row r="1234" spans="1:9" s="113" customFormat="1" ht="19.5" customHeight="1" x14ac:dyDescent="0.2">
      <c r="A1234" s="100"/>
      <c r="B1234" s="100"/>
      <c r="C1234" s="134"/>
      <c r="D1234" s="127"/>
      <c r="E1234" s="125"/>
      <c r="F1234" s="125"/>
      <c r="G1234" s="109"/>
      <c r="H1234" s="109"/>
      <c r="I1234" s="123"/>
    </row>
    <row r="1235" spans="1:9" s="113" customFormat="1" ht="19.5" customHeight="1" x14ac:dyDescent="0.2">
      <c r="A1235" s="100"/>
      <c r="B1235" s="100"/>
      <c r="C1235" s="109"/>
      <c r="D1235" s="124"/>
      <c r="E1235" s="125"/>
      <c r="F1235" s="125"/>
      <c r="G1235" s="107"/>
      <c r="H1235" s="107"/>
      <c r="I1235" s="123"/>
    </row>
    <row r="1236" spans="1:9" s="113" customFormat="1" ht="19.5" customHeight="1" x14ac:dyDescent="0.2">
      <c r="A1236" s="100"/>
      <c r="B1236" s="100"/>
      <c r="C1236" s="107"/>
      <c r="D1236" s="124"/>
      <c r="E1236" s="125"/>
      <c r="F1236" s="125"/>
      <c r="G1236" s="107"/>
      <c r="H1236" s="107"/>
      <c r="I1236" s="123"/>
    </row>
    <row r="1237" spans="1:9" s="113" customFormat="1" ht="19.5" customHeight="1" x14ac:dyDescent="0.2">
      <c r="A1237" s="100"/>
      <c r="B1237" s="100"/>
      <c r="C1237" s="109"/>
      <c r="D1237" s="132"/>
      <c r="E1237" s="131"/>
      <c r="F1237" s="143"/>
      <c r="G1237" s="109"/>
      <c r="H1237" s="109"/>
      <c r="I1237" s="123"/>
    </row>
    <row r="1238" spans="1:9" s="113" customFormat="1" ht="19.5" customHeight="1" x14ac:dyDescent="0.2">
      <c r="A1238" s="100"/>
      <c r="B1238" s="100"/>
      <c r="C1238" s="107"/>
      <c r="D1238" s="124"/>
      <c r="E1238" s="125"/>
      <c r="F1238" s="125"/>
      <c r="G1238" s="107"/>
      <c r="H1238" s="107"/>
      <c r="I1238" s="123"/>
    </row>
    <row r="1239" spans="1:9" s="113" customFormat="1" ht="19.5" customHeight="1" x14ac:dyDescent="0.2">
      <c r="A1239" s="100"/>
      <c r="B1239" s="100"/>
      <c r="C1239" s="109"/>
      <c r="D1239" s="132"/>
      <c r="E1239" s="131"/>
      <c r="F1239" s="131"/>
      <c r="G1239" s="109"/>
      <c r="H1239" s="109"/>
      <c r="I1239" s="123"/>
    </row>
    <row r="1240" spans="1:9" s="113" customFormat="1" ht="19.5" customHeight="1" x14ac:dyDescent="0.2">
      <c r="A1240" s="100"/>
      <c r="B1240" s="100"/>
      <c r="C1240" s="107"/>
      <c r="D1240" s="124"/>
      <c r="E1240" s="125"/>
      <c r="F1240" s="125"/>
      <c r="G1240" s="107"/>
      <c r="H1240" s="107"/>
      <c r="I1240" s="123"/>
    </row>
    <row r="1241" spans="1:9" s="113" customFormat="1" ht="19.5" customHeight="1" x14ac:dyDescent="0.2">
      <c r="A1241" s="100"/>
      <c r="B1241" s="100"/>
      <c r="C1241" s="109"/>
      <c r="D1241" s="124"/>
      <c r="E1241" s="125"/>
      <c r="F1241" s="125"/>
      <c r="G1241" s="107"/>
      <c r="H1241" s="107"/>
      <c r="I1241" s="123"/>
    </row>
    <row r="1242" spans="1:9" s="113" customFormat="1" ht="19.5" customHeight="1" x14ac:dyDescent="0.2">
      <c r="A1242" s="100"/>
      <c r="B1242" s="100"/>
      <c r="C1242" s="107"/>
      <c r="D1242" s="132"/>
      <c r="E1242" s="131"/>
      <c r="F1242" s="131"/>
      <c r="G1242" s="109"/>
      <c r="H1242" s="109"/>
      <c r="I1242" s="123"/>
    </row>
    <row r="1243" spans="1:9" s="113" customFormat="1" ht="19.5" customHeight="1" x14ac:dyDescent="0.2">
      <c r="A1243" s="100"/>
      <c r="B1243" s="100"/>
      <c r="C1243" s="184"/>
      <c r="D1243" s="124"/>
      <c r="E1243" s="125"/>
      <c r="F1243" s="125"/>
      <c r="G1243" s="107"/>
      <c r="H1243" s="107"/>
      <c r="I1243" s="123"/>
    </row>
    <row r="1244" spans="1:9" s="113" customFormat="1" ht="19.5" customHeight="1" x14ac:dyDescent="0.2">
      <c r="A1244" s="100"/>
      <c r="B1244" s="100"/>
      <c r="C1244" s="184"/>
      <c r="D1244" s="132"/>
      <c r="E1244" s="131"/>
      <c r="F1244" s="131"/>
      <c r="G1244" s="109"/>
      <c r="H1244" s="109"/>
      <c r="I1244" s="123"/>
    </row>
    <row r="1245" spans="1:9" s="113" customFormat="1" ht="19.5" customHeight="1" x14ac:dyDescent="0.2">
      <c r="A1245" s="100"/>
      <c r="B1245" s="100"/>
      <c r="C1245" s="162"/>
      <c r="D1245" s="124"/>
      <c r="E1245" s="131"/>
      <c r="F1245" s="125"/>
      <c r="G1245" s="107"/>
      <c r="H1245" s="107"/>
      <c r="I1245" s="123"/>
    </row>
    <row r="1246" spans="1:9" s="113" customFormat="1" ht="19.5" customHeight="1" x14ac:dyDescent="0.2">
      <c r="A1246" s="100"/>
      <c r="B1246" s="100"/>
      <c r="C1246" s="162"/>
      <c r="D1246" s="132"/>
      <c r="E1246" s="131"/>
      <c r="F1246" s="131"/>
      <c r="G1246" s="109"/>
      <c r="H1246" s="109"/>
      <c r="I1246" s="123"/>
    </row>
    <row r="1247" spans="1:9" s="113" customFormat="1" ht="19.5" customHeight="1" x14ac:dyDescent="0.2">
      <c r="A1247" s="100"/>
      <c r="B1247" s="100"/>
      <c r="C1247" s="162"/>
      <c r="D1247" s="124"/>
      <c r="E1247" s="131"/>
      <c r="F1247" s="125"/>
      <c r="G1247" s="107"/>
      <c r="H1247" s="107"/>
      <c r="I1247" s="123"/>
    </row>
    <row r="1248" spans="1:9" s="113" customFormat="1" ht="19.5" customHeight="1" x14ac:dyDescent="0.2">
      <c r="A1248" s="100"/>
      <c r="B1248" s="100"/>
      <c r="C1248" s="162"/>
      <c r="D1248" s="124"/>
      <c r="E1248" s="125"/>
      <c r="F1248" s="125"/>
      <c r="G1248" s="107"/>
      <c r="H1248" s="107"/>
      <c r="I1248" s="123"/>
    </row>
    <row r="1249" spans="1:9" s="113" customFormat="1" ht="19.5" customHeight="1" x14ac:dyDescent="0.2">
      <c r="A1249" s="100"/>
      <c r="B1249" s="100"/>
      <c r="C1249" s="162"/>
      <c r="D1249" s="132"/>
      <c r="E1249" s="131"/>
      <c r="F1249" s="131"/>
      <c r="G1249" s="109"/>
      <c r="H1249" s="109"/>
      <c r="I1249" s="123"/>
    </row>
    <row r="1250" spans="1:9" s="113" customFormat="1" ht="19.5" customHeight="1" x14ac:dyDescent="0.2">
      <c r="A1250" s="100"/>
      <c r="B1250" s="100"/>
      <c r="C1250" s="162"/>
      <c r="D1250" s="124"/>
      <c r="E1250" s="125"/>
      <c r="F1250" s="125"/>
      <c r="G1250" s="107"/>
      <c r="H1250" s="107"/>
      <c r="I1250" s="123"/>
    </row>
    <row r="1251" spans="1:9" s="113" customFormat="1" ht="19.5" customHeight="1" x14ac:dyDescent="0.2">
      <c r="A1251" s="100"/>
      <c r="B1251" s="100"/>
      <c r="C1251" s="162"/>
      <c r="D1251" s="132"/>
      <c r="E1251" s="131"/>
      <c r="F1251" s="131"/>
      <c r="G1251" s="109"/>
      <c r="H1251" s="109"/>
      <c r="I1251" s="123"/>
    </row>
    <row r="1252" spans="1:9" s="113" customFormat="1" ht="19.5" customHeight="1" x14ac:dyDescent="0.2">
      <c r="A1252" s="100"/>
      <c r="B1252" s="100"/>
      <c r="C1252" s="162"/>
      <c r="D1252" s="110"/>
      <c r="E1252" s="131"/>
      <c r="F1252" s="131"/>
      <c r="G1252" s="109"/>
      <c r="H1252" s="109"/>
      <c r="I1252" s="123"/>
    </row>
    <row r="1253" spans="1:9" s="110" customFormat="1" ht="19.5" customHeight="1" x14ac:dyDescent="0.2">
      <c r="A1253" s="100"/>
      <c r="B1253" s="100"/>
      <c r="C1253" s="162"/>
      <c r="D1253" s="145"/>
      <c r="E1253" s="131"/>
      <c r="F1253" s="131"/>
      <c r="G1253" s="109"/>
      <c r="H1253" s="109"/>
      <c r="I1253" s="123"/>
    </row>
    <row r="1254" spans="1:9" s="112" customFormat="1" ht="21" customHeight="1" x14ac:dyDescent="0.2">
      <c r="A1254" s="100"/>
      <c r="B1254" s="100"/>
      <c r="C1254" s="162"/>
      <c r="D1254" s="124"/>
      <c r="E1254" s="125"/>
      <c r="F1254" s="125"/>
      <c r="G1254" s="109"/>
      <c r="H1254" s="107"/>
      <c r="I1254" s="135"/>
    </row>
    <row r="1255" spans="1:9" s="113" customFormat="1" ht="19.5" customHeight="1" x14ac:dyDescent="0.2">
      <c r="A1255" s="100"/>
      <c r="B1255" s="100"/>
      <c r="C1255" s="162"/>
      <c r="D1255" s="132"/>
      <c r="E1255" s="131"/>
      <c r="F1255" s="131"/>
      <c r="G1255" s="109"/>
      <c r="H1255" s="109"/>
      <c r="I1255" s="123"/>
    </row>
    <row r="1256" spans="1:9" s="113" customFormat="1" ht="19.5" customHeight="1" x14ac:dyDescent="0.2">
      <c r="A1256" s="100"/>
      <c r="B1256" s="100"/>
      <c r="C1256" s="162"/>
      <c r="D1256" s="124"/>
      <c r="E1256" s="125"/>
      <c r="F1256" s="125"/>
      <c r="G1256" s="109"/>
      <c r="H1256" s="107"/>
      <c r="I1256" s="123"/>
    </row>
    <row r="1257" spans="1:9" s="113" customFormat="1" ht="19.5" customHeight="1" x14ac:dyDescent="0.2">
      <c r="A1257" s="100"/>
      <c r="B1257" s="100"/>
      <c r="C1257" s="108"/>
      <c r="D1257" s="132"/>
      <c r="E1257" s="131"/>
      <c r="F1257" s="131"/>
      <c r="G1257" s="109"/>
      <c r="H1257" s="109"/>
      <c r="I1257" s="123"/>
    </row>
    <row r="1258" spans="1:9" s="113" customFormat="1" ht="19.5" customHeight="1" x14ac:dyDescent="0.2">
      <c r="A1258" s="100"/>
      <c r="B1258" s="100"/>
      <c r="C1258" s="107"/>
      <c r="D1258" s="132"/>
      <c r="E1258" s="131"/>
      <c r="F1258" s="131"/>
      <c r="G1258" s="109"/>
      <c r="H1258" s="109"/>
      <c r="I1258" s="123"/>
    </row>
    <row r="1259" spans="1:9" s="113" customFormat="1" ht="19.5" customHeight="1" x14ac:dyDescent="0.2">
      <c r="A1259" s="100"/>
      <c r="B1259" s="100"/>
      <c r="C1259" s="98"/>
      <c r="D1259" s="132"/>
      <c r="E1259" s="131"/>
      <c r="F1259" s="131"/>
      <c r="G1259" s="109"/>
      <c r="H1259" s="109"/>
      <c r="I1259" s="123"/>
    </row>
    <row r="1260" spans="1:9" s="110" customFormat="1" ht="19.5" customHeight="1" x14ac:dyDescent="0.2">
      <c r="A1260" s="100"/>
      <c r="B1260" s="100"/>
      <c r="C1260" s="109"/>
      <c r="D1260" s="132"/>
      <c r="E1260" s="131"/>
      <c r="F1260" s="131"/>
      <c r="G1260" s="109"/>
      <c r="H1260" s="109"/>
      <c r="I1260" s="123"/>
    </row>
    <row r="1261" spans="1:9" s="110" customFormat="1" ht="19.5" customHeight="1" x14ac:dyDescent="0.2">
      <c r="A1261" s="100"/>
      <c r="B1261" s="100"/>
      <c r="C1261" s="107"/>
      <c r="D1261" s="124"/>
      <c r="E1261" s="125"/>
      <c r="F1261" s="125"/>
      <c r="G1261" s="107"/>
      <c r="H1261" s="107"/>
      <c r="I1261" s="123"/>
    </row>
    <row r="1262" spans="1:9" s="113" customFormat="1" ht="19.5" customHeight="1" x14ac:dyDescent="0.2">
      <c r="A1262" s="100"/>
      <c r="B1262" s="100"/>
      <c r="C1262" s="109"/>
      <c r="D1262" s="132"/>
      <c r="E1262" s="131"/>
      <c r="F1262" s="131"/>
      <c r="G1262" s="109"/>
      <c r="H1262" s="109"/>
      <c r="I1262" s="123"/>
    </row>
    <row r="1263" spans="1:9" s="113" customFormat="1" ht="19.5" customHeight="1" x14ac:dyDescent="0.2">
      <c r="A1263" s="100"/>
      <c r="B1263" s="100"/>
      <c r="C1263" s="107"/>
      <c r="D1263" s="132"/>
      <c r="E1263" s="131"/>
      <c r="F1263" s="131"/>
      <c r="G1263" s="109"/>
      <c r="H1263" s="109"/>
      <c r="I1263" s="123"/>
    </row>
    <row r="1264" spans="1:9" s="113" customFormat="1" ht="19.5" customHeight="1" x14ac:dyDescent="0.2">
      <c r="A1264" s="100"/>
      <c r="B1264" s="100"/>
      <c r="C1264" s="109"/>
      <c r="D1264" s="132"/>
      <c r="E1264" s="131"/>
      <c r="F1264" s="131"/>
      <c r="G1264" s="109"/>
      <c r="H1264" s="109"/>
      <c r="I1264" s="123"/>
    </row>
    <row r="1265" spans="1:9" s="113" customFormat="1" ht="19.5" customHeight="1" x14ac:dyDescent="0.2">
      <c r="A1265" s="100"/>
      <c r="B1265" s="100"/>
      <c r="C1265" s="108"/>
      <c r="D1265" s="124"/>
      <c r="E1265" s="125"/>
      <c r="F1265" s="125"/>
      <c r="G1265" s="107"/>
      <c r="H1265" s="107"/>
      <c r="I1265" s="123"/>
    </row>
    <row r="1266" spans="1:9" s="113" customFormat="1" ht="19.5" customHeight="1" x14ac:dyDescent="0.2">
      <c r="A1266" s="100"/>
      <c r="B1266" s="100"/>
      <c r="C1266" s="109"/>
      <c r="D1266" s="132"/>
      <c r="E1266" s="131"/>
      <c r="F1266" s="131"/>
      <c r="G1266" s="109"/>
      <c r="H1266" s="109"/>
      <c r="I1266" s="123"/>
    </row>
    <row r="1267" spans="1:9" s="113" customFormat="1" ht="19.5" customHeight="1" x14ac:dyDescent="0.2">
      <c r="A1267" s="100"/>
      <c r="B1267" s="100"/>
      <c r="C1267" s="108"/>
      <c r="D1267" s="124"/>
      <c r="E1267" s="125"/>
      <c r="F1267" s="125"/>
      <c r="G1267" s="107"/>
      <c r="H1267" s="107"/>
      <c r="I1267" s="123"/>
    </row>
    <row r="1268" spans="1:9" s="113" customFormat="1" ht="19.5" customHeight="1" x14ac:dyDescent="0.2">
      <c r="A1268" s="100"/>
      <c r="B1268" s="100"/>
      <c r="C1268" s="109"/>
      <c r="D1268" s="132"/>
      <c r="E1268" s="131"/>
      <c r="F1268" s="131"/>
      <c r="G1268" s="109"/>
      <c r="H1268" s="139"/>
      <c r="I1268" s="123"/>
    </row>
    <row r="1269" spans="1:9" s="113" customFormat="1" ht="19.5" customHeight="1" x14ac:dyDescent="0.2">
      <c r="A1269" s="100"/>
      <c r="B1269" s="100"/>
      <c r="C1269" s="108"/>
      <c r="D1269" s="124"/>
      <c r="E1269" s="125"/>
      <c r="F1269" s="125"/>
      <c r="G1269" s="107"/>
      <c r="H1269" s="107"/>
      <c r="I1269" s="123"/>
    </row>
    <row r="1270" spans="1:9" s="113" customFormat="1" ht="19.5" customHeight="1" x14ac:dyDescent="0.2">
      <c r="A1270" s="146"/>
      <c r="B1270" s="146"/>
      <c r="C1270" s="108"/>
      <c r="D1270" s="147"/>
      <c r="E1270" s="147"/>
      <c r="F1270" s="147"/>
      <c r="G1270" s="103"/>
      <c r="H1270" s="103"/>
      <c r="I1270" s="148"/>
    </row>
    <row r="1271" spans="1:9" s="113" customFormat="1" ht="19.5" customHeight="1" x14ac:dyDescent="0.2">
      <c r="A1271" s="100"/>
      <c r="B1271" s="100"/>
      <c r="C1271" s="109"/>
      <c r="D1271" s="132"/>
      <c r="E1271" s="131"/>
      <c r="F1271" s="131"/>
      <c r="G1271" s="109"/>
      <c r="H1271" s="109"/>
      <c r="I1271" s="123"/>
    </row>
    <row r="1272" spans="1:9" s="113" customFormat="1" ht="19.5" customHeight="1" x14ac:dyDescent="0.2">
      <c r="A1272" s="100"/>
      <c r="B1272" s="100"/>
      <c r="C1272" s="107"/>
      <c r="D1272" s="130"/>
      <c r="E1272" s="131"/>
      <c r="F1272" s="131"/>
      <c r="G1272" s="109"/>
      <c r="H1272" s="109"/>
      <c r="I1272" s="123"/>
    </row>
    <row r="1273" spans="1:9" s="113" customFormat="1" ht="19.5" customHeight="1" x14ac:dyDescent="0.2">
      <c r="A1273" s="100"/>
      <c r="B1273" s="100"/>
      <c r="C1273" s="109"/>
      <c r="D1273" s="124"/>
      <c r="E1273" s="125"/>
      <c r="F1273" s="125"/>
      <c r="G1273" s="107"/>
      <c r="H1273" s="107"/>
      <c r="I1273" s="123"/>
    </row>
    <row r="1274" spans="1:9" s="113" customFormat="1" ht="19.5" customHeight="1" x14ac:dyDescent="0.2">
      <c r="A1274" s="100"/>
      <c r="B1274" s="100"/>
      <c r="C1274" s="107"/>
      <c r="D1274" s="132"/>
      <c r="E1274" s="131"/>
      <c r="F1274" s="131"/>
      <c r="G1274" s="109"/>
      <c r="H1274" s="109"/>
      <c r="I1274" s="123"/>
    </row>
    <row r="1275" spans="1:9" s="110" customFormat="1" ht="19.5" customHeight="1" x14ac:dyDescent="0.2">
      <c r="A1275" s="100"/>
      <c r="B1275" s="100"/>
      <c r="C1275" s="109"/>
      <c r="D1275" s="124"/>
      <c r="E1275" s="125"/>
      <c r="F1275" s="125"/>
      <c r="G1275" s="107"/>
      <c r="H1275" s="107"/>
      <c r="I1275" s="123"/>
    </row>
    <row r="1276" spans="1:9" s="113" customFormat="1" ht="19.5" customHeight="1" x14ac:dyDescent="0.2">
      <c r="A1276" s="100"/>
      <c r="B1276" s="100"/>
      <c r="C1276" s="107"/>
      <c r="D1276" s="132"/>
      <c r="E1276" s="131"/>
      <c r="F1276" s="131"/>
      <c r="G1276" s="109"/>
      <c r="H1276" s="109"/>
      <c r="I1276" s="123"/>
    </row>
    <row r="1277" spans="1:9" s="113" customFormat="1" ht="19.5" customHeight="1" x14ac:dyDescent="0.2">
      <c r="A1277" s="100"/>
      <c r="B1277" s="100"/>
      <c r="C1277" s="109"/>
      <c r="D1277" s="124"/>
      <c r="E1277" s="125"/>
      <c r="F1277" s="125"/>
      <c r="G1277" s="107"/>
      <c r="H1277" s="107"/>
      <c r="I1277" s="123"/>
    </row>
    <row r="1278" spans="1:9" s="113" customFormat="1" ht="19.5" customHeight="1" x14ac:dyDescent="0.2">
      <c r="A1278" s="100"/>
      <c r="B1278" s="100"/>
      <c r="C1278" s="107"/>
      <c r="D1278" s="132"/>
      <c r="E1278" s="131"/>
      <c r="F1278" s="131"/>
      <c r="G1278" s="109"/>
      <c r="H1278" s="109"/>
      <c r="I1278" s="123"/>
    </row>
    <row r="1279" spans="1:9" s="113" customFormat="1" ht="19.5" customHeight="1" x14ac:dyDescent="0.2">
      <c r="A1279" s="100"/>
      <c r="B1279" s="100"/>
      <c r="C1279" s="109"/>
      <c r="D1279" s="132"/>
      <c r="E1279" s="131"/>
      <c r="F1279" s="131"/>
      <c r="G1279" s="109"/>
      <c r="H1279" s="109"/>
      <c r="I1279" s="123"/>
    </row>
    <row r="1280" spans="1:9" s="113" customFormat="1" ht="19.5" customHeight="1" x14ac:dyDescent="0.2">
      <c r="A1280" s="100"/>
      <c r="B1280" s="100"/>
      <c r="C1280" s="107"/>
      <c r="D1280" s="124"/>
      <c r="E1280" s="125"/>
      <c r="F1280" s="125"/>
      <c r="G1280" s="109"/>
      <c r="H1280" s="107"/>
      <c r="I1280" s="123"/>
    </row>
    <row r="1281" spans="1:9" s="110" customFormat="1" ht="19.5" customHeight="1" x14ac:dyDescent="0.2">
      <c r="A1281" s="100"/>
      <c r="B1281" s="100"/>
      <c r="C1281" s="109"/>
      <c r="D1281" s="124"/>
      <c r="E1281" s="125"/>
      <c r="F1281" s="125"/>
      <c r="G1281" s="109"/>
      <c r="H1281" s="107"/>
      <c r="I1281" s="123"/>
    </row>
    <row r="1282" spans="1:9" s="110" customFormat="1" ht="19.5" customHeight="1" x14ac:dyDescent="0.2">
      <c r="A1282" s="100"/>
      <c r="B1282" s="100"/>
      <c r="C1282" s="109"/>
      <c r="D1282" s="130"/>
      <c r="E1282" s="131"/>
      <c r="F1282" s="151"/>
      <c r="G1282" s="109"/>
      <c r="H1282" s="109"/>
      <c r="I1282" s="123"/>
    </row>
    <row r="1283" spans="1:9" s="113" customFormat="1" ht="19.5" customHeight="1" x14ac:dyDescent="0.2">
      <c r="A1283" s="100"/>
      <c r="B1283" s="100"/>
      <c r="C1283" s="107"/>
      <c r="D1283" s="130"/>
      <c r="E1283" s="131"/>
      <c r="F1283" s="131"/>
      <c r="G1283" s="109"/>
      <c r="H1283" s="109"/>
      <c r="I1283" s="123"/>
    </row>
    <row r="1284" spans="1:9" s="113" customFormat="1" ht="19.5" customHeight="1" x14ac:dyDescent="0.2">
      <c r="A1284" s="100"/>
      <c r="B1284" s="100"/>
      <c r="C1284" s="142"/>
      <c r="D1284" s="132"/>
      <c r="E1284" s="131"/>
      <c r="F1284" s="131"/>
      <c r="G1284" s="109"/>
      <c r="H1284" s="109"/>
      <c r="I1284" s="123"/>
    </row>
    <row r="1285" spans="1:9" s="113" customFormat="1" ht="19.5" customHeight="1" x14ac:dyDescent="0.2">
      <c r="A1285" s="100"/>
      <c r="B1285" s="100"/>
      <c r="C1285" s="109"/>
      <c r="D1285" s="141"/>
      <c r="E1285" s="131"/>
      <c r="F1285" s="151"/>
      <c r="G1285" s="107"/>
      <c r="H1285" s="107"/>
      <c r="I1285" s="123"/>
    </row>
    <row r="1286" spans="1:9" s="113" customFormat="1" ht="19.5" customHeight="1" x14ac:dyDescent="0.2">
      <c r="A1286" s="112"/>
      <c r="B1286" s="112"/>
      <c r="C1286" s="107"/>
      <c r="D1286" s="104"/>
      <c r="E1286" s="105"/>
      <c r="F1286" s="106"/>
      <c r="G1286" s="152"/>
      <c r="H1286" s="102"/>
      <c r="I1286" s="135"/>
    </row>
    <row r="1287" spans="1:9" s="113" customFormat="1" ht="19.5" customHeight="1" x14ac:dyDescent="0.2">
      <c r="A1287" s="103"/>
      <c r="B1287" s="103"/>
      <c r="C1287" s="109"/>
      <c r="D1287" s="127"/>
      <c r="E1287" s="125"/>
      <c r="F1287" s="125"/>
      <c r="G1287" s="109"/>
      <c r="H1287" s="107"/>
      <c r="I1287" s="123"/>
    </row>
    <row r="1288" spans="1:9" s="113" customFormat="1" ht="19.5" customHeight="1" x14ac:dyDescent="0.2">
      <c r="A1288" s="100"/>
      <c r="B1288" s="100"/>
      <c r="C1288" s="107"/>
      <c r="D1288" s="130"/>
      <c r="E1288" s="131"/>
      <c r="F1288" s="131"/>
      <c r="G1288" s="109"/>
      <c r="H1288" s="107"/>
      <c r="I1288" s="123"/>
    </row>
    <row r="1289" spans="1:9" s="113" customFormat="1" ht="19.5" customHeight="1" x14ac:dyDescent="0.2">
      <c r="A1289" s="100"/>
      <c r="B1289" s="100"/>
      <c r="C1289" s="109"/>
      <c r="D1289" s="124"/>
      <c r="E1289" s="125"/>
      <c r="F1289" s="125"/>
      <c r="G1289" s="109"/>
      <c r="H1289" s="107"/>
      <c r="I1289" s="123"/>
    </row>
    <row r="1290" spans="1:9" s="113" customFormat="1" ht="19.5" customHeight="1" x14ac:dyDescent="0.2">
      <c r="A1290" s="100"/>
      <c r="B1290" s="100"/>
      <c r="C1290" s="98"/>
      <c r="D1290" s="124"/>
      <c r="E1290" s="125"/>
      <c r="F1290" s="125"/>
      <c r="G1290" s="109"/>
      <c r="H1290" s="107"/>
      <c r="I1290" s="123"/>
    </row>
    <row r="1291" spans="1:9" s="113" customFormat="1" ht="19.5" customHeight="1" x14ac:dyDescent="0.2">
      <c r="A1291" s="100"/>
      <c r="B1291" s="100"/>
      <c r="C1291" s="107"/>
      <c r="D1291" s="124"/>
      <c r="E1291" s="125"/>
      <c r="F1291" s="125"/>
      <c r="G1291" s="109"/>
      <c r="H1291" s="107"/>
      <c r="I1291" s="123"/>
    </row>
    <row r="1292" spans="1:9" s="113" customFormat="1" ht="19.5" customHeight="1" x14ac:dyDescent="0.2">
      <c r="A1292" s="100"/>
      <c r="B1292" s="100"/>
      <c r="C1292" s="109"/>
      <c r="D1292" s="127"/>
      <c r="E1292" s="125"/>
      <c r="F1292" s="125"/>
      <c r="G1292" s="109"/>
      <c r="H1292" s="109"/>
      <c r="I1292" s="123"/>
    </row>
    <row r="1293" spans="1:9" s="113" customFormat="1" ht="19.5" customHeight="1" x14ac:dyDescent="0.2">
      <c r="A1293" s="112"/>
      <c r="B1293" s="112"/>
      <c r="C1293" s="107"/>
      <c r="D1293" s="104"/>
      <c r="E1293" s="105"/>
      <c r="F1293" s="106"/>
      <c r="G1293" s="152"/>
      <c r="H1293" s="102"/>
      <c r="I1293" s="135"/>
    </row>
    <row r="1294" spans="1:9" s="110" customFormat="1" ht="19.5" customHeight="1" x14ac:dyDescent="0.2">
      <c r="A1294" s="153"/>
      <c r="B1294" s="153"/>
      <c r="C1294" s="109"/>
      <c r="D1294" s="104"/>
      <c r="E1294" s="105"/>
      <c r="F1294" s="106"/>
      <c r="G1294" s="152"/>
      <c r="H1294" s="102"/>
      <c r="I1294" s="135"/>
    </row>
    <row r="1295" spans="1:9" s="113" customFormat="1" ht="19.5" customHeight="1" x14ac:dyDescent="0.2">
      <c r="A1295" s="153"/>
      <c r="B1295" s="153"/>
      <c r="C1295" s="108"/>
      <c r="D1295" s="104"/>
      <c r="E1295" s="105"/>
      <c r="F1295" s="106"/>
      <c r="G1295" s="152"/>
      <c r="H1295" s="102"/>
      <c r="I1295" s="135"/>
    </row>
    <row r="1296" spans="1:9" s="113" customFormat="1" ht="19.5" customHeight="1" x14ac:dyDescent="0.2">
      <c r="A1296" s="100"/>
      <c r="B1296" s="100"/>
      <c r="C1296" s="109"/>
      <c r="D1296" s="127"/>
      <c r="E1296" s="125"/>
      <c r="F1296" s="125"/>
      <c r="G1296" s="109"/>
      <c r="H1296" s="109"/>
      <c r="I1296" s="123"/>
    </row>
    <row r="1297" spans="1:9" s="113" customFormat="1" ht="19.5" customHeight="1" x14ac:dyDescent="0.2">
      <c r="A1297" s="100"/>
      <c r="B1297" s="100"/>
      <c r="C1297" s="109"/>
      <c r="D1297" s="132"/>
      <c r="E1297" s="131"/>
      <c r="F1297" s="131"/>
      <c r="G1297" s="109"/>
      <c r="H1297" s="109"/>
      <c r="I1297" s="123"/>
    </row>
    <row r="1298" spans="1:9" s="110" customFormat="1" ht="19.5" customHeight="1" x14ac:dyDescent="0.2">
      <c r="A1298" s="100"/>
      <c r="B1298" s="100"/>
      <c r="C1298" s="107"/>
      <c r="D1298" s="124"/>
      <c r="E1298" s="125"/>
      <c r="F1298" s="125"/>
      <c r="G1298" s="109"/>
      <c r="H1298" s="107"/>
      <c r="I1298" s="123"/>
    </row>
    <row r="1299" spans="1:9" s="113" customFormat="1" ht="19.5" customHeight="1" x14ac:dyDescent="0.2">
      <c r="A1299" s="100"/>
      <c r="B1299" s="100"/>
      <c r="C1299" s="109"/>
      <c r="D1299" s="132"/>
      <c r="E1299" s="125"/>
      <c r="F1299" s="125"/>
      <c r="G1299" s="109"/>
      <c r="H1299" s="107"/>
      <c r="I1299" s="123"/>
    </row>
    <row r="1300" spans="1:9" s="113" customFormat="1" ht="19.5" customHeight="1" x14ac:dyDescent="0.2">
      <c r="A1300" s="100"/>
      <c r="B1300" s="100"/>
      <c r="C1300" s="98"/>
      <c r="D1300" s="124"/>
      <c r="E1300" s="125"/>
      <c r="F1300" s="125"/>
      <c r="G1300" s="109"/>
      <c r="H1300" s="107"/>
      <c r="I1300" s="123"/>
    </row>
    <row r="1301" spans="1:9" s="113" customFormat="1" ht="19.5" customHeight="1" x14ac:dyDescent="0.2">
      <c r="A1301" s="100"/>
      <c r="B1301" s="100"/>
      <c r="C1301" s="109"/>
      <c r="D1301" s="132"/>
      <c r="E1301" s="131"/>
      <c r="F1301" s="131"/>
      <c r="G1301" s="109"/>
      <c r="H1301" s="109"/>
      <c r="I1301" s="123"/>
    </row>
    <row r="1302" spans="1:9" s="113" customFormat="1" ht="19.5" customHeight="1" x14ac:dyDescent="0.2">
      <c r="A1302" s="100"/>
      <c r="B1302" s="100"/>
      <c r="C1302" s="144"/>
      <c r="D1302" s="124"/>
      <c r="E1302" s="125"/>
      <c r="F1302" s="125"/>
      <c r="G1302" s="109"/>
      <c r="H1302" s="107"/>
      <c r="I1302" s="123"/>
    </row>
    <row r="1303" spans="1:9" s="113" customFormat="1" ht="19.5" customHeight="1" x14ac:dyDescent="0.2">
      <c r="A1303" s="100"/>
      <c r="B1303" s="100"/>
      <c r="C1303" s="109"/>
      <c r="D1303" s="132"/>
      <c r="E1303" s="125"/>
      <c r="F1303" s="125"/>
      <c r="G1303" s="109"/>
      <c r="H1303" s="107"/>
      <c r="I1303" s="123"/>
    </row>
    <row r="1304" spans="1:9" s="113" customFormat="1" ht="19.5" customHeight="1" x14ac:dyDescent="0.2">
      <c r="A1304" s="100"/>
      <c r="B1304" s="100"/>
      <c r="C1304" s="107"/>
      <c r="D1304" s="124"/>
      <c r="E1304" s="125"/>
      <c r="F1304" s="125"/>
      <c r="G1304" s="109"/>
      <c r="H1304" s="107"/>
      <c r="I1304" s="123"/>
    </row>
    <row r="1305" spans="1:9" s="113" customFormat="1" ht="19.5" customHeight="1" x14ac:dyDescent="0.2">
      <c r="A1305" s="100"/>
      <c r="B1305" s="100"/>
      <c r="C1305" s="109"/>
      <c r="D1305" s="124"/>
      <c r="E1305" s="125"/>
      <c r="F1305" s="125"/>
      <c r="G1305" s="109"/>
      <c r="H1305" s="107"/>
      <c r="I1305" s="123"/>
    </row>
    <row r="1306" spans="1:9" s="113" customFormat="1" ht="19.5" customHeight="1" x14ac:dyDescent="0.2">
      <c r="A1306" s="100"/>
      <c r="B1306" s="100"/>
      <c r="C1306" s="107"/>
      <c r="D1306" s="124"/>
      <c r="E1306" s="125"/>
      <c r="F1306" s="125"/>
      <c r="G1306" s="109"/>
      <c r="H1306" s="107"/>
      <c r="I1306" s="123"/>
    </row>
    <row r="1307" spans="1:9" s="113" customFormat="1" ht="19.5" customHeight="1" x14ac:dyDescent="0.2">
      <c r="A1307" s="100"/>
      <c r="B1307" s="100"/>
      <c r="C1307" s="109"/>
      <c r="D1307" s="124"/>
      <c r="E1307" s="125"/>
      <c r="F1307" s="125"/>
      <c r="G1307" s="109"/>
      <c r="H1307" s="107"/>
      <c r="I1307" s="123"/>
    </row>
    <row r="1308" spans="1:9" s="110" customFormat="1" ht="19.5" customHeight="1" x14ac:dyDescent="0.2">
      <c r="A1308" s="100"/>
      <c r="B1308" s="100"/>
      <c r="C1308" s="109"/>
      <c r="D1308" s="124"/>
      <c r="E1308" s="125"/>
      <c r="F1308" s="125"/>
      <c r="G1308" s="109"/>
      <c r="H1308" s="107"/>
      <c r="I1308" s="123"/>
    </row>
    <row r="1309" spans="1:9" s="113" customFormat="1" ht="19.5" customHeight="1" x14ac:dyDescent="0.2">
      <c r="A1309" s="100"/>
      <c r="B1309" s="100"/>
      <c r="C1309" s="109"/>
      <c r="D1309" s="124"/>
      <c r="E1309" s="125"/>
      <c r="F1309" s="125"/>
      <c r="G1309" s="109"/>
      <c r="H1309" s="107"/>
      <c r="I1309" s="123"/>
    </row>
    <row r="1310" spans="1:9" s="113" customFormat="1" ht="19.5" customHeight="1" x14ac:dyDescent="0.2">
      <c r="A1310" s="100"/>
      <c r="B1310" s="100"/>
      <c r="C1310" s="109"/>
      <c r="D1310" s="132"/>
      <c r="E1310" s="125"/>
      <c r="F1310" s="125"/>
      <c r="G1310" s="109"/>
      <c r="H1310" s="107"/>
      <c r="I1310" s="123"/>
    </row>
    <row r="1311" spans="1:9" s="113" customFormat="1" ht="19.5" customHeight="1" x14ac:dyDescent="0.2">
      <c r="A1311" s="100"/>
      <c r="B1311" s="100"/>
      <c r="C1311" s="107"/>
      <c r="D1311" s="124"/>
      <c r="E1311" s="125"/>
      <c r="F1311" s="125"/>
      <c r="G1311" s="109"/>
      <c r="H1311" s="107"/>
      <c r="I1311" s="123"/>
    </row>
    <row r="1312" spans="1:9" s="113" customFormat="1" ht="19.5" customHeight="1" x14ac:dyDescent="0.2">
      <c r="A1312" s="100"/>
      <c r="B1312" s="100"/>
      <c r="C1312" s="109"/>
      <c r="D1312" s="132"/>
      <c r="E1312" s="125"/>
      <c r="F1312" s="125"/>
      <c r="G1312" s="109"/>
      <c r="H1312" s="107"/>
      <c r="I1312" s="123"/>
    </row>
    <row r="1313" spans="1:9" s="113" customFormat="1" ht="19.5" customHeight="1" x14ac:dyDescent="0.2">
      <c r="A1313" s="100"/>
      <c r="B1313" s="100"/>
      <c r="C1313" s="109"/>
      <c r="D1313" s="124"/>
      <c r="E1313" s="125"/>
      <c r="F1313" s="125"/>
      <c r="G1313" s="109"/>
      <c r="H1313" s="107"/>
      <c r="I1313" s="123"/>
    </row>
    <row r="1314" spans="1:9" s="113" customFormat="1" ht="19.5" customHeight="1" x14ac:dyDescent="0.2">
      <c r="A1314" s="100"/>
      <c r="B1314" s="100"/>
      <c r="C1314" s="109"/>
      <c r="D1314" s="132"/>
      <c r="E1314" s="125"/>
      <c r="F1314" s="125"/>
      <c r="G1314" s="109"/>
      <c r="H1314" s="107"/>
      <c r="I1314" s="123"/>
    </row>
    <row r="1315" spans="1:9" s="113" customFormat="1" ht="19.5" customHeight="1" x14ac:dyDescent="0.2">
      <c r="A1315" s="100"/>
      <c r="B1315" s="100"/>
      <c r="C1315" s="107"/>
      <c r="D1315" s="130"/>
      <c r="E1315" s="131"/>
      <c r="F1315" s="131"/>
      <c r="G1315" s="109"/>
      <c r="H1315" s="109"/>
      <c r="I1315" s="123"/>
    </row>
    <row r="1316" spans="1:9" s="113" customFormat="1" ht="19.5" customHeight="1" x14ac:dyDescent="0.2">
      <c r="A1316" s="100"/>
      <c r="B1316" s="100"/>
      <c r="C1316" s="109"/>
      <c r="D1316" s="132"/>
      <c r="E1316" s="131"/>
      <c r="F1316" s="131"/>
      <c r="G1316" s="109"/>
      <c r="H1316" s="109"/>
      <c r="I1316" s="123"/>
    </row>
    <row r="1317" spans="1:9" s="110" customFormat="1" ht="19.5" customHeight="1" x14ac:dyDescent="0.2">
      <c r="A1317" s="100"/>
      <c r="B1317" s="100"/>
      <c r="C1317" s="108"/>
      <c r="D1317" s="124"/>
      <c r="E1317" s="125"/>
      <c r="F1317" s="125"/>
      <c r="G1317" s="109"/>
      <c r="H1317" s="107"/>
      <c r="I1317" s="123"/>
    </row>
    <row r="1318" spans="1:9" s="110" customFormat="1" ht="19.5" customHeight="1" x14ac:dyDescent="0.2">
      <c r="A1318" s="100"/>
      <c r="B1318" s="100"/>
      <c r="C1318" s="109"/>
      <c r="D1318" s="132"/>
      <c r="E1318" s="131"/>
      <c r="F1318" s="131"/>
      <c r="G1318" s="109"/>
      <c r="H1318" s="139"/>
      <c r="I1318" s="123"/>
    </row>
    <row r="1319" spans="1:9" s="110" customFormat="1" ht="19.5" customHeight="1" x14ac:dyDescent="0.2">
      <c r="A1319" s="100"/>
      <c r="B1319" s="100"/>
      <c r="C1319" s="107"/>
      <c r="D1319" s="124"/>
      <c r="E1319" s="125"/>
      <c r="F1319" s="125"/>
      <c r="G1319" s="109"/>
      <c r="H1319" s="107"/>
      <c r="I1319" s="123"/>
    </row>
    <row r="1320" spans="1:9" s="113" customFormat="1" ht="19.5" customHeight="1" x14ac:dyDescent="0.2">
      <c r="A1320" s="100"/>
      <c r="B1320" s="100"/>
      <c r="C1320" s="112"/>
      <c r="D1320" s="132"/>
      <c r="E1320" s="125"/>
      <c r="F1320" s="125"/>
      <c r="G1320" s="107"/>
      <c r="H1320" s="107"/>
      <c r="I1320" s="123"/>
    </row>
    <row r="1321" spans="1:9" s="111" customFormat="1" ht="19.5" customHeight="1" x14ac:dyDescent="0.2">
      <c r="A1321" s="100"/>
      <c r="B1321" s="100"/>
      <c r="C1321" s="149"/>
      <c r="D1321" s="124"/>
      <c r="E1321" s="125"/>
      <c r="F1321" s="125"/>
      <c r="G1321" s="107"/>
      <c r="H1321" s="107"/>
      <c r="I1321" s="123"/>
    </row>
    <row r="1322" spans="1:9" s="113" customFormat="1" ht="19.5" customHeight="1" x14ac:dyDescent="0.2">
      <c r="A1322" s="100"/>
      <c r="B1322" s="100"/>
      <c r="C1322" s="150"/>
      <c r="D1322" s="132"/>
      <c r="E1322" s="125"/>
      <c r="F1322" s="125"/>
      <c r="G1322" s="107"/>
      <c r="H1322" s="107"/>
      <c r="I1322" s="123"/>
    </row>
    <row r="1323" spans="1:9" s="113" customFormat="1" ht="19.5" customHeight="1" x14ac:dyDescent="0.2">
      <c r="A1323" s="100"/>
      <c r="B1323" s="100"/>
      <c r="C1323" s="98"/>
      <c r="D1323" s="124"/>
      <c r="E1323" s="125"/>
      <c r="F1323" s="125"/>
      <c r="G1323" s="107"/>
      <c r="H1323" s="107"/>
      <c r="I1323" s="123"/>
    </row>
    <row r="1324" spans="1:9" s="113" customFormat="1" ht="19.5" customHeight="1" x14ac:dyDescent="0.2">
      <c r="A1324" s="100"/>
      <c r="B1324" s="100"/>
      <c r="C1324" s="109"/>
      <c r="D1324" s="132"/>
      <c r="E1324" s="125"/>
      <c r="F1324" s="125"/>
      <c r="G1324" s="107"/>
      <c r="H1324" s="107"/>
      <c r="I1324" s="123"/>
    </row>
    <row r="1325" spans="1:9" s="113" customFormat="1" ht="19.5" customHeight="1" x14ac:dyDescent="0.2">
      <c r="A1325" s="100"/>
      <c r="B1325" s="100"/>
      <c r="C1325" s="107"/>
      <c r="D1325" s="124"/>
      <c r="E1325" s="125"/>
      <c r="F1325" s="125"/>
      <c r="G1325" s="107"/>
      <c r="H1325" s="107"/>
      <c r="I1325" s="123"/>
    </row>
    <row r="1326" spans="1:9" s="113" customFormat="1" ht="19.5" customHeight="1" x14ac:dyDescent="0.2">
      <c r="A1326" s="100"/>
      <c r="B1326" s="100"/>
      <c r="C1326" s="109"/>
      <c r="D1326" s="124"/>
      <c r="E1326" s="125"/>
      <c r="F1326" s="125"/>
      <c r="G1326" s="107"/>
      <c r="H1326" s="107"/>
      <c r="I1326" s="123"/>
    </row>
    <row r="1327" spans="1:9" s="113" customFormat="1" ht="19.5" customHeight="1" x14ac:dyDescent="0.2">
      <c r="A1327" s="100"/>
      <c r="B1327" s="100"/>
      <c r="C1327" s="107"/>
      <c r="D1327" s="132"/>
      <c r="E1327" s="125"/>
      <c r="F1327" s="125"/>
      <c r="G1327" s="107"/>
      <c r="H1327" s="107"/>
      <c r="I1327" s="123"/>
    </row>
    <row r="1328" spans="1:9" s="113" customFormat="1" ht="19.5" customHeight="1" x14ac:dyDescent="0.2">
      <c r="A1328" s="100"/>
      <c r="B1328" s="100"/>
      <c r="C1328" s="109"/>
      <c r="D1328" s="124"/>
      <c r="E1328" s="125"/>
      <c r="F1328" s="125"/>
      <c r="G1328" s="107"/>
      <c r="H1328" s="107"/>
      <c r="I1328" s="123"/>
    </row>
    <row r="1329" spans="1:9" s="113" customFormat="1" ht="19.5" customHeight="1" x14ac:dyDescent="0.2">
      <c r="A1329" s="100"/>
      <c r="B1329" s="100"/>
      <c r="C1329" s="109"/>
      <c r="D1329" s="132"/>
      <c r="E1329" s="131"/>
      <c r="F1329" s="131"/>
      <c r="G1329" s="109"/>
      <c r="H1329" s="109"/>
      <c r="I1329" s="123"/>
    </row>
    <row r="1330" spans="1:9" s="113" customFormat="1" ht="19.5" customHeight="1" x14ac:dyDescent="0.2">
      <c r="A1330" s="100"/>
      <c r="B1330" s="100"/>
      <c r="C1330" s="107"/>
      <c r="D1330" s="124"/>
      <c r="E1330" s="125"/>
      <c r="F1330" s="125"/>
      <c r="G1330" s="107"/>
      <c r="H1330" s="107"/>
      <c r="I1330" s="123"/>
    </row>
    <row r="1331" spans="1:9" s="113" customFormat="1" ht="19.5" customHeight="1" x14ac:dyDescent="0.2">
      <c r="A1331" s="100"/>
      <c r="B1331" s="100"/>
      <c r="C1331" s="107"/>
      <c r="D1331" s="132"/>
      <c r="E1331" s="131"/>
      <c r="F1331" s="131"/>
      <c r="G1331" s="109"/>
      <c r="H1331" s="109"/>
      <c r="I1331" s="123"/>
    </row>
    <row r="1332" spans="1:9" s="113" customFormat="1" ht="19.5" customHeight="1" x14ac:dyDescent="0.2">
      <c r="A1332" s="100"/>
      <c r="B1332" s="100"/>
      <c r="C1332" s="134"/>
      <c r="D1332" s="124"/>
      <c r="E1332" s="125"/>
      <c r="F1332" s="125"/>
      <c r="G1332" s="107"/>
      <c r="H1332" s="107"/>
      <c r="I1332" s="123"/>
    </row>
    <row r="1333" spans="1:9" s="110" customFormat="1" ht="19.5" customHeight="1" x14ac:dyDescent="0.2">
      <c r="A1333" s="100"/>
      <c r="B1333" s="100"/>
      <c r="C1333" s="134"/>
      <c r="D1333" s="132"/>
      <c r="E1333" s="125"/>
      <c r="F1333" s="125"/>
      <c r="G1333" s="107"/>
      <c r="H1333" s="107"/>
      <c r="I1333" s="123"/>
    </row>
    <row r="1334" spans="1:9" s="113" customFormat="1" ht="19.5" customHeight="1" x14ac:dyDescent="0.2">
      <c r="A1334" s="100"/>
      <c r="B1334" s="100"/>
      <c r="C1334" s="109"/>
      <c r="D1334" s="124"/>
      <c r="E1334" s="125"/>
      <c r="F1334" s="125"/>
      <c r="G1334" s="107"/>
      <c r="H1334" s="107"/>
      <c r="I1334" s="123"/>
    </row>
    <row r="1335" spans="1:9" s="110" customFormat="1" ht="19.5" customHeight="1" x14ac:dyDescent="0.2">
      <c r="A1335" s="100"/>
      <c r="B1335" s="100"/>
      <c r="C1335" s="108"/>
      <c r="D1335" s="132"/>
      <c r="E1335" s="125"/>
      <c r="F1335" s="125"/>
      <c r="G1335" s="107"/>
      <c r="H1335" s="107"/>
      <c r="I1335" s="123"/>
    </row>
    <row r="1336" spans="1:9" s="113" customFormat="1" ht="19.5" customHeight="1" x14ac:dyDescent="0.2">
      <c r="A1336" s="100"/>
      <c r="B1336" s="100"/>
      <c r="C1336" s="112"/>
      <c r="D1336" s="124"/>
      <c r="E1336" s="125"/>
      <c r="F1336" s="125"/>
      <c r="G1336" s="107"/>
      <c r="H1336" s="107"/>
      <c r="I1336" s="123"/>
    </row>
    <row r="1337" spans="1:9" s="113" customFormat="1" ht="19.5" customHeight="1" x14ac:dyDescent="0.2">
      <c r="A1337" s="100"/>
      <c r="B1337" s="100"/>
      <c r="C1337" s="97"/>
      <c r="D1337" s="132"/>
      <c r="E1337" s="125"/>
      <c r="F1337" s="125"/>
      <c r="G1337" s="107"/>
      <c r="H1337" s="107"/>
      <c r="I1337" s="123"/>
    </row>
    <row r="1338" spans="1:9" s="113" customFormat="1" ht="19.5" customHeight="1" x14ac:dyDescent="0.2">
      <c r="A1338" s="100"/>
      <c r="B1338" s="100"/>
      <c r="C1338" s="134"/>
      <c r="D1338" s="124"/>
      <c r="E1338" s="125"/>
      <c r="F1338" s="125"/>
      <c r="G1338" s="107"/>
      <c r="H1338" s="107"/>
      <c r="I1338" s="123"/>
    </row>
    <row r="1339" spans="1:9" s="113" customFormat="1" ht="19.5" customHeight="1" x14ac:dyDescent="0.2">
      <c r="A1339" s="100"/>
      <c r="B1339" s="100"/>
      <c r="C1339" s="107"/>
      <c r="D1339" s="132"/>
      <c r="E1339" s="131"/>
      <c r="F1339" s="131"/>
      <c r="G1339" s="109"/>
      <c r="H1339" s="109"/>
      <c r="I1339" s="123"/>
    </row>
    <row r="1340" spans="1:9" s="113" customFormat="1" ht="19.5" customHeight="1" x14ac:dyDescent="0.2">
      <c r="A1340" s="100"/>
      <c r="B1340" s="100"/>
      <c r="C1340" s="107"/>
      <c r="D1340" s="124"/>
      <c r="E1340" s="125"/>
      <c r="F1340" s="125"/>
      <c r="G1340" s="107"/>
      <c r="H1340" s="107"/>
      <c r="I1340" s="123"/>
    </row>
    <row r="1341" spans="1:9" s="110" customFormat="1" ht="19.5" customHeight="1" x14ac:dyDescent="0.2">
      <c r="A1341" s="103"/>
      <c r="B1341" s="103"/>
      <c r="C1341" s="107"/>
      <c r="D1341" s="127"/>
      <c r="E1341" s="125"/>
      <c r="F1341" s="125"/>
      <c r="G1341" s="109"/>
      <c r="H1341" s="109"/>
      <c r="I1341" s="123"/>
    </row>
    <row r="1342" spans="1:9" s="110" customFormat="1" ht="19.5" customHeight="1" x14ac:dyDescent="0.2">
      <c r="A1342" s="100"/>
      <c r="B1342" s="100"/>
      <c r="C1342" s="142"/>
      <c r="D1342" s="132"/>
      <c r="E1342" s="125"/>
      <c r="F1342" s="125"/>
      <c r="G1342" s="107"/>
      <c r="H1342" s="107"/>
      <c r="I1342" s="123"/>
    </row>
    <row r="1343" spans="1:9" s="113" customFormat="1" ht="19.5" customHeight="1" x14ac:dyDescent="0.2">
      <c r="A1343" s="100"/>
      <c r="B1343" s="100"/>
      <c r="C1343" s="112"/>
      <c r="D1343" s="127"/>
      <c r="E1343" s="125"/>
      <c r="F1343" s="125"/>
      <c r="G1343" s="107"/>
      <c r="H1343" s="107"/>
      <c r="I1343" s="123"/>
    </row>
    <row r="1344" spans="1:9" s="113" customFormat="1" ht="19.5" customHeight="1" x14ac:dyDescent="0.2">
      <c r="A1344" s="100"/>
      <c r="B1344" s="100"/>
      <c r="C1344" s="112"/>
      <c r="D1344" s="132"/>
      <c r="E1344" s="125"/>
      <c r="F1344" s="125"/>
      <c r="G1344" s="107"/>
      <c r="H1344" s="107"/>
      <c r="I1344" s="123"/>
    </row>
    <row r="1345" spans="1:9" s="113" customFormat="1" ht="19.5" customHeight="1" x14ac:dyDescent="0.2">
      <c r="A1345" s="100"/>
      <c r="B1345" s="100"/>
      <c r="C1345" s="153"/>
      <c r="D1345" s="124"/>
      <c r="E1345" s="125"/>
      <c r="F1345" s="125"/>
      <c r="G1345" s="107"/>
      <c r="H1345" s="107"/>
      <c r="I1345" s="123"/>
    </row>
    <row r="1346" spans="1:9" s="113" customFormat="1" ht="19.5" customHeight="1" x14ac:dyDescent="0.2">
      <c r="A1346" s="100"/>
      <c r="B1346" s="100"/>
      <c r="C1346" s="142"/>
      <c r="D1346" s="132"/>
      <c r="E1346" s="125"/>
      <c r="F1346" s="125"/>
      <c r="G1346" s="107"/>
      <c r="H1346" s="107"/>
      <c r="I1346" s="123"/>
    </row>
    <row r="1347" spans="1:9" s="113" customFormat="1" ht="19.5" customHeight="1" x14ac:dyDescent="0.2">
      <c r="A1347" s="100"/>
      <c r="B1347" s="100"/>
      <c r="C1347" s="109"/>
      <c r="D1347" s="127"/>
      <c r="E1347" s="125"/>
      <c r="F1347" s="125"/>
      <c r="G1347" s="109"/>
      <c r="H1347" s="109"/>
      <c r="I1347" s="123"/>
    </row>
    <row r="1348" spans="1:9" s="110" customFormat="1" ht="19.5" customHeight="1" x14ac:dyDescent="0.2">
      <c r="A1348" s="100"/>
      <c r="B1348" s="100"/>
      <c r="C1348" s="107"/>
      <c r="D1348" s="132"/>
      <c r="E1348" s="131"/>
      <c r="F1348" s="131"/>
      <c r="G1348" s="109"/>
      <c r="H1348" s="109"/>
      <c r="I1348" s="123"/>
    </row>
    <row r="1349" spans="1:9" s="110" customFormat="1" ht="19.5" customHeight="1" x14ac:dyDescent="0.2">
      <c r="A1349" s="100"/>
      <c r="B1349" s="100"/>
      <c r="C1349" s="109"/>
      <c r="D1349" s="127"/>
      <c r="E1349" s="125"/>
      <c r="F1349" s="125"/>
      <c r="G1349" s="109"/>
      <c r="H1349" s="109"/>
      <c r="I1349" s="123"/>
    </row>
    <row r="1350" spans="1:9" s="113" customFormat="1" ht="19.5" customHeight="1" x14ac:dyDescent="0.2">
      <c r="A1350" s="100"/>
      <c r="B1350" s="100"/>
      <c r="C1350" s="107"/>
      <c r="D1350" s="132"/>
      <c r="E1350" s="125"/>
      <c r="F1350" s="125"/>
      <c r="G1350" s="107"/>
      <c r="H1350" s="107"/>
      <c r="I1350" s="123"/>
    </row>
    <row r="1351" spans="1:9" s="113" customFormat="1" ht="19.5" customHeight="1" x14ac:dyDescent="0.2">
      <c r="A1351" s="100"/>
      <c r="B1351" s="100"/>
      <c r="C1351" s="109"/>
      <c r="D1351" s="127"/>
      <c r="E1351" s="125"/>
      <c r="F1351" s="125"/>
      <c r="G1351" s="107"/>
      <c r="H1351" s="107"/>
      <c r="I1351" s="123"/>
    </row>
    <row r="1352" spans="1:9" s="110" customFormat="1" ht="19.5" customHeight="1" x14ac:dyDescent="0.2">
      <c r="A1352" s="100"/>
      <c r="B1352" s="100"/>
      <c r="C1352" s="107"/>
      <c r="D1352" s="132"/>
      <c r="E1352" s="125"/>
      <c r="F1352" s="125"/>
      <c r="G1352" s="107"/>
      <c r="H1352" s="107"/>
      <c r="I1352" s="123"/>
    </row>
    <row r="1353" spans="1:9" s="113" customFormat="1" ht="19.5" customHeight="1" x14ac:dyDescent="0.2">
      <c r="A1353" s="100"/>
      <c r="B1353" s="100"/>
      <c r="C1353" s="109"/>
      <c r="D1353" s="124"/>
      <c r="E1353" s="125"/>
      <c r="F1353" s="125"/>
      <c r="G1353" s="107"/>
      <c r="H1353" s="107"/>
      <c r="I1353" s="123"/>
    </row>
    <row r="1354" spans="1:9" s="113" customFormat="1" ht="19.5" customHeight="1" x14ac:dyDescent="0.2">
      <c r="A1354" s="100"/>
      <c r="B1354" s="100"/>
      <c r="C1354" s="107"/>
      <c r="D1354" s="132"/>
      <c r="E1354" s="131"/>
      <c r="F1354" s="131"/>
      <c r="G1354" s="109"/>
      <c r="H1354" s="109"/>
      <c r="I1354" s="123"/>
    </row>
    <row r="1355" spans="1:9" s="113" customFormat="1" ht="19.5" customHeight="1" x14ac:dyDescent="0.2">
      <c r="A1355" s="100"/>
      <c r="B1355" s="100"/>
      <c r="C1355" s="107"/>
      <c r="D1355" s="124"/>
      <c r="E1355" s="125"/>
      <c r="F1355" s="125"/>
      <c r="G1355" s="107"/>
      <c r="H1355" s="107"/>
      <c r="I1355" s="123"/>
    </row>
    <row r="1356" spans="1:9" s="110" customFormat="1" ht="19.5" customHeight="1" x14ac:dyDescent="0.2">
      <c r="A1356" s="100"/>
      <c r="B1356" s="100"/>
      <c r="C1356" s="107"/>
      <c r="D1356" s="127"/>
      <c r="E1356" s="125"/>
      <c r="F1356" s="125"/>
      <c r="G1356" s="109"/>
      <c r="H1356" s="109"/>
      <c r="I1356" s="154"/>
    </row>
    <row r="1357" spans="1:9" s="113" customFormat="1" ht="19.5" customHeight="1" x14ac:dyDescent="0.2">
      <c r="A1357" s="100"/>
      <c r="B1357" s="100"/>
      <c r="C1357" s="107"/>
      <c r="D1357" s="130"/>
      <c r="E1357" s="131"/>
      <c r="F1357" s="131"/>
      <c r="G1357" s="109"/>
      <c r="H1357" s="109"/>
      <c r="I1357" s="123"/>
    </row>
    <row r="1358" spans="1:9" s="113" customFormat="1" ht="19.5" customHeight="1" x14ac:dyDescent="0.2">
      <c r="A1358" s="100"/>
      <c r="B1358" s="100"/>
      <c r="C1358" s="107"/>
      <c r="D1358" s="127"/>
      <c r="E1358" s="125"/>
      <c r="F1358" s="125"/>
      <c r="G1358" s="109"/>
      <c r="H1358" s="109"/>
      <c r="I1358" s="123"/>
    </row>
    <row r="1359" spans="1:9" s="113" customFormat="1" ht="19.5" customHeight="1" x14ac:dyDescent="0.2">
      <c r="A1359" s="100"/>
      <c r="B1359" s="100"/>
      <c r="C1359" s="107"/>
      <c r="D1359" s="127"/>
      <c r="E1359" s="125"/>
      <c r="F1359" s="125"/>
      <c r="G1359" s="109"/>
      <c r="H1359" s="109"/>
      <c r="I1359" s="123"/>
    </row>
    <row r="1360" spans="1:9" s="113" customFormat="1" ht="19.5" customHeight="1" x14ac:dyDescent="0.2">
      <c r="A1360" s="100"/>
      <c r="B1360" s="100"/>
      <c r="C1360" s="109"/>
      <c r="D1360" s="127"/>
      <c r="E1360" s="125"/>
      <c r="F1360" s="125"/>
      <c r="G1360" s="109"/>
      <c r="H1360" s="109"/>
      <c r="I1360" s="123"/>
    </row>
    <row r="1361" spans="1:9" s="113" customFormat="1" ht="19.5" customHeight="1" x14ac:dyDescent="0.2">
      <c r="A1361" s="100"/>
      <c r="B1361" s="100"/>
      <c r="C1361" s="107"/>
      <c r="D1361" s="127"/>
      <c r="E1361" s="125"/>
      <c r="F1361" s="125"/>
      <c r="G1361" s="109"/>
      <c r="H1361" s="109"/>
      <c r="I1361" s="123"/>
    </row>
    <row r="1362" spans="1:9" s="113" customFormat="1" ht="19.5" customHeight="1" x14ac:dyDescent="0.2">
      <c r="A1362" s="100"/>
      <c r="B1362" s="100"/>
      <c r="C1362" s="109"/>
      <c r="D1362" s="127"/>
      <c r="E1362" s="125"/>
      <c r="F1362" s="125"/>
      <c r="G1362" s="109"/>
      <c r="H1362" s="109"/>
      <c r="I1362" s="123"/>
    </row>
    <row r="1363" spans="1:9" s="113" customFormat="1" ht="19.5" customHeight="1" x14ac:dyDescent="0.2">
      <c r="A1363" s="100"/>
      <c r="B1363" s="100"/>
      <c r="C1363" s="109"/>
      <c r="D1363" s="130"/>
      <c r="E1363" s="131"/>
      <c r="F1363" s="131"/>
      <c r="G1363" s="109"/>
      <c r="H1363" s="109"/>
      <c r="I1363" s="123"/>
    </row>
    <row r="1364" spans="1:9" s="110" customFormat="1" ht="19.5" customHeight="1" x14ac:dyDescent="0.2">
      <c r="A1364" s="100"/>
      <c r="B1364" s="100"/>
      <c r="C1364" s="109"/>
      <c r="D1364" s="130"/>
      <c r="E1364" s="131"/>
      <c r="F1364" s="131"/>
      <c r="G1364" s="109"/>
      <c r="H1364" s="109"/>
      <c r="I1364" s="123"/>
    </row>
    <row r="1365" spans="1:9" s="113" customFormat="1" ht="19.5" customHeight="1" x14ac:dyDescent="0.2">
      <c r="A1365" s="100"/>
      <c r="B1365" s="100"/>
      <c r="C1365" s="144"/>
      <c r="D1365" s="127"/>
      <c r="E1365" s="125"/>
      <c r="F1365" s="125"/>
      <c r="G1365" s="109"/>
      <c r="H1365" s="109"/>
      <c r="I1365" s="123"/>
    </row>
    <row r="1366" spans="1:9" s="113" customFormat="1" ht="19.5" customHeight="1" x14ac:dyDescent="0.2">
      <c r="A1366" s="100"/>
      <c r="B1366" s="100"/>
      <c r="C1366" s="109"/>
      <c r="D1366" s="127"/>
      <c r="E1366" s="125"/>
      <c r="F1366" s="125"/>
      <c r="G1366" s="109"/>
      <c r="H1366" s="109"/>
      <c r="I1366" s="123"/>
    </row>
    <row r="1367" spans="1:9" s="113" customFormat="1" ht="19.5" customHeight="1" x14ac:dyDescent="0.2">
      <c r="A1367" s="100"/>
      <c r="B1367" s="100"/>
      <c r="C1367" s="107"/>
      <c r="D1367" s="127"/>
      <c r="E1367" s="125"/>
      <c r="F1367" s="125"/>
      <c r="G1367" s="109"/>
      <c r="H1367" s="109"/>
      <c r="I1367" s="123"/>
    </row>
    <row r="1368" spans="1:9" s="113" customFormat="1" ht="19.5" customHeight="1" x14ac:dyDescent="0.2">
      <c r="A1368" s="100"/>
      <c r="B1368" s="100"/>
      <c r="C1368" s="109"/>
      <c r="D1368" s="127"/>
      <c r="E1368" s="125"/>
      <c r="F1368" s="125"/>
      <c r="G1368" s="109"/>
      <c r="H1368" s="109"/>
      <c r="I1368" s="123"/>
    </row>
    <row r="1369" spans="1:9" s="113" customFormat="1" ht="19.5" customHeight="1" x14ac:dyDescent="0.2">
      <c r="A1369" s="100"/>
      <c r="B1369" s="100"/>
      <c r="C1369" s="109"/>
      <c r="D1369" s="127"/>
      <c r="E1369" s="125"/>
      <c r="F1369" s="125"/>
      <c r="G1369" s="109"/>
      <c r="H1369" s="109"/>
      <c r="I1369" s="123"/>
    </row>
    <row r="1370" spans="1:9" s="113" customFormat="1" ht="19.5" customHeight="1" x14ac:dyDescent="0.2">
      <c r="A1370" s="100"/>
      <c r="B1370" s="100"/>
      <c r="C1370" s="109"/>
      <c r="D1370" s="127"/>
      <c r="E1370" s="125"/>
      <c r="F1370" s="125"/>
      <c r="G1370" s="109"/>
      <c r="H1370" s="107"/>
      <c r="I1370" s="123"/>
    </row>
    <row r="1371" spans="1:9" s="113" customFormat="1" ht="19.5" customHeight="1" x14ac:dyDescent="0.2">
      <c r="A1371" s="100"/>
      <c r="B1371" s="100"/>
      <c r="C1371" s="107"/>
      <c r="D1371" s="127"/>
      <c r="E1371" s="125"/>
      <c r="F1371" s="125"/>
      <c r="G1371" s="109"/>
      <c r="H1371" s="107"/>
      <c r="I1371" s="123"/>
    </row>
    <row r="1372" spans="1:9" s="113" customFormat="1" ht="19.5" customHeight="1" x14ac:dyDescent="0.2">
      <c r="A1372" s="100"/>
      <c r="B1372" s="100"/>
      <c r="C1372" s="109"/>
      <c r="D1372" s="127"/>
      <c r="E1372" s="125"/>
      <c r="F1372" s="125"/>
      <c r="G1372" s="109"/>
      <c r="H1372" s="107"/>
      <c r="I1372" s="123"/>
    </row>
    <row r="1373" spans="1:9" s="113" customFormat="1" ht="19.5" customHeight="1" x14ac:dyDescent="0.2">
      <c r="A1373" s="100"/>
      <c r="B1373" s="100"/>
      <c r="C1373" s="107"/>
      <c r="D1373" s="127"/>
      <c r="E1373" s="125"/>
      <c r="F1373" s="125"/>
      <c r="G1373" s="109"/>
      <c r="H1373" s="109"/>
      <c r="I1373" s="123"/>
    </row>
    <row r="1374" spans="1:9" s="113" customFormat="1" ht="19.5" customHeight="1" x14ac:dyDescent="0.2">
      <c r="A1374" s="100"/>
      <c r="B1374" s="100"/>
      <c r="C1374" s="109"/>
      <c r="D1374" s="127"/>
      <c r="E1374" s="125"/>
      <c r="F1374" s="125"/>
      <c r="G1374" s="109"/>
      <c r="H1374" s="109"/>
      <c r="I1374" s="123"/>
    </row>
    <row r="1375" spans="1:9" s="113" customFormat="1" ht="19.5" customHeight="1" x14ac:dyDescent="0.2">
      <c r="A1375" s="100"/>
      <c r="B1375" s="100"/>
      <c r="C1375" s="107"/>
      <c r="D1375" s="127"/>
      <c r="E1375" s="125"/>
      <c r="F1375" s="125"/>
      <c r="G1375" s="109"/>
      <c r="H1375" s="109"/>
      <c r="I1375" s="123"/>
    </row>
    <row r="1376" spans="1:9" s="113" customFormat="1" ht="19.5" customHeight="1" x14ac:dyDescent="0.2">
      <c r="A1376" s="100"/>
      <c r="B1376" s="100"/>
      <c r="C1376" s="107"/>
      <c r="D1376" s="130"/>
      <c r="E1376" s="131"/>
      <c r="F1376" s="131"/>
      <c r="G1376" s="109"/>
      <c r="H1376" s="109"/>
      <c r="I1376" s="123"/>
    </row>
    <row r="1377" spans="1:9" s="113" customFormat="1" ht="19.5" customHeight="1" x14ac:dyDescent="0.2">
      <c r="A1377" s="100"/>
      <c r="B1377" s="100"/>
      <c r="C1377" s="109"/>
      <c r="D1377" s="127"/>
      <c r="E1377" s="125"/>
      <c r="F1377" s="125"/>
      <c r="G1377" s="109"/>
      <c r="H1377" s="109"/>
      <c r="I1377" s="123"/>
    </row>
    <row r="1378" spans="1:9" s="113" customFormat="1" ht="19.5" customHeight="1" x14ac:dyDescent="0.2">
      <c r="A1378" s="100"/>
      <c r="B1378" s="100"/>
      <c r="C1378" s="107"/>
      <c r="D1378" s="127"/>
      <c r="E1378" s="125"/>
      <c r="F1378" s="125"/>
      <c r="G1378" s="109"/>
      <c r="H1378" s="109"/>
      <c r="I1378" s="123"/>
    </row>
    <row r="1379" spans="1:9" s="113" customFormat="1" ht="19.5" customHeight="1" x14ac:dyDescent="0.2">
      <c r="A1379" s="100"/>
      <c r="B1379" s="100"/>
      <c r="C1379" s="109"/>
      <c r="D1379" s="127"/>
      <c r="E1379" s="125"/>
      <c r="F1379" s="125"/>
      <c r="G1379" s="109"/>
      <c r="H1379" s="109"/>
      <c r="I1379" s="123"/>
    </row>
    <row r="1380" spans="1:9" s="110" customFormat="1" ht="19.5" customHeight="1" x14ac:dyDescent="0.2">
      <c r="A1380" s="100"/>
      <c r="B1380" s="100"/>
      <c r="C1380" s="107"/>
      <c r="D1380" s="130"/>
      <c r="E1380" s="131"/>
      <c r="F1380" s="131"/>
      <c r="G1380" s="109"/>
      <c r="H1380" s="109"/>
      <c r="I1380" s="123"/>
    </row>
    <row r="1381" spans="1:9" s="113" customFormat="1" ht="19.5" customHeight="1" x14ac:dyDescent="0.2">
      <c r="A1381" s="100"/>
      <c r="B1381" s="100"/>
      <c r="C1381" s="109"/>
      <c r="D1381" s="127"/>
      <c r="E1381" s="125"/>
      <c r="F1381" s="125"/>
      <c r="G1381" s="109"/>
      <c r="H1381" s="109"/>
      <c r="I1381" s="123"/>
    </row>
    <row r="1382" spans="1:9" s="110" customFormat="1" ht="19.5" customHeight="1" x14ac:dyDescent="0.2">
      <c r="A1382" s="100"/>
      <c r="B1382" s="100"/>
      <c r="C1382" s="108"/>
      <c r="D1382" s="127"/>
      <c r="E1382" s="125"/>
      <c r="F1382" s="125"/>
      <c r="G1382" s="109"/>
      <c r="H1382" s="109"/>
      <c r="I1382" s="123"/>
    </row>
    <row r="1383" spans="1:9" s="110" customFormat="1" ht="19.5" customHeight="1" x14ac:dyDescent="0.2">
      <c r="A1383" s="100"/>
      <c r="B1383" s="100"/>
      <c r="C1383" s="109"/>
      <c r="D1383" s="127"/>
      <c r="E1383" s="125"/>
      <c r="F1383" s="125"/>
      <c r="G1383" s="109"/>
      <c r="H1383" s="109"/>
      <c r="I1383" s="123"/>
    </row>
    <row r="1384" spans="1:9" s="110" customFormat="1" ht="19.5" customHeight="1" x14ac:dyDescent="0.2">
      <c r="A1384" s="100"/>
      <c r="B1384" s="100"/>
      <c r="C1384" s="109"/>
      <c r="D1384" s="127"/>
      <c r="E1384" s="125"/>
      <c r="F1384" s="125"/>
      <c r="G1384" s="109"/>
      <c r="H1384" s="109"/>
      <c r="I1384" s="123"/>
    </row>
    <row r="1385" spans="1:9" s="110" customFormat="1" ht="19.5" customHeight="1" x14ac:dyDescent="0.2">
      <c r="A1385" s="100"/>
      <c r="B1385" s="100"/>
      <c r="C1385" s="109"/>
      <c r="D1385" s="127"/>
      <c r="E1385" s="125"/>
      <c r="F1385" s="125"/>
      <c r="G1385" s="109"/>
      <c r="H1385" s="109"/>
      <c r="I1385" s="123"/>
    </row>
    <row r="1386" spans="1:9" s="110" customFormat="1" ht="19.5" customHeight="1" x14ac:dyDescent="0.2">
      <c r="A1386" s="100"/>
      <c r="B1386" s="100"/>
      <c r="C1386" s="107"/>
      <c r="D1386" s="127"/>
      <c r="E1386" s="125"/>
      <c r="F1386" s="125"/>
      <c r="G1386" s="109"/>
      <c r="H1386" s="109"/>
      <c r="I1386" s="123"/>
    </row>
    <row r="1387" spans="1:9" s="110" customFormat="1" ht="19.5" customHeight="1" x14ac:dyDescent="0.2">
      <c r="A1387" s="100"/>
      <c r="B1387" s="100"/>
      <c r="C1387" s="109"/>
      <c r="D1387" s="127"/>
      <c r="E1387" s="125"/>
      <c r="F1387" s="125"/>
      <c r="G1387" s="109"/>
      <c r="H1387" s="109"/>
      <c r="I1387" s="123"/>
    </row>
    <row r="1388" spans="1:9" s="110" customFormat="1" ht="19.5" customHeight="1" x14ac:dyDescent="0.2">
      <c r="A1388" s="100"/>
      <c r="B1388" s="100"/>
      <c r="C1388" s="107"/>
      <c r="D1388" s="127"/>
      <c r="E1388" s="125"/>
      <c r="F1388" s="125"/>
      <c r="G1388" s="109"/>
      <c r="H1388" s="109"/>
      <c r="I1388" s="123"/>
    </row>
    <row r="1389" spans="1:9" s="110" customFormat="1" ht="19.5" customHeight="1" x14ac:dyDescent="0.2">
      <c r="A1389" s="100"/>
      <c r="B1389" s="100"/>
      <c r="C1389" s="109"/>
      <c r="D1389" s="127"/>
      <c r="E1389" s="125"/>
      <c r="F1389" s="125"/>
      <c r="G1389" s="109"/>
      <c r="H1389" s="109"/>
      <c r="I1389" s="123"/>
    </row>
    <row r="1390" spans="1:9" s="110" customFormat="1" ht="19.5" customHeight="1" x14ac:dyDescent="0.2">
      <c r="A1390" s="100"/>
      <c r="B1390" s="100"/>
      <c r="C1390" s="107"/>
      <c r="D1390" s="130"/>
      <c r="E1390" s="131"/>
      <c r="F1390" s="131"/>
      <c r="G1390" s="109"/>
      <c r="H1390" s="109"/>
      <c r="I1390" s="123"/>
    </row>
    <row r="1391" spans="1:9" s="113" customFormat="1" ht="19.5" customHeight="1" x14ac:dyDescent="0.2">
      <c r="A1391" s="100"/>
      <c r="B1391" s="100"/>
      <c r="C1391" s="142"/>
      <c r="D1391" s="127"/>
      <c r="E1391" s="125"/>
      <c r="F1391" s="125"/>
      <c r="G1391" s="109"/>
      <c r="H1391" s="109"/>
      <c r="I1391" s="123"/>
    </row>
    <row r="1392" spans="1:9" s="113" customFormat="1" ht="19.5" customHeight="1" x14ac:dyDescent="0.2">
      <c r="A1392" s="100"/>
      <c r="B1392" s="100"/>
      <c r="C1392" s="109"/>
      <c r="D1392" s="127"/>
      <c r="E1392" s="125"/>
      <c r="F1392" s="125"/>
      <c r="G1392" s="109"/>
      <c r="H1392" s="109"/>
      <c r="I1392" s="123"/>
    </row>
    <row r="1393" spans="1:9" s="110" customFormat="1" ht="19.5" customHeight="1" x14ac:dyDescent="0.2">
      <c r="A1393" s="100"/>
      <c r="B1393" s="100"/>
      <c r="C1393" s="109"/>
      <c r="D1393" s="127"/>
      <c r="E1393" s="125"/>
      <c r="F1393" s="125"/>
      <c r="G1393" s="109"/>
      <c r="H1393" s="109"/>
      <c r="I1393" s="123"/>
    </row>
    <row r="1394" spans="1:9" s="113" customFormat="1" ht="19.5" customHeight="1" x14ac:dyDescent="0.2">
      <c r="A1394" s="100"/>
      <c r="B1394" s="100"/>
      <c r="C1394" s="109"/>
      <c r="D1394" s="127"/>
      <c r="E1394" s="125"/>
      <c r="F1394" s="125"/>
      <c r="G1394" s="109"/>
      <c r="H1394" s="109"/>
      <c r="I1394" s="123"/>
    </row>
    <row r="1395" spans="1:9" s="113" customFormat="1" ht="19.5" customHeight="1" x14ac:dyDescent="0.2">
      <c r="A1395" s="100"/>
      <c r="B1395" s="100"/>
      <c r="C1395" s="109"/>
      <c r="D1395" s="127"/>
      <c r="E1395" s="125"/>
      <c r="F1395" s="125"/>
      <c r="G1395" s="109"/>
      <c r="H1395" s="109"/>
      <c r="I1395" s="123"/>
    </row>
    <row r="1396" spans="1:9" s="113" customFormat="1" ht="19.5" customHeight="1" x14ac:dyDescent="0.2">
      <c r="A1396" s="100"/>
      <c r="B1396" s="100"/>
      <c r="C1396" s="109"/>
      <c r="D1396" s="127"/>
      <c r="E1396" s="125"/>
      <c r="F1396" s="125"/>
      <c r="G1396" s="109"/>
      <c r="H1396" s="109"/>
      <c r="I1396" s="123"/>
    </row>
    <row r="1397" spans="1:9" s="113" customFormat="1" ht="19.5" customHeight="1" x14ac:dyDescent="0.2">
      <c r="A1397" s="100"/>
      <c r="B1397" s="100"/>
      <c r="C1397" s="142"/>
      <c r="D1397" s="127"/>
      <c r="E1397" s="125"/>
      <c r="F1397" s="125"/>
      <c r="G1397" s="109"/>
      <c r="H1397" s="109"/>
      <c r="I1397" s="123"/>
    </row>
    <row r="1398" spans="1:9" s="110" customFormat="1" ht="19.5" customHeight="1" x14ac:dyDescent="0.2">
      <c r="A1398" s="100"/>
      <c r="B1398" s="100"/>
      <c r="C1398" s="109"/>
      <c r="D1398" s="127"/>
      <c r="E1398" s="125"/>
      <c r="F1398" s="125"/>
      <c r="G1398" s="109"/>
      <c r="H1398" s="109"/>
      <c r="I1398" s="123"/>
    </row>
    <row r="1399" spans="1:9" s="110" customFormat="1" ht="19.5" customHeight="1" x14ac:dyDescent="0.2">
      <c r="A1399" s="100"/>
      <c r="B1399" s="100"/>
      <c r="C1399" s="142"/>
      <c r="D1399" s="130"/>
      <c r="E1399" s="131"/>
      <c r="F1399" s="131"/>
      <c r="G1399" s="109"/>
      <c r="H1399" s="109"/>
      <c r="I1399" s="123"/>
    </row>
    <row r="1400" spans="1:9" s="110" customFormat="1" ht="19.5" customHeight="1" x14ac:dyDescent="0.2">
      <c r="A1400" s="100"/>
      <c r="B1400" s="100"/>
      <c r="C1400" s="109"/>
      <c r="D1400" s="130"/>
      <c r="E1400" s="131"/>
      <c r="F1400" s="131"/>
      <c r="G1400" s="109"/>
      <c r="H1400" s="109"/>
      <c r="I1400" s="123"/>
    </row>
    <row r="1401" spans="1:9" s="113" customFormat="1" ht="19.5" customHeight="1" x14ac:dyDescent="0.2">
      <c r="A1401" s="100"/>
      <c r="B1401" s="100"/>
      <c r="C1401" s="142"/>
      <c r="D1401" s="130"/>
      <c r="E1401" s="131"/>
      <c r="F1401" s="131"/>
      <c r="G1401" s="109"/>
      <c r="H1401" s="109"/>
      <c r="I1401" s="123"/>
    </row>
    <row r="1402" spans="1:9" s="113" customFormat="1" ht="19.5" customHeight="1" x14ac:dyDescent="0.2">
      <c r="A1402" s="100"/>
      <c r="B1402" s="100"/>
      <c r="C1402" s="109"/>
      <c r="D1402" s="127"/>
      <c r="E1402" s="125"/>
      <c r="F1402" s="125"/>
      <c r="G1402" s="109"/>
      <c r="H1402" s="109"/>
      <c r="I1402" s="123"/>
    </row>
    <row r="1403" spans="1:9" s="113" customFormat="1" ht="19.5" customHeight="1" x14ac:dyDescent="0.2">
      <c r="A1403" s="100"/>
      <c r="B1403" s="100"/>
      <c r="C1403" s="109"/>
      <c r="D1403" s="156"/>
      <c r="E1403" s="157"/>
      <c r="F1403" s="157"/>
      <c r="G1403" s="109"/>
      <c r="H1403" s="158"/>
      <c r="I1403" s="123"/>
    </row>
    <row r="1404" spans="1:9" s="113" customFormat="1" ht="19.5" customHeight="1" x14ac:dyDescent="0.2">
      <c r="A1404" s="100"/>
      <c r="B1404" s="100"/>
      <c r="C1404" s="109"/>
      <c r="D1404" s="127"/>
      <c r="E1404" s="125"/>
      <c r="F1404" s="125"/>
      <c r="G1404" s="109"/>
      <c r="H1404" s="109"/>
      <c r="I1404" s="123"/>
    </row>
    <row r="1405" spans="1:9" s="113" customFormat="1" ht="19.5" customHeight="1" x14ac:dyDescent="0.2">
      <c r="A1405" s="100"/>
      <c r="B1405" s="100"/>
      <c r="C1405" s="107"/>
      <c r="D1405" s="127"/>
      <c r="E1405" s="125"/>
      <c r="F1405" s="125"/>
      <c r="G1405" s="109"/>
      <c r="H1405" s="109"/>
      <c r="I1405" s="123"/>
    </row>
    <row r="1406" spans="1:9" s="113" customFormat="1" ht="19.5" customHeight="1" x14ac:dyDescent="0.2">
      <c r="A1406" s="100"/>
      <c r="B1406" s="100"/>
      <c r="C1406" s="142"/>
      <c r="D1406" s="127"/>
      <c r="E1406" s="125"/>
      <c r="F1406" s="125"/>
      <c r="G1406" s="109"/>
      <c r="H1406" s="109"/>
      <c r="I1406" s="123"/>
    </row>
    <row r="1407" spans="1:9" s="113" customFormat="1" ht="19.5" customHeight="1" x14ac:dyDescent="0.2">
      <c r="A1407" s="100"/>
      <c r="B1407" s="100"/>
      <c r="C1407" s="134"/>
      <c r="D1407" s="127"/>
      <c r="E1407" s="125"/>
      <c r="F1407" s="125"/>
      <c r="G1407" s="109"/>
      <c r="H1407" s="109"/>
      <c r="I1407" s="123"/>
    </row>
    <row r="1408" spans="1:9" s="113" customFormat="1" ht="19.5" customHeight="1" x14ac:dyDescent="0.2">
      <c r="A1408" s="100"/>
      <c r="B1408" s="100"/>
      <c r="C1408" s="142"/>
      <c r="D1408" s="127"/>
      <c r="E1408" s="125"/>
      <c r="F1408" s="125"/>
      <c r="G1408" s="109"/>
      <c r="H1408" s="109"/>
      <c r="I1408" s="123"/>
    </row>
    <row r="1409" spans="1:9" s="113" customFormat="1" ht="19.5" customHeight="1" x14ac:dyDescent="0.2">
      <c r="A1409" s="100"/>
      <c r="B1409" s="100"/>
      <c r="C1409" s="142"/>
      <c r="D1409" s="127"/>
      <c r="E1409" s="125"/>
      <c r="F1409" s="125"/>
      <c r="G1409" s="109"/>
      <c r="H1409" s="109"/>
      <c r="I1409" s="123"/>
    </row>
    <row r="1410" spans="1:9" s="113" customFormat="1" ht="19.5" customHeight="1" x14ac:dyDescent="0.2">
      <c r="A1410" s="100"/>
      <c r="B1410" s="100"/>
      <c r="C1410" s="142"/>
      <c r="D1410" s="127"/>
      <c r="E1410" s="125"/>
      <c r="F1410" s="125"/>
      <c r="G1410" s="109"/>
      <c r="H1410" s="109"/>
      <c r="I1410" s="123"/>
    </row>
    <row r="1411" spans="1:9" s="113" customFormat="1" ht="19.5" customHeight="1" x14ac:dyDescent="0.2">
      <c r="A1411" s="100"/>
      <c r="B1411" s="100"/>
      <c r="C1411" s="142"/>
      <c r="D1411" s="127"/>
      <c r="E1411" s="125"/>
      <c r="F1411" s="125"/>
      <c r="G1411" s="109"/>
      <c r="H1411" s="109"/>
      <c r="I1411" s="123"/>
    </row>
    <row r="1412" spans="1:9" s="113" customFormat="1" ht="19.5" customHeight="1" x14ac:dyDescent="0.2">
      <c r="A1412" s="100"/>
      <c r="B1412" s="100"/>
      <c r="C1412" s="142"/>
      <c r="D1412" s="127"/>
      <c r="E1412" s="125"/>
      <c r="F1412" s="125"/>
      <c r="G1412" s="109"/>
      <c r="H1412" s="109"/>
      <c r="I1412" s="123"/>
    </row>
    <row r="1413" spans="1:9" s="113" customFormat="1" ht="19.5" customHeight="1" x14ac:dyDescent="0.2">
      <c r="A1413" s="100"/>
      <c r="B1413" s="100"/>
      <c r="C1413" s="134"/>
      <c r="D1413" s="127"/>
      <c r="E1413" s="125"/>
      <c r="F1413" s="125"/>
      <c r="G1413" s="109"/>
      <c r="H1413" s="109"/>
      <c r="I1413" s="123"/>
    </row>
    <row r="1414" spans="1:9" s="113" customFormat="1" ht="19.5" customHeight="1" x14ac:dyDescent="0.2">
      <c r="A1414" s="100"/>
      <c r="B1414" s="100"/>
      <c r="C1414" s="134"/>
      <c r="D1414" s="127"/>
      <c r="E1414" s="125"/>
      <c r="F1414" s="125"/>
      <c r="G1414" s="109"/>
      <c r="H1414" s="109"/>
      <c r="I1414" s="123"/>
    </row>
    <row r="1415" spans="1:9" s="113" customFormat="1" ht="19.5" customHeight="1" x14ac:dyDescent="0.2">
      <c r="A1415" s="100"/>
      <c r="B1415" s="100"/>
      <c r="C1415" s="142"/>
      <c r="D1415" s="130"/>
      <c r="E1415" s="131"/>
      <c r="F1415" s="131"/>
      <c r="G1415" s="109"/>
      <c r="H1415" s="109"/>
      <c r="I1415" s="123"/>
    </row>
    <row r="1416" spans="1:9" s="113" customFormat="1" ht="19.5" customHeight="1" x14ac:dyDescent="0.2">
      <c r="A1416" s="100"/>
      <c r="B1416" s="100"/>
      <c r="C1416" s="142"/>
      <c r="D1416" s="127"/>
      <c r="E1416" s="125"/>
      <c r="F1416" s="125"/>
      <c r="G1416" s="109"/>
      <c r="H1416" s="109"/>
      <c r="I1416" s="123"/>
    </row>
    <row r="1417" spans="1:9" s="113" customFormat="1" ht="19.5" customHeight="1" x14ac:dyDescent="0.2">
      <c r="A1417" s="100"/>
      <c r="B1417" s="100"/>
      <c r="C1417" s="142"/>
      <c r="D1417" s="130"/>
      <c r="E1417" s="131"/>
      <c r="F1417" s="131"/>
      <c r="G1417" s="109"/>
      <c r="H1417" s="109"/>
      <c r="I1417" s="123"/>
    </row>
    <row r="1418" spans="1:9" s="113" customFormat="1" ht="19.5" customHeight="1" x14ac:dyDescent="0.2">
      <c r="A1418" s="100"/>
      <c r="B1418" s="100"/>
      <c r="C1418" s="142"/>
      <c r="D1418" s="127"/>
      <c r="E1418" s="125"/>
      <c r="F1418" s="125"/>
      <c r="G1418" s="109"/>
      <c r="H1418" s="109"/>
      <c r="I1418" s="123"/>
    </row>
    <row r="1419" spans="1:9" s="113" customFormat="1" ht="19.5" customHeight="1" x14ac:dyDescent="0.2">
      <c r="A1419" s="100"/>
      <c r="B1419" s="100"/>
      <c r="C1419" s="142"/>
      <c r="D1419" s="127"/>
      <c r="E1419" s="125"/>
      <c r="F1419" s="125"/>
      <c r="G1419" s="109"/>
      <c r="H1419" s="109"/>
      <c r="I1419" s="123"/>
    </row>
    <row r="1420" spans="1:9" s="113" customFormat="1" ht="19.5" customHeight="1" x14ac:dyDescent="0.2">
      <c r="A1420" s="100"/>
      <c r="B1420" s="100"/>
      <c r="C1420" s="142"/>
      <c r="D1420" s="127"/>
      <c r="E1420" s="125"/>
      <c r="F1420" s="125"/>
      <c r="G1420" s="109"/>
      <c r="H1420" s="109"/>
      <c r="I1420" s="123"/>
    </row>
    <row r="1421" spans="1:9" s="113" customFormat="1" ht="19.5" customHeight="1" x14ac:dyDescent="0.2">
      <c r="A1421" s="100"/>
      <c r="B1421" s="100"/>
      <c r="C1421" s="142"/>
      <c r="D1421" s="127"/>
      <c r="E1421" s="125"/>
      <c r="F1421" s="125"/>
      <c r="G1421" s="109"/>
      <c r="H1421" s="109"/>
      <c r="I1421" s="123"/>
    </row>
    <row r="1422" spans="1:9" s="113" customFormat="1" ht="19.5" customHeight="1" x14ac:dyDescent="0.2">
      <c r="A1422" s="100"/>
      <c r="B1422" s="100"/>
      <c r="C1422" s="142"/>
      <c r="D1422" s="127"/>
      <c r="E1422" s="125"/>
      <c r="F1422" s="125"/>
      <c r="G1422" s="109"/>
      <c r="H1422" s="109"/>
      <c r="I1422" s="123"/>
    </row>
    <row r="1423" spans="1:9" s="113" customFormat="1" ht="19.5" customHeight="1" x14ac:dyDescent="0.2">
      <c r="A1423" s="100"/>
      <c r="B1423" s="100"/>
      <c r="C1423" s="142"/>
      <c r="D1423" s="130"/>
      <c r="E1423" s="131"/>
      <c r="F1423" s="131"/>
      <c r="G1423" s="109"/>
      <c r="H1423" s="109"/>
      <c r="I1423" s="123"/>
    </row>
    <row r="1424" spans="1:9" s="113" customFormat="1" ht="19.5" customHeight="1" x14ac:dyDescent="0.2">
      <c r="A1424" s="100"/>
      <c r="B1424" s="100"/>
      <c r="C1424" s="142"/>
      <c r="D1424" s="130"/>
      <c r="E1424" s="131"/>
      <c r="F1424" s="131"/>
      <c r="G1424" s="109"/>
      <c r="H1424" s="109"/>
      <c r="I1424" s="123"/>
    </row>
    <row r="1425" spans="1:9" s="113" customFormat="1" ht="19.5" customHeight="1" x14ac:dyDescent="0.2">
      <c r="A1425" s="100"/>
      <c r="B1425" s="100"/>
      <c r="C1425" s="142"/>
      <c r="D1425" s="127"/>
      <c r="E1425" s="125"/>
      <c r="F1425" s="125"/>
      <c r="G1425" s="109"/>
      <c r="H1425" s="109"/>
      <c r="I1425" s="123"/>
    </row>
    <row r="1426" spans="1:9" s="113" customFormat="1" ht="19.5" customHeight="1" x14ac:dyDescent="0.2">
      <c r="A1426" s="100"/>
      <c r="B1426" s="100"/>
      <c r="C1426" s="134"/>
      <c r="D1426" s="127"/>
      <c r="E1426" s="125"/>
      <c r="F1426" s="125"/>
      <c r="G1426" s="109"/>
      <c r="H1426" s="109"/>
      <c r="I1426" s="123"/>
    </row>
    <row r="1427" spans="1:9" s="113" customFormat="1" ht="19.5" customHeight="1" x14ac:dyDescent="0.2">
      <c r="A1427" s="100"/>
      <c r="B1427" s="100"/>
      <c r="C1427" s="142"/>
      <c r="D1427" s="127"/>
      <c r="E1427" s="125"/>
      <c r="F1427" s="125"/>
      <c r="G1427" s="109"/>
      <c r="H1427" s="109"/>
      <c r="I1427" s="123"/>
    </row>
    <row r="1428" spans="1:9" s="113" customFormat="1" ht="19.5" customHeight="1" x14ac:dyDescent="0.2">
      <c r="A1428" s="100"/>
      <c r="B1428" s="100"/>
      <c r="C1428" s="142"/>
      <c r="D1428" s="127"/>
      <c r="E1428" s="125"/>
      <c r="F1428" s="125"/>
      <c r="G1428" s="109"/>
      <c r="H1428" s="109"/>
      <c r="I1428" s="123"/>
    </row>
    <row r="1429" spans="1:9" s="113" customFormat="1" ht="19.5" customHeight="1" x14ac:dyDescent="0.2">
      <c r="A1429" s="100"/>
      <c r="B1429" s="100"/>
      <c r="C1429" s="142"/>
      <c r="D1429" s="127"/>
      <c r="E1429" s="125"/>
      <c r="F1429" s="125"/>
      <c r="G1429" s="109"/>
      <c r="H1429" s="109"/>
      <c r="I1429" s="123"/>
    </row>
    <row r="1430" spans="1:9" s="113" customFormat="1" ht="19.5" customHeight="1" x14ac:dyDescent="0.2">
      <c r="A1430" s="100"/>
      <c r="B1430" s="100"/>
      <c r="C1430" s="134"/>
      <c r="D1430" s="130"/>
      <c r="E1430" s="131"/>
      <c r="F1430" s="131"/>
      <c r="G1430" s="109"/>
      <c r="H1430" s="109"/>
      <c r="I1430" s="123"/>
    </row>
    <row r="1431" spans="1:9" s="113" customFormat="1" ht="19.5" customHeight="1" x14ac:dyDescent="0.2">
      <c r="A1431" s="100"/>
      <c r="B1431" s="100"/>
      <c r="C1431" s="142"/>
      <c r="D1431" s="130"/>
      <c r="E1431" s="131"/>
      <c r="F1431" s="131"/>
      <c r="G1431" s="109"/>
      <c r="H1431" s="109"/>
      <c r="I1431" s="123"/>
    </row>
    <row r="1432" spans="1:9" s="113" customFormat="1" ht="19.5" customHeight="1" x14ac:dyDescent="0.2">
      <c r="A1432" s="100"/>
      <c r="B1432" s="100"/>
      <c r="C1432" s="142"/>
      <c r="D1432" s="127"/>
      <c r="E1432" s="125"/>
      <c r="F1432" s="125"/>
      <c r="G1432" s="109"/>
      <c r="H1432" s="109"/>
      <c r="I1432" s="123"/>
    </row>
    <row r="1433" spans="1:9" s="113" customFormat="1" ht="19.5" customHeight="1" x14ac:dyDescent="0.2">
      <c r="A1433" s="100"/>
      <c r="B1433" s="100"/>
      <c r="C1433" s="142"/>
      <c r="D1433" s="127"/>
      <c r="E1433" s="125"/>
      <c r="F1433" s="125"/>
      <c r="G1433" s="109"/>
      <c r="H1433" s="109"/>
      <c r="I1433" s="123"/>
    </row>
    <row r="1434" spans="1:9" s="113" customFormat="1" ht="19.5" customHeight="1" x14ac:dyDescent="0.2">
      <c r="A1434" s="100"/>
      <c r="B1434" s="100"/>
      <c r="C1434" s="142"/>
      <c r="D1434" s="130"/>
      <c r="E1434" s="131"/>
      <c r="F1434" s="131"/>
      <c r="G1434" s="109"/>
      <c r="H1434" s="109"/>
      <c r="I1434" s="123"/>
    </row>
    <row r="1435" spans="1:9" s="113" customFormat="1" ht="19.5" customHeight="1" x14ac:dyDescent="0.2">
      <c r="A1435" s="100"/>
      <c r="B1435" s="100"/>
      <c r="C1435" s="142"/>
      <c r="D1435" s="127"/>
      <c r="E1435" s="125"/>
      <c r="F1435" s="125"/>
      <c r="G1435" s="109"/>
      <c r="H1435" s="109"/>
      <c r="I1435" s="123"/>
    </row>
    <row r="1436" spans="1:9" s="113" customFormat="1" ht="19.5" customHeight="1" x14ac:dyDescent="0.2">
      <c r="A1436" s="100"/>
      <c r="B1436" s="100"/>
      <c r="C1436" s="142"/>
      <c r="D1436" s="127"/>
      <c r="E1436" s="125"/>
      <c r="F1436" s="125"/>
      <c r="G1436" s="109"/>
      <c r="H1436" s="109"/>
      <c r="I1436" s="123"/>
    </row>
    <row r="1437" spans="1:9" s="113" customFormat="1" ht="19.5" customHeight="1" x14ac:dyDescent="0.2">
      <c r="A1437" s="100"/>
      <c r="B1437" s="100"/>
      <c r="C1437" s="142"/>
      <c r="D1437" s="127"/>
      <c r="E1437" s="125"/>
      <c r="F1437" s="125"/>
      <c r="G1437" s="109"/>
      <c r="H1437" s="109"/>
      <c r="I1437" s="123"/>
    </row>
    <row r="1438" spans="1:9" s="113" customFormat="1" ht="19.5" customHeight="1" x14ac:dyDescent="0.2">
      <c r="A1438" s="100"/>
      <c r="B1438" s="100"/>
      <c r="C1438" s="142"/>
      <c r="D1438" s="130"/>
      <c r="E1438" s="131"/>
      <c r="F1438" s="131"/>
      <c r="G1438" s="109"/>
      <c r="H1438" s="109"/>
      <c r="I1438" s="123"/>
    </row>
    <row r="1439" spans="1:9" s="113" customFormat="1" ht="19.5" customHeight="1" x14ac:dyDescent="0.2">
      <c r="A1439" s="100"/>
      <c r="B1439" s="100"/>
      <c r="C1439" s="142"/>
      <c r="D1439" s="127"/>
      <c r="E1439" s="125"/>
      <c r="F1439" s="125"/>
      <c r="G1439" s="109"/>
      <c r="H1439" s="109"/>
      <c r="I1439" s="123"/>
    </row>
    <row r="1440" spans="1:9" s="113" customFormat="1" ht="19.5" customHeight="1" x14ac:dyDescent="0.2">
      <c r="A1440" s="100"/>
      <c r="B1440" s="100"/>
      <c r="C1440" s="134"/>
      <c r="D1440" s="127"/>
      <c r="E1440" s="125"/>
      <c r="F1440" s="125"/>
      <c r="G1440" s="109"/>
      <c r="H1440" s="109"/>
      <c r="I1440" s="123"/>
    </row>
    <row r="1441" spans="1:9" s="113" customFormat="1" ht="19.5" customHeight="1" x14ac:dyDescent="0.2">
      <c r="A1441" s="100"/>
      <c r="B1441" s="100"/>
      <c r="C1441" s="142"/>
      <c r="D1441" s="127"/>
      <c r="E1441" s="125"/>
      <c r="F1441" s="125"/>
      <c r="G1441" s="109"/>
      <c r="H1441" s="109"/>
      <c r="I1441" s="123"/>
    </row>
    <row r="1442" spans="1:9" s="113" customFormat="1" ht="19.5" customHeight="1" x14ac:dyDescent="0.2">
      <c r="A1442" s="100"/>
      <c r="B1442" s="100"/>
      <c r="C1442" s="142"/>
      <c r="D1442" s="127"/>
      <c r="E1442" s="125"/>
      <c r="F1442" s="125"/>
      <c r="G1442" s="109"/>
      <c r="H1442" s="109"/>
      <c r="I1442" s="123"/>
    </row>
    <row r="1443" spans="1:9" s="113" customFormat="1" ht="19.5" customHeight="1" x14ac:dyDescent="0.2">
      <c r="A1443" s="100"/>
      <c r="B1443" s="100"/>
      <c r="C1443" s="142"/>
      <c r="D1443" s="127"/>
      <c r="E1443" s="125"/>
      <c r="F1443" s="125"/>
      <c r="G1443" s="109"/>
      <c r="H1443" s="109"/>
      <c r="I1443" s="123"/>
    </row>
    <row r="1444" spans="1:9" ht="19.5" customHeight="1" x14ac:dyDescent="0.2">
      <c r="A1444" s="100"/>
      <c r="B1444" s="100"/>
      <c r="C1444" s="142"/>
      <c r="D1444" s="127"/>
      <c r="E1444" s="125"/>
      <c r="F1444" s="125"/>
      <c r="G1444" s="109"/>
      <c r="H1444" s="109"/>
      <c r="I1444" s="123"/>
    </row>
    <row r="1445" spans="1:9" ht="19.5" customHeight="1" x14ac:dyDescent="0.2">
      <c r="A1445" s="100"/>
      <c r="B1445" s="100"/>
      <c r="C1445" s="142"/>
      <c r="D1445" s="127"/>
      <c r="E1445" s="125"/>
      <c r="F1445" s="125"/>
      <c r="G1445" s="109"/>
      <c r="H1445" s="109"/>
      <c r="I1445" s="123"/>
    </row>
    <row r="1446" spans="1:9" ht="19.5" customHeight="1" x14ac:dyDescent="0.2">
      <c r="A1446" s="100"/>
      <c r="B1446" s="100"/>
      <c r="C1446" s="142"/>
      <c r="D1446" s="130"/>
      <c r="E1446" s="131"/>
      <c r="F1446" s="131"/>
      <c r="G1446" s="109"/>
      <c r="H1446" s="109"/>
      <c r="I1446" s="123"/>
    </row>
    <row r="1447" spans="1:9" ht="19.5" customHeight="1" x14ac:dyDescent="0.2">
      <c r="A1447" s="100"/>
      <c r="B1447" s="100"/>
      <c r="C1447" s="142"/>
      <c r="D1447" s="127"/>
      <c r="E1447" s="125"/>
      <c r="F1447" s="125"/>
      <c r="G1447" s="109"/>
      <c r="H1447" s="109"/>
      <c r="I1447" s="123"/>
    </row>
    <row r="1448" spans="1:9" ht="19.5" customHeight="1" x14ac:dyDescent="0.2">
      <c r="A1448" s="100"/>
      <c r="B1448" s="100"/>
      <c r="C1448" s="142"/>
      <c r="D1448" s="127"/>
      <c r="E1448" s="125"/>
      <c r="F1448" s="125"/>
      <c r="G1448" s="109"/>
      <c r="H1448" s="109"/>
      <c r="I1448" s="123"/>
    </row>
    <row r="1449" spans="1:9" ht="19.5" customHeight="1" x14ac:dyDescent="0.2">
      <c r="A1449" s="100"/>
      <c r="B1449" s="100"/>
      <c r="C1449" s="134"/>
      <c r="D1449" s="127"/>
      <c r="E1449" s="125"/>
      <c r="F1449" s="125"/>
      <c r="G1449" s="109"/>
      <c r="H1449" s="109"/>
      <c r="I1449" s="123"/>
    </row>
    <row r="1450" spans="1:9" ht="19.5" customHeight="1" x14ac:dyDescent="0.2">
      <c r="A1450" s="100"/>
      <c r="B1450" s="100"/>
      <c r="C1450" s="134"/>
      <c r="D1450" s="127"/>
      <c r="E1450" s="125"/>
      <c r="F1450" s="125"/>
      <c r="G1450" s="109"/>
      <c r="H1450" s="109"/>
      <c r="I1450" s="123"/>
    </row>
    <row r="1451" spans="1:9" ht="19.5" customHeight="1" x14ac:dyDescent="0.2">
      <c r="A1451" s="100"/>
      <c r="B1451" s="100"/>
      <c r="C1451" s="134"/>
      <c r="D1451" s="127"/>
      <c r="E1451" s="125"/>
      <c r="F1451" s="125"/>
      <c r="G1451" s="109"/>
      <c r="H1451" s="109"/>
      <c r="I1451" s="123"/>
    </row>
    <row r="1452" spans="1:9" ht="19.5" customHeight="1" x14ac:dyDescent="0.2">
      <c r="A1452" s="100"/>
      <c r="B1452" s="100"/>
      <c r="C1452" s="142"/>
      <c r="D1452" s="127"/>
      <c r="E1452" s="125"/>
      <c r="F1452" s="125"/>
      <c r="G1452" s="109"/>
      <c r="H1452" s="109"/>
      <c r="I1452" s="123"/>
    </row>
    <row r="1453" spans="1:9" ht="19.5" customHeight="1" x14ac:dyDescent="0.2">
      <c r="A1453" s="100"/>
      <c r="B1453" s="100"/>
      <c r="C1453" s="155"/>
      <c r="D1453" s="130"/>
      <c r="E1453" s="131"/>
      <c r="F1453" s="131"/>
      <c r="G1453" s="109"/>
      <c r="H1453" s="109"/>
      <c r="I1453" s="123"/>
    </row>
    <row r="1454" spans="1:9" ht="19.5" customHeight="1" x14ac:dyDescent="0.2">
      <c r="A1454" s="100"/>
      <c r="B1454" s="100"/>
      <c r="C1454" s="142"/>
      <c r="D1454" s="127"/>
      <c r="E1454" s="125"/>
      <c r="F1454" s="125"/>
      <c r="G1454" s="109"/>
      <c r="H1454" s="109"/>
      <c r="I1454" s="123"/>
    </row>
    <row r="1455" spans="1:9" ht="19.5" customHeight="1" x14ac:dyDescent="0.2">
      <c r="A1455" s="100"/>
      <c r="B1455" s="100"/>
      <c r="C1455" s="142"/>
      <c r="D1455" s="127"/>
      <c r="E1455" s="125"/>
      <c r="F1455" s="125"/>
      <c r="G1455" s="109"/>
      <c r="H1455" s="109"/>
      <c r="I1455" s="123"/>
    </row>
    <row r="1456" spans="1:9" ht="19.5" customHeight="1" x14ac:dyDescent="0.2">
      <c r="A1456" s="100"/>
      <c r="B1456" s="100"/>
      <c r="C1456" s="142"/>
      <c r="D1456" s="127"/>
      <c r="E1456" s="125"/>
      <c r="F1456" s="125"/>
      <c r="G1456" s="109"/>
      <c r="H1456" s="109"/>
      <c r="I1456" s="123"/>
    </row>
    <row r="1457" spans="1:9" ht="19.5" customHeight="1" x14ac:dyDescent="0.2">
      <c r="A1457" s="100"/>
      <c r="B1457" s="100"/>
      <c r="C1457" s="142"/>
      <c r="D1457" s="127"/>
      <c r="E1457" s="125"/>
      <c r="F1457" s="125"/>
      <c r="G1457" s="109"/>
      <c r="H1457" s="109"/>
      <c r="I1457" s="123"/>
    </row>
    <row r="1458" spans="1:9" ht="19.5" customHeight="1" x14ac:dyDescent="0.2">
      <c r="A1458" s="100"/>
      <c r="B1458" s="100"/>
      <c r="C1458" s="142"/>
      <c r="D1458" s="127"/>
      <c r="E1458" s="125"/>
      <c r="F1458" s="125"/>
      <c r="G1458" s="109"/>
      <c r="H1458" s="109"/>
      <c r="I1458" s="123"/>
    </row>
    <row r="1459" spans="1:9" ht="19.5" customHeight="1" x14ac:dyDescent="0.2">
      <c r="A1459" s="100"/>
      <c r="B1459" s="100"/>
      <c r="C1459" s="142"/>
      <c r="D1459" s="127"/>
      <c r="E1459" s="125"/>
      <c r="F1459" s="125"/>
      <c r="G1459" s="109"/>
      <c r="H1459" s="109"/>
      <c r="I1459" s="123"/>
    </row>
    <row r="1460" spans="1:9" ht="19.5" customHeight="1" x14ac:dyDescent="0.2">
      <c r="A1460" s="100"/>
      <c r="B1460" s="100"/>
      <c r="C1460" s="142"/>
      <c r="D1460" s="127"/>
      <c r="E1460" s="125"/>
      <c r="F1460" s="125"/>
      <c r="G1460" s="109"/>
      <c r="H1460" s="109"/>
      <c r="I1460" s="123"/>
    </row>
    <row r="1461" spans="1:9" ht="19.5" customHeight="1" x14ac:dyDescent="0.2">
      <c r="A1461" s="100"/>
      <c r="B1461" s="100"/>
      <c r="C1461" s="142"/>
      <c r="D1461" s="127"/>
      <c r="E1461" s="125"/>
      <c r="F1461" s="125"/>
      <c r="G1461" s="109"/>
      <c r="H1461" s="109"/>
      <c r="I1461" s="123"/>
    </row>
    <row r="1462" spans="1:9" ht="19.5" customHeight="1" x14ac:dyDescent="0.2">
      <c r="A1462" s="100"/>
      <c r="B1462" s="100"/>
      <c r="C1462" s="142"/>
      <c r="D1462" s="130"/>
      <c r="E1462" s="131"/>
      <c r="F1462" s="131"/>
      <c r="G1462" s="109"/>
      <c r="H1462" s="109"/>
      <c r="I1462" s="123"/>
    </row>
    <row r="1463" spans="1:9" ht="19.5" customHeight="1" x14ac:dyDescent="0.2">
      <c r="A1463" s="100"/>
      <c r="B1463" s="100"/>
      <c r="C1463" s="142"/>
      <c r="D1463" s="127"/>
      <c r="E1463" s="125"/>
      <c r="F1463" s="125"/>
      <c r="G1463" s="109"/>
      <c r="H1463" s="109"/>
      <c r="I1463" s="123"/>
    </row>
    <row r="1464" spans="1:9" ht="19.5" customHeight="1" x14ac:dyDescent="0.2">
      <c r="A1464" s="100"/>
      <c r="B1464" s="100"/>
      <c r="C1464" s="142"/>
      <c r="D1464" s="127"/>
      <c r="E1464" s="125"/>
      <c r="F1464" s="125"/>
      <c r="G1464" s="109"/>
      <c r="H1464" s="109"/>
      <c r="I1464" s="123"/>
    </row>
    <row r="1465" spans="1:9" ht="19.5" customHeight="1" x14ac:dyDescent="0.2">
      <c r="A1465" s="100"/>
      <c r="B1465" s="100"/>
      <c r="C1465" s="134"/>
      <c r="D1465" s="127"/>
      <c r="E1465" s="125"/>
      <c r="F1465" s="125"/>
      <c r="G1465" s="109"/>
      <c r="H1465" s="109"/>
      <c r="I1465" s="123"/>
    </row>
    <row r="1466" spans="1:9" ht="19.5" customHeight="1" x14ac:dyDescent="0.2">
      <c r="A1466" s="100"/>
      <c r="B1466" s="100"/>
      <c r="C1466" s="142"/>
      <c r="D1466" s="127"/>
      <c r="E1466" s="125"/>
      <c r="F1466" s="125"/>
      <c r="G1466" s="109"/>
      <c r="H1466" s="109"/>
      <c r="I1466" s="123"/>
    </row>
    <row r="1467" spans="1:9" ht="19.5" customHeight="1" x14ac:dyDescent="0.2">
      <c r="A1467" s="100"/>
      <c r="B1467" s="100"/>
      <c r="C1467" s="134"/>
      <c r="D1467" s="127"/>
      <c r="E1467" s="125"/>
      <c r="F1467" s="125"/>
      <c r="G1467" s="109"/>
      <c r="H1467" s="109"/>
      <c r="I1467" s="123"/>
    </row>
    <row r="1468" spans="1:9" ht="19.5" customHeight="1" x14ac:dyDescent="0.2">
      <c r="A1468" s="100"/>
      <c r="B1468" s="100"/>
      <c r="C1468" s="142"/>
      <c r="D1468" s="127"/>
      <c r="E1468" s="125"/>
      <c r="F1468" s="125"/>
      <c r="G1468" s="109"/>
      <c r="H1468" s="109"/>
      <c r="I1468" s="123"/>
    </row>
    <row r="1469" spans="1:9" ht="19.5" customHeight="1" x14ac:dyDescent="0.2">
      <c r="A1469" s="100"/>
      <c r="B1469" s="100"/>
      <c r="C1469" s="142"/>
      <c r="D1469" s="127"/>
      <c r="E1469" s="125"/>
      <c r="F1469" s="125"/>
      <c r="G1469" s="109"/>
      <c r="H1469" s="109"/>
      <c r="I1469" s="123"/>
    </row>
    <row r="1470" spans="1:9" ht="19.5" customHeight="1" x14ac:dyDescent="0.2">
      <c r="A1470" s="100"/>
      <c r="B1470" s="100"/>
      <c r="C1470" s="142"/>
      <c r="D1470" s="127"/>
      <c r="E1470" s="125"/>
      <c r="F1470" s="125"/>
      <c r="G1470" s="109"/>
      <c r="H1470" s="109"/>
      <c r="I1470" s="123"/>
    </row>
    <row r="1471" spans="1:9" ht="19.5" customHeight="1" x14ac:dyDescent="0.2">
      <c r="A1471" s="100"/>
      <c r="B1471" s="100"/>
      <c r="C1471" s="142"/>
      <c r="D1471" s="130"/>
      <c r="E1471" s="131"/>
      <c r="F1471" s="131"/>
      <c r="G1471" s="109"/>
      <c r="H1471" s="109"/>
      <c r="I1471" s="123"/>
    </row>
    <row r="1472" spans="1:9" ht="19.5" customHeight="1" x14ac:dyDescent="0.2">
      <c r="A1472" s="100"/>
      <c r="B1472" s="100"/>
      <c r="C1472" s="142"/>
      <c r="D1472" s="130"/>
      <c r="E1472" s="131"/>
      <c r="F1472" s="131"/>
      <c r="G1472" s="109"/>
      <c r="H1472" s="109"/>
      <c r="I1472" s="123"/>
    </row>
    <row r="1473" spans="1:9" ht="19.5" customHeight="1" x14ac:dyDescent="0.2">
      <c r="A1473" s="100"/>
      <c r="B1473" s="100"/>
      <c r="C1473" s="134"/>
      <c r="D1473" s="127"/>
      <c r="E1473" s="125"/>
      <c r="F1473" s="125"/>
      <c r="G1473" s="109"/>
      <c r="H1473" s="109"/>
      <c r="I1473" s="123"/>
    </row>
    <row r="1474" spans="1:9" ht="19.5" customHeight="1" x14ac:dyDescent="0.2">
      <c r="A1474" s="100"/>
      <c r="B1474" s="100"/>
      <c r="C1474" s="134"/>
      <c r="D1474" s="127"/>
      <c r="E1474" s="125"/>
      <c r="F1474" s="125"/>
      <c r="G1474" s="109"/>
      <c r="H1474" s="109"/>
      <c r="I1474" s="123"/>
    </row>
    <row r="1475" spans="1:9" ht="19.5" customHeight="1" x14ac:dyDescent="0.2">
      <c r="A1475" s="100"/>
      <c r="B1475" s="100"/>
      <c r="C1475" s="142"/>
      <c r="D1475" s="130"/>
      <c r="E1475" s="131"/>
      <c r="F1475" s="131"/>
      <c r="G1475" s="109"/>
      <c r="H1475" s="109"/>
      <c r="I1475" s="123"/>
    </row>
    <row r="1476" spans="1:9" ht="19.5" customHeight="1" x14ac:dyDescent="0.2">
      <c r="A1476" s="100"/>
      <c r="B1476" s="100"/>
      <c r="C1476" s="142"/>
      <c r="D1476" s="127"/>
      <c r="E1476" s="125"/>
      <c r="F1476" s="125"/>
      <c r="G1476" s="109"/>
      <c r="H1476" s="109"/>
      <c r="I1476" s="123"/>
    </row>
    <row r="1477" spans="1:9" ht="19.5" customHeight="1" x14ac:dyDescent="0.2">
      <c r="A1477" s="100"/>
      <c r="B1477" s="100"/>
      <c r="C1477" s="142"/>
      <c r="D1477" s="127"/>
      <c r="E1477" s="125"/>
      <c r="F1477" s="125"/>
      <c r="G1477" s="109"/>
      <c r="H1477" s="109"/>
      <c r="I1477" s="123"/>
    </row>
    <row r="1478" spans="1:9" ht="19.5" customHeight="1" x14ac:dyDescent="0.2">
      <c r="A1478" s="100"/>
      <c r="B1478" s="100"/>
      <c r="C1478" s="142"/>
      <c r="D1478" s="127"/>
      <c r="E1478" s="125"/>
      <c r="F1478" s="125"/>
      <c r="G1478" s="109"/>
      <c r="H1478" s="109"/>
      <c r="I1478" s="123"/>
    </row>
    <row r="1479" spans="1:9" ht="19.5" customHeight="1" x14ac:dyDescent="0.2">
      <c r="A1479" s="100"/>
      <c r="B1479" s="100"/>
      <c r="C1479" s="142"/>
      <c r="D1479" s="127"/>
      <c r="E1479" s="125"/>
      <c r="F1479" s="125"/>
      <c r="G1479" s="109"/>
      <c r="H1479" s="109"/>
      <c r="I1479" s="123"/>
    </row>
    <row r="1480" spans="1:9" ht="19.5" customHeight="1" x14ac:dyDescent="0.2">
      <c r="A1480" s="100"/>
      <c r="B1480" s="100"/>
      <c r="C1480" s="134"/>
      <c r="D1480" s="130"/>
      <c r="E1480" s="131"/>
      <c r="F1480" s="131"/>
      <c r="G1480" s="109"/>
      <c r="H1480" s="109"/>
      <c r="I1480" s="123"/>
    </row>
    <row r="1481" spans="1:9" ht="19.5" customHeight="1" x14ac:dyDescent="0.2">
      <c r="A1481" s="100"/>
      <c r="B1481" s="100"/>
      <c r="C1481" s="134"/>
      <c r="D1481" s="130"/>
      <c r="E1481" s="131"/>
      <c r="F1481" s="131"/>
      <c r="G1481" s="109"/>
      <c r="H1481" s="109"/>
      <c r="I1481" s="123"/>
    </row>
    <row r="1482" spans="1:9" ht="19.5" customHeight="1" x14ac:dyDescent="0.2">
      <c r="A1482" s="100"/>
      <c r="B1482" s="100"/>
      <c r="C1482" s="142"/>
      <c r="D1482" s="130"/>
      <c r="E1482" s="131"/>
      <c r="F1482" s="131"/>
      <c r="G1482" s="109"/>
      <c r="H1482" s="109"/>
      <c r="I1482" s="123"/>
    </row>
    <row r="1483" spans="1:9" ht="19.5" customHeight="1" x14ac:dyDescent="0.2">
      <c r="A1483" s="100"/>
      <c r="B1483" s="100"/>
      <c r="C1483" s="142"/>
      <c r="D1483" s="127"/>
      <c r="E1483" s="125"/>
      <c r="F1483" s="125"/>
      <c r="G1483" s="109"/>
      <c r="H1483" s="109"/>
      <c r="I1483" s="123"/>
    </row>
    <row r="1484" spans="1:9" ht="19.5" customHeight="1" x14ac:dyDescent="0.2">
      <c r="A1484" s="100"/>
      <c r="B1484" s="100"/>
      <c r="C1484" s="134"/>
      <c r="D1484" s="127"/>
      <c r="E1484" s="125"/>
      <c r="F1484" s="125"/>
      <c r="G1484" s="109"/>
      <c r="H1484" s="109"/>
      <c r="I1484" s="123"/>
    </row>
    <row r="1485" spans="1:9" ht="19.5" customHeight="1" x14ac:dyDescent="0.2">
      <c r="A1485" s="100"/>
      <c r="B1485" s="100"/>
      <c r="C1485" s="142"/>
      <c r="D1485" s="127"/>
      <c r="E1485" s="125"/>
      <c r="F1485" s="125"/>
      <c r="G1485" s="109"/>
      <c r="H1485" s="109"/>
      <c r="I1485" s="123"/>
    </row>
    <row r="1486" spans="1:9" ht="19.5" customHeight="1" x14ac:dyDescent="0.2">
      <c r="A1486" s="100"/>
      <c r="B1486" s="100"/>
      <c r="C1486" s="142"/>
      <c r="D1486" s="113"/>
      <c r="E1486" s="125"/>
      <c r="F1486" s="125"/>
      <c r="G1486" s="107"/>
      <c r="H1486" s="109"/>
      <c r="I1486" s="123"/>
    </row>
    <row r="1487" spans="1:9" ht="19.5" customHeight="1" x14ac:dyDescent="0.2">
      <c r="A1487" s="100"/>
      <c r="B1487" s="100"/>
      <c r="C1487" s="142"/>
      <c r="D1487" s="113"/>
      <c r="E1487" s="125"/>
      <c r="F1487" s="125"/>
      <c r="G1487" s="107"/>
      <c r="H1487" s="109"/>
      <c r="I1487" s="123"/>
    </row>
    <row r="1488" spans="1:9" ht="19.5" customHeight="1" x14ac:dyDescent="0.2">
      <c r="A1488" s="100"/>
      <c r="B1488" s="100"/>
      <c r="C1488" s="134"/>
      <c r="D1488" s="113"/>
      <c r="E1488" s="125"/>
      <c r="F1488" s="125"/>
      <c r="G1488" s="107"/>
      <c r="H1488" s="109"/>
      <c r="I1488" s="123"/>
    </row>
    <row r="1489" spans="1:9" ht="19.5" customHeight="1" x14ac:dyDescent="0.2">
      <c r="A1489" s="100"/>
      <c r="B1489" s="100"/>
      <c r="C1489" s="142"/>
      <c r="D1489" s="113"/>
      <c r="E1489" s="125"/>
      <c r="F1489" s="125"/>
      <c r="G1489" s="107"/>
      <c r="H1489" s="109"/>
      <c r="I1489" s="123"/>
    </row>
    <row r="1490" spans="1:9" ht="19.5" customHeight="1" x14ac:dyDescent="0.2">
      <c r="A1490" s="100"/>
      <c r="B1490" s="100"/>
      <c r="C1490" s="142"/>
      <c r="D1490" s="113"/>
      <c r="E1490" s="125"/>
      <c r="F1490" s="125"/>
      <c r="G1490" s="107"/>
      <c r="H1490" s="109"/>
      <c r="I1490" s="123"/>
    </row>
    <row r="1491" spans="1:9" ht="19.5" customHeight="1" x14ac:dyDescent="0.2">
      <c r="A1491" s="100"/>
      <c r="B1491" s="100"/>
      <c r="C1491" s="142"/>
      <c r="D1491" s="113"/>
      <c r="E1491" s="125"/>
      <c r="F1491" s="125"/>
      <c r="G1491" s="107"/>
      <c r="H1491" s="109"/>
      <c r="I1491" s="123"/>
    </row>
    <row r="1492" spans="1:9" ht="19.5" customHeight="1" x14ac:dyDescent="0.2">
      <c r="A1492" s="100"/>
      <c r="B1492" s="100"/>
      <c r="C1492" s="142"/>
      <c r="D1492" s="113"/>
      <c r="E1492" s="125"/>
      <c r="F1492" s="125"/>
      <c r="G1492" s="107"/>
      <c r="H1492" s="109"/>
      <c r="I1492" s="123"/>
    </row>
    <row r="1493" spans="1:9" ht="19.5" customHeight="1" x14ac:dyDescent="0.2">
      <c r="A1493" s="100"/>
      <c r="B1493" s="100"/>
      <c r="C1493" s="142"/>
      <c r="D1493" s="113"/>
      <c r="E1493" s="125"/>
      <c r="F1493" s="125"/>
      <c r="G1493" s="107"/>
      <c r="H1493" s="109"/>
      <c r="I1493" s="123"/>
    </row>
    <row r="1494" spans="1:9" ht="19.5" customHeight="1" x14ac:dyDescent="0.2">
      <c r="A1494" s="100"/>
      <c r="B1494" s="100"/>
      <c r="C1494" s="142"/>
      <c r="D1494" s="113"/>
      <c r="E1494" s="125"/>
      <c r="F1494" s="125"/>
      <c r="G1494" s="107"/>
      <c r="H1494" s="109"/>
      <c r="I1494" s="123"/>
    </row>
    <row r="1495" spans="1:9" ht="19.5" customHeight="1" x14ac:dyDescent="0.2">
      <c r="A1495" s="100"/>
      <c r="B1495" s="100"/>
      <c r="C1495" s="142"/>
      <c r="D1495" s="113"/>
      <c r="E1495" s="125"/>
      <c r="F1495" s="125"/>
      <c r="G1495" s="107"/>
      <c r="H1495" s="109"/>
      <c r="I1495" s="123"/>
    </row>
    <row r="1496" spans="1:9" ht="19.5" customHeight="1" x14ac:dyDescent="0.2">
      <c r="A1496" s="100"/>
      <c r="B1496" s="100"/>
      <c r="C1496" s="134"/>
      <c r="D1496" s="113"/>
      <c r="E1496" s="125"/>
      <c r="F1496" s="125"/>
      <c r="G1496" s="107"/>
      <c r="H1496" s="109"/>
      <c r="I1496" s="123"/>
    </row>
    <row r="1497" spans="1:9" ht="19.5" customHeight="1" x14ac:dyDescent="0.2">
      <c r="A1497" s="100"/>
      <c r="B1497" s="100"/>
      <c r="C1497" s="142"/>
      <c r="D1497" s="113"/>
      <c r="E1497" s="125"/>
      <c r="F1497" s="125"/>
      <c r="G1497" s="107"/>
      <c r="H1497" s="109"/>
      <c r="I1497" s="123"/>
    </row>
    <row r="1498" spans="1:9" ht="19.5" customHeight="1" x14ac:dyDescent="0.2">
      <c r="A1498" s="100"/>
      <c r="B1498" s="100"/>
      <c r="C1498" s="142"/>
      <c r="D1498" s="113"/>
      <c r="E1498" s="125"/>
      <c r="F1498" s="125"/>
      <c r="G1498" s="107"/>
      <c r="H1498" s="109"/>
      <c r="I1498" s="123"/>
    </row>
    <row r="1499" spans="1:9" ht="19.5" customHeight="1" x14ac:dyDescent="0.2">
      <c r="A1499" s="100"/>
      <c r="B1499" s="100"/>
      <c r="C1499" s="142"/>
      <c r="D1499" s="113"/>
      <c r="E1499" s="125"/>
      <c r="F1499" s="125"/>
      <c r="G1499" s="107"/>
      <c r="H1499" s="109"/>
      <c r="I1499" s="123"/>
    </row>
    <row r="1500" spans="1:9" ht="19.5" customHeight="1" x14ac:dyDescent="0.2">
      <c r="A1500" s="100"/>
      <c r="B1500" s="100"/>
      <c r="C1500" s="142"/>
      <c r="D1500" s="113"/>
      <c r="E1500" s="125"/>
      <c r="F1500" s="125"/>
      <c r="G1500" s="107"/>
      <c r="H1500" s="109"/>
      <c r="I1500" s="123"/>
    </row>
    <row r="1501" spans="1:9" ht="19.5" customHeight="1" x14ac:dyDescent="0.2">
      <c r="A1501" s="100"/>
      <c r="B1501" s="100"/>
      <c r="C1501" s="142"/>
      <c r="D1501" s="113"/>
      <c r="E1501" s="125"/>
      <c r="F1501" s="125"/>
      <c r="G1501" s="107"/>
      <c r="H1501" s="109"/>
      <c r="I1501" s="123"/>
    </row>
    <row r="1502" spans="1:9" ht="19.5" customHeight="1" x14ac:dyDescent="0.2">
      <c r="A1502" s="100"/>
      <c r="B1502" s="100"/>
      <c r="C1502" s="142"/>
      <c r="D1502" s="113"/>
      <c r="E1502" s="125"/>
      <c r="F1502" s="125"/>
      <c r="G1502" s="107"/>
      <c r="H1502" s="109"/>
      <c r="I1502" s="123"/>
    </row>
    <row r="1503" spans="1:9" ht="19.5" customHeight="1" x14ac:dyDescent="0.2">
      <c r="A1503" s="100"/>
      <c r="B1503" s="100"/>
      <c r="C1503" s="134"/>
      <c r="D1503" s="113"/>
      <c r="E1503" s="125"/>
      <c r="F1503" s="125"/>
      <c r="G1503" s="107"/>
      <c r="H1503" s="109"/>
      <c r="I1503" s="123"/>
    </row>
    <row r="1504" spans="1:9" ht="19.5" customHeight="1" x14ac:dyDescent="0.2">
      <c r="A1504" s="100"/>
      <c r="B1504" s="100"/>
      <c r="C1504" s="142"/>
      <c r="D1504" s="113"/>
      <c r="E1504" s="125"/>
      <c r="F1504" s="125"/>
      <c r="G1504" s="107"/>
      <c r="H1504" s="109"/>
      <c r="I1504" s="123"/>
    </row>
    <row r="1505" spans="1:9" ht="19.5" customHeight="1" x14ac:dyDescent="0.2">
      <c r="A1505" s="100"/>
      <c r="B1505" s="100"/>
      <c r="C1505" s="142"/>
      <c r="D1505" s="113"/>
      <c r="E1505" s="125"/>
      <c r="F1505" s="125"/>
      <c r="G1505" s="107"/>
      <c r="H1505" s="109"/>
      <c r="I1505" s="123"/>
    </row>
    <row r="1506" spans="1:9" ht="19.5" customHeight="1" x14ac:dyDescent="0.2">
      <c r="A1506" s="100"/>
      <c r="B1506" s="100"/>
      <c r="C1506" s="142"/>
      <c r="D1506" s="113"/>
      <c r="E1506" s="125"/>
      <c r="F1506" s="125"/>
      <c r="G1506" s="107"/>
      <c r="H1506" s="109"/>
      <c r="I1506" s="123"/>
    </row>
    <row r="1507" spans="1:9" ht="19.5" customHeight="1" x14ac:dyDescent="0.2">
      <c r="A1507" s="100"/>
      <c r="B1507" s="100"/>
      <c r="C1507" s="142"/>
      <c r="D1507" s="113"/>
      <c r="E1507" s="125"/>
      <c r="F1507" s="125"/>
      <c r="G1507" s="107"/>
      <c r="H1507" s="109"/>
      <c r="I1507" s="123"/>
    </row>
    <row r="1508" spans="1:9" ht="19.5" customHeight="1" x14ac:dyDescent="0.2">
      <c r="A1508" s="100"/>
      <c r="B1508" s="100"/>
      <c r="C1508" s="142"/>
      <c r="D1508" s="113"/>
      <c r="E1508" s="125"/>
      <c r="F1508" s="125"/>
      <c r="G1508" s="107"/>
      <c r="H1508" s="109"/>
      <c r="I1508" s="123"/>
    </row>
    <row r="1509" spans="1:9" ht="19.5" customHeight="1" x14ac:dyDescent="0.2">
      <c r="A1509" s="100"/>
      <c r="B1509" s="100"/>
      <c r="C1509" s="142"/>
      <c r="D1509" s="113"/>
      <c r="E1509" s="125"/>
      <c r="F1509" s="125"/>
      <c r="G1509" s="107"/>
      <c r="H1509" s="109"/>
      <c r="I1509" s="123"/>
    </row>
    <row r="1510" spans="1:9" ht="19.5" customHeight="1" x14ac:dyDescent="0.2">
      <c r="A1510" s="100"/>
      <c r="B1510" s="100"/>
      <c r="C1510" s="142"/>
      <c r="D1510" s="113"/>
      <c r="E1510" s="125"/>
      <c r="F1510" s="125"/>
      <c r="G1510" s="107"/>
      <c r="H1510" s="109"/>
      <c r="I1510" s="123"/>
    </row>
    <row r="1511" spans="1:9" ht="19.5" customHeight="1" x14ac:dyDescent="0.2">
      <c r="A1511" s="100"/>
      <c r="B1511" s="100"/>
      <c r="C1511" s="142"/>
      <c r="D1511" s="113"/>
      <c r="E1511" s="125"/>
      <c r="F1511" s="125"/>
      <c r="G1511" s="107"/>
      <c r="H1511" s="109"/>
      <c r="I1511" s="123"/>
    </row>
    <row r="1512" spans="1:9" ht="19.5" customHeight="1" x14ac:dyDescent="0.2">
      <c r="A1512" s="100"/>
      <c r="B1512" s="100"/>
      <c r="C1512" s="134"/>
      <c r="D1512" s="113"/>
      <c r="E1512" s="125"/>
      <c r="F1512" s="125"/>
      <c r="G1512" s="107"/>
      <c r="H1512" s="109"/>
      <c r="I1512" s="123"/>
    </row>
    <row r="1513" spans="1:9" ht="19.5" customHeight="1" x14ac:dyDescent="0.2">
      <c r="A1513" s="100"/>
      <c r="B1513" s="100"/>
      <c r="C1513" s="142"/>
      <c r="D1513" s="113"/>
      <c r="E1513" s="125"/>
      <c r="F1513" s="125"/>
      <c r="G1513" s="107"/>
      <c r="H1513" s="109"/>
      <c r="I1513" s="123"/>
    </row>
    <row r="1514" spans="1:9" ht="19.5" customHeight="1" x14ac:dyDescent="0.2">
      <c r="A1514" s="100"/>
      <c r="B1514" s="100"/>
      <c r="C1514" s="142"/>
      <c r="D1514" s="113"/>
      <c r="E1514" s="125"/>
      <c r="F1514" s="125"/>
      <c r="G1514" s="107"/>
      <c r="H1514" s="109"/>
      <c r="I1514" s="123"/>
    </row>
    <row r="1515" spans="1:9" ht="19.5" customHeight="1" x14ac:dyDescent="0.2">
      <c r="A1515" s="100"/>
      <c r="B1515" s="100"/>
      <c r="C1515" s="142"/>
      <c r="D1515" s="113"/>
      <c r="E1515" s="125"/>
      <c r="F1515" s="125"/>
      <c r="G1515" s="107"/>
      <c r="H1515" s="109"/>
      <c r="I1515" s="123"/>
    </row>
    <row r="1516" spans="1:9" ht="19.5" customHeight="1" x14ac:dyDescent="0.2">
      <c r="A1516" s="100"/>
      <c r="B1516" s="100"/>
      <c r="C1516" s="142"/>
      <c r="D1516" s="113"/>
      <c r="E1516" s="125"/>
      <c r="F1516" s="125"/>
      <c r="G1516" s="107"/>
      <c r="H1516" s="109"/>
      <c r="I1516" s="123"/>
    </row>
    <row r="1517" spans="1:9" ht="19.5" customHeight="1" x14ac:dyDescent="0.2">
      <c r="A1517" s="100"/>
      <c r="B1517" s="100"/>
      <c r="C1517" s="142"/>
      <c r="D1517" s="113"/>
      <c r="E1517" s="125"/>
      <c r="F1517" s="125"/>
      <c r="G1517" s="107"/>
      <c r="H1517" s="109"/>
      <c r="I1517" s="123"/>
    </row>
    <row r="1518" spans="1:9" ht="19.5" customHeight="1" x14ac:dyDescent="0.2">
      <c r="A1518" s="100"/>
      <c r="B1518" s="100"/>
      <c r="C1518" s="142"/>
      <c r="D1518" s="113"/>
      <c r="E1518" s="125"/>
      <c r="F1518" s="125"/>
      <c r="G1518" s="107"/>
      <c r="H1518" s="109"/>
      <c r="I1518" s="123"/>
    </row>
    <row r="1519" spans="1:9" ht="19.5" customHeight="1" x14ac:dyDescent="0.2">
      <c r="A1519" s="100"/>
      <c r="B1519" s="100"/>
      <c r="C1519" s="142"/>
      <c r="D1519" s="113"/>
      <c r="E1519" s="125"/>
      <c r="F1519" s="125"/>
      <c r="G1519" s="107"/>
      <c r="H1519" s="109"/>
      <c r="I1519" s="123"/>
    </row>
    <row r="1520" spans="1:9" ht="19.5" customHeight="1" x14ac:dyDescent="0.2">
      <c r="A1520" s="100"/>
      <c r="B1520" s="100"/>
      <c r="C1520" s="142"/>
      <c r="D1520" s="113"/>
      <c r="E1520" s="125"/>
      <c r="F1520" s="125"/>
      <c r="G1520" s="107"/>
      <c r="H1520" s="109"/>
      <c r="I1520" s="123"/>
    </row>
    <row r="1521" spans="1:9" ht="19.5" customHeight="1" x14ac:dyDescent="0.2">
      <c r="A1521" s="100"/>
      <c r="B1521" s="100"/>
      <c r="C1521" s="134"/>
      <c r="D1521" s="113"/>
      <c r="E1521" s="125"/>
      <c r="F1521" s="125"/>
      <c r="G1521" s="107"/>
      <c r="H1521" s="109"/>
      <c r="I1521" s="123"/>
    </row>
    <row r="1522" spans="1:9" ht="19.5" customHeight="1" x14ac:dyDescent="0.2">
      <c r="A1522" s="100"/>
      <c r="B1522" s="100"/>
      <c r="C1522" s="134"/>
      <c r="D1522" s="113"/>
      <c r="E1522" s="125"/>
      <c r="F1522" s="125"/>
      <c r="G1522" s="107"/>
      <c r="H1522" s="109"/>
      <c r="I1522" s="123"/>
    </row>
    <row r="1523" spans="1:9" ht="19.5" customHeight="1" x14ac:dyDescent="0.2">
      <c r="A1523" s="100"/>
      <c r="B1523" s="100"/>
      <c r="C1523" s="142"/>
      <c r="D1523" s="113"/>
      <c r="E1523" s="125"/>
      <c r="F1523" s="125"/>
      <c r="G1523" s="107"/>
      <c r="H1523" s="109"/>
      <c r="I1523" s="123"/>
    </row>
    <row r="1524" spans="1:9" ht="19.5" customHeight="1" x14ac:dyDescent="0.2">
      <c r="A1524" s="100"/>
      <c r="B1524" s="100"/>
      <c r="C1524" s="142"/>
      <c r="D1524" s="113"/>
      <c r="E1524" s="125"/>
      <c r="F1524" s="125"/>
      <c r="G1524" s="107"/>
      <c r="H1524" s="109"/>
      <c r="I1524" s="123"/>
    </row>
    <row r="1525" spans="1:9" ht="19.5" customHeight="1" x14ac:dyDescent="0.2">
      <c r="A1525" s="100"/>
      <c r="B1525" s="100"/>
      <c r="C1525" s="134"/>
      <c r="D1525" s="113"/>
      <c r="E1525" s="125"/>
      <c r="F1525" s="125"/>
      <c r="G1525" s="107"/>
      <c r="H1525" s="109"/>
      <c r="I1525" s="123"/>
    </row>
    <row r="1526" spans="1:9" ht="19.5" customHeight="1" x14ac:dyDescent="0.2">
      <c r="A1526" s="100"/>
      <c r="B1526" s="100"/>
      <c r="C1526" s="142"/>
      <c r="D1526" s="113"/>
      <c r="E1526" s="125"/>
      <c r="F1526" s="125"/>
      <c r="G1526" s="107"/>
      <c r="H1526" s="109"/>
      <c r="I1526" s="123"/>
    </row>
    <row r="1527" spans="1:9" ht="19.5" customHeight="1" x14ac:dyDescent="0.2">
      <c r="A1527" s="100"/>
      <c r="B1527" s="100"/>
      <c r="C1527" s="142"/>
      <c r="D1527" s="113"/>
      <c r="E1527" s="125"/>
      <c r="F1527" s="125"/>
      <c r="G1527" s="107"/>
      <c r="H1527" s="109"/>
      <c r="I1527" s="123"/>
    </row>
    <row r="1528" spans="1:9" ht="19.5" customHeight="1" x14ac:dyDescent="0.2">
      <c r="A1528" s="100"/>
      <c r="B1528" s="100"/>
      <c r="C1528" s="142"/>
      <c r="D1528" s="113"/>
      <c r="E1528" s="125"/>
      <c r="F1528" s="125"/>
      <c r="G1528" s="107"/>
      <c r="H1528" s="109"/>
      <c r="I1528" s="123"/>
    </row>
    <row r="1529" spans="1:9" ht="19.5" customHeight="1" x14ac:dyDescent="0.2">
      <c r="A1529" s="100"/>
      <c r="B1529" s="100"/>
      <c r="C1529" s="142"/>
      <c r="D1529" s="113"/>
      <c r="E1529" s="125"/>
      <c r="F1529" s="125"/>
      <c r="G1529" s="107"/>
      <c r="H1529" s="109"/>
      <c r="I1529" s="123"/>
    </row>
    <row r="1530" spans="1:9" ht="19.5" customHeight="1" x14ac:dyDescent="0.2">
      <c r="A1530" s="100"/>
      <c r="B1530" s="100"/>
      <c r="C1530" s="134"/>
      <c r="D1530" s="113"/>
      <c r="E1530" s="125"/>
      <c r="F1530" s="125"/>
      <c r="G1530" s="107"/>
      <c r="H1530" s="109"/>
      <c r="I1530" s="123"/>
    </row>
    <row r="1531" spans="1:9" ht="19.5" customHeight="1" x14ac:dyDescent="0.2">
      <c r="A1531" s="100"/>
      <c r="B1531" s="100"/>
      <c r="C1531" s="134"/>
      <c r="D1531" s="113"/>
      <c r="E1531" s="125"/>
      <c r="F1531" s="125"/>
      <c r="G1531" s="107"/>
      <c r="H1531" s="109"/>
      <c r="I1531" s="123"/>
    </row>
    <row r="1532" spans="1:9" ht="19.5" customHeight="1" x14ac:dyDescent="0.2">
      <c r="A1532" s="100"/>
      <c r="B1532" s="100"/>
      <c r="C1532" s="134"/>
      <c r="D1532" s="113"/>
      <c r="E1532" s="125"/>
      <c r="F1532" s="125"/>
      <c r="G1532" s="107"/>
      <c r="H1532" s="109"/>
      <c r="I1532" s="123"/>
    </row>
    <row r="1533" spans="1:9" ht="19.5" customHeight="1" x14ac:dyDescent="0.2">
      <c r="A1533" s="100"/>
      <c r="B1533" s="100"/>
      <c r="C1533" s="142"/>
      <c r="D1533" s="113"/>
      <c r="E1533" s="125"/>
      <c r="F1533" s="125"/>
      <c r="G1533" s="107"/>
      <c r="H1533" s="109"/>
      <c r="I1533" s="123"/>
    </row>
    <row r="1534" spans="1:9" ht="19.5" customHeight="1" x14ac:dyDescent="0.2">
      <c r="A1534" s="100"/>
      <c r="B1534" s="100"/>
      <c r="C1534" s="142"/>
      <c r="D1534" s="113"/>
      <c r="E1534" s="125"/>
      <c r="F1534" s="125"/>
      <c r="G1534" s="107"/>
      <c r="H1534" s="109"/>
      <c r="I1534" s="123"/>
    </row>
    <row r="1535" spans="1:9" ht="19.5" customHeight="1" x14ac:dyDescent="0.2">
      <c r="C1535" s="142"/>
    </row>
    <row r="1536" spans="1:9" ht="19.5" customHeight="1" x14ac:dyDescent="0.2">
      <c r="C1536" s="159"/>
    </row>
    <row r="1537" spans="1:9" ht="19.5" customHeight="1" x14ac:dyDescent="0.2">
      <c r="C1537" s="159"/>
    </row>
    <row r="1538" spans="1:9" ht="19.5" customHeight="1" x14ac:dyDescent="0.2">
      <c r="C1538" s="159"/>
    </row>
    <row r="1539" spans="1:9" ht="19.5" customHeight="1" x14ac:dyDescent="0.2">
      <c r="C1539" s="159"/>
    </row>
    <row r="1540" spans="1:9" ht="19.5" customHeight="1" x14ac:dyDescent="0.2">
      <c r="C1540" s="159"/>
    </row>
    <row r="1541" spans="1:9" ht="19.5" customHeight="1" x14ac:dyDescent="0.2">
      <c r="C1541" s="159"/>
    </row>
    <row r="1542" spans="1:9" ht="19.5" customHeight="1" x14ac:dyDescent="0.2">
      <c r="C1542" s="159"/>
    </row>
    <row r="1543" spans="1:9" ht="19.5" customHeight="1" x14ac:dyDescent="0.2">
      <c r="C1543" s="159"/>
    </row>
    <row r="1544" spans="1:9" ht="19.5" customHeight="1" x14ac:dyDescent="0.2">
      <c r="C1544" s="159"/>
    </row>
    <row r="1545" spans="1:9" ht="19.5" customHeight="1" x14ac:dyDescent="0.2">
      <c r="A1545" s="78"/>
      <c r="B1545" s="78"/>
      <c r="C1545" s="159"/>
      <c r="E1545" s="78"/>
      <c r="F1545" s="78"/>
      <c r="G1545" s="78"/>
      <c r="H1545" s="78"/>
      <c r="I1545" s="78"/>
    </row>
    <row r="1546" spans="1:9" ht="19.5" customHeight="1" x14ac:dyDescent="0.2">
      <c r="A1546" s="78"/>
      <c r="B1546" s="78"/>
      <c r="C1546" s="159"/>
      <c r="E1546" s="78"/>
      <c r="F1546" s="78"/>
      <c r="G1546" s="78"/>
      <c r="H1546" s="78"/>
      <c r="I1546" s="78"/>
    </row>
    <row r="1547" spans="1:9" ht="19.5" customHeight="1" x14ac:dyDescent="0.2">
      <c r="A1547" s="78"/>
      <c r="B1547" s="78"/>
      <c r="C1547" s="159"/>
      <c r="E1547" s="78"/>
      <c r="F1547" s="78"/>
      <c r="G1547" s="78"/>
      <c r="H1547" s="78"/>
      <c r="I1547" s="78"/>
    </row>
    <row r="1548" spans="1:9" ht="19.5" customHeight="1" x14ac:dyDescent="0.2">
      <c r="A1548" s="78"/>
      <c r="B1548" s="78"/>
      <c r="C1548" s="159"/>
      <c r="E1548" s="78"/>
      <c r="F1548" s="78"/>
      <c r="G1548" s="78"/>
      <c r="H1548" s="78"/>
      <c r="I1548" s="78"/>
    </row>
    <row r="1549" spans="1:9" ht="19.5" customHeight="1" x14ac:dyDescent="0.2">
      <c r="A1549" s="78"/>
      <c r="B1549" s="78"/>
      <c r="C1549" s="159"/>
      <c r="E1549" s="78"/>
      <c r="F1549" s="78"/>
      <c r="G1549" s="78"/>
      <c r="H1549" s="78"/>
      <c r="I1549" s="78"/>
    </row>
    <row r="1550" spans="1:9" ht="19.5" customHeight="1" x14ac:dyDescent="0.2">
      <c r="A1550" s="78"/>
      <c r="B1550" s="78"/>
      <c r="C1550" s="159"/>
      <c r="E1550" s="78"/>
      <c r="F1550" s="78"/>
      <c r="G1550" s="78"/>
      <c r="H1550" s="78"/>
      <c r="I1550" s="78"/>
    </row>
    <row r="1551" spans="1:9" ht="19.5" customHeight="1" x14ac:dyDescent="0.2">
      <c r="A1551" s="78"/>
      <c r="B1551" s="78"/>
      <c r="C1551" s="159"/>
      <c r="E1551" s="78"/>
      <c r="F1551" s="78"/>
      <c r="G1551" s="78"/>
      <c r="H1551" s="78"/>
      <c r="I1551" s="78"/>
    </row>
    <row r="1552" spans="1:9" ht="19.5" customHeight="1" x14ac:dyDescent="0.2">
      <c r="A1552" s="78"/>
      <c r="B1552" s="78"/>
      <c r="C1552" s="159"/>
      <c r="E1552" s="78"/>
      <c r="F1552" s="78"/>
      <c r="G1552" s="78"/>
      <c r="H1552" s="78"/>
      <c r="I1552" s="78"/>
    </row>
    <row r="1553" spans="1:9" ht="19.5" customHeight="1" x14ac:dyDescent="0.2">
      <c r="A1553" s="78"/>
      <c r="B1553" s="78"/>
      <c r="C1553" s="159"/>
      <c r="E1553" s="78"/>
      <c r="F1553" s="78"/>
      <c r="G1553" s="78"/>
      <c r="H1553" s="78"/>
      <c r="I1553" s="78"/>
    </row>
    <row r="1554" spans="1:9" ht="19.5" customHeight="1" x14ac:dyDescent="0.2">
      <c r="A1554" s="78"/>
      <c r="B1554" s="78"/>
      <c r="C1554" s="159"/>
      <c r="E1554" s="78"/>
      <c r="F1554" s="78"/>
      <c r="G1554" s="78"/>
      <c r="H1554" s="78"/>
      <c r="I1554" s="78"/>
    </row>
    <row r="1555" spans="1:9" ht="19.5" customHeight="1" x14ac:dyDescent="0.2">
      <c r="A1555" s="78"/>
      <c r="B1555" s="78"/>
      <c r="C1555" s="159"/>
      <c r="E1555" s="78"/>
      <c r="F1555" s="78"/>
      <c r="G1555" s="78"/>
      <c r="H1555" s="78"/>
      <c r="I1555" s="78"/>
    </row>
    <row r="1556" spans="1:9" ht="19.5" customHeight="1" x14ac:dyDescent="0.2">
      <c r="A1556" s="78"/>
      <c r="B1556" s="78"/>
      <c r="C1556" s="159"/>
      <c r="E1556" s="78"/>
      <c r="F1556" s="78"/>
      <c r="G1556" s="78"/>
      <c r="H1556" s="78"/>
      <c r="I1556" s="78"/>
    </row>
    <row r="1557" spans="1:9" ht="19.5" customHeight="1" x14ac:dyDescent="0.2">
      <c r="A1557" s="78"/>
      <c r="B1557" s="78"/>
      <c r="C1557" s="159"/>
      <c r="E1557" s="78"/>
      <c r="F1557" s="78"/>
      <c r="G1557" s="78"/>
      <c r="H1557" s="78"/>
      <c r="I1557" s="78"/>
    </row>
    <row r="1558" spans="1:9" ht="19.5" customHeight="1" x14ac:dyDescent="0.2">
      <c r="A1558" s="78"/>
      <c r="B1558" s="78"/>
      <c r="C1558" s="159"/>
      <c r="E1558" s="78"/>
      <c r="F1558" s="78"/>
      <c r="G1558" s="78"/>
      <c r="H1558" s="78"/>
      <c r="I1558" s="78"/>
    </row>
    <row r="1559" spans="1:9" ht="19.5" customHeight="1" x14ac:dyDescent="0.2">
      <c r="A1559" s="78"/>
      <c r="B1559" s="78"/>
      <c r="C1559" s="159"/>
      <c r="E1559" s="78"/>
      <c r="F1559" s="78"/>
      <c r="G1559" s="78"/>
      <c r="H1559" s="78"/>
      <c r="I1559" s="78"/>
    </row>
    <row r="1560" spans="1:9" ht="19.5" customHeight="1" x14ac:dyDescent="0.2">
      <c r="A1560" s="78"/>
      <c r="B1560" s="78"/>
      <c r="C1560" s="159"/>
      <c r="E1560" s="78"/>
      <c r="F1560" s="78"/>
      <c r="G1560" s="78"/>
      <c r="H1560" s="78"/>
      <c r="I1560" s="78"/>
    </row>
    <row r="1561" spans="1:9" ht="19.5" customHeight="1" x14ac:dyDescent="0.2">
      <c r="A1561" s="78"/>
      <c r="B1561" s="78"/>
      <c r="C1561" s="159"/>
      <c r="E1561" s="78"/>
      <c r="F1561" s="78"/>
      <c r="G1561" s="78"/>
      <c r="H1561" s="78"/>
      <c r="I1561" s="78"/>
    </row>
    <row r="1562" spans="1:9" ht="19.5" customHeight="1" x14ac:dyDescent="0.2">
      <c r="A1562" s="78"/>
      <c r="B1562" s="78"/>
      <c r="C1562" s="159"/>
      <c r="E1562" s="78"/>
      <c r="F1562" s="78"/>
      <c r="G1562" s="78"/>
      <c r="H1562" s="78"/>
      <c r="I1562" s="78"/>
    </row>
    <row r="1563" spans="1:9" ht="19.5" customHeight="1" x14ac:dyDescent="0.2">
      <c r="A1563" s="78"/>
      <c r="B1563" s="78"/>
      <c r="C1563" s="159"/>
      <c r="E1563" s="78"/>
      <c r="F1563" s="78"/>
      <c r="G1563" s="78"/>
      <c r="H1563" s="78"/>
      <c r="I1563" s="78"/>
    </row>
    <row r="1564" spans="1:9" ht="19.5" customHeight="1" x14ac:dyDescent="0.2">
      <c r="A1564" s="78"/>
      <c r="B1564" s="78"/>
      <c r="C1564" s="159"/>
      <c r="E1564" s="78"/>
      <c r="F1564" s="78"/>
      <c r="G1564" s="78"/>
      <c r="H1564" s="78"/>
      <c r="I1564" s="78"/>
    </row>
    <row r="1565" spans="1:9" ht="19.5" customHeight="1" x14ac:dyDescent="0.2">
      <c r="A1565" s="78"/>
      <c r="B1565" s="78"/>
      <c r="C1565" s="159"/>
      <c r="E1565" s="78"/>
      <c r="F1565" s="78"/>
      <c r="G1565" s="78"/>
      <c r="H1565" s="78"/>
      <c r="I1565" s="78"/>
    </row>
    <row r="1566" spans="1:9" ht="19.5" customHeight="1" x14ac:dyDescent="0.2">
      <c r="A1566" s="78"/>
      <c r="B1566" s="78"/>
      <c r="C1566" s="159"/>
      <c r="E1566" s="78"/>
      <c r="F1566" s="78"/>
      <c r="G1566" s="78"/>
      <c r="H1566" s="78"/>
      <c r="I1566" s="78"/>
    </row>
    <row r="1567" spans="1:9" ht="19.5" customHeight="1" x14ac:dyDescent="0.2">
      <c r="A1567" s="78"/>
      <c r="B1567" s="78"/>
      <c r="C1567" s="159"/>
      <c r="E1567" s="78"/>
      <c r="F1567" s="78"/>
      <c r="G1567" s="78"/>
      <c r="H1567" s="78"/>
      <c r="I1567" s="78"/>
    </row>
    <row r="1568" spans="1:9" ht="19.5" customHeight="1" x14ac:dyDescent="0.2">
      <c r="A1568" s="78"/>
      <c r="B1568" s="78"/>
      <c r="C1568" s="159"/>
      <c r="E1568" s="78"/>
      <c r="F1568" s="78"/>
      <c r="G1568" s="78"/>
      <c r="H1568" s="78"/>
      <c r="I1568" s="78"/>
    </row>
    <row r="1569" spans="1:9" ht="19.5" customHeight="1" x14ac:dyDescent="0.2">
      <c r="A1569" s="78"/>
      <c r="B1569" s="78"/>
      <c r="C1569" s="159"/>
      <c r="E1569" s="78"/>
      <c r="F1569" s="78"/>
      <c r="G1569" s="78"/>
      <c r="H1569" s="78"/>
      <c r="I1569" s="78"/>
    </row>
    <row r="1570" spans="1:9" ht="19.5" customHeight="1" x14ac:dyDescent="0.2">
      <c r="A1570" s="78"/>
      <c r="B1570" s="78"/>
      <c r="C1570" s="159"/>
      <c r="E1570" s="78"/>
      <c r="F1570" s="78"/>
      <c r="G1570" s="78"/>
      <c r="H1570" s="78"/>
      <c r="I1570" s="78"/>
    </row>
    <row r="1571" spans="1:9" ht="19.5" customHeight="1" x14ac:dyDescent="0.2">
      <c r="A1571" s="78"/>
      <c r="B1571" s="78"/>
      <c r="C1571" s="159"/>
      <c r="E1571" s="78"/>
      <c r="F1571" s="78"/>
      <c r="G1571" s="78"/>
      <c r="H1571" s="78"/>
      <c r="I1571" s="78"/>
    </row>
    <row r="1572" spans="1:9" ht="19.5" customHeight="1" x14ac:dyDescent="0.2">
      <c r="A1572" s="78"/>
      <c r="B1572" s="78"/>
      <c r="C1572" s="159"/>
      <c r="E1572" s="78"/>
      <c r="F1572" s="78"/>
      <c r="G1572" s="78"/>
      <c r="H1572" s="78"/>
      <c r="I1572" s="78"/>
    </row>
    <row r="1573" spans="1:9" ht="19.5" customHeight="1" x14ac:dyDescent="0.2">
      <c r="A1573" s="78"/>
      <c r="B1573" s="78"/>
      <c r="C1573" s="159"/>
      <c r="E1573" s="78"/>
      <c r="F1573" s="78"/>
      <c r="G1573" s="78"/>
      <c r="H1573" s="78"/>
      <c r="I1573" s="78"/>
    </row>
    <row r="1574" spans="1:9" ht="19.5" customHeight="1" x14ac:dyDescent="0.2">
      <c r="A1574" s="78"/>
      <c r="B1574" s="78"/>
      <c r="C1574" s="159"/>
      <c r="E1574" s="78"/>
      <c r="F1574" s="78"/>
      <c r="G1574" s="78"/>
      <c r="H1574" s="78"/>
      <c r="I1574" s="78"/>
    </row>
    <row r="1575" spans="1:9" ht="19.5" customHeight="1" x14ac:dyDescent="0.2">
      <c r="A1575" s="78"/>
      <c r="B1575" s="78"/>
      <c r="C1575" s="159"/>
      <c r="E1575" s="78"/>
      <c r="F1575" s="78"/>
      <c r="G1575" s="78"/>
      <c r="H1575" s="78"/>
      <c r="I1575" s="78"/>
    </row>
    <row r="1576" spans="1:9" ht="19.5" customHeight="1" x14ac:dyDescent="0.2">
      <c r="A1576" s="78"/>
      <c r="B1576" s="78"/>
      <c r="C1576" s="159"/>
      <c r="E1576" s="78"/>
      <c r="F1576" s="78"/>
      <c r="G1576" s="78"/>
      <c r="H1576" s="78"/>
      <c r="I1576" s="78"/>
    </row>
    <row r="1577" spans="1:9" ht="19.5" customHeight="1" x14ac:dyDescent="0.2">
      <c r="A1577" s="78"/>
      <c r="B1577" s="78"/>
      <c r="C1577" s="159"/>
      <c r="E1577" s="78"/>
      <c r="F1577" s="78"/>
      <c r="G1577" s="78"/>
      <c r="H1577" s="78"/>
      <c r="I1577" s="78"/>
    </row>
    <row r="1578" spans="1:9" ht="19.5" customHeight="1" x14ac:dyDescent="0.2">
      <c r="A1578" s="78"/>
      <c r="B1578" s="78"/>
      <c r="C1578" s="159"/>
      <c r="E1578" s="78"/>
      <c r="F1578" s="78"/>
      <c r="G1578" s="78"/>
      <c r="H1578" s="78"/>
      <c r="I1578" s="78"/>
    </row>
    <row r="1579" spans="1:9" ht="19.5" customHeight="1" x14ac:dyDescent="0.2">
      <c r="A1579" s="78"/>
      <c r="B1579" s="78"/>
      <c r="C1579" s="159"/>
      <c r="E1579" s="78"/>
      <c r="F1579" s="78"/>
      <c r="G1579" s="78"/>
      <c r="H1579" s="78"/>
      <c r="I1579" s="78"/>
    </row>
    <row r="1580" spans="1:9" ht="19.5" customHeight="1" x14ac:dyDescent="0.2">
      <c r="A1580" s="78"/>
      <c r="B1580" s="78"/>
      <c r="C1580" s="159"/>
      <c r="E1580" s="78"/>
      <c r="F1580" s="78"/>
      <c r="G1580" s="78"/>
      <c r="H1580" s="78"/>
      <c r="I1580" s="78"/>
    </row>
    <row r="1581" spans="1:9" ht="19.5" customHeight="1" x14ac:dyDescent="0.2">
      <c r="A1581" s="78"/>
      <c r="B1581" s="78"/>
      <c r="C1581" s="159"/>
      <c r="E1581" s="78"/>
      <c r="F1581" s="78"/>
      <c r="G1581" s="78"/>
      <c r="H1581" s="78"/>
      <c r="I1581" s="78"/>
    </row>
    <row r="1582" spans="1:9" ht="19.5" customHeight="1" x14ac:dyDescent="0.2">
      <c r="A1582" s="78"/>
      <c r="B1582" s="78"/>
      <c r="C1582" s="159"/>
      <c r="E1582" s="78"/>
      <c r="F1582" s="78"/>
      <c r="G1582" s="78"/>
      <c r="H1582" s="78"/>
      <c r="I1582" s="78"/>
    </row>
    <row r="1583" spans="1:9" ht="19.5" customHeight="1" x14ac:dyDescent="0.2">
      <c r="A1583" s="78"/>
      <c r="B1583" s="78"/>
      <c r="C1583" s="159"/>
      <c r="E1583" s="78"/>
      <c r="F1583" s="78"/>
      <c r="G1583" s="78"/>
      <c r="H1583" s="78"/>
      <c r="I1583" s="78"/>
    </row>
    <row r="1584" spans="1:9" ht="19.5" customHeight="1" x14ac:dyDescent="0.2">
      <c r="A1584" s="78"/>
      <c r="B1584" s="78"/>
      <c r="C1584" s="159"/>
      <c r="E1584" s="78"/>
      <c r="F1584" s="78"/>
      <c r="G1584" s="78"/>
      <c r="H1584" s="78"/>
      <c r="I1584" s="78"/>
    </row>
  </sheetData>
  <sheetProtection selectLockedCells="1" selectUnlockedCells="1"/>
  <mergeCells count="2">
    <mergeCell ref="A3:C3"/>
    <mergeCell ref="D1:G1"/>
  </mergeCells>
  <phoneticPr fontId="16" type="noConversion"/>
  <pageMargins left="0.7" right="0.7" top="0.75" bottom="0.75" header="0.3" footer="0.3"/>
  <pageSetup scale="10" firstPageNumber="0" orientation="portrait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1"/>
  <sheetViews>
    <sheetView zoomScale="70" workbookViewId="0">
      <selection activeCell="B8" sqref="B8:B29"/>
    </sheetView>
  </sheetViews>
  <sheetFormatPr defaultRowHeight="15.75" x14ac:dyDescent="0.2"/>
  <cols>
    <col min="1" max="1" width="51" style="46" customWidth="1"/>
    <col min="2" max="2" width="9.42578125" style="48" customWidth="1"/>
    <col min="3" max="3" width="11.42578125" style="48" customWidth="1"/>
    <col min="4" max="4" width="8.7109375" style="49" customWidth="1"/>
    <col min="5" max="5" width="8.5703125" style="50" customWidth="1"/>
    <col min="6" max="6" width="11.140625" style="51" bestFit="1" customWidth="1"/>
    <col min="7" max="7" width="11.5703125" style="90" customWidth="1"/>
    <col min="8" max="8" width="13.42578125" style="53" customWidth="1"/>
    <col min="9" max="9" width="16" style="53" bestFit="1" customWidth="1"/>
    <col min="10" max="10" width="0" style="47" hidden="1" customWidth="1"/>
    <col min="11" max="11" width="9.85546875" style="47" customWidth="1"/>
    <col min="12" max="16384" width="9.140625" style="47"/>
  </cols>
  <sheetData>
    <row r="1" spans="1:9" s="300" customFormat="1" ht="15" x14ac:dyDescent="0.2">
      <c r="A1" s="513" t="s">
        <v>385</v>
      </c>
      <c r="B1" s="513"/>
      <c r="C1" s="513"/>
      <c r="D1" s="513"/>
      <c r="E1" s="513"/>
      <c r="F1" s="513"/>
      <c r="G1" s="513"/>
      <c r="H1" s="513"/>
      <c r="I1" s="513"/>
    </row>
    <row r="2" spans="1:9" s="300" customFormat="1" ht="15" x14ac:dyDescent="0.2">
      <c r="A2" s="513" t="s">
        <v>741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x14ac:dyDescent="0.2">
      <c r="A3" s="299" t="s">
        <v>715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45" x14ac:dyDescent="0.2">
      <c r="A4" s="260" t="s">
        <v>2</v>
      </c>
      <c r="B4" s="261" t="s">
        <v>742</v>
      </c>
      <c r="C4" s="261" t="s">
        <v>743</v>
      </c>
      <c r="D4" s="262" t="s">
        <v>387</v>
      </c>
      <c r="E4" s="302" t="s">
        <v>388</v>
      </c>
      <c r="F4" s="263" t="s">
        <v>389</v>
      </c>
      <c r="G4" s="264" t="s">
        <v>4</v>
      </c>
      <c r="H4" s="265" t="s">
        <v>390</v>
      </c>
      <c r="I4" s="265" t="s">
        <v>391</v>
      </c>
    </row>
    <row r="5" spans="1:9" s="300" customFormat="1" ht="6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314">
        <v>85</v>
      </c>
      <c r="C8" s="276">
        <f>SUMIF(INOUT!C:C,'N1113 '!A8,INOUT!E:E)</f>
        <v>60</v>
      </c>
      <c r="D8" s="281">
        <f>B8+C8</f>
        <v>145</v>
      </c>
      <c r="E8" s="305">
        <f>SUMIF(INOUT!C:C,'N1113 '!A8,INOUT!F:F)</f>
        <v>23</v>
      </c>
      <c r="F8" s="282">
        <f t="shared" ref="F8:F28" si="0">D8-E8</f>
        <v>122</v>
      </c>
      <c r="G8" s="306">
        <v>45</v>
      </c>
      <c r="H8" s="280">
        <f>+E8*G8</f>
        <v>1035</v>
      </c>
      <c r="I8" s="284">
        <f>+G8*F8</f>
        <v>5490</v>
      </c>
    </row>
    <row r="9" spans="1:9" s="307" customFormat="1" x14ac:dyDescent="0.2">
      <c r="A9" s="304" t="s">
        <v>8</v>
      </c>
      <c r="B9" s="314">
        <v>3502</v>
      </c>
      <c r="C9" s="276">
        <f>SUMIF(INOUT!C:C,'N1113 '!A9,INOUT!E:E)</f>
        <v>3326</v>
      </c>
      <c r="D9" s="281">
        <f t="shared" ref="D9:D28" si="1">B9+C9</f>
        <v>6828</v>
      </c>
      <c r="E9" s="305">
        <f>SUMIF(INOUT!C:C,'N1113 '!A9,INOUT!F:F)</f>
        <v>92</v>
      </c>
      <c r="F9" s="282">
        <f t="shared" si="0"/>
        <v>6736</v>
      </c>
      <c r="G9" s="306">
        <v>34.5</v>
      </c>
      <c r="H9" s="280">
        <f t="shared" ref="H9:H28" si="2">+E9*G9</f>
        <v>3174</v>
      </c>
      <c r="I9" s="284">
        <f t="shared" ref="I9:I28" si="3">+G9*F9</f>
        <v>232392</v>
      </c>
    </row>
    <row r="10" spans="1:9" s="307" customFormat="1" x14ac:dyDescent="0.2">
      <c r="A10" s="304" t="s">
        <v>10</v>
      </c>
      <c r="B10" s="314">
        <v>100</v>
      </c>
      <c r="C10" s="276">
        <f>SUMIF(INOUT!C:C,'N1113 '!A10,INOUT!E:E)</f>
        <v>420</v>
      </c>
      <c r="D10" s="281">
        <f t="shared" si="1"/>
        <v>520</v>
      </c>
      <c r="E10" s="305">
        <f>SUMIF(INOUT!C:C,'N1113 '!A10,INOUT!F:F)</f>
        <v>240</v>
      </c>
      <c r="F10" s="282">
        <f t="shared" si="0"/>
        <v>280</v>
      </c>
      <c r="G10" s="306">
        <v>65</v>
      </c>
      <c r="H10" s="280">
        <f t="shared" si="2"/>
        <v>15600</v>
      </c>
      <c r="I10" s="284">
        <f t="shared" si="3"/>
        <v>18200</v>
      </c>
    </row>
    <row r="11" spans="1:9" s="307" customFormat="1" x14ac:dyDescent="0.2">
      <c r="A11" s="304" t="s">
        <v>12</v>
      </c>
      <c r="B11" s="314">
        <v>16</v>
      </c>
      <c r="C11" s="276">
        <f>SUMIF(INOUT!C:C,'N1113 '!A11,INOUT!E:E)</f>
        <v>9</v>
      </c>
      <c r="D11" s="281">
        <f t="shared" si="1"/>
        <v>25</v>
      </c>
      <c r="E11" s="305">
        <f>SUMIF(INOUT!C:C,'N1113 '!A11,INOUT!F:F)</f>
        <v>3</v>
      </c>
      <c r="F11" s="282">
        <f t="shared" si="0"/>
        <v>22</v>
      </c>
      <c r="G11" s="306">
        <v>150</v>
      </c>
      <c r="H11" s="280">
        <f t="shared" si="2"/>
        <v>450</v>
      </c>
      <c r="I11" s="284">
        <f t="shared" si="3"/>
        <v>3300</v>
      </c>
    </row>
    <row r="12" spans="1:9" s="307" customFormat="1" x14ac:dyDescent="0.2">
      <c r="A12" s="304" t="s">
        <v>611</v>
      </c>
      <c r="B12" s="314">
        <v>6</v>
      </c>
      <c r="C12" s="276">
        <f>SUMIF(INOUT!C:C,'N1113 '!A12,INOUT!E:E)</f>
        <v>8</v>
      </c>
      <c r="D12" s="281">
        <f>B12+C12</f>
        <v>14</v>
      </c>
      <c r="E12" s="305">
        <f>SUMIF(INOUT!C:C,'N1113 '!A12,INOUT!F:F)</f>
        <v>3</v>
      </c>
      <c r="F12" s="282">
        <f>D12-E12</f>
        <v>11</v>
      </c>
      <c r="G12" s="306">
        <v>150</v>
      </c>
      <c r="H12" s="280">
        <f t="shared" si="2"/>
        <v>450</v>
      </c>
      <c r="I12" s="284">
        <f t="shared" si="3"/>
        <v>1650</v>
      </c>
    </row>
    <row r="13" spans="1:9" s="307" customFormat="1" x14ac:dyDescent="0.2">
      <c r="A13" s="304" t="s">
        <v>612</v>
      </c>
      <c r="B13" s="314">
        <v>16</v>
      </c>
      <c r="C13" s="276">
        <f>SUMIF(INOUT!C:C,'N1113 '!#REF!,INOUT!E:E)</f>
        <v>0</v>
      </c>
      <c r="D13" s="281">
        <f>B13+C13</f>
        <v>16</v>
      </c>
      <c r="E13" s="305">
        <f>SUMIF(INOUT!C:C,'N1113 '!#REF!,INOUT!F:F)</f>
        <v>0</v>
      </c>
      <c r="F13" s="282">
        <f>D13-E13</f>
        <v>16</v>
      </c>
      <c r="G13" s="306">
        <v>50</v>
      </c>
      <c r="H13" s="280">
        <f t="shared" si="2"/>
        <v>0</v>
      </c>
      <c r="I13" s="284">
        <f t="shared" si="3"/>
        <v>800</v>
      </c>
    </row>
    <row r="14" spans="1:9" s="307" customFormat="1" x14ac:dyDescent="0.2">
      <c r="A14" s="304" t="s">
        <v>16</v>
      </c>
      <c r="B14" s="276">
        <v>25</v>
      </c>
      <c r="C14" s="276">
        <f>SUMIF(INOUT!C:C,'N1113 '!A14,INOUT!E:E)</f>
        <v>25</v>
      </c>
      <c r="D14" s="281">
        <f t="shared" si="1"/>
        <v>50</v>
      </c>
      <c r="E14" s="305">
        <f>SUMIF(INOUT!C:C,'N1113 '!A14,INOUT!F:F)</f>
        <v>0</v>
      </c>
      <c r="F14" s="282">
        <f t="shared" si="0"/>
        <v>50</v>
      </c>
      <c r="G14" s="306">
        <v>75</v>
      </c>
      <c r="H14" s="280">
        <f t="shared" si="2"/>
        <v>0</v>
      </c>
      <c r="I14" s="284">
        <f t="shared" si="3"/>
        <v>3750</v>
      </c>
    </row>
    <row r="15" spans="1:9" s="307" customFormat="1" x14ac:dyDescent="0.2">
      <c r="A15" s="304" t="s">
        <v>392</v>
      </c>
      <c r="B15" s="314">
        <v>60</v>
      </c>
      <c r="C15" s="276">
        <f>SUMIF(INOUT!C:C,'N1113 '!A15,INOUT!E:E)</f>
        <v>100</v>
      </c>
      <c r="D15" s="281">
        <f t="shared" si="1"/>
        <v>160</v>
      </c>
      <c r="E15" s="305">
        <f>SUMIF(INOUT!C:C,'N1113 '!A15,INOUT!F:F)</f>
        <v>80</v>
      </c>
      <c r="F15" s="282">
        <f t="shared" si="0"/>
        <v>80</v>
      </c>
      <c r="G15" s="306">
        <v>35</v>
      </c>
      <c r="H15" s="280">
        <f t="shared" si="2"/>
        <v>2800</v>
      </c>
      <c r="I15" s="284">
        <f t="shared" si="3"/>
        <v>2800</v>
      </c>
    </row>
    <row r="16" spans="1:9" s="307" customFormat="1" x14ac:dyDescent="0.2">
      <c r="A16" s="304" t="s">
        <v>816</v>
      </c>
      <c r="B16" s="314">
        <v>150</v>
      </c>
      <c r="C16" s="276">
        <f>SUMIF(INOUT!C:C,'N1113 '!A16,INOUT!E:E)</f>
        <v>4250</v>
      </c>
      <c r="D16" s="281">
        <f t="shared" si="1"/>
        <v>4400</v>
      </c>
      <c r="E16" s="305">
        <f>SUMIF(INOUT!C:C,'N1113 '!A16,INOUT!F:F)</f>
        <v>1210</v>
      </c>
      <c r="F16" s="282">
        <f t="shared" si="0"/>
        <v>3190</v>
      </c>
      <c r="G16" s="306">
        <v>37.5</v>
      </c>
      <c r="H16" s="280">
        <f t="shared" si="2"/>
        <v>45375</v>
      </c>
      <c r="I16" s="284">
        <f t="shared" si="3"/>
        <v>119625</v>
      </c>
    </row>
    <row r="17" spans="1:11" s="307" customFormat="1" x14ac:dyDescent="0.2">
      <c r="A17" s="304" t="s">
        <v>26</v>
      </c>
      <c r="B17" s="276">
        <v>700</v>
      </c>
      <c r="C17" s="276">
        <f>SUMIF(INOUT!C:C,'N1113 '!A17,INOUT!E:E)</f>
        <v>700</v>
      </c>
      <c r="D17" s="281">
        <f t="shared" si="1"/>
        <v>1400</v>
      </c>
      <c r="E17" s="305">
        <f>SUMIF(INOUT!C:C,'N1113 '!A17,INOUT!F:F)</f>
        <v>0</v>
      </c>
      <c r="F17" s="282">
        <f t="shared" si="0"/>
        <v>1400</v>
      </c>
      <c r="G17" s="306">
        <v>8</v>
      </c>
      <c r="H17" s="280">
        <f t="shared" si="2"/>
        <v>0</v>
      </c>
      <c r="I17" s="284">
        <f t="shared" si="3"/>
        <v>11200</v>
      </c>
    </row>
    <row r="18" spans="1:11" s="307" customFormat="1" x14ac:dyDescent="0.2">
      <c r="A18" s="304" t="s">
        <v>30</v>
      </c>
      <c r="B18" s="314">
        <v>300</v>
      </c>
      <c r="C18" s="276">
        <f>SUMIF(INOUT!C:C,'N1113 '!A18,INOUT!E:E)</f>
        <v>1350</v>
      </c>
      <c r="D18" s="281">
        <f t="shared" si="1"/>
        <v>1650</v>
      </c>
      <c r="E18" s="305">
        <f>SUMIF(INOUT!C:C,'N1113 '!A18,INOUT!F:F)</f>
        <v>600</v>
      </c>
      <c r="F18" s="282">
        <f t="shared" si="0"/>
        <v>1050</v>
      </c>
      <c r="G18" s="306">
        <v>12</v>
      </c>
      <c r="H18" s="280">
        <f t="shared" si="2"/>
        <v>7200</v>
      </c>
      <c r="I18" s="284">
        <f t="shared" si="3"/>
        <v>12600</v>
      </c>
      <c r="K18" s="308"/>
    </row>
    <row r="19" spans="1:11" s="307" customFormat="1" x14ac:dyDescent="0.2">
      <c r="A19" s="304" t="s">
        <v>32</v>
      </c>
      <c r="B19" s="314">
        <v>400</v>
      </c>
      <c r="C19" s="276">
        <f>SUMIF(INOUT!C:C,'N1113 '!A19,INOUT!E:E)</f>
        <v>800</v>
      </c>
      <c r="D19" s="281">
        <f t="shared" si="1"/>
        <v>1200</v>
      </c>
      <c r="E19" s="305">
        <f>SUMIF(INOUT!C:C,'N1113 '!A19,INOUT!F:F)</f>
        <v>600</v>
      </c>
      <c r="F19" s="282">
        <f t="shared" si="0"/>
        <v>600</v>
      </c>
      <c r="G19" s="306">
        <v>12</v>
      </c>
      <c r="H19" s="280">
        <f t="shared" si="2"/>
        <v>7200</v>
      </c>
      <c r="I19" s="284">
        <f t="shared" si="3"/>
        <v>7200</v>
      </c>
    </row>
    <row r="20" spans="1:11" s="307" customFormat="1" x14ac:dyDescent="0.2">
      <c r="A20" s="304" t="s">
        <v>34</v>
      </c>
      <c r="B20" s="314">
        <v>1600</v>
      </c>
      <c r="C20" s="276">
        <f>SUMIF(INOUT!C:C,'N1113 '!A20,INOUT!E:E)</f>
        <v>3400</v>
      </c>
      <c r="D20" s="281">
        <f t="shared" si="1"/>
        <v>5000</v>
      </c>
      <c r="E20" s="305">
        <f>SUMIF(INOUT!C:C,'N1113 '!A20,INOUT!F:F)</f>
        <v>1200</v>
      </c>
      <c r="F20" s="282">
        <f t="shared" si="0"/>
        <v>3800</v>
      </c>
      <c r="G20" s="306">
        <v>21</v>
      </c>
      <c r="H20" s="280">
        <f t="shared" si="2"/>
        <v>25200</v>
      </c>
      <c r="I20" s="284">
        <f t="shared" si="3"/>
        <v>79800</v>
      </c>
    </row>
    <row r="21" spans="1:11" s="307" customFormat="1" x14ac:dyDescent="0.2">
      <c r="A21" s="304" t="s">
        <v>311</v>
      </c>
      <c r="B21" s="276">
        <v>800</v>
      </c>
      <c r="C21" s="276">
        <f>SUMIF(INOUT!C:C,'N1113 '!#REF!,INOUT!E:E)</f>
        <v>0</v>
      </c>
      <c r="D21" s="281">
        <f t="shared" si="1"/>
        <v>800</v>
      </c>
      <c r="E21" s="305">
        <f>SUMIF(INOUT!C:C,'N1113 '!#REF!,INOUT!F:F)</f>
        <v>0</v>
      </c>
      <c r="F21" s="282">
        <f t="shared" si="0"/>
        <v>800</v>
      </c>
      <c r="G21" s="306">
        <v>12</v>
      </c>
      <c r="H21" s="280">
        <f t="shared" si="2"/>
        <v>0</v>
      </c>
      <c r="I21" s="284">
        <f t="shared" si="3"/>
        <v>9600</v>
      </c>
    </row>
    <row r="22" spans="1:11" s="307" customFormat="1" x14ac:dyDescent="0.2">
      <c r="A22" s="304" t="s">
        <v>519</v>
      </c>
      <c r="B22" s="276">
        <v>32</v>
      </c>
      <c r="C22" s="276">
        <f>SUMIF(INOUT!C:C,'N1113 '!A22,INOUT!E:E)</f>
        <v>190</v>
      </c>
      <c r="D22" s="281">
        <f t="shared" si="1"/>
        <v>222</v>
      </c>
      <c r="E22" s="305">
        <f>SUMIF(INOUT!C:C,'N1113 '!A22,INOUT!F:F)</f>
        <v>10</v>
      </c>
      <c r="F22" s="282">
        <f t="shared" si="0"/>
        <v>212</v>
      </c>
      <c r="G22" s="306">
        <v>0</v>
      </c>
      <c r="H22" s="280">
        <f t="shared" si="2"/>
        <v>0</v>
      </c>
      <c r="I22" s="284">
        <f t="shared" si="3"/>
        <v>0</v>
      </c>
    </row>
    <row r="23" spans="1:11" s="307" customFormat="1" x14ac:dyDescent="0.2">
      <c r="A23" s="304" t="s">
        <v>641</v>
      </c>
      <c r="B23" s="276">
        <v>5</v>
      </c>
      <c r="C23" s="276">
        <f>SUMIF(INOUT!C:C,'N1113 '!A23,INOUT!E:E)</f>
        <v>3</v>
      </c>
      <c r="D23" s="281">
        <f t="shared" si="1"/>
        <v>8</v>
      </c>
      <c r="E23" s="305">
        <f>SUMIF(INOUT!C:C,'N1113 '!A23,INOUT!F:F)</f>
        <v>0</v>
      </c>
      <c r="F23" s="282">
        <f t="shared" si="0"/>
        <v>8</v>
      </c>
      <c r="G23" s="306">
        <v>340</v>
      </c>
      <c r="H23" s="280">
        <f t="shared" si="2"/>
        <v>0</v>
      </c>
      <c r="I23" s="284">
        <f t="shared" si="3"/>
        <v>2720</v>
      </c>
    </row>
    <row r="24" spans="1:11" s="307" customFormat="1" x14ac:dyDescent="0.2">
      <c r="A24" s="304" t="s">
        <v>35</v>
      </c>
      <c r="B24" s="276">
        <v>365</v>
      </c>
      <c r="C24" s="276">
        <f>SUMIF(INOUT!C:C,'N1113 '!A24,INOUT!E:E)</f>
        <v>350</v>
      </c>
      <c r="D24" s="281">
        <f t="shared" si="1"/>
        <v>715</v>
      </c>
      <c r="E24" s="305">
        <f>SUMIF(INOUT!C:C,'N1113 '!A24,INOUT!F:F)</f>
        <v>0</v>
      </c>
      <c r="F24" s="282">
        <f t="shared" si="0"/>
        <v>715</v>
      </c>
      <c r="G24" s="306">
        <v>170</v>
      </c>
      <c r="H24" s="280">
        <f t="shared" si="2"/>
        <v>0</v>
      </c>
      <c r="I24" s="284">
        <f t="shared" si="3"/>
        <v>121550</v>
      </c>
    </row>
    <row r="25" spans="1:11" s="307" customFormat="1" x14ac:dyDescent="0.2">
      <c r="A25" s="304" t="s">
        <v>37</v>
      </c>
      <c r="B25" s="276">
        <v>22</v>
      </c>
      <c r="C25" s="276">
        <f>SUMIF(INOUT!C:C,'N1113 '!A25,INOUT!E:E)</f>
        <v>30</v>
      </c>
      <c r="D25" s="281">
        <f t="shared" si="1"/>
        <v>52</v>
      </c>
      <c r="E25" s="305">
        <f>SUMIF(INOUT!C:C,'N1113 '!A25,INOUT!F:F)</f>
        <v>7</v>
      </c>
      <c r="F25" s="282">
        <f t="shared" si="0"/>
        <v>45</v>
      </c>
      <c r="G25" s="306">
        <v>50</v>
      </c>
      <c r="H25" s="280">
        <f t="shared" si="2"/>
        <v>350</v>
      </c>
      <c r="I25" s="284">
        <f t="shared" si="3"/>
        <v>2250</v>
      </c>
      <c r="J25" s="307" t="s">
        <v>375</v>
      </c>
    </row>
    <row r="26" spans="1:11" s="307" customFormat="1" x14ac:dyDescent="0.2">
      <c r="A26" s="304" t="s">
        <v>39</v>
      </c>
      <c r="B26" s="314">
        <v>0</v>
      </c>
      <c r="C26" s="276">
        <f>SUMIF(INOUT!C:C,'N1113 '!A26,INOUT!E:E)</f>
        <v>520</v>
      </c>
      <c r="D26" s="281">
        <f t="shared" si="1"/>
        <v>520</v>
      </c>
      <c r="E26" s="305">
        <f>SUMIF(INOUT!C:C,'N1113 '!A26,INOUT!F:F)</f>
        <v>300</v>
      </c>
      <c r="F26" s="282">
        <f t="shared" si="0"/>
        <v>220</v>
      </c>
      <c r="G26" s="306">
        <v>25</v>
      </c>
      <c r="H26" s="280">
        <f t="shared" si="2"/>
        <v>7500</v>
      </c>
      <c r="I26" s="284">
        <f t="shared" si="3"/>
        <v>5500</v>
      </c>
    </row>
    <row r="27" spans="1:11" s="307" customFormat="1" x14ac:dyDescent="0.2">
      <c r="A27" s="304" t="s">
        <v>818</v>
      </c>
      <c r="B27" s="276">
        <v>900</v>
      </c>
      <c r="C27" s="276">
        <f>SUMIF(INOUT!C:C,'N1113 '!A27,INOUT!E:E)</f>
        <v>900</v>
      </c>
      <c r="D27" s="281">
        <f t="shared" si="1"/>
        <v>1800</v>
      </c>
      <c r="E27" s="305">
        <f>SUMIF(INOUT!C:C,'N1113 '!A27,INOUT!F:F)</f>
        <v>0</v>
      </c>
      <c r="F27" s="282">
        <f t="shared" si="0"/>
        <v>1800</v>
      </c>
      <c r="G27" s="306">
        <v>2</v>
      </c>
      <c r="H27" s="280">
        <f t="shared" si="2"/>
        <v>0</v>
      </c>
      <c r="I27" s="284">
        <f t="shared" si="3"/>
        <v>3600</v>
      </c>
      <c r="J27" s="307" t="s">
        <v>375</v>
      </c>
    </row>
    <row r="28" spans="1:11" s="307" customFormat="1" x14ac:dyDescent="0.2">
      <c r="A28" s="304" t="s">
        <v>41</v>
      </c>
      <c r="B28" s="276">
        <v>7</v>
      </c>
      <c r="C28" s="276">
        <f>SUMIF(INOUT!C:C,'N1113 '!A28,INOUT!E:E)</f>
        <v>25</v>
      </c>
      <c r="D28" s="281">
        <f t="shared" si="1"/>
        <v>32</v>
      </c>
      <c r="E28" s="305">
        <f>SUMIF(INOUT!C:C,'N1113 '!A28,INOUT!F:F)</f>
        <v>4</v>
      </c>
      <c r="F28" s="282">
        <f t="shared" si="0"/>
        <v>28</v>
      </c>
      <c r="G28" s="306">
        <v>0</v>
      </c>
      <c r="H28" s="280">
        <f t="shared" si="2"/>
        <v>0</v>
      </c>
      <c r="I28" s="284">
        <f t="shared" si="3"/>
        <v>0</v>
      </c>
    </row>
    <row r="29" spans="1:11" s="309" customFormat="1" ht="16.5" thickBot="1" x14ac:dyDescent="0.25">
      <c r="A29" s="275"/>
      <c r="B29" s="276"/>
      <c r="C29" s="276"/>
      <c r="D29" s="516" t="s">
        <v>312</v>
      </c>
      <c r="E29" s="516"/>
      <c r="F29" s="516"/>
      <c r="G29" s="516"/>
      <c r="H29" s="333">
        <f>SUM(H8:H28)</f>
        <v>116334</v>
      </c>
      <c r="I29" s="209">
        <f>SUM(I8:I28)</f>
        <v>644027</v>
      </c>
    </row>
    <row r="30" spans="1:11" s="307" customFormat="1" x14ac:dyDescent="0.2">
      <c r="A30" s="280"/>
      <c r="B30" s="276"/>
      <c r="C30" s="276"/>
      <c r="D30" s="281"/>
      <c r="E30" s="305"/>
      <c r="F30" s="282"/>
      <c r="G30" s="283"/>
      <c r="H30" s="280"/>
      <c r="I30" s="284"/>
    </row>
    <row r="31" spans="1:11" s="307" customFormat="1" ht="21" customHeight="1" x14ac:dyDescent="0.2">
      <c r="A31" s="285" t="s">
        <v>395</v>
      </c>
      <c r="B31" s="286"/>
      <c r="C31" s="286"/>
      <c r="D31" s="281"/>
      <c r="E31" s="310"/>
      <c r="F31" s="287"/>
      <c r="G31" s="306"/>
      <c r="H31" s="280"/>
      <c r="I31" s="284"/>
    </row>
    <row r="32" spans="1:11" s="307" customFormat="1" x14ac:dyDescent="0.2">
      <c r="A32" s="304" t="s">
        <v>396</v>
      </c>
      <c r="B32" s="276">
        <v>0</v>
      </c>
      <c r="C32" s="276">
        <f>SUMIF(INOUT!C:C,'N1113 '!#REF!,INOUT!E:E)</f>
        <v>0</v>
      </c>
      <c r="D32" s="281">
        <f>B32+C32</f>
        <v>0</v>
      </c>
      <c r="E32" s="305">
        <v>0</v>
      </c>
      <c r="F32" s="282">
        <v>0</v>
      </c>
      <c r="G32" s="306">
        <v>0</v>
      </c>
      <c r="H32" s="280">
        <f>+E32*G32</f>
        <v>0</v>
      </c>
      <c r="I32" s="284">
        <f>+G32*F32</f>
        <v>0</v>
      </c>
    </row>
    <row r="33" spans="1:10" s="309" customFormat="1" ht="16.5" thickBot="1" x14ac:dyDescent="0.25">
      <c r="A33" s="275"/>
      <c r="B33" s="276"/>
      <c r="C33" s="276"/>
      <c r="D33" s="516" t="s">
        <v>312</v>
      </c>
      <c r="E33" s="516"/>
      <c r="F33" s="516"/>
      <c r="G33" s="516"/>
      <c r="H33" s="278">
        <f>SUM(H32:H32)</f>
        <v>0</v>
      </c>
      <c r="I33" s="279">
        <f>SUM(I32:I32)</f>
        <v>0</v>
      </c>
    </row>
    <row r="34" spans="1:10" s="307" customFormat="1" x14ac:dyDescent="0.2">
      <c r="A34" s="304"/>
      <c r="B34" s="276"/>
      <c r="C34" s="276"/>
      <c r="D34" s="281"/>
      <c r="E34" s="305"/>
      <c r="F34" s="282"/>
      <c r="G34" s="306"/>
      <c r="H34" s="280"/>
      <c r="I34" s="284"/>
    </row>
    <row r="35" spans="1:10" s="307" customFormat="1" ht="21" customHeight="1" x14ac:dyDescent="0.2">
      <c r="A35" s="285" t="s">
        <v>314</v>
      </c>
      <c r="B35" s="286"/>
      <c r="C35" s="286"/>
      <c r="D35" s="281"/>
      <c r="E35" s="310"/>
      <c r="F35" s="287"/>
      <c r="G35" s="306"/>
      <c r="H35" s="280"/>
      <c r="I35" s="284"/>
    </row>
    <row r="36" spans="1:10" s="307" customFormat="1" x14ac:dyDescent="0.2">
      <c r="A36" s="304" t="s">
        <v>315</v>
      </c>
      <c r="B36" s="276">
        <v>120</v>
      </c>
      <c r="C36" s="276">
        <f>SUMIF(INOUT!C:C,'N1113 '!A33,INOUT!E:E)</f>
        <v>180</v>
      </c>
      <c r="D36" s="281">
        <f t="shared" ref="D36:D42" si="4">B36+C36</f>
        <v>300</v>
      </c>
      <c r="E36" s="305">
        <f>SUMIF(INOUT!C:C,'N1113 '!A33,INOUT!F:F)</f>
        <v>100</v>
      </c>
      <c r="F36" s="282">
        <f>D36-E36</f>
        <v>200</v>
      </c>
      <c r="G36" s="306">
        <v>12</v>
      </c>
      <c r="H36" s="280">
        <f t="shared" ref="H36:H42" si="5">+E36*G36</f>
        <v>1200</v>
      </c>
      <c r="I36" s="284">
        <f t="shared" ref="I36:I42" si="6">+G36*F36</f>
        <v>2400</v>
      </c>
    </row>
    <row r="37" spans="1:10" s="307" customFormat="1" x14ac:dyDescent="0.2">
      <c r="A37" s="304" t="s">
        <v>397</v>
      </c>
      <c r="B37" s="276">
        <v>160</v>
      </c>
      <c r="C37" s="276">
        <f>SUMIF(INOUT!C:C,'N1113 '!A34,INOUT!E:E)</f>
        <v>260</v>
      </c>
      <c r="D37" s="281">
        <f t="shared" si="4"/>
        <v>420</v>
      </c>
      <c r="E37" s="305">
        <f>SUMIF(INOUT!C:C,'N1113 '!A34,INOUT!F:F)</f>
        <v>100</v>
      </c>
      <c r="F37" s="282">
        <f t="shared" ref="F37:F42" si="7">D37-E37</f>
        <v>320</v>
      </c>
      <c r="G37" s="306">
        <v>17</v>
      </c>
      <c r="H37" s="280">
        <f t="shared" si="5"/>
        <v>1700</v>
      </c>
      <c r="I37" s="284">
        <f t="shared" si="6"/>
        <v>5440</v>
      </c>
    </row>
    <row r="38" spans="1:10" s="307" customFormat="1" x14ac:dyDescent="0.2">
      <c r="A38" s="304" t="s">
        <v>398</v>
      </c>
      <c r="B38" s="276">
        <v>6</v>
      </c>
      <c r="C38" s="276">
        <f>SUMIF(INOUT!C:C,'N1113 '!#REF!,INOUT!E:E)</f>
        <v>0</v>
      </c>
      <c r="D38" s="281">
        <f t="shared" si="4"/>
        <v>6</v>
      </c>
      <c r="E38" s="305">
        <f>SUMIF(INOUT!C:C,'N1113 '!#REF!,INOUT!F:F)</f>
        <v>0</v>
      </c>
      <c r="F38" s="282">
        <f t="shared" si="7"/>
        <v>6</v>
      </c>
      <c r="G38" s="306">
        <v>115</v>
      </c>
      <c r="H38" s="280">
        <f t="shared" si="5"/>
        <v>0</v>
      </c>
      <c r="I38" s="284">
        <f t="shared" si="6"/>
        <v>690</v>
      </c>
    </row>
    <row r="39" spans="1:10" s="307" customFormat="1" x14ac:dyDescent="0.2">
      <c r="A39" s="304" t="s">
        <v>738</v>
      </c>
      <c r="B39" s="276">
        <v>100</v>
      </c>
      <c r="C39" s="276">
        <f>SUMIF(INOUT!C:C,'N1113 '!#REF!,INOUT!E:E)</f>
        <v>0</v>
      </c>
      <c r="D39" s="281">
        <f t="shared" si="4"/>
        <v>100</v>
      </c>
      <c r="E39" s="305">
        <f>SUMIF(INOUT!C:C,'N1113 '!#REF!,INOUT!F:F)</f>
        <v>0</v>
      </c>
      <c r="F39" s="282">
        <f t="shared" si="7"/>
        <v>100</v>
      </c>
      <c r="G39" s="306">
        <v>60</v>
      </c>
      <c r="H39" s="280">
        <f>+E39*G39</f>
        <v>0</v>
      </c>
      <c r="I39" s="284">
        <f>+G39*F39</f>
        <v>6000</v>
      </c>
    </row>
    <row r="40" spans="1:10" s="307" customFormat="1" x14ac:dyDescent="0.2">
      <c r="A40" s="304" t="s">
        <v>319</v>
      </c>
      <c r="B40" s="276">
        <v>0</v>
      </c>
      <c r="C40" s="276">
        <f>SUMIF(INOUT!C:C,'N1113 '!#REF!,INOUT!E:E)</f>
        <v>0</v>
      </c>
      <c r="D40" s="281">
        <f t="shared" si="4"/>
        <v>0</v>
      </c>
      <c r="E40" s="305">
        <f>SUMIF(INOUT!C:C,'N1113 '!#REF!,INOUT!F:F)</f>
        <v>0</v>
      </c>
      <c r="F40" s="282">
        <f t="shared" si="7"/>
        <v>0</v>
      </c>
      <c r="G40" s="306">
        <v>60</v>
      </c>
      <c r="H40" s="280">
        <f t="shared" si="5"/>
        <v>0</v>
      </c>
      <c r="I40" s="284">
        <f t="shared" si="6"/>
        <v>0</v>
      </c>
    </row>
    <row r="41" spans="1:10" s="307" customFormat="1" x14ac:dyDescent="0.2">
      <c r="A41" s="304" t="s">
        <v>318</v>
      </c>
      <c r="B41" s="276">
        <v>140</v>
      </c>
      <c r="C41" s="276">
        <f>SUMIF(INOUT!C:C,'N1113 '!A36,INOUT!E:E)</f>
        <v>140</v>
      </c>
      <c r="D41" s="281">
        <f t="shared" si="4"/>
        <v>280</v>
      </c>
      <c r="E41" s="305">
        <f>SUMIF(INOUT!C:C,'N1113 '!A36,INOUT!F:F)</f>
        <v>0</v>
      </c>
      <c r="F41" s="282">
        <f t="shared" si="7"/>
        <v>280</v>
      </c>
      <c r="G41" s="306">
        <v>50</v>
      </c>
      <c r="H41" s="280">
        <f t="shared" si="5"/>
        <v>0</v>
      </c>
      <c r="I41" s="284">
        <f t="shared" si="6"/>
        <v>14000</v>
      </c>
    </row>
    <row r="42" spans="1:10" s="307" customFormat="1" x14ac:dyDescent="0.2">
      <c r="A42" s="304" t="s">
        <v>399</v>
      </c>
      <c r="B42" s="276">
        <v>900</v>
      </c>
      <c r="C42" s="276">
        <f>SUMIF(INOUT!C:C,'N1113 '!A37,INOUT!E:E)</f>
        <v>900</v>
      </c>
      <c r="D42" s="281">
        <f t="shared" si="4"/>
        <v>1800</v>
      </c>
      <c r="E42" s="305">
        <f>SUMIF(INOUT!C:C,'N1113 '!A37,INOUT!F:F)</f>
        <v>0</v>
      </c>
      <c r="F42" s="282">
        <f t="shared" si="7"/>
        <v>1800</v>
      </c>
      <c r="G42" s="306">
        <v>80</v>
      </c>
      <c r="H42" s="280">
        <f t="shared" si="5"/>
        <v>0</v>
      </c>
      <c r="I42" s="284">
        <f t="shared" si="6"/>
        <v>144000</v>
      </c>
    </row>
    <row r="43" spans="1:10" s="307" customFormat="1" ht="16.5" thickBot="1" x14ac:dyDescent="0.25">
      <c r="A43" s="304"/>
      <c r="B43" s="276"/>
      <c r="C43" s="276"/>
      <c r="D43" s="516" t="s">
        <v>312</v>
      </c>
      <c r="E43" s="516"/>
      <c r="F43" s="516"/>
      <c r="G43" s="516"/>
      <c r="H43" s="278">
        <f>SUM(H36:H42)</f>
        <v>2900</v>
      </c>
      <c r="I43" s="279">
        <f>SUM(I36:I42)</f>
        <v>172530</v>
      </c>
    </row>
    <row r="44" spans="1:10" s="307" customFormat="1" x14ac:dyDescent="0.2">
      <c r="A44" s="288" t="s">
        <v>400</v>
      </c>
      <c r="B44" s="276"/>
      <c r="C44" s="276"/>
      <c r="D44" s="277"/>
      <c r="E44" s="289"/>
      <c r="F44" s="277"/>
      <c r="G44" s="283"/>
      <c r="H44" s="275"/>
      <c r="I44" s="290"/>
    </row>
    <row r="45" spans="1:10" s="307" customFormat="1" x14ac:dyDescent="0.2">
      <c r="A45" s="311" t="s">
        <v>376</v>
      </c>
      <c r="B45" s="276">
        <v>400</v>
      </c>
      <c r="C45" s="276">
        <f>SUMIF(INOUT!C:C,'N1113 '!#REF!,INOUT!E:E)</f>
        <v>0</v>
      </c>
      <c r="D45" s="281">
        <f>B45+C45</f>
        <v>400</v>
      </c>
      <c r="E45" s="305">
        <f>SUMIF(INOUT!C:C,'N1113 '!#REF!,INOUT!F:F)</f>
        <v>0</v>
      </c>
      <c r="F45" s="282">
        <f>D45-E45</f>
        <v>400</v>
      </c>
      <c r="G45" s="306">
        <v>4</v>
      </c>
      <c r="H45" s="312">
        <f>+E45*G45</f>
        <v>0</v>
      </c>
      <c r="I45" s="284">
        <f>+G45*F45</f>
        <v>1600</v>
      </c>
      <c r="J45" s="521"/>
    </row>
    <row r="46" spans="1:10" s="307" customFormat="1" x14ac:dyDescent="0.2">
      <c r="A46" s="311" t="s">
        <v>819</v>
      </c>
      <c r="B46" s="276">
        <v>300</v>
      </c>
      <c r="C46" s="276">
        <f>SUMIF(INOUT!C:C,'N1113 '!#REF!,INOUT!E:E)</f>
        <v>0</v>
      </c>
      <c r="D46" s="281">
        <f>B46+C46</f>
        <v>300</v>
      </c>
      <c r="E46" s="305">
        <f>SUMIF(INOUT!C:C,'N1113 '!#REF!,INOUT!F:F)</f>
        <v>0</v>
      </c>
      <c r="F46" s="282">
        <f>D46-E46</f>
        <v>300</v>
      </c>
      <c r="G46" s="306">
        <v>3.5</v>
      </c>
      <c r="H46" s="312">
        <f>+E46*G46</f>
        <v>0</v>
      </c>
      <c r="I46" s="284">
        <f>+G46*F46</f>
        <v>1050</v>
      </c>
      <c r="J46" s="521"/>
    </row>
    <row r="47" spans="1:10" s="307" customFormat="1" x14ac:dyDescent="0.2">
      <c r="A47" s="311" t="s">
        <v>402</v>
      </c>
      <c r="B47" s="276">
        <v>500</v>
      </c>
      <c r="C47" s="276">
        <f>SUMIF(INOUT!C:C,'N1113 '!#REF!,INOUT!E:E)</f>
        <v>0</v>
      </c>
      <c r="D47" s="281">
        <f>B47+C47</f>
        <v>500</v>
      </c>
      <c r="E47" s="305">
        <f>SUMIF(INOUT!C:C,'N1113 '!#REF!,INOUT!F:F)</f>
        <v>0</v>
      </c>
      <c r="F47" s="282">
        <f>D47-E47</f>
        <v>500</v>
      </c>
      <c r="G47" s="306">
        <v>80</v>
      </c>
      <c r="H47" s="312">
        <f>+E47*G47</f>
        <v>0</v>
      </c>
      <c r="I47" s="284">
        <f>+G47*F47</f>
        <v>40000</v>
      </c>
      <c r="J47" s="521"/>
    </row>
    <row r="48" spans="1:10" s="309" customFormat="1" ht="16.5" thickBot="1" x14ac:dyDescent="0.25">
      <c r="A48" s="291"/>
      <c r="B48" s="276"/>
      <c r="C48" s="276"/>
      <c r="D48" s="516" t="s">
        <v>312</v>
      </c>
      <c r="E48" s="516"/>
      <c r="F48" s="516"/>
      <c r="G48" s="516"/>
      <c r="H48" s="278">
        <f>SUM(H45:H47)</f>
        <v>0</v>
      </c>
      <c r="I48" s="279">
        <f>SUM(I45:I47)</f>
        <v>42650</v>
      </c>
    </row>
    <row r="49" spans="1:10" s="307" customFormat="1" x14ac:dyDescent="0.2">
      <c r="A49" s="280"/>
      <c r="B49" s="276"/>
      <c r="C49" s="276"/>
      <c r="D49" s="281"/>
      <c r="E49" s="305"/>
      <c r="F49" s="282"/>
      <c r="G49" s="306"/>
      <c r="H49" s="280"/>
      <c r="I49" s="284"/>
    </row>
    <row r="50" spans="1:10" s="307" customFormat="1" x14ac:dyDescent="0.2">
      <c r="A50" s="280"/>
      <c r="B50" s="276"/>
      <c r="C50" s="276"/>
      <c r="D50" s="281"/>
      <c r="E50" s="305"/>
      <c r="F50" s="282"/>
      <c r="G50" s="306"/>
      <c r="H50" s="280"/>
      <c r="I50" s="284"/>
    </row>
    <row r="51" spans="1:10" s="307" customFormat="1" x14ac:dyDescent="0.2">
      <c r="A51" s="280"/>
      <c r="B51" s="276"/>
      <c r="C51" s="276"/>
      <c r="D51" s="281"/>
      <c r="E51" s="305"/>
      <c r="F51" s="282"/>
      <c r="G51" s="306"/>
      <c r="H51" s="280"/>
      <c r="I51" s="284"/>
    </row>
    <row r="52" spans="1:10" s="307" customFormat="1" x14ac:dyDescent="0.2">
      <c r="A52" s="280"/>
      <c r="B52" s="276"/>
      <c r="C52" s="276"/>
      <c r="D52" s="281"/>
      <c r="E52" s="305"/>
      <c r="F52" s="282"/>
      <c r="G52" s="306"/>
      <c r="H52" s="280"/>
      <c r="I52" s="284"/>
    </row>
    <row r="53" spans="1:10" s="307" customFormat="1" x14ac:dyDescent="0.2">
      <c r="A53" s="280"/>
      <c r="B53" s="276"/>
      <c r="C53" s="276"/>
      <c r="D53" s="281"/>
      <c r="E53" s="305"/>
      <c r="F53" s="282"/>
      <c r="G53" s="306"/>
      <c r="H53" s="280"/>
      <c r="I53" s="284"/>
    </row>
    <row r="54" spans="1:10" s="307" customFormat="1" x14ac:dyDescent="0.2">
      <c r="A54" s="280"/>
      <c r="B54" s="276"/>
      <c r="C54" s="276"/>
      <c r="D54" s="281"/>
      <c r="E54" s="305"/>
      <c r="F54" s="282"/>
      <c r="G54" s="306"/>
      <c r="H54" s="280"/>
      <c r="I54" s="284"/>
    </row>
    <row r="55" spans="1:10" s="307" customFormat="1" x14ac:dyDescent="0.2">
      <c r="A55" s="280"/>
      <c r="B55" s="276"/>
      <c r="C55" s="276"/>
      <c r="D55" s="281"/>
      <c r="E55" s="305"/>
      <c r="F55" s="282"/>
      <c r="G55" s="306"/>
      <c r="H55" s="280"/>
      <c r="I55" s="284"/>
    </row>
    <row r="56" spans="1:10" s="307" customFormat="1" x14ac:dyDescent="0.2">
      <c r="A56" s="515" t="s">
        <v>324</v>
      </c>
      <c r="B56" s="515"/>
      <c r="C56" s="515"/>
      <c r="D56" s="515"/>
      <c r="E56" s="515"/>
      <c r="F56" s="515"/>
      <c r="G56" s="515"/>
      <c r="H56" s="515"/>
      <c r="I56" s="292"/>
    </row>
    <row r="57" spans="1:10" s="307" customFormat="1" x14ac:dyDescent="0.2">
      <c r="A57" s="313" t="s">
        <v>648</v>
      </c>
      <c r="B57" s="276">
        <v>0</v>
      </c>
      <c r="C57" s="276">
        <f>SUMIF(INOUT!C:C,'N1113 '!#REF!,INOUT!E:E)</f>
        <v>0</v>
      </c>
      <c r="D57" s="281">
        <f t="shared" ref="D57:D87" si="8">B57+C57</f>
        <v>0</v>
      </c>
      <c r="E57" s="305">
        <f>SUMIF(INOUT!C:C,'N1113 '!#REF!,INOUT!F:F)</f>
        <v>0</v>
      </c>
      <c r="F57" s="282">
        <f>D57-E57</f>
        <v>0</v>
      </c>
      <c r="G57" s="306">
        <v>50</v>
      </c>
      <c r="H57" s="280">
        <f t="shared" ref="H57:H87" si="9">+E57*G57</f>
        <v>0</v>
      </c>
      <c r="I57" s="284">
        <f t="shared" ref="I57:I85" si="10">+G57*F57</f>
        <v>0</v>
      </c>
    </row>
    <row r="58" spans="1:10" s="307" customFormat="1" x14ac:dyDescent="0.2">
      <c r="A58" s="304" t="s">
        <v>678</v>
      </c>
      <c r="B58" s="314">
        <v>104</v>
      </c>
      <c r="C58" s="276">
        <f>SUMIF(INOUT!C:C,'N1113 '!A42,INOUT!E:E)</f>
        <v>255</v>
      </c>
      <c r="D58" s="281">
        <f t="shared" si="8"/>
        <v>359</v>
      </c>
      <c r="E58" s="305">
        <f>SUMIF(INOUT!C:C,'N1113 '!A42,INOUT!F:F)</f>
        <v>36</v>
      </c>
      <c r="F58" s="282">
        <f>D58-E58</f>
        <v>323</v>
      </c>
      <c r="G58" s="306">
        <v>13</v>
      </c>
      <c r="H58" s="280">
        <f>+E58*G58</f>
        <v>468</v>
      </c>
      <c r="I58" s="284">
        <f>+G58*F58</f>
        <v>4199</v>
      </c>
    </row>
    <row r="59" spans="1:10" s="307" customFormat="1" x14ac:dyDescent="0.2">
      <c r="A59" s="304" t="s">
        <v>403</v>
      </c>
      <c r="B59" s="314">
        <v>0</v>
      </c>
      <c r="C59" s="276">
        <f>SUMIF(INOUT!C:C,'N1113 '!#REF!,INOUT!E:E)</f>
        <v>0</v>
      </c>
      <c r="D59" s="281">
        <f t="shared" si="8"/>
        <v>0</v>
      </c>
      <c r="E59" s="305">
        <f>SUMIF(INOUT!C:C,'N1113 '!#REF!,INOUT!F:F)</f>
        <v>0</v>
      </c>
      <c r="F59" s="282">
        <f>D59-E59</f>
        <v>0</v>
      </c>
      <c r="G59" s="306">
        <v>3.75</v>
      </c>
      <c r="H59" s="280">
        <f t="shared" si="9"/>
        <v>0</v>
      </c>
      <c r="I59" s="284">
        <f t="shared" si="10"/>
        <v>0</v>
      </c>
      <c r="J59" s="309"/>
    </row>
    <row r="60" spans="1:10" s="307" customFormat="1" x14ac:dyDescent="0.2">
      <c r="A60" s="304" t="s">
        <v>404</v>
      </c>
      <c r="B60" s="314">
        <v>0</v>
      </c>
      <c r="C60" s="276">
        <f>SUMIF(INOUT!C:C,'N1113 '!A44,INOUT!E:E)</f>
        <v>274</v>
      </c>
      <c r="D60" s="281">
        <f t="shared" si="8"/>
        <v>274</v>
      </c>
      <c r="E60" s="305">
        <f>SUMIF(INOUT!C:C,'N1113 '!A44,INOUT!F:F)</f>
        <v>275</v>
      </c>
      <c r="F60" s="282">
        <f>D60-E60</f>
        <v>-1</v>
      </c>
      <c r="G60" s="306">
        <v>3.6</v>
      </c>
      <c r="H60" s="280">
        <f t="shared" si="9"/>
        <v>990</v>
      </c>
      <c r="I60" s="284">
        <f t="shared" si="10"/>
        <v>-3.6</v>
      </c>
      <c r="J60" s="309"/>
    </row>
    <row r="61" spans="1:10" s="307" customFormat="1" x14ac:dyDescent="0.2">
      <c r="A61" s="304" t="s">
        <v>653</v>
      </c>
      <c r="B61" s="314"/>
      <c r="C61" s="276">
        <v>0</v>
      </c>
      <c r="D61" s="281">
        <f t="shared" si="8"/>
        <v>0</v>
      </c>
      <c r="E61" s="305">
        <f>SUMIF(INOUT!C:C,'N1113 '!A46,INOUT!F:F)</f>
        <v>24</v>
      </c>
      <c r="F61" s="282">
        <f t="shared" ref="F61:F114" si="11">D61-E61</f>
        <v>-24</v>
      </c>
      <c r="G61" s="306">
        <v>5</v>
      </c>
      <c r="H61" s="280">
        <f t="shared" si="9"/>
        <v>120</v>
      </c>
      <c r="I61" s="284">
        <f t="shared" si="10"/>
        <v>-120</v>
      </c>
      <c r="J61" s="309"/>
    </row>
    <row r="62" spans="1:10" s="307" customFormat="1" x14ac:dyDescent="0.2">
      <c r="A62" s="304" t="s">
        <v>646</v>
      </c>
      <c r="B62" s="314">
        <v>27</v>
      </c>
      <c r="C62" s="276">
        <v>0</v>
      </c>
      <c r="D62" s="281">
        <f t="shared" si="8"/>
        <v>27</v>
      </c>
      <c r="E62" s="305">
        <f>SUMIF(INOUT!C:C,'N1113 '!#REF!,INOUT!F:F)</f>
        <v>0</v>
      </c>
      <c r="F62" s="282">
        <f t="shared" si="11"/>
        <v>27</v>
      </c>
      <c r="G62" s="306">
        <v>5</v>
      </c>
      <c r="H62" s="280">
        <f t="shared" si="9"/>
        <v>0</v>
      </c>
      <c r="I62" s="284">
        <f t="shared" si="10"/>
        <v>135</v>
      </c>
      <c r="J62" s="309"/>
    </row>
    <row r="63" spans="1:10" s="307" customFormat="1" x14ac:dyDescent="0.2">
      <c r="A63" s="304" t="s">
        <v>639</v>
      </c>
      <c r="B63" s="314">
        <v>0</v>
      </c>
      <c r="C63" s="276">
        <f>SUMIF(INOUT!C:C,'N1113 '!#REF!,INOUT!E:E)</f>
        <v>0</v>
      </c>
      <c r="D63" s="281">
        <f t="shared" si="8"/>
        <v>0</v>
      </c>
      <c r="E63" s="305">
        <f>SUMIF(INOUT!C:C,'N1113 '!#REF!,INOUT!F:F)</f>
        <v>0</v>
      </c>
      <c r="F63" s="282">
        <f t="shared" si="11"/>
        <v>0</v>
      </c>
      <c r="G63" s="306">
        <v>5</v>
      </c>
      <c r="H63" s="280">
        <f t="shared" si="9"/>
        <v>0</v>
      </c>
      <c r="I63" s="284">
        <f t="shared" si="10"/>
        <v>0</v>
      </c>
      <c r="J63" s="309"/>
    </row>
    <row r="64" spans="1:10" s="307" customFormat="1" x14ac:dyDescent="0.2">
      <c r="A64" s="304" t="s">
        <v>809</v>
      </c>
      <c r="B64" s="314">
        <v>261</v>
      </c>
      <c r="C64" s="276">
        <f>SUMIF(INOUT!C:C,'N1113 '!#REF!,INOUT!E:E)</f>
        <v>0</v>
      </c>
      <c r="D64" s="281">
        <f>B64+C64</f>
        <v>261</v>
      </c>
      <c r="E64" s="305">
        <f>SUMIF(INOUT!C:C,'N1113 '!#REF!,INOUT!F:F)</f>
        <v>0</v>
      </c>
      <c r="F64" s="282">
        <f t="shared" si="11"/>
        <v>261</v>
      </c>
      <c r="G64" s="306">
        <v>3.75</v>
      </c>
      <c r="H64" s="280">
        <f t="shared" si="9"/>
        <v>0</v>
      </c>
      <c r="I64" s="284">
        <f t="shared" si="10"/>
        <v>978.75</v>
      </c>
      <c r="J64" s="309"/>
    </row>
    <row r="65" spans="1:10" s="307" customFormat="1" ht="16.5" x14ac:dyDescent="0.2">
      <c r="A65" s="168" t="s">
        <v>823</v>
      </c>
      <c r="B65" s="314"/>
      <c r="C65" s="276">
        <f>SUMIF(INOUT!C:C,'N1113 '!#REF!,INOUT!E:E)</f>
        <v>0</v>
      </c>
      <c r="D65" s="281">
        <f t="shared" si="8"/>
        <v>0</v>
      </c>
      <c r="E65" s="305">
        <f>SUMIF(INOUT!C:C,'N1113 '!#REF!,INOUT!F:F)</f>
        <v>0</v>
      </c>
      <c r="F65" s="282">
        <f>D65-E65</f>
        <v>0</v>
      </c>
      <c r="G65" s="306">
        <v>5</v>
      </c>
      <c r="H65" s="280">
        <f t="shared" si="9"/>
        <v>0</v>
      </c>
      <c r="I65" s="284">
        <f t="shared" si="10"/>
        <v>0</v>
      </c>
      <c r="J65" s="309"/>
    </row>
    <row r="66" spans="1:10" s="307" customFormat="1" x14ac:dyDescent="0.2">
      <c r="A66" s="304" t="s">
        <v>689</v>
      </c>
      <c r="B66" s="314">
        <v>89</v>
      </c>
      <c r="C66" s="276">
        <f>SUMIF(INOUT!C:C,'N1113 '!#REF!,INOUT!E:E)</f>
        <v>0</v>
      </c>
      <c r="D66" s="281">
        <f t="shared" si="8"/>
        <v>89</v>
      </c>
      <c r="E66" s="305">
        <f>SUMIF(INOUT!C:C,'N1113 '!#REF!,INOUT!F:F)</f>
        <v>0</v>
      </c>
      <c r="F66" s="282">
        <f t="shared" si="11"/>
        <v>89</v>
      </c>
      <c r="G66" s="306">
        <v>5</v>
      </c>
      <c r="H66" s="280">
        <f t="shared" si="9"/>
        <v>0</v>
      </c>
      <c r="I66" s="284">
        <f t="shared" si="10"/>
        <v>445</v>
      </c>
      <c r="J66" s="309"/>
    </row>
    <row r="67" spans="1:10" s="307" customFormat="1" x14ac:dyDescent="0.2">
      <c r="A67" s="304" t="s">
        <v>406</v>
      </c>
      <c r="B67" s="314">
        <v>10</v>
      </c>
      <c r="C67" s="276">
        <f>SUMIF(INOUT!C:C,'N1113 '!#REF!,INOUT!E:E)</f>
        <v>0</v>
      </c>
      <c r="D67" s="281">
        <f t="shared" si="8"/>
        <v>10</v>
      </c>
      <c r="E67" s="305">
        <f>SUMIF(INOUT!C:C,'N1113 '!#REF!,INOUT!F:F)</f>
        <v>0</v>
      </c>
      <c r="F67" s="282">
        <f t="shared" si="11"/>
        <v>10</v>
      </c>
      <c r="G67" s="306">
        <v>18.75</v>
      </c>
      <c r="H67" s="280">
        <f t="shared" si="9"/>
        <v>0</v>
      </c>
      <c r="I67" s="284">
        <f t="shared" si="10"/>
        <v>187.5</v>
      </c>
    </row>
    <row r="68" spans="1:10" s="307" customFormat="1" x14ac:dyDescent="0.2">
      <c r="A68" s="304" t="s">
        <v>407</v>
      </c>
      <c r="B68" s="314">
        <v>9</v>
      </c>
      <c r="C68" s="276">
        <f>SUMIF(INOUT!C:C,'N1113 '!A47,INOUT!E:E)</f>
        <v>9</v>
      </c>
      <c r="D68" s="281">
        <f t="shared" si="8"/>
        <v>18</v>
      </c>
      <c r="E68" s="305">
        <f>SUMIF(INOUT!C:C,'N1113 '!A47,INOUT!F:F)</f>
        <v>9</v>
      </c>
      <c r="F68" s="282">
        <f t="shared" si="11"/>
        <v>9</v>
      </c>
      <c r="G68" s="306">
        <v>12</v>
      </c>
      <c r="H68" s="280">
        <f t="shared" si="9"/>
        <v>108</v>
      </c>
      <c r="I68" s="284">
        <f t="shared" si="10"/>
        <v>108</v>
      </c>
    </row>
    <row r="69" spans="1:10" s="307" customFormat="1" x14ac:dyDescent="0.2">
      <c r="A69" s="304" t="s">
        <v>408</v>
      </c>
      <c r="B69" s="314">
        <v>0</v>
      </c>
      <c r="C69" s="276">
        <f>SUMIF(INOUT!C:C,'N1113 '!#REF!,INOUT!E:E)</f>
        <v>0</v>
      </c>
      <c r="D69" s="281">
        <f t="shared" si="8"/>
        <v>0</v>
      </c>
      <c r="E69" s="305">
        <f>SUMIF(INOUT!C:C,'N1113 '!#REF!,INOUT!F:F)</f>
        <v>0</v>
      </c>
      <c r="F69" s="282">
        <f t="shared" si="11"/>
        <v>0</v>
      </c>
      <c r="G69" s="306">
        <v>0</v>
      </c>
      <c r="H69" s="280">
        <f t="shared" si="9"/>
        <v>0</v>
      </c>
      <c r="I69" s="284">
        <f t="shared" si="10"/>
        <v>0</v>
      </c>
    </row>
    <row r="70" spans="1:10" s="307" customFormat="1" x14ac:dyDescent="0.2">
      <c r="A70" s="304" t="s">
        <v>502</v>
      </c>
      <c r="B70" s="314">
        <v>8</v>
      </c>
      <c r="C70" s="276">
        <f>SUMIF(INOUT!C:C,'N1113 '!#REF!,INOUT!E:E)</f>
        <v>0</v>
      </c>
      <c r="D70" s="281">
        <f t="shared" si="8"/>
        <v>8</v>
      </c>
      <c r="E70" s="305">
        <f>SUMIF(INOUT!C:C,'N1113 '!#REF!,INOUT!F:F)</f>
        <v>0</v>
      </c>
      <c r="F70" s="282">
        <f t="shared" si="11"/>
        <v>8</v>
      </c>
      <c r="G70" s="306">
        <v>37</v>
      </c>
      <c r="H70" s="280">
        <f t="shared" si="9"/>
        <v>0</v>
      </c>
      <c r="I70" s="284">
        <f t="shared" si="10"/>
        <v>296</v>
      </c>
    </row>
    <row r="71" spans="1:10" s="307" customFormat="1" x14ac:dyDescent="0.2">
      <c r="A71" s="304" t="s">
        <v>410</v>
      </c>
      <c r="B71" s="314">
        <v>14</v>
      </c>
      <c r="C71" s="276">
        <f>SUMIF(INOUT!C:C,'N1113 '!#REF!,INOUT!E:E)</f>
        <v>0</v>
      </c>
      <c r="D71" s="281">
        <f t="shared" si="8"/>
        <v>14</v>
      </c>
      <c r="E71" s="305">
        <f>SUMIF(INOUT!C:C,'N1113 '!#REF!,INOUT!F:F)</f>
        <v>0</v>
      </c>
      <c r="F71" s="282">
        <f t="shared" si="11"/>
        <v>14</v>
      </c>
      <c r="G71" s="306">
        <v>12</v>
      </c>
      <c r="H71" s="280">
        <f t="shared" si="9"/>
        <v>0</v>
      </c>
      <c r="I71" s="284">
        <f t="shared" si="10"/>
        <v>168</v>
      </c>
    </row>
    <row r="72" spans="1:10" s="307" customFormat="1" x14ac:dyDescent="0.2">
      <c r="A72" s="304" t="s">
        <v>699</v>
      </c>
      <c r="B72" s="314">
        <v>0</v>
      </c>
      <c r="C72" s="276">
        <f>SUMIF(INOUT!C:C,'N1113 '!#REF!,INOUT!E:E)</f>
        <v>0</v>
      </c>
      <c r="D72" s="281">
        <f>B72+C72</f>
        <v>0</v>
      </c>
      <c r="E72" s="305">
        <f>SUMIF(INOUT!C:C,'N1113 '!#REF!,INOUT!F:F)</f>
        <v>0</v>
      </c>
      <c r="F72" s="282">
        <f t="shared" si="11"/>
        <v>0</v>
      </c>
      <c r="G72" s="306">
        <v>18.75</v>
      </c>
      <c r="H72" s="280">
        <f>+E72*G72</f>
        <v>0</v>
      </c>
      <c r="I72" s="284">
        <f>+G72*F72</f>
        <v>0</v>
      </c>
    </row>
    <row r="73" spans="1:10" s="307" customFormat="1" x14ac:dyDescent="0.2">
      <c r="A73" s="304" t="s">
        <v>411</v>
      </c>
      <c r="B73" s="314">
        <v>5</v>
      </c>
      <c r="C73" s="276">
        <f>SUMIF(INOUT!C:C,'N1113 '!A49,INOUT!E:E)</f>
        <v>4</v>
      </c>
      <c r="D73" s="281">
        <f t="shared" si="8"/>
        <v>9</v>
      </c>
      <c r="E73" s="305">
        <f>SUMIF(INOUT!C:C,'N1113 '!A49,INOUT!F:F)</f>
        <v>4</v>
      </c>
      <c r="F73" s="282">
        <f t="shared" si="11"/>
        <v>5</v>
      </c>
      <c r="G73" s="306">
        <v>18.75</v>
      </c>
      <c r="H73" s="280">
        <f t="shared" si="9"/>
        <v>75</v>
      </c>
      <c r="I73" s="284">
        <f t="shared" si="10"/>
        <v>93.75</v>
      </c>
    </row>
    <row r="74" spans="1:10" s="307" customFormat="1" x14ac:dyDescent="0.2">
      <c r="A74" s="304" t="s">
        <v>412</v>
      </c>
      <c r="B74" s="315">
        <v>0</v>
      </c>
      <c r="C74" s="276">
        <f>SUMIF(INOUT!C:C,'N1113 '!#REF!,INOUT!E:E)</f>
        <v>0</v>
      </c>
      <c r="D74" s="281">
        <f t="shared" si="8"/>
        <v>0</v>
      </c>
      <c r="E74" s="305">
        <f>SUMIF(INOUT!C:C,'N1113 '!#REF!,INOUT!F:F)</f>
        <v>0</v>
      </c>
      <c r="F74" s="282">
        <f t="shared" si="11"/>
        <v>0</v>
      </c>
      <c r="G74" s="316">
        <v>22</v>
      </c>
      <c r="H74" s="280">
        <f t="shared" si="9"/>
        <v>0</v>
      </c>
      <c r="I74" s="284">
        <f t="shared" si="10"/>
        <v>0</v>
      </c>
    </row>
    <row r="75" spans="1:10" s="307" customFormat="1" x14ac:dyDescent="0.2">
      <c r="A75" s="304" t="s">
        <v>413</v>
      </c>
      <c r="B75" s="314">
        <v>0</v>
      </c>
      <c r="C75" s="276">
        <f>SUMIF(INOUT!C:C,'N1113 '!#REF!,INOUT!E:E)</f>
        <v>0</v>
      </c>
      <c r="D75" s="281">
        <f t="shared" si="8"/>
        <v>0</v>
      </c>
      <c r="E75" s="305">
        <f>SUMIF(INOUT!C:C,'N1113 '!#REF!,INOUT!F:F)</f>
        <v>0</v>
      </c>
      <c r="F75" s="282">
        <f t="shared" si="11"/>
        <v>0</v>
      </c>
      <c r="G75" s="306">
        <v>14</v>
      </c>
      <c r="H75" s="280">
        <f t="shared" si="9"/>
        <v>0</v>
      </c>
      <c r="I75" s="284">
        <f t="shared" si="10"/>
        <v>0</v>
      </c>
    </row>
    <row r="76" spans="1:10" s="307" customFormat="1" x14ac:dyDescent="0.2">
      <c r="A76" s="304" t="s">
        <v>663</v>
      </c>
      <c r="B76" s="314">
        <v>0</v>
      </c>
      <c r="C76" s="276">
        <f>SUMIF(INOUT!C:C,'N1113 '!#REF!,INOUT!E:E)</f>
        <v>0</v>
      </c>
      <c r="D76" s="281">
        <f>B76+C76</f>
        <v>0</v>
      </c>
      <c r="E76" s="305">
        <f>SUMIF(INOUT!C:C,'N1113 '!#REF!,INOUT!F:F)</f>
        <v>0</v>
      </c>
      <c r="F76" s="282">
        <f t="shared" si="11"/>
        <v>0</v>
      </c>
      <c r="G76" s="306">
        <v>20</v>
      </c>
      <c r="H76" s="280">
        <f>+E76*G76</f>
        <v>0</v>
      </c>
      <c r="I76" s="284">
        <f>+G76*F76</f>
        <v>0</v>
      </c>
    </row>
    <row r="77" spans="1:10" s="307" customFormat="1" x14ac:dyDescent="0.2">
      <c r="A77" s="304" t="s">
        <v>731</v>
      </c>
      <c r="B77" s="314">
        <v>7</v>
      </c>
      <c r="C77" s="276">
        <f>SUMIF(INOUT!C:C,'N1113 '!#REF!,INOUT!E:E)</f>
        <v>0</v>
      </c>
      <c r="D77" s="281">
        <f>B77+C77</f>
        <v>7</v>
      </c>
      <c r="E77" s="305">
        <f>SUMIF(INOUT!C:C,'N1113 '!#REF!,INOUT!F:F)</f>
        <v>0</v>
      </c>
      <c r="F77" s="282">
        <f t="shared" si="11"/>
        <v>7</v>
      </c>
      <c r="G77" s="306">
        <v>10</v>
      </c>
      <c r="H77" s="280">
        <f>+E77*G77</f>
        <v>0</v>
      </c>
      <c r="I77" s="284">
        <f>+G77*F77</f>
        <v>70</v>
      </c>
    </row>
    <row r="78" spans="1:10" s="307" customFormat="1" x14ac:dyDescent="0.2">
      <c r="A78" s="304" t="s">
        <v>479</v>
      </c>
      <c r="B78" s="314">
        <v>0</v>
      </c>
      <c r="C78" s="276">
        <f>SUMIF(INOUT!C:C,'N1113 '!A60,INOUT!E:E)</f>
        <v>11</v>
      </c>
      <c r="D78" s="281">
        <f t="shared" si="8"/>
        <v>11</v>
      </c>
      <c r="E78" s="305">
        <f>SUMIF(INOUT!C:C,'N1113 '!A60,INOUT!F:F)</f>
        <v>2</v>
      </c>
      <c r="F78" s="282">
        <f t="shared" si="11"/>
        <v>9</v>
      </c>
      <c r="G78" s="306">
        <v>35</v>
      </c>
      <c r="H78" s="280">
        <f t="shared" si="9"/>
        <v>70</v>
      </c>
      <c r="I78" s="284">
        <f t="shared" si="10"/>
        <v>315</v>
      </c>
    </row>
    <row r="79" spans="1:10" s="307" customFormat="1" x14ac:dyDescent="0.2">
      <c r="A79" s="304" t="s">
        <v>533</v>
      </c>
      <c r="B79" s="276">
        <v>10</v>
      </c>
      <c r="C79" s="276">
        <f>SUMIF(INOUT!C:C,'N1113 '!A61,INOUT!E:E)</f>
        <v>13</v>
      </c>
      <c r="D79" s="281">
        <f t="shared" si="8"/>
        <v>23</v>
      </c>
      <c r="E79" s="305">
        <f>SUMIF(INOUT!C:C,'N1113 '!A61,INOUT!F:F)</f>
        <v>3</v>
      </c>
      <c r="F79" s="282">
        <f t="shared" si="11"/>
        <v>20</v>
      </c>
      <c r="G79" s="306">
        <v>45</v>
      </c>
      <c r="H79" s="280">
        <f t="shared" si="9"/>
        <v>135</v>
      </c>
      <c r="I79" s="284">
        <f t="shared" si="10"/>
        <v>900</v>
      </c>
    </row>
    <row r="80" spans="1:10" s="307" customFormat="1" x14ac:dyDescent="0.2">
      <c r="A80" s="304" t="s">
        <v>833</v>
      </c>
      <c r="B80" s="314">
        <v>5</v>
      </c>
      <c r="C80" s="276">
        <f>SUMIF(INOUT!C:C,'N1113 '!#REF!,INOUT!E:E)</f>
        <v>0</v>
      </c>
      <c r="D80" s="281">
        <f t="shared" si="8"/>
        <v>5</v>
      </c>
      <c r="E80" s="305">
        <f>SUMIF(INOUT!C:C,'N1113 '!#REF!,INOUT!F:F)</f>
        <v>0</v>
      </c>
      <c r="F80" s="282">
        <f t="shared" si="11"/>
        <v>5</v>
      </c>
      <c r="G80" s="306">
        <v>6</v>
      </c>
      <c r="H80" s="280">
        <f t="shared" si="9"/>
        <v>0</v>
      </c>
      <c r="I80" s="284">
        <f t="shared" si="10"/>
        <v>30</v>
      </c>
    </row>
    <row r="81" spans="1:9" s="307" customFormat="1" x14ac:dyDescent="0.2">
      <c r="A81" s="304" t="s">
        <v>844</v>
      </c>
      <c r="B81" s="276">
        <v>0</v>
      </c>
      <c r="C81" s="276">
        <f>SUMIF(INOUT!C:C,'N1113 '!A63,INOUT!E:E)</f>
        <v>12</v>
      </c>
      <c r="D81" s="281">
        <f>B81+C81</f>
        <v>12</v>
      </c>
      <c r="E81" s="305">
        <f>SUMIF(INOUT!C:C,'N1113 '!A63,INOUT!F:F)</f>
        <v>9</v>
      </c>
      <c r="F81" s="282">
        <f t="shared" si="11"/>
        <v>3</v>
      </c>
      <c r="G81" s="306">
        <v>29</v>
      </c>
      <c r="H81" s="280">
        <f t="shared" si="9"/>
        <v>261</v>
      </c>
      <c r="I81" s="284">
        <f t="shared" si="10"/>
        <v>87</v>
      </c>
    </row>
    <row r="82" spans="1:9" s="307" customFormat="1" x14ac:dyDescent="0.2">
      <c r="A82" s="304" t="s">
        <v>703</v>
      </c>
      <c r="B82" s="276">
        <v>1</v>
      </c>
      <c r="C82" s="276">
        <f>SUMIF(INOUT!C:C,'N1113 '!#REF!,INOUT!E:E)</f>
        <v>0</v>
      </c>
      <c r="D82" s="281">
        <f>B82+C82</f>
        <v>1</v>
      </c>
      <c r="E82" s="305">
        <f>SUMIF(INOUT!C:C,'N1113 '!#REF!,INOUT!F:F)</f>
        <v>0</v>
      </c>
      <c r="F82" s="282">
        <f t="shared" si="11"/>
        <v>1</v>
      </c>
      <c r="G82" s="306">
        <v>34</v>
      </c>
      <c r="H82" s="280">
        <f t="shared" si="9"/>
        <v>0</v>
      </c>
      <c r="I82" s="284">
        <f t="shared" si="10"/>
        <v>34</v>
      </c>
    </row>
    <row r="83" spans="1:9" s="307" customFormat="1" ht="16.5" x14ac:dyDescent="0.2">
      <c r="A83" s="168" t="s">
        <v>415</v>
      </c>
      <c r="B83" s="314">
        <v>12</v>
      </c>
      <c r="C83" s="276">
        <f>SUMIF(INOUT!C:C,'N1113 '!A67,INOUT!E:E)</f>
        <v>99</v>
      </c>
      <c r="D83" s="281">
        <f>B83+C83</f>
        <v>111</v>
      </c>
      <c r="E83" s="305">
        <f>SUMIF(INOUT!C:C,'N1113 '!A67,INOUT!F:F)</f>
        <v>75</v>
      </c>
      <c r="F83" s="282">
        <f t="shared" si="11"/>
        <v>36</v>
      </c>
      <c r="G83" s="306">
        <v>137</v>
      </c>
      <c r="H83" s="280">
        <f t="shared" si="9"/>
        <v>10275</v>
      </c>
      <c r="I83" s="284">
        <f t="shared" si="10"/>
        <v>4932</v>
      </c>
    </row>
    <row r="84" spans="1:9" s="307" customFormat="1" x14ac:dyDescent="0.2">
      <c r="A84" s="304" t="s">
        <v>416</v>
      </c>
      <c r="B84" s="314">
        <v>26</v>
      </c>
      <c r="C84" s="276">
        <f>SUMIF(INOUT!C:C,'N1113 '!A68,INOUT!E:E)</f>
        <v>86</v>
      </c>
      <c r="D84" s="281">
        <f>B84+C84</f>
        <v>112</v>
      </c>
      <c r="E84" s="305">
        <f>SUMIF(INOUT!C:C,'N1113 '!A68,INOUT!F:F)</f>
        <v>63</v>
      </c>
      <c r="F84" s="282">
        <f t="shared" si="11"/>
        <v>49</v>
      </c>
      <c r="G84" s="306">
        <v>122</v>
      </c>
      <c r="H84" s="280">
        <f t="shared" si="9"/>
        <v>7686</v>
      </c>
      <c r="I84" s="284">
        <f t="shared" si="10"/>
        <v>5978</v>
      </c>
    </row>
    <row r="85" spans="1:9" s="307" customFormat="1" x14ac:dyDescent="0.2">
      <c r="A85" s="304" t="s">
        <v>651</v>
      </c>
      <c r="B85" s="276">
        <v>0</v>
      </c>
      <c r="C85" s="276">
        <v>7</v>
      </c>
      <c r="D85" s="281">
        <f t="shared" si="8"/>
        <v>7</v>
      </c>
      <c r="E85" s="305">
        <f>SUMIF(INOUT!C:C,'N1113 '!#REF!,INOUT!F:F)</f>
        <v>0</v>
      </c>
      <c r="F85" s="282">
        <f t="shared" si="11"/>
        <v>7</v>
      </c>
      <c r="G85" s="306">
        <v>310</v>
      </c>
      <c r="H85" s="280">
        <f t="shared" si="9"/>
        <v>0</v>
      </c>
      <c r="I85" s="284">
        <f t="shared" si="10"/>
        <v>2170</v>
      </c>
    </row>
    <row r="86" spans="1:9" s="307" customFormat="1" x14ac:dyDescent="0.2">
      <c r="A86" s="304" t="s">
        <v>675</v>
      </c>
      <c r="B86" s="276">
        <v>2</v>
      </c>
      <c r="C86" s="276">
        <f>SUMIF(INOUT!C:C,'N1113 '!A69,INOUT!E:E)</f>
        <v>2</v>
      </c>
      <c r="D86" s="281">
        <f>B86+C86</f>
        <v>4</v>
      </c>
      <c r="E86" s="305">
        <f>SUMIF(INOUT!C:C,'N1113 '!A69,INOUT!F:F)</f>
        <v>0</v>
      </c>
      <c r="F86" s="282">
        <f t="shared" si="11"/>
        <v>4</v>
      </c>
      <c r="G86" s="306">
        <v>145</v>
      </c>
      <c r="H86" s="280">
        <f>+E86*G86</f>
        <v>0</v>
      </c>
      <c r="I86" s="284">
        <f>+G86*F86</f>
        <v>580</v>
      </c>
    </row>
    <row r="87" spans="1:9" s="307" customFormat="1" x14ac:dyDescent="0.2">
      <c r="A87" s="304" t="s">
        <v>523</v>
      </c>
      <c r="B87" s="276">
        <v>0</v>
      </c>
      <c r="C87" s="276">
        <f>SUMIF(INOUT!C:C,'N1113 '!#REF!,INOUT!E:E)</f>
        <v>0</v>
      </c>
      <c r="D87" s="281">
        <f t="shared" si="8"/>
        <v>0</v>
      </c>
      <c r="E87" s="305">
        <v>0</v>
      </c>
      <c r="F87" s="282">
        <f t="shared" si="11"/>
        <v>0</v>
      </c>
      <c r="G87" s="306">
        <v>88</v>
      </c>
      <c r="H87" s="280">
        <f t="shared" si="9"/>
        <v>0</v>
      </c>
      <c r="I87" s="284"/>
    </row>
    <row r="88" spans="1:9" s="307" customFormat="1" x14ac:dyDescent="0.2">
      <c r="A88" s="304" t="s">
        <v>555</v>
      </c>
      <c r="B88" s="276">
        <v>3</v>
      </c>
      <c r="C88" s="276">
        <f>SUMIF(INOUT!C:C,'N1113 '!A70,INOUT!E:E)</f>
        <v>2</v>
      </c>
      <c r="D88" s="281">
        <f>B88+C88</f>
        <v>5</v>
      </c>
      <c r="E88" s="305">
        <f>SUMIF(INOUT!C:C,'N1113 '!A70,INOUT!F:F)</f>
        <v>0</v>
      </c>
      <c r="F88" s="282">
        <f t="shared" si="11"/>
        <v>5</v>
      </c>
      <c r="G88" s="306">
        <v>395</v>
      </c>
      <c r="H88" s="280">
        <f>+E88*G88</f>
        <v>0</v>
      </c>
      <c r="I88" s="284">
        <f>+G88*F88</f>
        <v>1975</v>
      </c>
    </row>
    <row r="89" spans="1:9" s="307" customFormat="1" x14ac:dyDescent="0.2">
      <c r="A89" s="304" t="s">
        <v>513</v>
      </c>
      <c r="B89" s="276">
        <v>10</v>
      </c>
      <c r="C89" s="276">
        <f>SUMIF(INOUT!C:C,'N1113 '!#REF!,INOUT!E:E)</f>
        <v>0</v>
      </c>
      <c r="D89" s="281">
        <f>B89+C89</f>
        <v>10</v>
      </c>
      <c r="E89" s="305">
        <f>SUMIF(INOUT!C:C,'N1113 '!#REF!,INOUT!F:F)</f>
        <v>0</v>
      </c>
      <c r="F89" s="282">
        <f t="shared" si="11"/>
        <v>10</v>
      </c>
      <c r="G89" s="306">
        <v>25</v>
      </c>
      <c r="H89" s="280">
        <f t="shared" ref="H89:H155" si="12">+E89*G89</f>
        <v>0</v>
      </c>
      <c r="I89" s="284">
        <f t="shared" ref="I89:I96" si="13">+G89*F89</f>
        <v>250</v>
      </c>
    </row>
    <row r="90" spans="1:9" s="307" customFormat="1" x14ac:dyDescent="0.2">
      <c r="A90" s="304" t="s">
        <v>536</v>
      </c>
      <c r="B90" s="276">
        <v>16</v>
      </c>
      <c r="C90" s="276">
        <f>SUMIF(INOUT!C:C,'N1113 '!A73,INOUT!E:E)</f>
        <v>12</v>
      </c>
      <c r="D90" s="281">
        <f t="shared" ref="D90:D120" si="14">B90+C90</f>
        <v>28</v>
      </c>
      <c r="E90" s="305">
        <f>SUMIF(INOUT!C:C,'N1113 '!A73,INOUT!F:F)</f>
        <v>8</v>
      </c>
      <c r="F90" s="282">
        <f t="shared" si="11"/>
        <v>20</v>
      </c>
      <c r="G90" s="306">
        <v>25</v>
      </c>
      <c r="H90" s="280">
        <f t="shared" si="12"/>
        <v>200</v>
      </c>
      <c r="I90" s="284">
        <f t="shared" si="13"/>
        <v>500</v>
      </c>
    </row>
    <row r="91" spans="1:9" s="307" customFormat="1" x14ac:dyDescent="0.2">
      <c r="A91" s="304" t="s">
        <v>849</v>
      </c>
      <c r="B91" s="314">
        <v>0</v>
      </c>
      <c r="C91" s="276">
        <f>SUMIF(INOUT!C:C,'N1113 '!#REF!,INOUT!E:E)</f>
        <v>0</v>
      </c>
      <c r="D91" s="281">
        <f>B91+C91</f>
        <v>0</v>
      </c>
      <c r="E91" s="305">
        <f>SUMIF(INOUT!C:C,'N1113 '!#REF!,INOUT!F:F)</f>
        <v>0</v>
      </c>
      <c r="F91" s="282">
        <f>D91-E91</f>
        <v>0</v>
      </c>
      <c r="G91" s="306">
        <v>595</v>
      </c>
      <c r="H91" s="280">
        <f>+E91*G91</f>
        <v>0</v>
      </c>
      <c r="I91" s="284">
        <f>+G91*F91</f>
        <v>0</v>
      </c>
    </row>
    <row r="92" spans="1:9" s="307" customFormat="1" x14ac:dyDescent="0.2">
      <c r="A92" s="304" t="s">
        <v>73</v>
      </c>
      <c r="B92" s="314">
        <v>1</v>
      </c>
      <c r="C92" s="276">
        <f>SUMIF(INOUT!C:C,'N1113 '!#REF!,INOUT!E:E)</f>
        <v>0</v>
      </c>
      <c r="D92" s="281">
        <f t="shared" si="14"/>
        <v>1</v>
      </c>
      <c r="E92" s="305">
        <f>SUMIF(INOUT!C:C,'N1113 '!#REF!,INOUT!F:F)</f>
        <v>0</v>
      </c>
      <c r="F92" s="282">
        <f t="shared" si="11"/>
        <v>1</v>
      </c>
      <c r="G92" s="306">
        <v>185</v>
      </c>
      <c r="H92" s="280">
        <f t="shared" si="12"/>
        <v>0</v>
      </c>
      <c r="I92" s="284">
        <f t="shared" si="13"/>
        <v>185</v>
      </c>
    </row>
    <row r="93" spans="1:9" s="307" customFormat="1" x14ac:dyDescent="0.2">
      <c r="A93" s="304" t="s">
        <v>418</v>
      </c>
      <c r="B93" s="314">
        <v>3</v>
      </c>
      <c r="C93" s="276">
        <f>SUMIF(INOUT!C:C,'N1113 '!A74,INOUT!E:E)</f>
        <v>2</v>
      </c>
      <c r="D93" s="281">
        <f t="shared" si="14"/>
        <v>5</v>
      </c>
      <c r="E93" s="305">
        <f>SUMIF(INOUT!C:C,'N1113 '!A74,INOUT!F:F)</f>
        <v>0</v>
      </c>
      <c r="F93" s="282">
        <f t="shared" si="11"/>
        <v>5</v>
      </c>
      <c r="G93" s="306">
        <v>145</v>
      </c>
      <c r="H93" s="280">
        <f t="shared" si="12"/>
        <v>0</v>
      </c>
      <c r="I93" s="284">
        <f t="shared" si="13"/>
        <v>725</v>
      </c>
    </row>
    <row r="94" spans="1:9" s="307" customFormat="1" x14ac:dyDescent="0.2">
      <c r="A94" s="304" t="s">
        <v>419</v>
      </c>
      <c r="B94" s="314">
        <v>5</v>
      </c>
      <c r="C94" s="276">
        <f>SUMIF(INOUT!C:C,'N1113 '!#REF!,INOUT!E:E)</f>
        <v>0</v>
      </c>
      <c r="D94" s="281">
        <f t="shared" si="14"/>
        <v>5</v>
      </c>
      <c r="E94" s="305">
        <f>SUMIF(INOUT!C:C,'N1113 '!#REF!,INOUT!F:F)</f>
        <v>0</v>
      </c>
      <c r="F94" s="282">
        <f t="shared" si="11"/>
        <v>5</v>
      </c>
      <c r="G94" s="306">
        <v>185</v>
      </c>
      <c r="H94" s="280">
        <f t="shared" si="12"/>
        <v>0</v>
      </c>
      <c r="I94" s="284">
        <f t="shared" si="13"/>
        <v>925</v>
      </c>
    </row>
    <row r="95" spans="1:9" s="307" customFormat="1" x14ac:dyDescent="0.2">
      <c r="A95" s="304" t="s">
        <v>634</v>
      </c>
      <c r="B95" s="314">
        <v>0</v>
      </c>
      <c r="C95" s="276">
        <f>SUMIF(INOUT!C:C,'N1113 '!#REF!,INOUT!E:E)</f>
        <v>0</v>
      </c>
      <c r="D95" s="281">
        <f>B95+C95</f>
        <v>0</v>
      </c>
      <c r="E95" s="305">
        <f>SUMIF(INOUT!C:C,'N1113 '!#REF!,INOUT!F:F)</f>
        <v>0</v>
      </c>
      <c r="F95" s="282">
        <f>D95-E95</f>
        <v>0</v>
      </c>
      <c r="G95" s="306">
        <v>195</v>
      </c>
      <c r="H95" s="280">
        <f>+E95*G95</f>
        <v>0</v>
      </c>
      <c r="I95" s="284">
        <f>+G95*F95</f>
        <v>0</v>
      </c>
    </row>
    <row r="96" spans="1:9" s="307" customFormat="1" x14ac:dyDescent="0.2">
      <c r="A96" s="304" t="s">
        <v>85</v>
      </c>
      <c r="B96" s="314">
        <v>0</v>
      </c>
      <c r="C96" s="276">
        <f>SUMIF(INOUT!C:C,'N1113 '!#REF!,INOUT!E:E)</f>
        <v>0</v>
      </c>
      <c r="D96" s="281">
        <f t="shared" si="14"/>
        <v>0</v>
      </c>
      <c r="E96" s="305">
        <f>SUMIF(INOUT!C:C,'N1113 '!#REF!,INOUT!F:F)</f>
        <v>0</v>
      </c>
      <c r="F96" s="282">
        <f t="shared" si="11"/>
        <v>0</v>
      </c>
      <c r="G96" s="306">
        <v>15</v>
      </c>
      <c r="H96" s="280">
        <f t="shared" si="12"/>
        <v>0</v>
      </c>
      <c r="I96" s="284">
        <f t="shared" si="13"/>
        <v>0</v>
      </c>
    </row>
    <row r="97" spans="1:9" s="307" customFormat="1" x14ac:dyDescent="0.2">
      <c r="A97" s="304" t="s">
        <v>726</v>
      </c>
      <c r="B97" s="276">
        <v>0</v>
      </c>
      <c r="C97" s="276">
        <f>SUMIF(INOUT!C:C,'N1113 '!#REF!,INOUT!E:E)</f>
        <v>0</v>
      </c>
      <c r="D97" s="281">
        <f>B97+C97</f>
        <v>0</v>
      </c>
      <c r="E97" s="305">
        <f>SUMIF(INOUT!C:C,'N1113 '!#REF!,INOUT!F:F)</f>
        <v>0</v>
      </c>
      <c r="F97" s="282">
        <f>D97-E97</f>
        <v>0</v>
      </c>
      <c r="G97" s="306">
        <v>175</v>
      </c>
      <c r="H97" s="280">
        <f>+E97*G97</f>
        <v>0</v>
      </c>
      <c r="I97" s="284">
        <f>+G97*F97</f>
        <v>0</v>
      </c>
    </row>
    <row r="98" spans="1:9" s="307" customFormat="1" x14ac:dyDescent="0.2">
      <c r="A98" s="304" t="s">
        <v>530</v>
      </c>
      <c r="B98" s="276">
        <v>1</v>
      </c>
      <c r="C98" s="276">
        <f>SUMIF(INOUT!C:C,'N1113 '!A80,INOUT!E:E)</f>
        <v>1</v>
      </c>
      <c r="D98" s="281">
        <f t="shared" si="14"/>
        <v>2</v>
      </c>
      <c r="E98" s="305">
        <f>SUMIF(INOUT!C:C,'N1113 '!A80,INOUT!F:F)</f>
        <v>0</v>
      </c>
      <c r="F98" s="282">
        <f t="shared" si="11"/>
        <v>2</v>
      </c>
      <c r="G98" s="306">
        <v>49</v>
      </c>
      <c r="H98" s="280">
        <f t="shared" si="12"/>
        <v>0</v>
      </c>
      <c r="I98" s="284">
        <f>+G98*F98</f>
        <v>98</v>
      </c>
    </row>
    <row r="99" spans="1:9" s="307" customFormat="1" x14ac:dyDescent="0.2">
      <c r="A99" s="304" t="s">
        <v>532</v>
      </c>
      <c r="B99" s="314">
        <v>119</v>
      </c>
      <c r="C99" s="276">
        <f>SUMIF(INOUT!C:C,'N1113 '!#REF!,INOUT!E:E)</f>
        <v>0</v>
      </c>
      <c r="D99" s="281">
        <f t="shared" si="14"/>
        <v>119</v>
      </c>
      <c r="E99" s="305">
        <f>SUMIF(INOUT!C:C,'N1113 '!#REF!,INOUT!F:F)</f>
        <v>0</v>
      </c>
      <c r="F99" s="282">
        <f t="shared" si="11"/>
        <v>119</v>
      </c>
      <c r="G99" s="306">
        <v>0.54</v>
      </c>
      <c r="H99" s="280">
        <f t="shared" si="12"/>
        <v>0</v>
      </c>
      <c r="I99" s="284"/>
    </row>
    <row r="100" spans="1:9" s="307" customFormat="1" x14ac:dyDescent="0.2">
      <c r="A100" s="304" t="s">
        <v>90</v>
      </c>
      <c r="B100" s="314">
        <v>2</v>
      </c>
      <c r="C100" s="276">
        <f>SUMIF(INOUT!C:C,'N1113 '!A81,INOUT!E:E)</f>
        <v>1</v>
      </c>
      <c r="D100" s="281">
        <f t="shared" si="14"/>
        <v>3</v>
      </c>
      <c r="E100" s="305">
        <f>SUMIF(INOUT!C:C,'N1113 '!A81,INOUT!F:F)</f>
        <v>0</v>
      </c>
      <c r="F100" s="282">
        <f t="shared" si="11"/>
        <v>3</v>
      </c>
      <c r="G100" s="306">
        <v>0</v>
      </c>
      <c r="H100" s="280">
        <f t="shared" si="12"/>
        <v>0</v>
      </c>
      <c r="I100" s="284">
        <f t="shared" ref="I100:I109" si="15">+G100*F100</f>
        <v>0</v>
      </c>
    </row>
    <row r="101" spans="1:9" s="307" customFormat="1" x14ac:dyDescent="0.2">
      <c r="A101" s="304" t="s">
        <v>96</v>
      </c>
      <c r="B101" s="314">
        <v>4</v>
      </c>
      <c r="C101" s="276">
        <f>SUMIF(INOUT!C:C,'N1113 '!A82,INOUT!E:E)</f>
        <v>4</v>
      </c>
      <c r="D101" s="281">
        <f t="shared" si="14"/>
        <v>8</v>
      </c>
      <c r="E101" s="305">
        <f>SUMIF(INOUT!C:C,'N1113 '!A82,INOUT!F:F)</f>
        <v>1</v>
      </c>
      <c r="F101" s="282">
        <f t="shared" si="11"/>
        <v>7</v>
      </c>
      <c r="G101" s="306">
        <v>0</v>
      </c>
      <c r="H101" s="280">
        <f t="shared" si="12"/>
        <v>0</v>
      </c>
      <c r="I101" s="284">
        <f t="shared" si="15"/>
        <v>0</v>
      </c>
    </row>
    <row r="102" spans="1:9" s="307" customFormat="1" x14ac:dyDescent="0.2">
      <c r="A102" s="304" t="s">
        <v>97</v>
      </c>
      <c r="B102" s="314">
        <v>3</v>
      </c>
      <c r="C102" s="276">
        <f>SUMIF(INOUT!C:C,'N1113 '!A83,INOUT!E:E)</f>
        <v>3</v>
      </c>
      <c r="D102" s="281">
        <f t="shared" si="14"/>
        <v>6</v>
      </c>
      <c r="E102" s="305">
        <f>SUMIF(INOUT!C:C,'N1113 '!A83,INOUT!F:F)</f>
        <v>0</v>
      </c>
      <c r="F102" s="282">
        <f t="shared" si="11"/>
        <v>6</v>
      </c>
      <c r="G102" s="306">
        <v>0</v>
      </c>
      <c r="H102" s="280">
        <f t="shared" si="12"/>
        <v>0</v>
      </c>
      <c r="I102" s="284">
        <f t="shared" si="15"/>
        <v>0</v>
      </c>
    </row>
    <row r="103" spans="1:9" s="307" customFormat="1" x14ac:dyDescent="0.2">
      <c r="A103" s="304" t="s">
        <v>593</v>
      </c>
      <c r="B103" s="314">
        <v>0</v>
      </c>
      <c r="C103" s="276">
        <f>SUMIF(INOUT!C:C,'N1113 '!#REF!,INOUT!E:E)</f>
        <v>0</v>
      </c>
      <c r="D103" s="281">
        <f>B103+C103</f>
        <v>0</v>
      </c>
      <c r="E103" s="305">
        <v>0</v>
      </c>
      <c r="F103" s="282">
        <f>D103-E103</f>
        <v>0</v>
      </c>
      <c r="G103" s="306">
        <v>6</v>
      </c>
      <c r="H103" s="280">
        <f>+E103*G103</f>
        <v>0</v>
      </c>
      <c r="I103" s="284">
        <f t="shared" si="15"/>
        <v>0</v>
      </c>
    </row>
    <row r="104" spans="1:9" s="307" customFormat="1" x14ac:dyDescent="0.2">
      <c r="A104" s="304" t="s">
        <v>576</v>
      </c>
      <c r="B104" s="314">
        <v>0</v>
      </c>
      <c r="C104" s="276">
        <f>SUMIF(INOUT!C:C,'N1113 '!A84,INOUT!E:E)</f>
        <v>11</v>
      </c>
      <c r="D104" s="281">
        <f>B104+C104</f>
        <v>11</v>
      </c>
      <c r="E104" s="305">
        <f>SUMIF(INOUT!C:C,'N1113 '!A84,INOUT!F:F)</f>
        <v>9</v>
      </c>
      <c r="F104" s="282">
        <f>D104-E104</f>
        <v>2</v>
      </c>
      <c r="G104" s="306">
        <v>460</v>
      </c>
      <c r="H104" s="280">
        <f>+E104*G104</f>
        <v>4140</v>
      </c>
      <c r="I104" s="284">
        <f>+G104*F104</f>
        <v>920</v>
      </c>
    </row>
    <row r="105" spans="1:9" s="307" customFormat="1" x14ac:dyDescent="0.2">
      <c r="A105" s="304" t="s">
        <v>619</v>
      </c>
      <c r="B105" s="314">
        <v>1</v>
      </c>
      <c r="C105" s="276">
        <f>SUMIF(INOUT!C:C,'N1113 '!#REF!,INOUT!E:E)</f>
        <v>0</v>
      </c>
      <c r="D105" s="281">
        <f t="shared" si="14"/>
        <v>1</v>
      </c>
      <c r="E105" s="305">
        <f>SUMIF(INOUT!C:C,'N1113 '!#REF!,INOUT!F:F)</f>
        <v>0</v>
      </c>
      <c r="F105" s="282">
        <f t="shared" si="11"/>
        <v>1</v>
      </c>
      <c r="G105" s="306">
        <v>680</v>
      </c>
      <c r="H105" s="280">
        <f t="shared" si="12"/>
        <v>0</v>
      </c>
      <c r="I105" s="284">
        <f t="shared" si="15"/>
        <v>680</v>
      </c>
    </row>
    <row r="106" spans="1:9" s="307" customFormat="1" x14ac:dyDescent="0.2">
      <c r="A106" s="304" t="s">
        <v>579</v>
      </c>
      <c r="B106" s="314">
        <v>2</v>
      </c>
      <c r="C106" s="276">
        <f>SUMIF(INOUT!C:C,'N1113 '!A88,INOUT!E:E)</f>
        <v>2</v>
      </c>
      <c r="D106" s="281">
        <f t="shared" si="14"/>
        <v>4</v>
      </c>
      <c r="E106" s="305">
        <v>0</v>
      </c>
      <c r="F106" s="282">
        <f t="shared" si="11"/>
        <v>4</v>
      </c>
      <c r="G106" s="306">
        <v>700</v>
      </c>
      <c r="H106" s="280">
        <f t="shared" si="12"/>
        <v>0</v>
      </c>
      <c r="I106" s="284">
        <f t="shared" si="15"/>
        <v>2800</v>
      </c>
    </row>
    <row r="107" spans="1:9" s="307" customFormat="1" x14ac:dyDescent="0.2">
      <c r="A107" s="304" t="s">
        <v>333</v>
      </c>
      <c r="B107" s="314">
        <v>13</v>
      </c>
      <c r="C107" s="276">
        <f>SUMIF(INOUT!C:C,'N1113 '!#REF!,INOUT!E:E)</f>
        <v>0</v>
      </c>
      <c r="D107" s="281">
        <f>B107+C107</f>
        <v>13</v>
      </c>
      <c r="E107" s="305">
        <f>SUMIF(INOUT!C:C,'N1113 '!#REF!,INOUT!F:F)</f>
        <v>0</v>
      </c>
      <c r="F107" s="282">
        <f t="shared" si="11"/>
        <v>13</v>
      </c>
      <c r="G107" s="306">
        <v>26</v>
      </c>
      <c r="H107" s="280">
        <f>+E107*G107</f>
        <v>0</v>
      </c>
      <c r="I107" s="284">
        <f>+G107*F107</f>
        <v>338</v>
      </c>
    </row>
    <row r="108" spans="1:9" s="307" customFormat="1" x14ac:dyDescent="0.2">
      <c r="A108" s="304" t="s">
        <v>587</v>
      </c>
      <c r="B108" s="314">
        <v>0</v>
      </c>
      <c r="C108" s="276">
        <f>SUMIF(INOUT!C:C,'N1113 '!#REF!,INOUT!E:E)</f>
        <v>0</v>
      </c>
      <c r="D108" s="281">
        <f>B108+C108</f>
        <v>0</v>
      </c>
      <c r="E108" s="305">
        <f>SUMIF(INOUT!C:C,'N1113 '!#REF!,INOUT!F:F)</f>
        <v>0</v>
      </c>
      <c r="F108" s="282">
        <f t="shared" si="11"/>
        <v>0</v>
      </c>
      <c r="G108" s="306">
        <v>29</v>
      </c>
      <c r="H108" s="280">
        <f>+E108*G108</f>
        <v>0</v>
      </c>
      <c r="I108" s="284">
        <f>+G108*F108</f>
        <v>0</v>
      </c>
    </row>
    <row r="109" spans="1:9" s="307" customFormat="1" x14ac:dyDescent="0.2">
      <c r="A109" s="304" t="s">
        <v>121</v>
      </c>
      <c r="B109" s="314">
        <v>1</v>
      </c>
      <c r="C109" s="276">
        <f>SUMIF(INOUT!C:C,'N1113 '!A93,INOUT!E:E)</f>
        <v>1</v>
      </c>
      <c r="D109" s="281">
        <f t="shared" si="14"/>
        <v>2</v>
      </c>
      <c r="E109" s="305">
        <f>SUMIF(INOUT!C:C,'N1113 '!A93,INOUT!F:F)</f>
        <v>1</v>
      </c>
      <c r="F109" s="282">
        <f t="shared" si="11"/>
        <v>1</v>
      </c>
      <c r="G109" s="306">
        <v>12</v>
      </c>
      <c r="H109" s="280">
        <f t="shared" si="12"/>
        <v>12</v>
      </c>
      <c r="I109" s="284">
        <f t="shared" si="15"/>
        <v>12</v>
      </c>
    </row>
    <row r="110" spans="1:9" s="307" customFormat="1" x14ac:dyDescent="0.2">
      <c r="A110" s="304" t="s">
        <v>739</v>
      </c>
      <c r="B110" s="314">
        <v>0</v>
      </c>
      <c r="C110" s="276">
        <f>SUMIF(INOUT!C:C,'N1113 '!#REF!,INOUT!E:E)</f>
        <v>0</v>
      </c>
      <c r="D110" s="281">
        <f>B110+C110</f>
        <v>0</v>
      </c>
      <c r="E110" s="305">
        <f>SUMIF(INOUT!C:C,'N1113 '!#REF!,INOUT!F:F)</f>
        <v>0</v>
      </c>
      <c r="F110" s="282">
        <f>D110-E110</f>
        <v>0</v>
      </c>
      <c r="G110" s="306">
        <v>20</v>
      </c>
      <c r="H110" s="280">
        <f>+E110*G110</f>
        <v>0</v>
      </c>
      <c r="I110" s="284"/>
    </row>
    <row r="111" spans="1:9" s="307" customFormat="1" x14ac:dyDescent="0.2">
      <c r="A111" s="304" t="s">
        <v>521</v>
      </c>
      <c r="B111" s="314">
        <v>8</v>
      </c>
      <c r="C111" s="276">
        <f>SUMIF(INOUT!C:C,'N1113 '!A95,INOUT!E:E)</f>
        <v>12</v>
      </c>
      <c r="D111" s="281">
        <f t="shared" si="14"/>
        <v>20</v>
      </c>
      <c r="E111" s="305">
        <v>0</v>
      </c>
      <c r="F111" s="282">
        <f t="shared" si="11"/>
        <v>20</v>
      </c>
      <c r="G111" s="306">
        <v>2.8</v>
      </c>
      <c r="H111" s="280">
        <f t="shared" si="12"/>
        <v>0</v>
      </c>
      <c r="I111" s="284"/>
    </row>
    <row r="112" spans="1:9" s="307" customFormat="1" x14ac:dyDescent="0.2">
      <c r="A112" s="304" t="s">
        <v>123</v>
      </c>
      <c r="B112" s="314">
        <v>2</v>
      </c>
      <c r="C112" s="276">
        <f>SUMIF(INOUT!C:C,'N1113 '!A97,INOUT!E:E)</f>
        <v>2</v>
      </c>
      <c r="D112" s="281">
        <f t="shared" si="14"/>
        <v>4</v>
      </c>
      <c r="E112" s="305">
        <f>SUMIF(INOUT!C:C,'N1113 '!A97,INOUT!F:F)</f>
        <v>1</v>
      </c>
      <c r="F112" s="282">
        <f t="shared" si="11"/>
        <v>3</v>
      </c>
      <c r="G112" s="306">
        <v>65</v>
      </c>
      <c r="H112" s="280">
        <f t="shared" si="12"/>
        <v>65</v>
      </c>
      <c r="I112" s="284">
        <f>+G112*F112</f>
        <v>195</v>
      </c>
    </row>
    <row r="113" spans="1:9" s="307" customFormat="1" x14ac:dyDescent="0.2">
      <c r="A113" s="304" t="s">
        <v>748</v>
      </c>
      <c r="B113" s="314">
        <v>0</v>
      </c>
      <c r="C113" s="276">
        <f>SUMIF(INOUT!C:C,'N1113 '!#REF!,INOUT!E:E)</f>
        <v>0</v>
      </c>
      <c r="D113" s="281">
        <f>B113+C113</f>
        <v>0</v>
      </c>
      <c r="E113" s="305">
        <f>SUMIF(INOUT!C:C,'N1113 '!#REF!,INOUT!F:F)</f>
        <v>0</v>
      </c>
      <c r="F113" s="282">
        <f>D113-E113</f>
        <v>0</v>
      </c>
      <c r="G113" s="306">
        <v>108</v>
      </c>
      <c r="H113" s="280">
        <f>+E113*G113</f>
        <v>0</v>
      </c>
      <c r="I113" s="284">
        <f>+G113*F113</f>
        <v>0</v>
      </c>
    </row>
    <row r="114" spans="1:9" s="307" customFormat="1" x14ac:dyDescent="0.2">
      <c r="A114" s="304" t="s">
        <v>594</v>
      </c>
      <c r="B114" s="314">
        <v>10</v>
      </c>
      <c r="C114" s="276">
        <f>SUMIF(INOUT!C:C,'N1113 '!A98,INOUT!E:E)</f>
        <v>9</v>
      </c>
      <c r="D114" s="281">
        <f>B114+C114</f>
        <v>19</v>
      </c>
      <c r="E114" s="305">
        <f>SUMIF(INOUT!C:C,'N1113 '!A98,INOUT!F:F)</f>
        <v>0</v>
      </c>
      <c r="F114" s="282">
        <f t="shared" si="11"/>
        <v>19</v>
      </c>
      <c r="G114" s="306">
        <v>16.5</v>
      </c>
      <c r="H114" s="280">
        <f t="shared" si="12"/>
        <v>0</v>
      </c>
      <c r="I114" s="284">
        <f>+G114*F114</f>
        <v>313.5</v>
      </c>
    </row>
    <row r="115" spans="1:9" s="307" customFormat="1" x14ac:dyDescent="0.2">
      <c r="A115" s="304" t="s">
        <v>534</v>
      </c>
      <c r="B115" s="314">
        <v>0</v>
      </c>
      <c r="C115" s="276">
        <f>SUMIF(INOUT!C:C,'N1113 '!#REF!,INOUT!E:E)</f>
        <v>0</v>
      </c>
      <c r="D115" s="281">
        <f t="shared" si="14"/>
        <v>0</v>
      </c>
      <c r="E115" s="305">
        <f>SUMIF(INOUT!C:C,'N1113 '!#REF!,INOUT!F:F)</f>
        <v>0</v>
      </c>
      <c r="F115" s="282">
        <v>0</v>
      </c>
      <c r="G115" s="306">
        <v>118</v>
      </c>
      <c r="H115" s="280">
        <f t="shared" si="12"/>
        <v>0</v>
      </c>
      <c r="I115" s="284">
        <f>+G115*F115</f>
        <v>0</v>
      </c>
    </row>
    <row r="116" spans="1:9" s="307" customFormat="1" x14ac:dyDescent="0.2">
      <c r="A116" s="304" t="s">
        <v>334</v>
      </c>
      <c r="B116" s="314">
        <v>2</v>
      </c>
      <c r="C116" s="276">
        <f>SUMIF(INOUT!C:C,'N1113 '!#REF!,INOUT!E:E)</f>
        <v>0</v>
      </c>
      <c r="D116" s="281">
        <f t="shared" si="14"/>
        <v>2</v>
      </c>
      <c r="E116" s="305">
        <f>SUMIF(INOUT!C:C,'N1113 '!#REF!,INOUT!F:F)</f>
        <v>0</v>
      </c>
      <c r="F116" s="282">
        <f t="shared" ref="F116:F140" si="16">D116-E116</f>
        <v>2</v>
      </c>
      <c r="G116" s="306">
        <v>45</v>
      </c>
      <c r="H116" s="280">
        <f t="shared" si="12"/>
        <v>0</v>
      </c>
      <c r="I116" s="284"/>
    </row>
    <row r="117" spans="1:9" s="307" customFormat="1" x14ac:dyDescent="0.2">
      <c r="A117" s="304" t="s">
        <v>518</v>
      </c>
      <c r="B117" s="314">
        <v>0</v>
      </c>
      <c r="C117" s="276">
        <f>SUMIF(INOUT!C:C,'N1113 '!A100,INOUT!E:E)</f>
        <v>1</v>
      </c>
      <c r="D117" s="281">
        <f t="shared" si="14"/>
        <v>1</v>
      </c>
      <c r="E117" s="305">
        <f>SUMIF(INOUT!C:C,'N1113 '!A100,INOUT!F:F)</f>
        <v>1</v>
      </c>
      <c r="F117" s="282">
        <f>D117-E117</f>
        <v>0</v>
      </c>
      <c r="G117" s="306">
        <v>43</v>
      </c>
      <c r="H117" s="280">
        <f t="shared" si="12"/>
        <v>43</v>
      </c>
      <c r="I117" s="284">
        <f t="shared" ref="I117:I145" si="17">+G117*F117</f>
        <v>0</v>
      </c>
    </row>
    <row r="118" spans="1:9" s="307" customFormat="1" x14ac:dyDescent="0.2">
      <c r="A118" s="304" t="s">
        <v>420</v>
      </c>
      <c r="B118" s="314">
        <v>18</v>
      </c>
      <c r="C118" s="276">
        <f>SUMIF(INOUT!C:C,'N1113 '!#REF!,INOUT!E:E)</f>
        <v>0</v>
      </c>
      <c r="D118" s="281">
        <f t="shared" si="14"/>
        <v>18</v>
      </c>
      <c r="E118" s="305">
        <f>SUMIF(INOUT!C:C,'N1113 '!#REF!,INOUT!F:F)</f>
        <v>0</v>
      </c>
      <c r="F118" s="282">
        <f t="shared" si="16"/>
        <v>18</v>
      </c>
      <c r="G118" s="306">
        <v>1.5</v>
      </c>
      <c r="H118" s="280">
        <f t="shared" si="12"/>
        <v>0</v>
      </c>
      <c r="I118" s="284">
        <f t="shared" si="17"/>
        <v>27</v>
      </c>
    </row>
    <row r="119" spans="1:9" s="307" customFormat="1" x14ac:dyDescent="0.2">
      <c r="A119" s="304" t="s">
        <v>603</v>
      </c>
      <c r="B119" s="314">
        <v>0</v>
      </c>
      <c r="C119" s="276">
        <f>SUMIF(INOUT!C:C,'N1113 '!#REF!,INOUT!E:E)</f>
        <v>0</v>
      </c>
      <c r="D119" s="281">
        <f t="shared" si="14"/>
        <v>0</v>
      </c>
      <c r="E119" s="305">
        <f>SUMIF(INOUT!C:C,'N1113 '!#REF!,INOUT!F:F)</f>
        <v>0</v>
      </c>
      <c r="F119" s="282">
        <f t="shared" si="16"/>
        <v>0</v>
      </c>
      <c r="G119" s="306">
        <v>2</v>
      </c>
      <c r="H119" s="280">
        <f t="shared" si="12"/>
        <v>0</v>
      </c>
      <c r="I119" s="284">
        <f t="shared" si="17"/>
        <v>0</v>
      </c>
    </row>
    <row r="120" spans="1:9" s="307" customFormat="1" x14ac:dyDescent="0.2">
      <c r="A120" s="304" t="s">
        <v>129</v>
      </c>
      <c r="B120" s="314">
        <v>7</v>
      </c>
      <c r="C120" s="276">
        <f>SUMIF(INOUT!C:C,'N1113 '!#REF!,INOUT!E:E)</f>
        <v>0</v>
      </c>
      <c r="D120" s="281">
        <f t="shared" si="14"/>
        <v>7</v>
      </c>
      <c r="E120" s="305">
        <f>SUMIF(INOUT!C:C,'N1113 '!#REF!,INOUT!F:F)</f>
        <v>0</v>
      </c>
      <c r="F120" s="282">
        <f t="shared" si="16"/>
        <v>7</v>
      </c>
      <c r="G120" s="306">
        <v>10</v>
      </c>
      <c r="H120" s="280">
        <f t="shared" si="12"/>
        <v>0</v>
      </c>
      <c r="I120" s="284">
        <f t="shared" si="17"/>
        <v>70</v>
      </c>
    </row>
    <row r="121" spans="1:9" s="307" customFormat="1" x14ac:dyDescent="0.2">
      <c r="A121" s="304" t="s">
        <v>132</v>
      </c>
      <c r="B121" s="314">
        <v>66</v>
      </c>
      <c r="C121" s="276">
        <f>SUMIF(INOUT!C:C,'N1113 '!#REF!,INOUT!E:E)</f>
        <v>0</v>
      </c>
      <c r="D121" s="281">
        <f>B121+C121</f>
        <v>66</v>
      </c>
      <c r="E121" s="305">
        <f>SUMIF(INOUT!C:C,'N1113 '!#REF!,INOUT!F:F)</f>
        <v>0</v>
      </c>
      <c r="F121" s="282">
        <f t="shared" si="16"/>
        <v>66</v>
      </c>
      <c r="G121" s="306">
        <v>1.5</v>
      </c>
      <c r="H121" s="280">
        <f t="shared" si="12"/>
        <v>0</v>
      </c>
      <c r="I121" s="284">
        <f t="shared" si="17"/>
        <v>99</v>
      </c>
    </row>
    <row r="122" spans="1:9" s="307" customFormat="1" x14ac:dyDescent="0.2">
      <c r="A122" s="304" t="s">
        <v>853</v>
      </c>
      <c r="B122" s="314">
        <v>0</v>
      </c>
      <c r="C122" s="276">
        <f>SUMIF(INOUT!C:C,'N1113 '!A104,INOUT!E:E)</f>
        <v>172</v>
      </c>
      <c r="D122" s="281">
        <f>B122+C122</f>
        <v>172</v>
      </c>
      <c r="E122" s="305">
        <f>SUMIF(INOUT!C:C,'N1113 '!A104,INOUT!F:F)</f>
        <v>111</v>
      </c>
      <c r="F122" s="282">
        <f t="shared" si="16"/>
        <v>61</v>
      </c>
      <c r="G122" s="306">
        <v>2</v>
      </c>
      <c r="H122" s="280">
        <f t="shared" si="12"/>
        <v>222</v>
      </c>
      <c r="I122" s="284">
        <f t="shared" si="17"/>
        <v>122</v>
      </c>
    </row>
    <row r="123" spans="1:9" s="307" customFormat="1" x14ac:dyDescent="0.2">
      <c r="A123" s="304" t="s">
        <v>138</v>
      </c>
      <c r="B123" s="314">
        <v>90</v>
      </c>
      <c r="C123" s="276">
        <f>SUMIF(INOUT!C:C,'N1113 '!A105,INOUT!E:E)</f>
        <v>220</v>
      </c>
      <c r="D123" s="281">
        <f>B123+C123</f>
        <v>310</v>
      </c>
      <c r="E123" s="305">
        <f>SUMIF(INOUT!C:C,'N1113 '!A105,INOUT!F:F)</f>
        <v>120</v>
      </c>
      <c r="F123" s="282">
        <f t="shared" si="16"/>
        <v>190</v>
      </c>
      <c r="G123" s="306">
        <v>1.5</v>
      </c>
      <c r="H123" s="280">
        <f t="shared" si="12"/>
        <v>180</v>
      </c>
      <c r="I123" s="284">
        <f t="shared" si="17"/>
        <v>285</v>
      </c>
    </row>
    <row r="124" spans="1:9" s="307" customFormat="1" x14ac:dyDescent="0.2">
      <c r="A124" s="304" t="s">
        <v>335</v>
      </c>
      <c r="B124" s="314">
        <v>3</v>
      </c>
      <c r="C124" s="276">
        <f>SUMIF(INOUT!C:C,'N1113 '!A106,INOUT!E:E)</f>
        <v>500</v>
      </c>
      <c r="D124" s="281">
        <f t="shared" ref="D124:D139" si="18">B124+C124</f>
        <v>503</v>
      </c>
      <c r="E124" s="305">
        <f>SUMIF(INOUT!C:C,'N1113 '!A106,INOUT!F:F)</f>
        <v>50</v>
      </c>
      <c r="F124" s="282">
        <f t="shared" si="16"/>
        <v>453</v>
      </c>
      <c r="G124" s="306">
        <v>198</v>
      </c>
      <c r="H124" s="280">
        <f t="shared" si="12"/>
        <v>9900</v>
      </c>
      <c r="I124" s="284">
        <f t="shared" si="17"/>
        <v>89694</v>
      </c>
    </row>
    <row r="125" spans="1:9" s="307" customFormat="1" x14ac:dyDescent="0.2">
      <c r="A125" s="304" t="s">
        <v>336</v>
      </c>
      <c r="B125" s="314">
        <v>2</v>
      </c>
      <c r="C125" s="276">
        <f>SUMIF(INOUT!C:C,'N1113 '!A107,INOUT!E:E)</f>
        <v>2</v>
      </c>
      <c r="D125" s="281">
        <f t="shared" si="18"/>
        <v>4</v>
      </c>
      <c r="E125" s="305">
        <f>SUMIF(INOUT!C:C,'N1113 '!A107,INOUT!F:F)</f>
        <v>0</v>
      </c>
      <c r="F125" s="282">
        <f t="shared" si="16"/>
        <v>4</v>
      </c>
      <c r="G125" s="306">
        <v>210</v>
      </c>
      <c r="H125" s="280">
        <f t="shared" si="12"/>
        <v>0</v>
      </c>
      <c r="I125" s="284">
        <f t="shared" si="17"/>
        <v>840</v>
      </c>
    </row>
    <row r="126" spans="1:9" s="307" customFormat="1" x14ac:dyDescent="0.2">
      <c r="A126" s="304" t="s">
        <v>744</v>
      </c>
      <c r="B126" s="314">
        <v>0</v>
      </c>
      <c r="C126" s="276">
        <f>SUMIF(INOUT!C:C,'N1113 '!#REF!,INOUT!E:E)</f>
        <v>0</v>
      </c>
      <c r="D126" s="281">
        <f>B126+C126</f>
        <v>0</v>
      </c>
      <c r="E126" s="305">
        <f>SUMIF(INOUT!C:C,'N1113 '!#REF!,INOUT!F:F)</f>
        <v>0</v>
      </c>
      <c r="F126" s="282">
        <f>D126-E126</f>
        <v>0</v>
      </c>
      <c r="G126" s="306">
        <v>1</v>
      </c>
      <c r="H126" s="280">
        <f t="shared" si="12"/>
        <v>0</v>
      </c>
      <c r="I126" s="284">
        <f t="shared" si="17"/>
        <v>0</v>
      </c>
    </row>
    <row r="127" spans="1:9" s="307" customFormat="1" x14ac:dyDescent="0.2">
      <c r="A127" s="304" t="s">
        <v>500</v>
      </c>
      <c r="B127" s="314">
        <v>2</v>
      </c>
      <c r="C127" s="276">
        <f>SUMIF(INOUT!C:C,'N1113 '!A108,INOUT!E:E)</f>
        <v>4</v>
      </c>
      <c r="D127" s="281">
        <f t="shared" si="18"/>
        <v>6</v>
      </c>
      <c r="E127" s="305">
        <f>SUMIF(INOUT!C:C,'N1113 '!A108,INOUT!F:F)</f>
        <v>1</v>
      </c>
      <c r="F127" s="282">
        <f t="shared" si="16"/>
        <v>5</v>
      </c>
      <c r="G127" s="306">
        <v>10</v>
      </c>
      <c r="H127" s="280">
        <f t="shared" si="12"/>
        <v>10</v>
      </c>
      <c r="I127" s="284">
        <f t="shared" si="17"/>
        <v>50</v>
      </c>
    </row>
    <row r="128" spans="1:9" s="307" customFormat="1" x14ac:dyDescent="0.2">
      <c r="A128" s="304" t="s">
        <v>143</v>
      </c>
      <c r="B128" s="314">
        <v>4</v>
      </c>
      <c r="C128" s="276">
        <f>SUMIF(INOUT!C:C,'N1113 '!A109,INOUT!E:E)</f>
        <v>19</v>
      </c>
      <c r="D128" s="281">
        <f>B128+C128</f>
        <v>23</v>
      </c>
      <c r="E128" s="305">
        <f>SUMIF(INOUT!C:C,'N1113 '!A109,INOUT!F:F)</f>
        <v>18</v>
      </c>
      <c r="F128" s="282">
        <f t="shared" si="16"/>
        <v>5</v>
      </c>
      <c r="G128" s="306">
        <v>26</v>
      </c>
      <c r="H128" s="280">
        <f t="shared" si="12"/>
        <v>468</v>
      </c>
      <c r="I128" s="284">
        <f t="shared" si="17"/>
        <v>130</v>
      </c>
    </row>
    <row r="129" spans="1:11" s="307" customFormat="1" x14ac:dyDescent="0.2">
      <c r="A129" s="304" t="s">
        <v>421</v>
      </c>
      <c r="B129" s="314">
        <v>7</v>
      </c>
      <c r="C129" s="276">
        <f>SUMIF(INOUT!C:C,'N1113 '!#REF!,INOUT!E:E)</f>
        <v>0</v>
      </c>
      <c r="D129" s="281">
        <f>B129+C129</f>
        <v>7</v>
      </c>
      <c r="E129" s="305">
        <f>SUMIF(INOUT!C:C,'N1113 '!#REF!,INOUT!F:F)</f>
        <v>0</v>
      </c>
      <c r="F129" s="282">
        <f>D129-E129</f>
        <v>7</v>
      </c>
      <c r="G129" s="306">
        <v>89</v>
      </c>
      <c r="H129" s="280">
        <f t="shared" si="12"/>
        <v>0</v>
      </c>
      <c r="I129" s="284">
        <f t="shared" si="17"/>
        <v>623</v>
      </c>
      <c r="K129" s="317"/>
    </row>
    <row r="130" spans="1:11" s="307" customFormat="1" x14ac:dyDescent="0.2">
      <c r="A130" s="304" t="s">
        <v>552</v>
      </c>
      <c r="B130" s="314">
        <v>0</v>
      </c>
      <c r="C130" s="276">
        <f>SUMIF(INOUT!C:C,'N1113 '!A110,INOUT!E:E)</f>
        <v>8</v>
      </c>
      <c r="D130" s="281">
        <f t="shared" si="18"/>
        <v>8</v>
      </c>
      <c r="E130" s="305">
        <f>SUMIF(INOUT!C:C,'N1113 '!A110,INOUT!F:F)</f>
        <v>9</v>
      </c>
      <c r="F130" s="282">
        <f t="shared" si="16"/>
        <v>-1</v>
      </c>
      <c r="G130" s="306">
        <v>117.75</v>
      </c>
      <c r="H130" s="280">
        <f t="shared" si="12"/>
        <v>1059.75</v>
      </c>
      <c r="I130" s="284">
        <f t="shared" si="17"/>
        <v>-117.75</v>
      </c>
      <c r="K130" s="317"/>
    </row>
    <row r="131" spans="1:11" s="307" customFormat="1" x14ac:dyDescent="0.2">
      <c r="A131" s="304" t="s">
        <v>557</v>
      </c>
      <c r="B131" s="314">
        <v>0</v>
      </c>
      <c r="C131" s="276">
        <f>SUMIF(INOUT!C:C,'N1113 '!#REF!,INOUT!E:E)</f>
        <v>0</v>
      </c>
      <c r="D131" s="281">
        <f t="shared" si="18"/>
        <v>0</v>
      </c>
      <c r="E131" s="305">
        <f>SUMIF(INOUT!C:C,'N1113 '!#REF!,INOUT!F:F)</f>
        <v>0</v>
      </c>
      <c r="F131" s="282">
        <f t="shared" si="16"/>
        <v>0</v>
      </c>
      <c r="G131" s="306">
        <v>110</v>
      </c>
      <c r="H131" s="280">
        <f t="shared" si="12"/>
        <v>0</v>
      </c>
      <c r="I131" s="284">
        <f t="shared" si="17"/>
        <v>0</v>
      </c>
      <c r="K131" s="317"/>
    </row>
    <row r="132" spans="1:11" s="307" customFormat="1" ht="16.5" customHeight="1" x14ac:dyDescent="0.2">
      <c r="A132" s="304" t="s">
        <v>422</v>
      </c>
      <c r="B132" s="314">
        <v>2</v>
      </c>
      <c r="C132" s="276">
        <f>SUMIF(INOUT!C:C,'N1113 '!#REF!,INOUT!E:E)</f>
        <v>0</v>
      </c>
      <c r="D132" s="281">
        <f>B132+C132</f>
        <v>2</v>
      </c>
      <c r="E132" s="305">
        <f>SUMIF(INOUT!C:C,'N1113 '!#REF!,INOUT!F:F)</f>
        <v>0</v>
      </c>
      <c r="F132" s="282">
        <f t="shared" si="16"/>
        <v>2</v>
      </c>
      <c r="G132" s="306">
        <v>75</v>
      </c>
      <c r="H132" s="280">
        <f t="shared" si="12"/>
        <v>0</v>
      </c>
      <c r="I132" s="284">
        <f t="shared" si="17"/>
        <v>150</v>
      </c>
    </row>
    <row r="133" spans="1:11" s="307" customFormat="1" x14ac:dyDescent="0.2">
      <c r="A133" s="304" t="s">
        <v>151</v>
      </c>
      <c r="B133" s="314">
        <v>3</v>
      </c>
      <c r="C133" s="276">
        <f>SUMIF(INOUT!C:C,'N1113 '!#REF!,INOUT!E:E)</f>
        <v>0</v>
      </c>
      <c r="D133" s="281">
        <f>B133+C133</f>
        <v>3</v>
      </c>
      <c r="E133" s="305">
        <f>SUMIF(INOUT!C:C,'N1113 '!#REF!,INOUT!F:F)</f>
        <v>0</v>
      </c>
      <c r="F133" s="282">
        <f t="shared" si="16"/>
        <v>3</v>
      </c>
      <c r="G133" s="306">
        <v>26</v>
      </c>
      <c r="H133" s="280">
        <f t="shared" si="12"/>
        <v>0</v>
      </c>
      <c r="I133" s="284">
        <f t="shared" si="17"/>
        <v>78</v>
      </c>
    </row>
    <row r="134" spans="1:11" s="307" customFormat="1" x14ac:dyDescent="0.2">
      <c r="A134" s="304" t="s">
        <v>423</v>
      </c>
      <c r="B134" s="314">
        <v>5</v>
      </c>
      <c r="C134" s="276">
        <v>0</v>
      </c>
      <c r="D134" s="281">
        <f t="shared" si="18"/>
        <v>5</v>
      </c>
      <c r="E134" s="305">
        <f>SUMIF(INOUT!C:C,'N1113 '!#REF!,INOUT!F:F)</f>
        <v>0</v>
      </c>
      <c r="F134" s="282">
        <f t="shared" si="16"/>
        <v>5</v>
      </c>
      <c r="G134" s="306">
        <v>19.5</v>
      </c>
      <c r="H134" s="280">
        <f t="shared" si="12"/>
        <v>0</v>
      </c>
      <c r="I134" s="284">
        <f t="shared" si="17"/>
        <v>97.5</v>
      </c>
    </row>
    <row r="135" spans="1:11" s="307" customFormat="1" x14ac:dyDescent="0.2">
      <c r="A135" s="304" t="s">
        <v>638</v>
      </c>
      <c r="B135" s="314">
        <v>0</v>
      </c>
      <c r="C135" s="276">
        <v>10</v>
      </c>
      <c r="D135" s="281">
        <f t="shared" si="18"/>
        <v>10</v>
      </c>
      <c r="E135" s="305">
        <f>SUMIF(INOUT!C:C,'N1113 '!#REF!,INOUT!F:F)</f>
        <v>0</v>
      </c>
      <c r="F135" s="282">
        <f t="shared" si="16"/>
        <v>10</v>
      </c>
      <c r="G135" s="306">
        <v>10</v>
      </c>
      <c r="H135" s="280">
        <f t="shared" si="12"/>
        <v>0</v>
      </c>
      <c r="I135" s="284">
        <f t="shared" si="17"/>
        <v>100</v>
      </c>
    </row>
    <row r="136" spans="1:11" s="307" customFormat="1" x14ac:dyDescent="0.2">
      <c r="A136" s="304" t="s">
        <v>816</v>
      </c>
      <c r="B136" s="276">
        <v>150</v>
      </c>
      <c r="C136" s="276">
        <v>2800</v>
      </c>
      <c r="D136" s="281">
        <f t="shared" si="18"/>
        <v>2950</v>
      </c>
      <c r="E136" s="305">
        <f>SUMIF(INOUT!C:C,#REF!,INOUT!F:F)</f>
        <v>0</v>
      </c>
      <c r="F136" s="282">
        <f t="shared" si="16"/>
        <v>2950</v>
      </c>
      <c r="G136" s="306">
        <v>37.5</v>
      </c>
      <c r="H136" s="280">
        <f t="shared" si="12"/>
        <v>0</v>
      </c>
      <c r="I136" s="337">
        <f t="shared" si="17"/>
        <v>110625</v>
      </c>
    </row>
    <row r="137" spans="1:11" s="307" customFormat="1" x14ac:dyDescent="0.2">
      <c r="A137" s="304" t="s">
        <v>564</v>
      </c>
      <c r="B137" s="314">
        <v>0</v>
      </c>
      <c r="C137" s="276">
        <f>SUMIF(INOUT!C:C,'N1113 '!#REF!,INOUT!E:E)</f>
        <v>0</v>
      </c>
      <c r="D137" s="281">
        <f t="shared" si="18"/>
        <v>0</v>
      </c>
      <c r="E137" s="305">
        <f>SUMIF(INOUT!C:C,'N1113 '!#REF!,INOUT!F:F)</f>
        <v>0</v>
      </c>
      <c r="F137" s="282">
        <f t="shared" si="16"/>
        <v>0</v>
      </c>
      <c r="G137" s="306">
        <v>3.6</v>
      </c>
      <c r="H137" s="280">
        <f t="shared" si="12"/>
        <v>0</v>
      </c>
      <c r="I137" s="284">
        <f t="shared" si="17"/>
        <v>0</v>
      </c>
    </row>
    <row r="138" spans="1:11" s="307" customFormat="1" x14ac:dyDescent="0.2">
      <c r="A138" s="304" t="s">
        <v>377</v>
      </c>
      <c r="B138" s="314">
        <v>75</v>
      </c>
      <c r="C138" s="276">
        <f>SUMIF(INOUT!C:C,'N1113 '!A118,INOUT!E:E)</f>
        <v>518</v>
      </c>
      <c r="D138" s="281">
        <f>B138+C138</f>
        <v>593</v>
      </c>
      <c r="E138" s="305">
        <f>SUMIF(INOUT!C:C,'N1113 '!A118,INOUT!F:F)</f>
        <v>238</v>
      </c>
      <c r="F138" s="282">
        <f>D138-E138</f>
        <v>355</v>
      </c>
      <c r="G138" s="306">
        <v>2.75</v>
      </c>
      <c r="H138" s="280">
        <f t="shared" si="12"/>
        <v>654.5</v>
      </c>
      <c r="I138" s="284">
        <f t="shared" si="17"/>
        <v>976.25</v>
      </c>
    </row>
    <row r="139" spans="1:11" s="307" customFormat="1" x14ac:dyDescent="0.2">
      <c r="A139" s="304" t="s">
        <v>664</v>
      </c>
      <c r="B139" s="314">
        <v>5</v>
      </c>
      <c r="C139" s="276">
        <v>0</v>
      </c>
      <c r="D139" s="281">
        <f t="shared" si="18"/>
        <v>5</v>
      </c>
      <c r="E139" s="305">
        <f>SUMIF(INOUT!C:C,'N1113 '!A120,INOUT!F:F)</f>
        <v>0</v>
      </c>
      <c r="F139" s="282">
        <f t="shared" si="16"/>
        <v>5</v>
      </c>
      <c r="G139" s="306">
        <v>14</v>
      </c>
      <c r="H139" s="280">
        <f t="shared" si="12"/>
        <v>0</v>
      </c>
      <c r="I139" s="284">
        <f t="shared" si="17"/>
        <v>70</v>
      </c>
    </row>
    <row r="140" spans="1:11" s="307" customFormat="1" x14ac:dyDescent="0.2">
      <c r="A140" s="304" t="s">
        <v>483</v>
      </c>
      <c r="B140" s="314">
        <v>14</v>
      </c>
      <c r="C140" s="276">
        <f>SUMIF(INOUT!C:C,'N1113 '!A121,INOUT!E:E)</f>
        <v>8</v>
      </c>
      <c r="D140" s="281">
        <f>B140+C140</f>
        <v>22</v>
      </c>
      <c r="E140" s="305">
        <f>SUMIF(INOUT!C:C,'N1113 '!A121,INOUT!F:F)</f>
        <v>8</v>
      </c>
      <c r="F140" s="282">
        <f t="shared" si="16"/>
        <v>14</v>
      </c>
      <c r="G140" s="306">
        <v>6</v>
      </c>
      <c r="H140" s="280">
        <f t="shared" si="12"/>
        <v>48</v>
      </c>
      <c r="I140" s="284">
        <f t="shared" si="17"/>
        <v>84</v>
      </c>
    </row>
    <row r="141" spans="1:11" s="307" customFormat="1" x14ac:dyDescent="0.2">
      <c r="A141" s="304" t="s">
        <v>520</v>
      </c>
      <c r="B141" s="314">
        <v>0</v>
      </c>
      <c r="C141" s="276">
        <f>SUMIF(INOUT!C:C,'N1113 '!#REF!,INOUT!E:E)</f>
        <v>0</v>
      </c>
      <c r="D141" s="281">
        <f>B141+C141</f>
        <v>0</v>
      </c>
      <c r="E141" s="305">
        <f>SUMIF(INOUT!C:C,'N1113 '!#REF!,INOUT!F:F)</f>
        <v>0</v>
      </c>
      <c r="F141" s="282">
        <f>D141-E141</f>
        <v>0</v>
      </c>
      <c r="G141" s="306">
        <v>11.5</v>
      </c>
      <c r="H141" s="280">
        <f t="shared" si="12"/>
        <v>0</v>
      </c>
      <c r="I141" s="284">
        <f t="shared" si="17"/>
        <v>0</v>
      </c>
    </row>
    <row r="142" spans="1:11" s="307" customFormat="1" x14ac:dyDescent="0.2">
      <c r="A142" s="304" t="s">
        <v>746</v>
      </c>
      <c r="B142" s="314">
        <v>0</v>
      </c>
      <c r="C142" s="276">
        <f>SUMIF(INOUT!C:C,'N1113 '!#REF!,INOUT!E:E)</f>
        <v>0</v>
      </c>
      <c r="D142" s="281">
        <f>B142+C142</f>
        <v>0</v>
      </c>
      <c r="E142" s="305">
        <f>SUMIF(INOUT!C:C,'N1113 '!#REF!,INOUT!F:F)</f>
        <v>0</v>
      </c>
      <c r="F142" s="282">
        <f t="shared" ref="F142:F155" si="19">D142-E142</f>
        <v>0</v>
      </c>
      <c r="G142" s="306">
        <v>20</v>
      </c>
      <c r="H142" s="280">
        <f t="shared" si="12"/>
        <v>0</v>
      </c>
      <c r="I142" s="284">
        <f t="shared" si="17"/>
        <v>0</v>
      </c>
    </row>
    <row r="143" spans="1:11" s="307" customFormat="1" x14ac:dyDescent="0.2">
      <c r="A143" s="304" t="s">
        <v>848</v>
      </c>
      <c r="B143" s="314">
        <v>0</v>
      </c>
      <c r="C143" s="276">
        <f>SUMIF(INOUT!C:C,'N1113 '!#REF!,INOUT!E:E)</f>
        <v>0</v>
      </c>
      <c r="D143" s="281">
        <f>B143+C143</f>
        <v>0</v>
      </c>
      <c r="E143" s="305">
        <f>SUMIF(INOUT!C:C,'N1113 '!#REF!,INOUT!F:F)</f>
        <v>0</v>
      </c>
      <c r="F143" s="282">
        <f t="shared" si="19"/>
        <v>0</v>
      </c>
      <c r="G143" s="306">
        <v>20</v>
      </c>
      <c r="H143" s="280">
        <f t="shared" si="12"/>
        <v>0</v>
      </c>
      <c r="I143" s="284">
        <f t="shared" si="17"/>
        <v>0</v>
      </c>
    </row>
    <row r="144" spans="1:11" s="307" customFormat="1" x14ac:dyDescent="0.2">
      <c r="A144" s="304" t="s">
        <v>554</v>
      </c>
      <c r="B144" s="314">
        <v>23</v>
      </c>
      <c r="C144" s="276">
        <f>SUMIF(INOUT!C:C,'N1113 '!A124,INOUT!E:E)</f>
        <v>2</v>
      </c>
      <c r="D144" s="281">
        <f t="shared" ref="D144:D173" si="20">B144+C144</f>
        <v>25</v>
      </c>
      <c r="E144" s="305">
        <f>SUMIF(INOUT!C:C,'N1113 '!A124,INOUT!F:F)</f>
        <v>2</v>
      </c>
      <c r="F144" s="282">
        <f t="shared" si="19"/>
        <v>23</v>
      </c>
      <c r="G144" s="306">
        <v>9.5</v>
      </c>
      <c r="H144" s="280">
        <f t="shared" si="12"/>
        <v>19</v>
      </c>
      <c r="I144" s="284">
        <f t="shared" si="17"/>
        <v>218.5</v>
      </c>
    </row>
    <row r="145" spans="1:9" s="307" customFormat="1" ht="16.5" x14ac:dyDescent="0.2">
      <c r="A145" s="168" t="s">
        <v>837</v>
      </c>
      <c r="B145" s="314">
        <v>0</v>
      </c>
      <c r="C145" s="276">
        <f>SUMIF(INOUT!C:C,'N1113 '!#REF!,INOUT!E:E)</f>
        <v>0</v>
      </c>
      <c r="D145" s="281">
        <f t="shared" si="20"/>
        <v>0</v>
      </c>
      <c r="E145" s="305">
        <f>SUMIF(INOUT!C:C,'N1113 '!#REF!,INOUT!F:F)</f>
        <v>0</v>
      </c>
      <c r="F145" s="282">
        <f t="shared" si="19"/>
        <v>0</v>
      </c>
      <c r="G145" s="306">
        <v>20</v>
      </c>
      <c r="H145" s="280">
        <f t="shared" si="12"/>
        <v>0</v>
      </c>
      <c r="I145" s="284">
        <f t="shared" si="17"/>
        <v>0</v>
      </c>
    </row>
    <row r="146" spans="1:9" s="307" customFormat="1" x14ac:dyDescent="0.2">
      <c r="A146" s="304" t="s">
        <v>526</v>
      </c>
      <c r="B146" s="314">
        <v>3</v>
      </c>
      <c r="C146" s="276">
        <f>SUMIF(INOUT!C:C,'N1113 '!#REF!,INOUT!E:E)</f>
        <v>0</v>
      </c>
      <c r="D146" s="281">
        <f t="shared" si="20"/>
        <v>3</v>
      </c>
      <c r="E146" s="305">
        <f>SUMIF(INOUT!C:C,'N1113 '!#REF!,INOUT!F:F)</f>
        <v>0</v>
      </c>
      <c r="F146" s="282">
        <f t="shared" si="19"/>
        <v>3</v>
      </c>
      <c r="G146" s="306">
        <v>50</v>
      </c>
      <c r="H146" s="280">
        <f t="shared" si="12"/>
        <v>0</v>
      </c>
      <c r="I146" s="284"/>
    </row>
    <row r="147" spans="1:9" s="307" customFormat="1" x14ac:dyDescent="0.2">
      <c r="A147" s="304" t="s">
        <v>729</v>
      </c>
      <c r="B147" s="314">
        <v>2</v>
      </c>
      <c r="C147" s="276">
        <f>SUMIF(INOUT!C:C,'N1113 '!#REF!,INOUT!E:E)</f>
        <v>0</v>
      </c>
      <c r="D147" s="281">
        <f t="shared" si="20"/>
        <v>2</v>
      </c>
      <c r="E147" s="305">
        <f>SUMIF(INOUT!C:C,'N1113 '!#REF!,INOUT!F:F)</f>
        <v>0</v>
      </c>
      <c r="F147" s="282">
        <f t="shared" si="19"/>
        <v>2</v>
      </c>
      <c r="G147" s="306">
        <v>109.75</v>
      </c>
      <c r="H147" s="280">
        <f t="shared" si="12"/>
        <v>0</v>
      </c>
      <c r="I147" s="284"/>
    </row>
    <row r="148" spans="1:9" s="307" customFormat="1" x14ac:dyDescent="0.2">
      <c r="A148" s="304" t="s">
        <v>342</v>
      </c>
      <c r="B148" s="314">
        <v>7</v>
      </c>
      <c r="C148" s="276">
        <f>SUMIF(INOUT!C:C,'N1113 '!#REF!,INOUT!E:E)</f>
        <v>0</v>
      </c>
      <c r="D148" s="281">
        <f t="shared" si="20"/>
        <v>7</v>
      </c>
      <c r="E148" s="305">
        <f>SUMIF(INOUT!C:C,'N1113 '!#REF!,INOUT!F:F)</f>
        <v>0</v>
      </c>
      <c r="F148" s="282">
        <f t="shared" si="19"/>
        <v>7</v>
      </c>
      <c r="G148" s="306">
        <v>39</v>
      </c>
      <c r="H148" s="280">
        <f t="shared" si="12"/>
        <v>0</v>
      </c>
      <c r="I148" s="284">
        <f t="shared" ref="I148:I158" si="21">+G148*F148</f>
        <v>273</v>
      </c>
    </row>
    <row r="149" spans="1:9" s="307" customFormat="1" x14ac:dyDescent="0.2">
      <c r="A149" s="304" t="s">
        <v>424</v>
      </c>
      <c r="B149" s="314">
        <v>2</v>
      </c>
      <c r="C149" s="276">
        <f>SUMIF(INOUT!C:C,'N1113 '!#REF!,INOUT!E:E)</f>
        <v>0</v>
      </c>
      <c r="D149" s="281">
        <f>B149+C149</f>
        <v>2</v>
      </c>
      <c r="E149" s="305">
        <f>SUMIF(INOUT!C:C,'N1113 '!#REF!,INOUT!F:F)</f>
        <v>0</v>
      </c>
      <c r="F149" s="282">
        <f>D149-E149</f>
        <v>2</v>
      </c>
      <c r="G149" s="306">
        <v>29</v>
      </c>
      <c r="H149" s="280">
        <f t="shared" si="12"/>
        <v>0</v>
      </c>
      <c r="I149" s="284">
        <f t="shared" si="21"/>
        <v>58</v>
      </c>
    </row>
    <row r="150" spans="1:9" s="307" customFormat="1" x14ac:dyDescent="0.2">
      <c r="A150" s="304" t="s">
        <v>826</v>
      </c>
      <c r="B150" s="314">
        <v>0</v>
      </c>
      <c r="C150" s="276">
        <f>SUMIF(INOUT!C:C,'N1113 '!#REF!,INOUT!E:E)</f>
        <v>0</v>
      </c>
      <c r="D150" s="281">
        <f>B150+C150</f>
        <v>0</v>
      </c>
      <c r="E150" s="305">
        <f>SUMIF(INOUT!C:C,'N1113 '!#REF!,INOUT!F:F)</f>
        <v>0</v>
      </c>
      <c r="F150" s="282">
        <f>D150-E150</f>
        <v>0</v>
      </c>
      <c r="G150" s="306">
        <v>32</v>
      </c>
      <c r="H150" s="280">
        <f t="shared" si="12"/>
        <v>0</v>
      </c>
      <c r="I150" s="284">
        <f t="shared" si="21"/>
        <v>0</v>
      </c>
    </row>
    <row r="151" spans="1:9" s="307" customFormat="1" x14ac:dyDescent="0.2">
      <c r="A151" s="304" t="s">
        <v>583</v>
      </c>
      <c r="B151" s="314">
        <v>2</v>
      </c>
      <c r="C151" s="276">
        <f>SUMIF(INOUT!C:C,'N1113 '!#REF!,INOUT!E:E)</f>
        <v>0</v>
      </c>
      <c r="D151" s="281">
        <f>B151+C151</f>
        <v>2</v>
      </c>
      <c r="E151" s="305">
        <f>SUMIF(INOUT!C:C,'N1113 '!#REF!,INOUT!F:F)</f>
        <v>0</v>
      </c>
      <c r="F151" s="282">
        <f>D151-E151</f>
        <v>2</v>
      </c>
      <c r="G151" s="306">
        <v>400</v>
      </c>
      <c r="H151" s="280">
        <f t="shared" si="12"/>
        <v>0</v>
      </c>
      <c r="I151" s="284">
        <f t="shared" si="21"/>
        <v>800</v>
      </c>
    </row>
    <row r="152" spans="1:9" s="307" customFormat="1" ht="16.5" x14ac:dyDescent="0.2">
      <c r="A152" s="168" t="s">
        <v>834</v>
      </c>
      <c r="B152" s="314">
        <v>0</v>
      </c>
      <c r="C152" s="276">
        <f>SUMIF(INOUT!C:C,'N1113 '!#REF!,INOUT!E:E)</f>
        <v>0</v>
      </c>
      <c r="D152" s="281">
        <f t="shared" si="20"/>
        <v>0</v>
      </c>
      <c r="E152" s="305">
        <f>SUMIF(INOUT!C:C,'N1113 '!#REF!,INOUT!F:F)</f>
        <v>0</v>
      </c>
      <c r="F152" s="282">
        <f t="shared" si="19"/>
        <v>0</v>
      </c>
      <c r="G152" s="306">
        <v>5</v>
      </c>
      <c r="H152" s="280">
        <f t="shared" si="12"/>
        <v>0</v>
      </c>
      <c r="I152" s="284">
        <f t="shared" si="21"/>
        <v>0</v>
      </c>
    </row>
    <row r="153" spans="1:9" s="307" customFormat="1" x14ac:dyDescent="0.2">
      <c r="A153" s="304" t="s">
        <v>162</v>
      </c>
      <c r="B153" s="314">
        <v>7</v>
      </c>
      <c r="C153" s="276">
        <f>SUMIF(INOUT!C:C,'N1113 '!A137,INOUT!E:E)</f>
        <v>6</v>
      </c>
      <c r="D153" s="281">
        <f t="shared" si="20"/>
        <v>13</v>
      </c>
      <c r="E153" s="305">
        <f>SUMIF(INOUT!C:C,'N1113 '!A137,INOUT!F:F)</f>
        <v>0</v>
      </c>
      <c r="F153" s="282">
        <f t="shared" si="19"/>
        <v>13</v>
      </c>
      <c r="G153" s="306">
        <v>42</v>
      </c>
      <c r="H153" s="280">
        <f t="shared" si="12"/>
        <v>0</v>
      </c>
      <c r="I153" s="284">
        <f t="shared" si="21"/>
        <v>546</v>
      </c>
    </row>
    <row r="154" spans="1:9" s="307" customFormat="1" ht="16.5" x14ac:dyDescent="0.2">
      <c r="A154" s="168" t="s">
        <v>855</v>
      </c>
      <c r="B154" s="314">
        <v>0</v>
      </c>
      <c r="C154" s="276">
        <f>SUMIF(INOUT!C:C,'N1113 '!#REF!,INOUT!E:E)</f>
        <v>0</v>
      </c>
      <c r="D154" s="281">
        <f t="shared" si="20"/>
        <v>0</v>
      </c>
      <c r="E154" s="305">
        <f>SUMIF(INOUT!C:C,'N1113 '!#REF!,INOUT!F:F)</f>
        <v>0</v>
      </c>
      <c r="F154" s="282">
        <f t="shared" si="19"/>
        <v>0</v>
      </c>
      <c r="G154" s="306">
        <v>3.5</v>
      </c>
      <c r="H154" s="280">
        <f t="shared" si="12"/>
        <v>0</v>
      </c>
      <c r="I154" s="284">
        <f t="shared" si="21"/>
        <v>0</v>
      </c>
    </row>
    <row r="155" spans="1:9" s="307" customFormat="1" ht="16.5" x14ac:dyDescent="0.2">
      <c r="A155" s="168" t="s">
        <v>167</v>
      </c>
      <c r="B155" s="314">
        <v>0</v>
      </c>
      <c r="C155" s="276">
        <f>SUMIF(INOUT!C:C,'N1113 '!#REF!,INOUT!E:E)</f>
        <v>0</v>
      </c>
      <c r="D155" s="281">
        <f t="shared" si="20"/>
        <v>0</v>
      </c>
      <c r="E155" s="305">
        <f>SUMIF(INOUT!C:C,'N1113 '!#REF!,INOUT!F:F)</f>
        <v>0</v>
      </c>
      <c r="F155" s="282">
        <f t="shared" si="19"/>
        <v>0</v>
      </c>
      <c r="G155" s="306">
        <v>3.5</v>
      </c>
      <c r="H155" s="280">
        <f t="shared" si="12"/>
        <v>0</v>
      </c>
      <c r="I155" s="284">
        <f t="shared" si="21"/>
        <v>0</v>
      </c>
    </row>
    <row r="156" spans="1:9" s="307" customFormat="1" x14ac:dyDescent="0.2">
      <c r="A156" s="304" t="s">
        <v>425</v>
      </c>
      <c r="B156" s="314">
        <v>4</v>
      </c>
      <c r="C156" s="276">
        <f>SUMIF(INOUT!C:C,'N1113 '!#REF!,INOUT!E:E)</f>
        <v>0</v>
      </c>
      <c r="D156" s="281">
        <f t="shared" si="20"/>
        <v>4</v>
      </c>
      <c r="E156" s="305">
        <f>SUMIF(INOUT!C:C,'N1113 '!#REF!,INOUT!F:F)</f>
        <v>0</v>
      </c>
      <c r="F156" s="282">
        <f>D156-E156</f>
        <v>4</v>
      </c>
      <c r="G156" s="306">
        <v>28</v>
      </c>
      <c r="H156" s="280">
        <f t="shared" ref="H156:H193" si="22">+E156*G156</f>
        <v>0</v>
      </c>
      <c r="I156" s="284">
        <f t="shared" si="21"/>
        <v>112</v>
      </c>
    </row>
    <row r="157" spans="1:9" s="307" customFormat="1" x14ac:dyDescent="0.2">
      <c r="A157" s="304" t="s">
        <v>835</v>
      </c>
      <c r="B157" s="314">
        <v>0</v>
      </c>
      <c r="C157" s="276">
        <f>SUMIF(INOUT!C:C,'N1113 '!#REF!,INOUT!E:E)</f>
        <v>0</v>
      </c>
      <c r="D157" s="281">
        <f t="shared" si="20"/>
        <v>0</v>
      </c>
      <c r="E157" s="305">
        <f>SUMIF(INOUT!C:C,'N1113 '!#REF!,INOUT!F:F)</f>
        <v>0</v>
      </c>
      <c r="F157" s="282">
        <f>D157-E157</f>
        <v>0</v>
      </c>
      <c r="G157" s="306">
        <v>22</v>
      </c>
      <c r="H157" s="280">
        <f>+E157*G157</f>
        <v>0</v>
      </c>
      <c r="I157" s="284">
        <f t="shared" si="21"/>
        <v>0</v>
      </c>
    </row>
    <row r="158" spans="1:9" s="307" customFormat="1" x14ac:dyDescent="0.2">
      <c r="A158" s="304" t="s">
        <v>346</v>
      </c>
      <c r="B158" s="314">
        <v>3</v>
      </c>
      <c r="C158" s="276">
        <f>SUMIF(INOUT!C:C,'N1113 '!A146,INOUT!E:E)</f>
        <v>2</v>
      </c>
      <c r="D158" s="281">
        <f t="shared" si="20"/>
        <v>5</v>
      </c>
      <c r="E158" s="305">
        <f>SUMIF(INOUT!C:C,'N1113 '!A146,INOUT!F:F)</f>
        <v>2</v>
      </c>
      <c r="F158" s="282">
        <f>D158-E158</f>
        <v>3</v>
      </c>
      <c r="G158" s="306">
        <v>14.5</v>
      </c>
      <c r="H158" s="280">
        <f t="shared" si="22"/>
        <v>29</v>
      </c>
      <c r="I158" s="284">
        <f t="shared" si="21"/>
        <v>43.5</v>
      </c>
    </row>
    <row r="159" spans="1:9" s="307" customFormat="1" x14ac:dyDescent="0.2">
      <c r="A159" s="304" t="s">
        <v>426</v>
      </c>
      <c r="B159" s="314">
        <v>1</v>
      </c>
      <c r="C159" s="276">
        <f>SUMIF(INOUT!C:C,'N1113 '!#REF!,INOUT!E:E)</f>
        <v>0</v>
      </c>
      <c r="D159" s="281">
        <f t="shared" si="20"/>
        <v>1</v>
      </c>
      <c r="E159" s="305">
        <f>SUMIF(INOUT!C:C,'N1113 '!#REF!,INOUT!F:F)</f>
        <v>0</v>
      </c>
      <c r="F159" s="282">
        <f t="shared" ref="F159:F193" si="23">D159-E159</f>
        <v>1</v>
      </c>
      <c r="G159" s="306">
        <v>40</v>
      </c>
      <c r="H159" s="280">
        <f t="shared" si="22"/>
        <v>0</v>
      </c>
      <c r="I159" s="284"/>
    </row>
    <row r="160" spans="1:9" s="307" customFormat="1" x14ac:dyDescent="0.2">
      <c r="A160" s="304" t="s">
        <v>752</v>
      </c>
      <c r="B160" s="314">
        <v>2</v>
      </c>
      <c r="C160" s="276">
        <f>SUMIF(INOUT!C:C,'N1113 '!#REF!,INOUT!E:E)</f>
        <v>0</v>
      </c>
      <c r="D160" s="281">
        <f t="shared" si="20"/>
        <v>2</v>
      </c>
      <c r="E160" s="305">
        <f>SUMIF(INOUT!C:C,'N1113 '!#REF!,INOUT!F:F)</f>
        <v>0</v>
      </c>
      <c r="F160" s="282">
        <f t="shared" si="23"/>
        <v>2</v>
      </c>
      <c r="G160" s="306">
        <v>67</v>
      </c>
      <c r="H160" s="280">
        <f t="shared" si="22"/>
        <v>0</v>
      </c>
      <c r="I160" s="284">
        <f t="shared" ref="I160:I193" si="24">+G160*F160</f>
        <v>134</v>
      </c>
    </row>
    <row r="161" spans="1:9" s="307" customFormat="1" x14ac:dyDescent="0.2">
      <c r="A161" s="304" t="s">
        <v>427</v>
      </c>
      <c r="B161" s="314">
        <v>1</v>
      </c>
      <c r="C161" s="276">
        <v>0</v>
      </c>
      <c r="D161" s="281">
        <f t="shared" si="20"/>
        <v>1</v>
      </c>
      <c r="E161" s="305">
        <f>SUMIF(INOUT!C:C,'N1113 '!A150,INOUT!F:F)</f>
        <v>3</v>
      </c>
      <c r="F161" s="282">
        <f t="shared" si="23"/>
        <v>-2</v>
      </c>
      <c r="G161" s="306">
        <v>85</v>
      </c>
      <c r="H161" s="280">
        <f t="shared" si="22"/>
        <v>255</v>
      </c>
      <c r="I161" s="284">
        <f t="shared" si="24"/>
        <v>-170</v>
      </c>
    </row>
    <row r="162" spans="1:9" s="307" customFormat="1" ht="16.5" x14ac:dyDescent="0.2">
      <c r="A162" s="168" t="s">
        <v>838</v>
      </c>
      <c r="B162" s="314">
        <v>0</v>
      </c>
      <c r="C162" s="276">
        <f>SUMIF(INOUT!C:C,'N1113 '!#REF!,INOUT!E:E)</f>
        <v>0</v>
      </c>
      <c r="D162" s="281">
        <f t="shared" si="20"/>
        <v>0</v>
      </c>
      <c r="E162" s="305">
        <f>SUMIF(INOUT!C:C,'N1113 '!#REF!,INOUT!F:F)</f>
        <v>0</v>
      </c>
      <c r="F162" s="282">
        <f>D162-E162</f>
        <v>0</v>
      </c>
      <c r="G162" s="306">
        <v>55</v>
      </c>
      <c r="H162" s="280">
        <f>+E162*G162</f>
        <v>0</v>
      </c>
      <c r="I162" s="284">
        <f>+G162*F162</f>
        <v>0</v>
      </c>
    </row>
    <row r="163" spans="1:9" s="307" customFormat="1" x14ac:dyDescent="0.2">
      <c r="A163" s="304" t="s">
        <v>174</v>
      </c>
      <c r="B163" s="314">
        <v>32</v>
      </c>
      <c r="C163" s="276">
        <v>0</v>
      </c>
      <c r="D163" s="281">
        <f t="shared" si="20"/>
        <v>32</v>
      </c>
      <c r="E163" s="305">
        <f>SUMIF(INOUT!C:C,'N1113 '!A154,INOUT!F:F)</f>
        <v>4</v>
      </c>
      <c r="F163" s="282">
        <f>D163-E163</f>
        <v>28</v>
      </c>
      <c r="G163" s="306">
        <v>40</v>
      </c>
      <c r="H163" s="280">
        <f>+E163*G163</f>
        <v>160</v>
      </c>
      <c r="I163" s="284">
        <f t="shared" si="24"/>
        <v>1120</v>
      </c>
    </row>
    <row r="164" spans="1:9" s="307" customFormat="1" x14ac:dyDescent="0.2">
      <c r="A164" s="304" t="s">
        <v>182</v>
      </c>
      <c r="B164" s="314">
        <v>6</v>
      </c>
      <c r="C164" s="276">
        <f>SUMIF(INOUT!C:C,'N1113 '!A155,INOUT!E:E)</f>
        <v>12</v>
      </c>
      <c r="D164" s="281">
        <f t="shared" si="20"/>
        <v>18</v>
      </c>
      <c r="E164" s="305">
        <f>SUMIF(INOUT!C:C,'N1113 '!A155,INOUT!F:F)</f>
        <v>0</v>
      </c>
      <c r="F164" s="282">
        <f>D164-E164</f>
        <v>18</v>
      </c>
      <c r="G164" s="306">
        <v>17</v>
      </c>
      <c r="H164" s="280">
        <f>+E164*G164</f>
        <v>0</v>
      </c>
      <c r="I164" s="284">
        <f t="shared" si="24"/>
        <v>306</v>
      </c>
    </row>
    <row r="165" spans="1:9" s="307" customFormat="1" x14ac:dyDescent="0.2">
      <c r="A165" s="304" t="s">
        <v>184</v>
      </c>
      <c r="B165" s="314">
        <v>3</v>
      </c>
      <c r="C165" s="276">
        <f>SUMIF(INOUT!C:C,'N1113 '!A156,INOUT!E:E)</f>
        <v>13</v>
      </c>
      <c r="D165" s="281">
        <f t="shared" si="20"/>
        <v>16</v>
      </c>
      <c r="E165" s="305">
        <f>SUMIF(INOUT!C:C,'N1113 '!A156,INOUT!F:F)</f>
        <v>12</v>
      </c>
      <c r="F165" s="282">
        <f>D165-E165</f>
        <v>4</v>
      </c>
      <c r="G165" s="306">
        <v>8.5</v>
      </c>
      <c r="H165" s="280">
        <f>+E165*G165</f>
        <v>102</v>
      </c>
      <c r="I165" s="284">
        <f t="shared" si="24"/>
        <v>34</v>
      </c>
    </row>
    <row r="166" spans="1:9" s="307" customFormat="1" x14ac:dyDescent="0.2">
      <c r="A166" s="304" t="s">
        <v>529</v>
      </c>
      <c r="B166" s="314">
        <v>2</v>
      </c>
      <c r="C166" s="276">
        <f>SUMIF(INOUT!C:C,'N1113 '!A157,INOUT!E:E)</f>
        <v>2</v>
      </c>
      <c r="D166" s="281">
        <f t="shared" si="20"/>
        <v>4</v>
      </c>
      <c r="E166" s="305">
        <f>SUMIF(INOUT!C:C,'N1113 '!A157,INOUT!F:F)</f>
        <v>0</v>
      </c>
      <c r="F166" s="282">
        <f t="shared" si="23"/>
        <v>4</v>
      </c>
      <c r="G166" s="306">
        <v>145</v>
      </c>
      <c r="H166" s="280">
        <f t="shared" si="22"/>
        <v>0</v>
      </c>
      <c r="I166" s="284">
        <f t="shared" si="24"/>
        <v>580</v>
      </c>
    </row>
    <row r="167" spans="1:9" s="307" customFormat="1" x14ac:dyDescent="0.2">
      <c r="A167" s="304" t="s">
        <v>430</v>
      </c>
      <c r="B167" s="314">
        <v>3</v>
      </c>
      <c r="C167" s="276">
        <f>SUMIF(INOUT!C:C,'N1113 '!A158,INOUT!E:E)</f>
        <v>3</v>
      </c>
      <c r="D167" s="281">
        <f t="shared" si="20"/>
        <v>6</v>
      </c>
      <c r="E167" s="305">
        <f>SUMIF(INOUT!C:C,'N1113 '!A158,INOUT!F:F)</f>
        <v>0</v>
      </c>
      <c r="F167" s="282">
        <f t="shared" si="23"/>
        <v>6</v>
      </c>
      <c r="G167" s="306">
        <v>26</v>
      </c>
      <c r="H167" s="280">
        <f t="shared" si="22"/>
        <v>0</v>
      </c>
      <c r="I167" s="284">
        <f t="shared" si="24"/>
        <v>156</v>
      </c>
    </row>
    <row r="168" spans="1:9" s="307" customFormat="1" x14ac:dyDescent="0.2">
      <c r="A168" s="304" t="s">
        <v>845</v>
      </c>
      <c r="B168" s="314">
        <v>0</v>
      </c>
      <c r="C168" s="276">
        <f>SUMIF(INOUT!C:C,'N1113 '!#REF!,INOUT!E:E)</f>
        <v>0</v>
      </c>
      <c r="D168" s="281">
        <f t="shared" si="20"/>
        <v>0</v>
      </c>
      <c r="E168" s="305">
        <f>SUMIF(INOUT!C:C,'N1113 '!#REF!,INOUT!F:F)</f>
        <v>0</v>
      </c>
      <c r="F168" s="282">
        <f t="shared" si="23"/>
        <v>0</v>
      </c>
      <c r="G168" s="306">
        <v>1</v>
      </c>
      <c r="H168" s="280">
        <f t="shared" si="22"/>
        <v>0</v>
      </c>
      <c r="I168" s="284">
        <f t="shared" si="24"/>
        <v>0</v>
      </c>
    </row>
    <row r="169" spans="1:9" s="307" customFormat="1" x14ac:dyDescent="0.2">
      <c r="A169" s="304" t="s">
        <v>186</v>
      </c>
      <c r="B169" s="314">
        <v>5</v>
      </c>
      <c r="C169" s="276">
        <f>SUMIF(INOUT!C:C,'N1113 '!A161,INOUT!E:E)</f>
        <v>0</v>
      </c>
      <c r="D169" s="281">
        <f t="shared" si="20"/>
        <v>5</v>
      </c>
      <c r="E169" s="305">
        <f>SUMIF(INOUT!C:C,'N1113 '!A161,INOUT!F:F)</f>
        <v>0</v>
      </c>
      <c r="F169" s="282">
        <f>D169-E169</f>
        <v>5</v>
      </c>
      <c r="G169" s="306">
        <v>4.5</v>
      </c>
      <c r="H169" s="280">
        <f t="shared" si="22"/>
        <v>0</v>
      </c>
      <c r="I169" s="284">
        <f t="shared" si="24"/>
        <v>22.5</v>
      </c>
    </row>
    <row r="170" spans="1:9" s="307" customFormat="1" x14ac:dyDescent="0.2">
      <c r="A170" s="304" t="s">
        <v>189</v>
      </c>
      <c r="B170" s="314">
        <v>19</v>
      </c>
      <c r="C170" s="276">
        <f>SUMIF(INOUT!C:C,'N1113 '!#REF!,INOUT!E:E)</f>
        <v>0</v>
      </c>
      <c r="D170" s="281">
        <f t="shared" si="20"/>
        <v>19</v>
      </c>
      <c r="E170" s="305">
        <f>SUMIF(INOUT!C:C,'N1113 '!#REF!,INOUT!F:F)</f>
        <v>0</v>
      </c>
      <c r="F170" s="282">
        <f t="shared" si="23"/>
        <v>19</v>
      </c>
      <c r="G170" s="306">
        <v>29.58</v>
      </c>
      <c r="H170" s="280">
        <f t="shared" si="22"/>
        <v>0</v>
      </c>
      <c r="I170" s="284">
        <f t="shared" si="24"/>
        <v>562.02</v>
      </c>
    </row>
    <row r="171" spans="1:9" s="307" customFormat="1" x14ac:dyDescent="0.2">
      <c r="A171" s="304" t="s">
        <v>192</v>
      </c>
      <c r="B171" s="314">
        <v>8</v>
      </c>
      <c r="C171" s="276">
        <f>SUMIF(INOUT!C:C,'N1113 '!#REF!,INOUT!E:E)</f>
        <v>0</v>
      </c>
      <c r="D171" s="281">
        <f t="shared" si="20"/>
        <v>8</v>
      </c>
      <c r="E171" s="305">
        <f>SUMIF(INOUT!C:C,'N1113 '!#REF!,INOUT!F:F)</f>
        <v>0</v>
      </c>
      <c r="F171" s="282">
        <f t="shared" si="23"/>
        <v>8</v>
      </c>
      <c r="G171" s="306">
        <v>29.582999999999998</v>
      </c>
      <c r="H171" s="280">
        <f t="shared" si="22"/>
        <v>0</v>
      </c>
      <c r="I171" s="284">
        <f t="shared" si="24"/>
        <v>236.66399999999999</v>
      </c>
    </row>
    <row r="172" spans="1:9" s="307" customFormat="1" x14ac:dyDescent="0.2">
      <c r="A172" s="304" t="s">
        <v>836</v>
      </c>
      <c r="B172" s="314">
        <v>0</v>
      </c>
      <c r="C172" s="276">
        <f>SUMIF(INOUT!C:C,'N1113 '!#REF!,INOUT!E:E)</f>
        <v>0</v>
      </c>
      <c r="D172" s="281">
        <f t="shared" si="20"/>
        <v>0</v>
      </c>
      <c r="E172" s="305">
        <f>SUMIF(INOUT!C:C,'N1113 '!#REF!,INOUT!F:F)</f>
        <v>0</v>
      </c>
      <c r="F172" s="282">
        <f>D172-E172</f>
        <v>0</v>
      </c>
      <c r="G172" s="306">
        <v>32</v>
      </c>
      <c r="H172" s="280">
        <f>+E172*G172</f>
        <v>0</v>
      </c>
      <c r="I172" s="284">
        <f>+G172*F172</f>
        <v>0</v>
      </c>
    </row>
    <row r="173" spans="1:9" s="307" customFormat="1" x14ac:dyDescent="0.2">
      <c r="A173" s="304" t="s">
        <v>194</v>
      </c>
      <c r="B173" s="314">
        <v>13</v>
      </c>
      <c r="C173" s="276">
        <f>SUMIF(INOUT!C:C,'N1113 '!A164,INOUT!E:E)</f>
        <v>10</v>
      </c>
      <c r="D173" s="281">
        <f t="shared" si="20"/>
        <v>23</v>
      </c>
      <c r="E173" s="305">
        <f>SUMIF(INOUT!C:C,'N1113 '!A164,INOUT!F:F)</f>
        <v>10</v>
      </c>
      <c r="F173" s="282">
        <f t="shared" si="23"/>
        <v>13</v>
      </c>
      <c r="G173" s="306">
        <v>30</v>
      </c>
      <c r="H173" s="280">
        <f t="shared" si="22"/>
        <v>300</v>
      </c>
      <c r="I173" s="284">
        <f t="shared" si="24"/>
        <v>390</v>
      </c>
    </row>
    <row r="174" spans="1:9" s="307" customFormat="1" x14ac:dyDescent="0.2">
      <c r="A174" s="304" t="s">
        <v>195</v>
      </c>
      <c r="B174" s="314">
        <v>2</v>
      </c>
      <c r="C174" s="276">
        <f>SUMIF(INOUT!C:C,'N1113 '!#REF!,INOUT!E:E)</f>
        <v>0</v>
      </c>
      <c r="D174" s="281">
        <v>5</v>
      </c>
      <c r="E174" s="305">
        <f>SUMIF(INOUT!C:C,'N1113 '!#REF!,INOUT!F:F)</f>
        <v>0</v>
      </c>
      <c r="F174" s="282">
        <f t="shared" si="23"/>
        <v>5</v>
      </c>
      <c r="G174" s="306">
        <v>30</v>
      </c>
      <c r="H174" s="280">
        <f t="shared" si="22"/>
        <v>0</v>
      </c>
      <c r="I174" s="284">
        <f t="shared" si="24"/>
        <v>150</v>
      </c>
    </row>
    <row r="175" spans="1:9" s="307" customFormat="1" x14ac:dyDescent="0.2">
      <c r="A175" s="304" t="s">
        <v>196</v>
      </c>
      <c r="B175" s="314">
        <v>5</v>
      </c>
      <c r="C175" s="276">
        <f>SUMIF(INOUT!C:C,'N1113 '!#REF!,INOUT!E:E)</f>
        <v>0</v>
      </c>
      <c r="D175" s="281">
        <f>B175+C175</f>
        <v>5</v>
      </c>
      <c r="E175" s="305">
        <f>SUMIF(INOUT!C:C,'N1113 '!#REF!,INOUT!F:F)</f>
        <v>0</v>
      </c>
      <c r="F175" s="282">
        <f t="shared" si="23"/>
        <v>5</v>
      </c>
      <c r="G175" s="306">
        <v>30</v>
      </c>
      <c r="H175" s="280">
        <f t="shared" si="22"/>
        <v>0</v>
      </c>
      <c r="I175" s="284">
        <f t="shared" si="24"/>
        <v>150</v>
      </c>
    </row>
    <row r="176" spans="1:9" s="307" customFormat="1" x14ac:dyDescent="0.2">
      <c r="A176" s="304" t="s">
        <v>854</v>
      </c>
      <c r="B176" s="314">
        <v>0</v>
      </c>
      <c r="C176" s="276">
        <v>1</v>
      </c>
      <c r="D176" s="281">
        <f>B176+C176</f>
        <v>1</v>
      </c>
      <c r="E176" s="305">
        <f>SUMIF(INOUT!C:C,'N1113 '!#REF!,INOUT!F:F)</f>
        <v>0</v>
      </c>
      <c r="F176" s="282">
        <f t="shared" si="23"/>
        <v>1</v>
      </c>
      <c r="G176" s="306">
        <v>595</v>
      </c>
      <c r="H176" s="280">
        <f t="shared" si="22"/>
        <v>0</v>
      </c>
      <c r="I176" s="284">
        <f t="shared" si="24"/>
        <v>595</v>
      </c>
    </row>
    <row r="177" spans="1:10" s="307" customFormat="1" x14ac:dyDescent="0.2">
      <c r="A177" s="304" t="s">
        <v>224</v>
      </c>
      <c r="B177" s="314">
        <v>4</v>
      </c>
      <c r="C177" s="276">
        <f>SUMIF(INOUT!C:C,'N1113 '!A167,INOUT!E:E)</f>
        <v>4</v>
      </c>
      <c r="D177" s="281">
        <f t="shared" ref="D177:D193" si="25">B177+C177</f>
        <v>8</v>
      </c>
      <c r="E177" s="305">
        <f>SUMIF(INOUT!C:C,'N1113 '!A167,INOUT!F:F)</f>
        <v>0</v>
      </c>
      <c r="F177" s="282">
        <f t="shared" si="23"/>
        <v>8</v>
      </c>
      <c r="G177" s="306">
        <v>12</v>
      </c>
      <c r="H177" s="280">
        <f t="shared" si="22"/>
        <v>0</v>
      </c>
      <c r="I177" s="284">
        <f t="shared" si="24"/>
        <v>96</v>
      </c>
    </row>
    <row r="178" spans="1:10" s="307" customFormat="1" x14ac:dyDescent="0.2">
      <c r="A178" s="304" t="s">
        <v>226</v>
      </c>
      <c r="B178" s="314">
        <v>2</v>
      </c>
      <c r="C178" s="276">
        <f>SUMIF(INOUT!C:C,'N1113 '!A168,INOUT!E:E)</f>
        <v>2</v>
      </c>
      <c r="D178" s="281">
        <f t="shared" si="25"/>
        <v>4</v>
      </c>
      <c r="E178" s="305">
        <f>SUMIF(INOUT!C:C,'N1113 '!A168,INOUT!F:F)</f>
        <v>0</v>
      </c>
      <c r="F178" s="282">
        <f t="shared" si="23"/>
        <v>4</v>
      </c>
      <c r="G178" s="306">
        <v>10</v>
      </c>
      <c r="H178" s="280">
        <f t="shared" si="22"/>
        <v>0</v>
      </c>
      <c r="I178" s="284">
        <f t="shared" si="24"/>
        <v>40</v>
      </c>
    </row>
    <row r="179" spans="1:10" s="307" customFormat="1" x14ac:dyDescent="0.2">
      <c r="A179" s="304" t="s">
        <v>846</v>
      </c>
      <c r="B179" s="314">
        <v>0</v>
      </c>
      <c r="C179" s="276">
        <f>SUMIF(INOUT!C:C,'N1113 '!#REF!,INOUT!E:E)</f>
        <v>0</v>
      </c>
      <c r="D179" s="281">
        <f t="shared" si="25"/>
        <v>0</v>
      </c>
      <c r="E179" s="305">
        <v>1</v>
      </c>
      <c r="F179" s="282">
        <f t="shared" si="23"/>
        <v>-1</v>
      </c>
      <c r="G179" s="306">
        <v>1950</v>
      </c>
      <c r="H179" s="280">
        <f t="shared" si="22"/>
        <v>1950</v>
      </c>
      <c r="I179" s="284">
        <f t="shared" si="24"/>
        <v>-1950</v>
      </c>
    </row>
    <row r="180" spans="1:10" s="307" customFormat="1" x14ac:dyDescent="0.2">
      <c r="A180" s="304" t="s">
        <v>815</v>
      </c>
      <c r="B180" s="314">
        <v>0</v>
      </c>
      <c r="C180" s="276">
        <f>SUMIF(INOUT!C:C,'N1113 '!#REF!,INOUT!E:E)</f>
        <v>0</v>
      </c>
      <c r="D180" s="281">
        <f t="shared" si="25"/>
        <v>0</v>
      </c>
      <c r="E180" s="305">
        <f>SUMIF(INOUT!C:C,'N1113 '!#REF!,INOUT!F:F)</f>
        <v>0</v>
      </c>
      <c r="F180" s="282">
        <f t="shared" si="23"/>
        <v>0</v>
      </c>
      <c r="G180" s="306">
        <v>295</v>
      </c>
      <c r="H180" s="280">
        <f t="shared" si="22"/>
        <v>0</v>
      </c>
      <c r="I180" s="284">
        <f t="shared" si="24"/>
        <v>0</v>
      </c>
    </row>
    <row r="181" spans="1:10" s="307" customFormat="1" x14ac:dyDescent="0.2">
      <c r="A181" s="304" t="s">
        <v>227</v>
      </c>
      <c r="B181" s="314">
        <v>0</v>
      </c>
      <c r="C181" s="276">
        <f>SUMIF(INOUT!C:C,'N1113 '!#REF!,INOUT!E:E)</f>
        <v>0</v>
      </c>
      <c r="D181" s="281">
        <v>10</v>
      </c>
      <c r="E181" s="305">
        <f>SUMIF(INOUT!C:C,'N1113 '!#REF!,INOUT!F:F)</f>
        <v>0</v>
      </c>
      <c r="F181" s="282">
        <f t="shared" si="23"/>
        <v>10</v>
      </c>
      <c r="G181" s="306">
        <v>135</v>
      </c>
      <c r="H181" s="280">
        <f t="shared" si="22"/>
        <v>0</v>
      </c>
      <c r="I181" s="284">
        <f t="shared" si="24"/>
        <v>1350</v>
      </c>
    </row>
    <row r="182" spans="1:10" s="307" customFormat="1" x14ac:dyDescent="0.2">
      <c r="A182" s="304" t="s">
        <v>231</v>
      </c>
      <c r="B182" s="314">
        <v>9</v>
      </c>
      <c r="C182" s="276">
        <v>0</v>
      </c>
      <c r="D182" s="281">
        <f t="shared" si="25"/>
        <v>9</v>
      </c>
      <c r="E182" s="305">
        <f>SUMIF(INOUT!C:C,'N1113 '!A170,INOUT!F:F)</f>
        <v>4</v>
      </c>
      <c r="F182" s="282">
        <f t="shared" si="23"/>
        <v>5</v>
      </c>
      <c r="G182" s="306">
        <v>425</v>
      </c>
      <c r="H182" s="280">
        <f>+E182*G182</f>
        <v>1700</v>
      </c>
      <c r="I182" s="284">
        <f t="shared" si="24"/>
        <v>2125</v>
      </c>
    </row>
    <row r="183" spans="1:10" s="307" customFormat="1" x14ac:dyDescent="0.2">
      <c r="A183" s="304" t="s">
        <v>235</v>
      </c>
      <c r="B183" s="314"/>
      <c r="C183" s="276">
        <f>SUMIF(INOUT!C:C,'N1113 '!A171,INOUT!E:E)</f>
        <v>84</v>
      </c>
      <c r="D183" s="281">
        <f t="shared" si="25"/>
        <v>84</v>
      </c>
      <c r="E183" s="305">
        <f>SUMIF(INOUT!C:C,'N1113 '!A171,INOUT!F:F)</f>
        <v>39</v>
      </c>
      <c r="F183" s="282">
        <f t="shared" si="23"/>
        <v>45</v>
      </c>
      <c r="G183" s="306">
        <v>616.66999999999996</v>
      </c>
      <c r="H183" s="280">
        <f>+E183*G183</f>
        <v>24050.129999999997</v>
      </c>
      <c r="I183" s="284">
        <f>+G183*F183</f>
        <v>27750.149999999998</v>
      </c>
    </row>
    <row r="184" spans="1:10" s="307" customFormat="1" x14ac:dyDescent="0.2">
      <c r="A184" s="304" t="s">
        <v>728</v>
      </c>
      <c r="B184" s="314">
        <v>5</v>
      </c>
      <c r="C184" s="276">
        <f>SUMIF(INOUT!C:C,'N1113 '!#REF!,INOUT!E:E)</f>
        <v>0</v>
      </c>
      <c r="D184" s="281">
        <f>B184+C184</f>
        <v>5</v>
      </c>
      <c r="E184" s="305">
        <f>SUMIF(INOUT!C:C,'N1113 '!#REF!,INOUT!F:F)</f>
        <v>0</v>
      </c>
      <c r="F184" s="282">
        <f>D184-E184</f>
        <v>5</v>
      </c>
      <c r="G184" s="306">
        <v>350</v>
      </c>
      <c r="H184" s="280">
        <f>+E184*G184</f>
        <v>0</v>
      </c>
      <c r="I184" s="284">
        <f>+G184*F184</f>
        <v>1750</v>
      </c>
    </row>
    <row r="185" spans="1:10" s="307" customFormat="1" x14ac:dyDescent="0.2">
      <c r="A185" s="304" t="s">
        <v>237</v>
      </c>
      <c r="B185" s="314">
        <v>18</v>
      </c>
      <c r="C185" s="276">
        <f>SUMIF(INOUT!C:C,'N1113 '!A172,INOUT!E:E)</f>
        <v>18</v>
      </c>
      <c r="D185" s="281">
        <f>B185+C185</f>
        <v>36</v>
      </c>
      <c r="E185" s="305">
        <f>SUMIF(INOUT!C:C,'N1113 '!A172,INOUT!F:F)</f>
        <v>0</v>
      </c>
      <c r="F185" s="282">
        <f>D185-E185</f>
        <v>36</v>
      </c>
      <c r="G185" s="306">
        <v>495</v>
      </c>
      <c r="H185" s="330">
        <f>+E185*G185</f>
        <v>0</v>
      </c>
      <c r="I185" s="284">
        <f>+G185*F185</f>
        <v>17820</v>
      </c>
    </row>
    <row r="186" spans="1:10" s="307" customFormat="1" x14ac:dyDescent="0.2">
      <c r="A186" s="304" t="s">
        <v>825</v>
      </c>
      <c r="B186" s="314">
        <v>0</v>
      </c>
      <c r="C186" s="276">
        <f>SUMIF(INOUT!C:C,'N1113 '!#REF!,INOUT!E:E)</f>
        <v>0</v>
      </c>
      <c r="D186" s="281">
        <f>B186+C186</f>
        <v>0</v>
      </c>
      <c r="E186" s="305">
        <f>SUMIF(INOUT!C:C,'N1113 '!#REF!,INOUT!F:F)</f>
        <v>0</v>
      </c>
      <c r="F186" s="282">
        <f>D186-E186</f>
        <v>0</v>
      </c>
      <c r="G186" s="306">
        <v>525</v>
      </c>
      <c r="H186" s="330">
        <f>+E186*G186</f>
        <v>0</v>
      </c>
      <c r="I186" s="284">
        <f>+G186*F186</f>
        <v>0</v>
      </c>
      <c r="J186" s="309"/>
    </row>
    <row r="187" spans="1:10" s="307" customFormat="1" x14ac:dyDescent="0.2">
      <c r="A187" s="304" t="s">
        <v>431</v>
      </c>
      <c r="B187" s="314">
        <v>3</v>
      </c>
      <c r="C187" s="276">
        <f>SUMIF(INOUT!C:C,'N1113 '!#REF!,INOUT!E:E)</f>
        <v>0</v>
      </c>
      <c r="D187" s="281">
        <f t="shared" si="25"/>
        <v>3</v>
      </c>
      <c r="E187" s="305">
        <f>SUMIF(INOUT!C:C,'N1113 '!#REF!,INOUT!F:F)</f>
        <v>0</v>
      </c>
      <c r="F187" s="282">
        <f t="shared" si="23"/>
        <v>3</v>
      </c>
      <c r="G187" s="306">
        <v>310</v>
      </c>
      <c r="H187" s="280">
        <f t="shared" si="22"/>
        <v>0</v>
      </c>
      <c r="I187" s="284">
        <f t="shared" si="24"/>
        <v>930</v>
      </c>
    </row>
    <row r="188" spans="1:10" s="307" customFormat="1" x14ac:dyDescent="0.2">
      <c r="A188" s="304" t="s">
        <v>241</v>
      </c>
      <c r="B188" s="314">
        <v>3</v>
      </c>
      <c r="C188" s="276">
        <f>SUMIF(INOUT!C:C,'N1113 '!A179,INOUT!E:E)</f>
        <v>3</v>
      </c>
      <c r="D188" s="281">
        <f t="shared" si="25"/>
        <v>6</v>
      </c>
      <c r="E188" s="305">
        <f>SUMIF(INOUT!C:C,'N1113 '!A179,INOUT!F:F)</f>
        <v>0</v>
      </c>
      <c r="F188" s="282">
        <f t="shared" si="23"/>
        <v>6</v>
      </c>
      <c r="G188" s="306">
        <v>390</v>
      </c>
      <c r="H188" s="280">
        <f t="shared" si="22"/>
        <v>0</v>
      </c>
      <c r="I188" s="284">
        <f t="shared" si="24"/>
        <v>2340</v>
      </c>
    </row>
    <row r="189" spans="1:10" s="307" customFormat="1" x14ac:dyDescent="0.2">
      <c r="A189" s="304" t="s">
        <v>432</v>
      </c>
      <c r="B189" s="314">
        <v>0</v>
      </c>
      <c r="C189" s="276">
        <f>SUMIF(INOUT!C:C,'N1113 '!A180,INOUT!E:E)</f>
        <v>2</v>
      </c>
      <c r="D189" s="281">
        <f t="shared" si="25"/>
        <v>2</v>
      </c>
      <c r="E189" s="305">
        <f>SUMIF(INOUT!C:C,'N1113 '!A180,INOUT!F:F)</f>
        <v>0</v>
      </c>
      <c r="F189" s="282">
        <f t="shared" si="23"/>
        <v>2</v>
      </c>
      <c r="G189" s="306">
        <v>695</v>
      </c>
      <c r="H189" s="280">
        <f t="shared" si="22"/>
        <v>0</v>
      </c>
      <c r="I189" s="284">
        <f t="shared" si="24"/>
        <v>1390</v>
      </c>
    </row>
    <row r="190" spans="1:10" s="307" customFormat="1" x14ac:dyDescent="0.2">
      <c r="A190" s="304" t="s">
        <v>349</v>
      </c>
      <c r="B190" s="314">
        <v>2</v>
      </c>
      <c r="C190" s="276">
        <f>SUMIF(INOUT!C:C,'N1113 '!A181,INOUT!E:E)</f>
        <v>2</v>
      </c>
      <c r="D190" s="281">
        <f t="shared" si="25"/>
        <v>4</v>
      </c>
      <c r="E190" s="305">
        <f>SUMIF(INOUT!C:C,'N1113 '!A181,INOUT!F:F)</f>
        <v>0</v>
      </c>
      <c r="F190" s="282">
        <f t="shared" si="23"/>
        <v>4</v>
      </c>
      <c r="G190" s="306">
        <v>795</v>
      </c>
      <c r="H190" s="280">
        <f t="shared" si="22"/>
        <v>0</v>
      </c>
      <c r="I190" s="284">
        <f t="shared" si="24"/>
        <v>3180</v>
      </c>
    </row>
    <row r="191" spans="1:10" s="307" customFormat="1" x14ac:dyDescent="0.2">
      <c r="A191" s="304" t="s">
        <v>544</v>
      </c>
      <c r="B191" s="314">
        <v>5</v>
      </c>
      <c r="C191" s="276">
        <f>SUMIF(INOUT!C:C,'N1113 '!#REF!,INOUT!E:E)</f>
        <v>0</v>
      </c>
      <c r="D191" s="281">
        <f t="shared" si="25"/>
        <v>5</v>
      </c>
      <c r="E191" s="305">
        <f>SUMIF(INOUT!C:C,'N1113 '!#REF!,INOUT!F:F)</f>
        <v>0</v>
      </c>
      <c r="F191" s="282">
        <f t="shared" si="23"/>
        <v>5</v>
      </c>
      <c r="G191" s="306">
        <v>365</v>
      </c>
      <c r="H191" s="280">
        <f t="shared" si="22"/>
        <v>0</v>
      </c>
      <c r="I191" s="284">
        <f t="shared" si="24"/>
        <v>1825</v>
      </c>
    </row>
    <row r="192" spans="1:10" s="307" customFormat="1" x14ac:dyDescent="0.2">
      <c r="A192" s="304" t="s">
        <v>556</v>
      </c>
      <c r="B192" s="314">
        <v>1</v>
      </c>
      <c r="C192" s="276">
        <f>SUMIF(INOUT!C:C,'N1113 '!#REF!,INOUT!E:E)</f>
        <v>0</v>
      </c>
      <c r="D192" s="281">
        <f>B192+C192</f>
        <v>1</v>
      </c>
      <c r="E192" s="305">
        <f>SUMIF(INOUT!C:C,'N1113 '!#REF!,INOUT!F:F)</f>
        <v>0</v>
      </c>
      <c r="F192" s="282">
        <f>D192-E192</f>
        <v>1</v>
      </c>
      <c r="G192" s="306">
        <v>395</v>
      </c>
      <c r="H192" s="280">
        <f>+E192*G192</f>
        <v>0</v>
      </c>
      <c r="I192" s="284">
        <f>+G192*F192</f>
        <v>395</v>
      </c>
    </row>
    <row r="193" spans="1:11" s="307" customFormat="1" x14ac:dyDescent="0.2">
      <c r="A193" s="304" t="s">
        <v>546</v>
      </c>
      <c r="B193" s="314">
        <v>0</v>
      </c>
      <c r="C193" s="276">
        <f>SUMIF(INOUT!C:C,'N1113 '!#REF!,INOUT!E:E)</f>
        <v>0</v>
      </c>
      <c r="D193" s="281">
        <f t="shared" si="25"/>
        <v>0</v>
      </c>
      <c r="E193" s="305">
        <f>SUMIF(INOUT!C:C,'N1113 '!#REF!,INOUT!F:F)</f>
        <v>0</v>
      </c>
      <c r="F193" s="282">
        <f t="shared" si="23"/>
        <v>0</v>
      </c>
      <c r="G193" s="306">
        <v>385</v>
      </c>
      <c r="H193" s="280">
        <f t="shared" si="22"/>
        <v>0</v>
      </c>
      <c r="I193" s="284">
        <f t="shared" si="24"/>
        <v>0</v>
      </c>
    </row>
    <row r="194" spans="1:11" s="307" customFormat="1" x14ac:dyDescent="0.2">
      <c r="A194" s="304" t="s">
        <v>580</v>
      </c>
      <c r="B194" s="314">
        <v>0</v>
      </c>
      <c r="C194" s="276">
        <f>SUMIF(INOUT!C:C,'N1113 '!#REF!,INOUT!E:E)</f>
        <v>0</v>
      </c>
      <c r="D194" s="281">
        <f>B194+C194</f>
        <v>0</v>
      </c>
      <c r="E194" s="305">
        <f>SUMIF(INOUT!C:C,'N1113 '!#REF!,INOUT!F:F)</f>
        <v>0</v>
      </c>
      <c r="F194" s="282">
        <f>D194-E194</f>
        <v>0</v>
      </c>
      <c r="G194" s="306">
        <v>395</v>
      </c>
      <c r="H194" s="280">
        <f>+E194*G194</f>
        <v>0</v>
      </c>
      <c r="I194" s="284">
        <f t="shared" ref="I194:I208" si="26">+G194*F194</f>
        <v>0</v>
      </c>
    </row>
    <row r="195" spans="1:11" s="307" customFormat="1" x14ac:dyDescent="0.2">
      <c r="A195" s="304" t="s">
        <v>602</v>
      </c>
      <c r="B195" s="314">
        <v>0</v>
      </c>
      <c r="C195" s="276">
        <f>SUMIF(INOUT!C:C,'N1113 '!#REF!,INOUT!E:E)</f>
        <v>0</v>
      </c>
      <c r="D195" s="281">
        <f>B195+C195</f>
        <v>0</v>
      </c>
      <c r="E195" s="305">
        <f>SUMIF(INOUT!C:C,'N1113 '!#REF!,INOUT!F:F)</f>
        <v>0</v>
      </c>
      <c r="F195" s="282">
        <f>D195-E195</f>
        <v>0</v>
      </c>
      <c r="G195" s="306">
        <v>375</v>
      </c>
      <c r="H195" s="280">
        <f>+E195*G195</f>
        <v>0</v>
      </c>
      <c r="I195" s="284">
        <f t="shared" si="26"/>
        <v>0</v>
      </c>
    </row>
    <row r="196" spans="1:11" s="307" customFormat="1" x14ac:dyDescent="0.2">
      <c r="A196" s="304" t="s">
        <v>547</v>
      </c>
      <c r="B196" s="314">
        <v>4</v>
      </c>
      <c r="C196" s="276">
        <f>SUMIF(INOUT!C:C,'N1113 '!#REF!,INOUT!E:E)</f>
        <v>0</v>
      </c>
      <c r="D196" s="281">
        <f>B196+C196</f>
        <v>4</v>
      </c>
      <c r="E196" s="305">
        <f>SUMIF(INOUT!C:C,'N1113 '!#REF!,INOUT!F:F)</f>
        <v>0</v>
      </c>
      <c r="F196" s="282">
        <f>D196-E196</f>
        <v>4</v>
      </c>
      <c r="G196" s="306">
        <v>616.66999999999996</v>
      </c>
      <c r="H196" s="330">
        <f>+E196*G196</f>
        <v>0</v>
      </c>
      <c r="I196" s="284">
        <f t="shared" si="26"/>
        <v>2466.6799999999998</v>
      </c>
    </row>
    <row r="197" spans="1:11" s="307" customFormat="1" x14ac:dyDescent="0.2">
      <c r="A197" s="304" t="s">
        <v>847</v>
      </c>
      <c r="B197" s="314">
        <v>0</v>
      </c>
      <c r="C197" s="276">
        <f>SUMIF(INOUT!C:C,'N1113 '!#REF!,INOUT!E:E)</f>
        <v>0</v>
      </c>
      <c r="D197" s="281">
        <f>B197+C197</f>
        <v>0</v>
      </c>
      <c r="E197" s="305">
        <f>SUMIF(INOUT!C:C,'N1113 '!#REF!,INOUT!F:F)</f>
        <v>0</v>
      </c>
      <c r="F197" s="282">
        <f>D197-E197</f>
        <v>0</v>
      </c>
      <c r="G197" s="306">
        <v>375</v>
      </c>
      <c r="H197" s="330">
        <f>+E197*G197</f>
        <v>0</v>
      </c>
      <c r="I197" s="284">
        <f t="shared" si="26"/>
        <v>0</v>
      </c>
    </row>
    <row r="198" spans="1:11" s="307" customFormat="1" x14ac:dyDescent="0.2">
      <c r="A198" s="304" t="s">
        <v>433</v>
      </c>
      <c r="B198" s="314">
        <v>2</v>
      </c>
      <c r="C198" s="276">
        <f>SUMIF(INOUT!C:C,'N1113 '!#REF!,INOUT!E:E)</f>
        <v>0</v>
      </c>
      <c r="D198" s="305">
        <v>2</v>
      </c>
      <c r="E198" s="305">
        <f>SUMIF(INOUT!C:C,'N1113 '!#REF!,INOUT!F:F)</f>
        <v>0</v>
      </c>
      <c r="F198" s="282">
        <f t="shared" ref="F198:F217" si="27">D198-E198</f>
        <v>2</v>
      </c>
      <c r="G198" s="334">
        <v>3100</v>
      </c>
      <c r="H198" s="312">
        <f t="shared" ref="H198:H218" si="28">+E198*G198</f>
        <v>0</v>
      </c>
      <c r="I198" s="318">
        <f t="shared" si="26"/>
        <v>6200</v>
      </c>
    </row>
    <row r="199" spans="1:11" s="319" customFormat="1" ht="18.75" customHeight="1" x14ac:dyDescent="0.2">
      <c r="A199" s="304" t="s">
        <v>379</v>
      </c>
      <c r="B199" s="314">
        <v>2</v>
      </c>
      <c r="C199" s="276">
        <f>SUMIF(INOUT!C:C,'N1113 '!A182,INOUT!E:E)</f>
        <v>2</v>
      </c>
      <c r="D199" s="281">
        <f t="shared" ref="D199:D217" si="29">B199+C199</f>
        <v>4</v>
      </c>
      <c r="E199" s="305">
        <f>SUMIF(INOUT!C:C,'N1113 '!A182,INOUT!F:F)</f>
        <v>2</v>
      </c>
      <c r="F199" s="282">
        <f t="shared" si="27"/>
        <v>2</v>
      </c>
      <c r="G199" s="334">
        <v>1000</v>
      </c>
      <c r="H199" s="280">
        <f t="shared" si="28"/>
        <v>2000</v>
      </c>
      <c r="I199" s="284">
        <f t="shared" si="26"/>
        <v>2000</v>
      </c>
    </row>
    <row r="200" spans="1:11" s="307" customFormat="1" x14ac:dyDescent="0.2">
      <c r="A200" s="304" t="s">
        <v>253</v>
      </c>
      <c r="B200" s="314">
        <v>0</v>
      </c>
      <c r="C200" s="276">
        <f>SUMIF(INOUT!C:C,'N1113 '!#REF!,INOUT!E:E)</f>
        <v>0</v>
      </c>
      <c r="D200" s="281">
        <f t="shared" si="29"/>
        <v>0</v>
      </c>
      <c r="E200" s="305">
        <v>0</v>
      </c>
      <c r="F200" s="282">
        <f t="shared" si="27"/>
        <v>0</v>
      </c>
      <c r="G200" s="334">
        <v>3100</v>
      </c>
      <c r="H200" s="280">
        <f t="shared" si="28"/>
        <v>0</v>
      </c>
      <c r="I200" s="284">
        <f t="shared" si="26"/>
        <v>0</v>
      </c>
    </row>
    <row r="201" spans="1:11" s="307" customFormat="1" x14ac:dyDescent="0.2">
      <c r="A201" s="304" t="s">
        <v>255</v>
      </c>
      <c r="B201" s="314">
        <v>0</v>
      </c>
      <c r="C201" s="276">
        <f>SUMIF(INOUT!C:C,'N1113 '!#REF!,INOUT!E:E)</f>
        <v>0</v>
      </c>
      <c r="D201" s="281">
        <f t="shared" si="29"/>
        <v>0</v>
      </c>
      <c r="E201" s="305">
        <f>SUMIF(INOUT!C:C,'N1113 '!#REF!,INOUT!F:F)</f>
        <v>0</v>
      </c>
      <c r="F201" s="282">
        <f t="shared" si="27"/>
        <v>0</v>
      </c>
      <c r="G201" s="334">
        <v>3200</v>
      </c>
      <c r="H201" s="280">
        <f t="shared" si="28"/>
        <v>0</v>
      </c>
      <c r="I201" s="284">
        <f t="shared" si="26"/>
        <v>0</v>
      </c>
    </row>
    <row r="202" spans="1:11" s="307" customFormat="1" x14ac:dyDescent="0.2">
      <c r="A202" s="304" t="s">
        <v>378</v>
      </c>
      <c r="B202" s="314">
        <v>0</v>
      </c>
      <c r="C202" s="276">
        <f>SUMIF(INOUT!C:C,'N1113 '!#REF!,INOUT!E:E)</f>
        <v>0</v>
      </c>
      <c r="D202" s="281">
        <f t="shared" si="29"/>
        <v>0</v>
      </c>
      <c r="E202" s="305">
        <f>SUMIF(INOUT!C:C,'N1113 '!#REF!,INOUT!F:F)</f>
        <v>0</v>
      </c>
      <c r="F202" s="282">
        <f t="shared" si="27"/>
        <v>0</v>
      </c>
      <c r="G202" s="306">
        <v>45</v>
      </c>
      <c r="H202" s="280">
        <f t="shared" si="28"/>
        <v>0</v>
      </c>
      <c r="I202" s="284">
        <f t="shared" si="26"/>
        <v>0</v>
      </c>
    </row>
    <row r="203" spans="1:11" s="307" customFormat="1" x14ac:dyDescent="0.2">
      <c r="A203" s="304" t="s">
        <v>435</v>
      </c>
      <c r="B203" s="314">
        <v>4</v>
      </c>
      <c r="C203" s="276">
        <f>SUMIF(INOUT!C:C,'N1113 '!A184,INOUT!E:E)</f>
        <v>5</v>
      </c>
      <c r="D203" s="281">
        <f t="shared" si="29"/>
        <v>9</v>
      </c>
      <c r="E203" s="305">
        <f>SUMIF(INOUT!C:C,'N1113 '!A184,INOUT!F:F)</f>
        <v>5</v>
      </c>
      <c r="F203" s="282">
        <f t="shared" si="27"/>
        <v>4</v>
      </c>
      <c r="G203" s="306">
        <v>115</v>
      </c>
      <c r="H203" s="280">
        <f t="shared" si="28"/>
        <v>575</v>
      </c>
      <c r="I203" s="284">
        <f t="shared" si="26"/>
        <v>460</v>
      </c>
      <c r="K203" s="317"/>
    </row>
    <row r="204" spans="1:11" s="307" customFormat="1" x14ac:dyDescent="0.2">
      <c r="A204" s="304" t="s">
        <v>764</v>
      </c>
      <c r="B204" s="314">
        <v>0</v>
      </c>
      <c r="C204" s="276">
        <f>SUMIF(INOUT!C:C,'N1113 '!#REF!,INOUT!E:E)</f>
        <v>0</v>
      </c>
      <c r="D204" s="281">
        <f>B204+C204</f>
        <v>0</v>
      </c>
      <c r="E204" s="305">
        <v>0</v>
      </c>
      <c r="F204" s="282">
        <f>D204-E204</f>
        <v>0</v>
      </c>
      <c r="G204" s="306">
        <v>165</v>
      </c>
      <c r="H204" s="280">
        <f>+E204*G204</f>
        <v>0</v>
      </c>
      <c r="I204" s="284">
        <f>+G204*F204</f>
        <v>0</v>
      </c>
      <c r="K204" s="317"/>
    </row>
    <row r="205" spans="1:11" s="307" customFormat="1" x14ac:dyDescent="0.2">
      <c r="A205" s="304" t="s">
        <v>261</v>
      </c>
      <c r="B205" s="314">
        <v>3</v>
      </c>
      <c r="C205" s="276">
        <f>SUMIF(INOUT!C:C,'N1113 '!#REF!,INOUT!E:E)</f>
        <v>0</v>
      </c>
      <c r="D205" s="281">
        <f>B205+C205</f>
        <v>3</v>
      </c>
      <c r="E205" s="305">
        <f>SUMIF(INOUT!C:C,'N1113 '!#REF!,INOUT!F:F)</f>
        <v>0</v>
      </c>
      <c r="F205" s="282">
        <f t="shared" si="27"/>
        <v>3</v>
      </c>
      <c r="G205" s="306">
        <v>26</v>
      </c>
      <c r="H205" s="280">
        <f>+E205*G205</f>
        <v>0</v>
      </c>
      <c r="I205" s="284">
        <f t="shared" si="26"/>
        <v>78</v>
      </c>
    </row>
    <row r="206" spans="1:11" s="307" customFormat="1" x14ac:dyDescent="0.2">
      <c r="A206" s="304" t="s">
        <v>261</v>
      </c>
      <c r="B206" s="314">
        <v>0</v>
      </c>
      <c r="C206" s="276">
        <f>SUMIF(INOUT!C:C,'N1113 '!#REF!,INOUT!E:E)</f>
        <v>0</v>
      </c>
      <c r="D206" s="281">
        <f>B206+C206</f>
        <v>0</v>
      </c>
      <c r="E206" s="305">
        <f>SUMIF(INOUT!C:C,'N1113 '!#REF!,INOUT!F:F)</f>
        <v>0</v>
      </c>
      <c r="F206" s="282">
        <f>D206-E206</f>
        <v>0</v>
      </c>
      <c r="G206" s="306">
        <v>28</v>
      </c>
      <c r="H206" s="280">
        <f>+E206*G206</f>
        <v>0</v>
      </c>
      <c r="I206" s="284">
        <f>+G206*F206</f>
        <v>0</v>
      </c>
    </row>
    <row r="207" spans="1:11" s="307" customFormat="1" x14ac:dyDescent="0.2">
      <c r="A207" s="304" t="s">
        <v>437</v>
      </c>
      <c r="B207" s="314">
        <v>0</v>
      </c>
      <c r="C207" s="276">
        <f>SUMIF(INOUT!C:C,'N1113 '!#REF!,INOUT!E:E)</f>
        <v>0</v>
      </c>
      <c r="D207" s="281">
        <f>B207+C207</f>
        <v>0</v>
      </c>
      <c r="E207" s="305">
        <f>SUMIF(INOUT!C:C,'N1113 '!#REF!,INOUT!F:F)</f>
        <v>0</v>
      </c>
      <c r="F207" s="282">
        <f>D207-E207</f>
        <v>0</v>
      </c>
      <c r="G207" s="306">
        <v>52</v>
      </c>
      <c r="H207" s="280">
        <f>+E207*G207</f>
        <v>0</v>
      </c>
      <c r="I207" s="284">
        <f t="shared" si="26"/>
        <v>0</v>
      </c>
    </row>
    <row r="208" spans="1:11" s="307" customFormat="1" x14ac:dyDescent="0.2">
      <c r="A208" s="304" t="s">
        <v>264</v>
      </c>
      <c r="B208" s="314">
        <v>1</v>
      </c>
      <c r="C208" s="276">
        <f>SUMIF(INOUT!C:C,'N1113 '!A190,INOUT!E:E)</f>
        <v>3</v>
      </c>
      <c r="D208" s="281">
        <f>B208+C208</f>
        <v>4</v>
      </c>
      <c r="E208" s="305">
        <f>SUMIF(INOUT!C:C,'N1113 '!A190,INOUT!F:F)</f>
        <v>3</v>
      </c>
      <c r="F208" s="282">
        <f>D208-E208</f>
        <v>1</v>
      </c>
      <c r="G208" s="306">
        <v>59</v>
      </c>
      <c r="H208" s="280">
        <f>+E208*G208</f>
        <v>177</v>
      </c>
      <c r="I208" s="284">
        <f t="shared" si="26"/>
        <v>59</v>
      </c>
    </row>
    <row r="209" spans="1:10" s="307" customFormat="1" x14ac:dyDescent="0.2">
      <c r="A209" s="304" t="s">
        <v>351</v>
      </c>
      <c r="B209" s="314">
        <v>1</v>
      </c>
      <c r="C209" s="276">
        <v>0</v>
      </c>
      <c r="D209" s="281">
        <f t="shared" si="29"/>
        <v>1</v>
      </c>
      <c r="E209" s="305">
        <f>SUMIF(INOUT!C:C,'N1113 '!A192,INOUT!F:F)</f>
        <v>0</v>
      </c>
      <c r="F209" s="282">
        <f t="shared" si="27"/>
        <v>1</v>
      </c>
      <c r="G209" s="334">
        <v>1150</v>
      </c>
      <c r="H209" s="280">
        <f t="shared" si="28"/>
        <v>0</v>
      </c>
      <c r="I209" s="284">
        <f t="shared" ref="I209:I218" si="30">+G209*F209</f>
        <v>1150</v>
      </c>
    </row>
    <row r="210" spans="1:10" s="307" customFormat="1" x14ac:dyDescent="0.2">
      <c r="A210" s="304" t="s">
        <v>740</v>
      </c>
      <c r="B210" s="314">
        <v>0</v>
      </c>
      <c r="C210" s="276">
        <f>SUMIF(INOUT!C:C,'N1113 '!#REF!,INOUT!E:E)</f>
        <v>0</v>
      </c>
      <c r="D210" s="281">
        <f t="shared" si="29"/>
        <v>0</v>
      </c>
      <c r="E210" s="305">
        <f>SUMIF(INOUT!C:C,'N1113 '!#REF!,INOUT!F:F)</f>
        <v>0</v>
      </c>
      <c r="F210" s="282">
        <f t="shared" si="27"/>
        <v>0</v>
      </c>
      <c r="G210" s="334">
        <v>1320</v>
      </c>
      <c r="H210" s="280">
        <f t="shared" si="28"/>
        <v>0</v>
      </c>
      <c r="I210" s="284">
        <f t="shared" si="30"/>
        <v>0</v>
      </c>
    </row>
    <row r="211" spans="1:10" s="307" customFormat="1" x14ac:dyDescent="0.2">
      <c r="A211" s="304" t="s">
        <v>353</v>
      </c>
      <c r="B211" s="314">
        <v>0</v>
      </c>
      <c r="C211" s="276">
        <f>SUMIF(INOUT!C:C,'N1113 '!#REF!,INOUT!E:E)</f>
        <v>0</v>
      </c>
      <c r="D211" s="281">
        <f t="shared" si="29"/>
        <v>0</v>
      </c>
      <c r="E211" s="305">
        <f>SUMIF(INOUT!C:C,'N1113 '!#REF!,INOUT!F:F)</f>
        <v>0</v>
      </c>
      <c r="F211" s="282">
        <f t="shared" si="27"/>
        <v>0</v>
      </c>
      <c r="G211" s="306">
        <v>4.5</v>
      </c>
      <c r="H211" s="280">
        <f>+E211*G211</f>
        <v>0</v>
      </c>
      <c r="I211" s="284">
        <f t="shared" si="30"/>
        <v>0</v>
      </c>
    </row>
    <row r="212" spans="1:10" s="307" customFormat="1" x14ac:dyDescent="0.2">
      <c r="A212" s="304" t="s">
        <v>438</v>
      </c>
      <c r="B212" s="314">
        <v>42</v>
      </c>
      <c r="C212" s="276">
        <f>SUMIF(INOUT!C:C,'N1113 '!A194,INOUT!E:E)</f>
        <v>14</v>
      </c>
      <c r="D212" s="281">
        <f>B212+C212</f>
        <v>56</v>
      </c>
      <c r="E212" s="305">
        <f>SUMIF(INOUT!C:C,'N1113 '!A194,INOUT!F:F)</f>
        <v>22</v>
      </c>
      <c r="F212" s="282">
        <f>D212-E212</f>
        <v>34</v>
      </c>
      <c r="G212" s="306">
        <v>20</v>
      </c>
      <c r="H212" s="280">
        <f>+E212*G212</f>
        <v>440</v>
      </c>
      <c r="I212" s="284">
        <f>+G212*F212</f>
        <v>680</v>
      </c>
    </row>
    <row r="213" spans="1:10" s="307" customFormat="1" ht="16.5" x14ac:dyDescent="0.2">
      <c r="A213" s="168" t="s">
        <v>749</v>
      </c>
      <c r="B213" s="314">
        <v>0</v>
      </c>
      <c r="C213" s="276">
        <f>SUMIF(INOUT!C:C,'N1113 '!A197,INOUT!E:E)</f>
        <v>0</v>
      </c>
      <c r="D213" s="281">
        <f>B213+C213</f>
        <v>0</v>
      </c>
      <c r="E213" s="305">
        <f>SUMIF(INOUT!C:C,'N1113 '!A197,INOUT!F:F)</f>
        <v>0</v>
      </c>
      <c r="F213" s="282">
        <f>D213-E213</f>
        <v>0</v>
      </c>
      <c r="G213" s="306">
        <v>350</v>
      </c>
      <c r="H213" s="280">
        <f>+E213*G213</f>
        <v>0</v>
      </c>
      <c r="I213" s="284">
        <f>+G213*F213</f>
        <v>0</v>
      </c>
    </row>
    <row r="214" spans="1:10" s="307" customFormat="1" x14ac:dyDescent="0.2">
      <c r="A214" s="304" t="s">
        <v>356</v>
      </c>
      <c r="B214" s="314">
        <v>0</v>
      </c>
      <c r="C214" s="276">
        <f>SUMIF(INOUT!C:C,'N1113 '!A198,INOUT!E:E)</f>
        <v>1</v>
      </c>
      <c r="D214" s="281">
        <f t="shared" si="29"/>
        <v>1</v>
      </c>
      <c r="E214" s="305">
        <f>SUMIF(INOUT!C:C,'N1113 '!A198,INOUT!F:F)</f>
        <v>1</v>
      </c>
      <c r="F214" s="282">
        <f t="shared" si="27"/>
        <v>0</v>
      </c>
      <c r="G214" s="306">
        <v>5</v>
      </c>
      <c r="H214" s="280">
        <f t="shared" si="28"/>
        <v>5</v>
      </c>
      <c r="I214" s="284">
        <f t="shared" si="30"/>
        <v>0</v>
      </c>
    </row>
    <row r="215" spans="1:10" s="307" customFormat="1" x14ac:dyDescent="0.2">
      <c r="A215" s="304" t="s">
        <v>832</v>
      </c>
      <c r="B215" s="314">
        <v>0</v>
      </c>
      <c r="C215" s="276">
        <v>1</v>
      </c>
      <c r="D215" s="281">
        <f>B215+C215</f>
        <v>1</v>
      </c>
      <c r="E215" s="305">
        <f>SUMIF(INOUT!C:C,'N1113 '!#REF!,INOUT!F:F)</f>
        <v>0</v>
      </c>
      <c r="F215" s="282">
        <f>D215-E215</f>
        <v>1</v>
      </c>
      <c r="G215" s="306">
        <v>1950</v>
      </c>
      <c r="H215" s="280">
        <f>+E215*G215</f>
        <v>0</v>
      </c>
      <c r="I215" s="284">
        <f>+G215*F215</f>
        <v>1950</v>
      </c>
    </row>
    <row r="216" spans="1:10" s="307" customFormat="1" x14ac:dyDescent="0.2">
      <c r="A216" s="304" t="s">
        <v>269</v>
      </c>
      <c r="B216" s="314">
        <v>262</v>
      </c>
      <c r="C216" s="276">
        <f>SUMIF(INOUT!C:C,'N1113 '!A201,INOUT!E:E)</f>
        <v>62</v>
      </c>
      <c r="D216" s="281">
        <f>B216+C216</f>
        <v>324</v>
      </c>
      <c r="E216" s="305">
        <f>SUMIF(INOUT!C:C,'N1113 '!A201,INOUT!F:F)</f>
        <v>53</v>
      </c>
      <c r="F216" s="282">
        <f>D216-E216</f>
        <v>271</v>
      </c>
      <c r="G216" s="306">
        <v>14</v>
      </c>
      <c r="H216" s="280">
        <f>+E216*G216</f>
        <v>742</v>
      </c>
      <c r="I216" s="284">
        <f>+G216*F216</f>
        <v>3794</v>
      </c>
    </row>
    <row r="217" spans="1:10" s="307" customFormat="1" x14ac:dyDescent="0.2">
      <c r="A217" s="304" t="s">
        <v>439</v>
      </c>
      <c r="B217" s="314">
        <v>3</v>
      </c>
      <c r="C217" s="276">
        <f>SUMIF(INOUT!C:C,'N1113 '!A202,INOUT!E:E)</f>
        <v>3</v>
      </c>
      <c r="D217" s="281">
        <f t="shared" si="29"/>
        <v>6</v>
      </c>
      <c r="E217" s="305">
        <f>SUMIF(INOUT!C:C,'N1113 '!A202,INOUT!F:F)</f>
        <v>0</v>
      </c>
      <c r="F217" s="282">
        <f t="shared" si="27"/>
        <v>6</v>
      </c>
      <c r="G217" s="306">
        <v>8.5</v>
      </c>
      <c r="H217" s="280">
        <f t="shared" si="28"/>
        <v>0</v>
      </c>
      <c r="I217" s="284">
        <f t="shared" si="30"/>
        <v>51</v>
      </c>
    </row>
    <row r="218" spans="1:10" s="307" customFormat="1" x14ac:dyDescent="0.2">
      <c r="A218" s="304" t="s">
        <v>271</v>
      </c>
      <c r="B218" s="314">
        <v>7</v>
      </c>
      <c r="C218" s="276">
        <f>SUMIF(INOUT!C:C,'N1113 '!A203,INOUT!E:E)</f>
        <v>7</v>
      </c>
      <c r="D218" s="281">
        <f>B218+C218</f>
        <v>14</v>
      </c>
      <c r="E218" s="305">
        <f>SUMIF(INOUT!C:C,'N1113 '!A203,INOUT!F:F)</f>
        <v>0</v>
      </c>
      <c r="F218" s="282">
        <f>D218-E218</f>
        <v>14</v>
      </c>
      <c r="G218" s="306">
        <v>8.5</v>
      </c>
      <c r="H218" s="280">
        <f t="shared" si="28"/>
        <v>0</v>
      </c>
      <c r="I218" s="284">
        <f t="shared" si="30"/>
        <v>119</v>
      </c>
    </row>
    <row r="219" spans="1:10" s="307" customFormat="1" x14ac:dyDescent="0.2">
      <c r="A219" s="304" t="s">
        <v>747</v>
      </c>
      <c r="B219" s="314">
        <v>0</v>
      </c>
      <c r="C219" s="276">
        <f>SUMIF(INOUT!C:C,'N1113 '!#REF!,INOUT!E:E)</f>
        <v>0</v>
      </c>
      <c r="D219" s="281">
        <f>B219+C219</f>
        <v>0</v>
      </c>
      <c r="E219" s="305">
        <f>SUMIF(INOUT!C:C,'N1113 '!#REF!,INOUT!F:F)</f>
        <v>0</v>
      </c>
      <c r="F219" s="282">
        <f>D219-E219</f>
        <v>0</v>
      </c>
      <c r="G219" s="306">
        <v>78</v>
      </c>
      <c r="H219" s="280">
        <f>+E219*G219</f>
        <v>0</v>
      </c>
      <c r="I219" s="284">
        <f>+G219*F219</f>
        <v>0</v>
      </c>
    </row>
    <row r="220" spans="1:10" s="307" customFormat="1" x14ac:dyDescent="0.2">
      <c r="A220" s="304" t="s">
        <v>857</v>
      </c>
      <c r="B220" s="314">
        <v>0</v>
      </c>
      <c r="C220" s="276">
        <f>SUMIF(INOUT!C:C,'N1113 '!#REF!,INOUT!E:E)</f>
        <v>0</v>
      </c>
      <c r="D220" s="281">
        <f>B220+C220</f>
        <v>0</v>
      </c>
      <c r="E220" s="305">
        <f>SUMIF(INOUT!C:C,'N1113 '!#REF!,INOUT!F:F)</f>
        <v>0</v>
      </c>
      <c r="F220" s="282">
        <f>D220-E220</f>
        <v>0</v>
      </c>
      <c r="G220" s="306">
        <v>595</v>
      </c>
      <c r="H220" s="280">
        <f>+E220*G220</f>
        <v>0</v>
      </c>
      <c r="I220" s="284">
        <f>+G220*F220</f>
        <v>0</v>
      </c>
    </row>
    <row r="221" spans="1:10" s="307" customFormat="1" x14ac:dyDescent="0.2">
      <c r="A221" s="304" t="s">
        <v>810</v>
      </c>
      <c r="B221" s="314">
        <v>46</v>
      </c>
      <c r="C221" s="276">
        <f>SUMIF(INOUT!C:C,'N1113 '!A207,INOUT!E:E)</f>
        <v>28</v>
      </c>
      <c r="D221" s="281">
        <f>B221+C221</f>
        <v>74</v>
      </c>
      <c r="E221" s="305">
        <f>SUMIF(INOUT!C:C,'N1113 '!A207,INOUT!F:F)</f>
        <v>4</v>
      </c>
      <c r="F221" s="282">
        <f>D221-E221</f>
        <v>70</v>
      </c>
      <c r="G221" s="306">
        <v>13</v>
      </c>
      <c r="H221" s="280">
        <f>+E221*G221</f>
        <v>52</v>
      </c>
      <c r="I221" s="284">
        <f>+G221*F221</f>
        <v>910</v>
      </c>
      <c r="J221" s="309"/>
    </row>
    <row r="222" spans="1:10" s="307" customFormat="1" x14ac:dyDescent="0.2">
      <c r="A222" s="304" t="s">
        <v>631</v>
      </c>
      <c r="B222" s="314">
        <v>11</v>
      </c>
      <c r="C222" s="276">
        <f>SUMIF(INOUT!C:C,'N1113 '!#REF!,INOUT!E:E)</f>
        <v>0</v>
      </c>
      <c r="D222" s="281">
        <f>B222+C222</f>
        <v>11</v>
      </c>
      <c r="E222" s="305">
        <f>SUMIF(INOUT!C:C,'N1113 '!#REF!,INOUT!F:F)</f>
        <v>0</v>
      </c>
      <c r="F222" s="282">
        <f>D222-E222</f>
        <v>11</v>
      </c>
      <c r="G222" s="306">
        <v>16</v>
      </c>
      <c r="H222" s="280">
        <f>+E222*G222</f>
        <v>0</v>
      </c>
      <c r="I222" s="284">
        <f>+G222*F222</f>
        <v>176</v>
      </c>
    </row>
    <row r="223" spans="1:10" s="307" customFormat="1" x14ac:dyDescent="0.2">
      <c r="A223" s="304" t="s">
        <v>517</v>
      </c>
      <c r="B223" s="314">
        <v>3</v>
      </c>
      <c r="C223" s="276">
        <f>SUMIF(INOUT!C:C,'N1113 '!#REF!,INOUT!E:E)</f>
        <v>0</v>
      </c>
      <c r="D223" s="281">
        <f t="shared" ref="D223:D231" si="31">B223+C223</f>
        <v>3</v>
      </c>
      <c r="E223" s="305">
        <f>SUMIF(INOUT!C:C,'N1113 '!#REF!,INOUT!F:F)</f>
        <v>0</v>
      </c>
      <c r="F223" s="282">
        <f t="shared" ref="F223:F231" si="32">D223-E223</f>
        <v>3</v>
      </c>
      <c r="G223" s="306">
        <v>20</v>
      </c>
      <c r="H223" s="280">
        <f t="shared" ref="H223:H263" si="33">+E223*G223</f>
        <v>0</v>
      </c>
      <c r="I223" s="284">
        <f t="shared" ref="I223:I231" si="34">+G223*F223</f>
        <v>60</v>
      </c>
    </row>
    <row r="224" spans="1:10" s="307" customFormat="1" x14ac:dyDescent="0.2">
      <c r="A224" s="304" t="s">
        <v>527</v>
      </c>
      <c r="B224" s="314">
        <v>12</v>
      </c>
      <c r="C224" s="276">
        <f>SUMIF(INOUT!C:C,'N1113 '!#REF!,INOUT!E:E)</f>
        <v>0</v>
      </c>
      <c r="D224" s="281">
        <f t="shared" si="31"/>
        <v>12</v>
      </c>
      <c r="E224" s="305">
        <f>SUMIF(INOUT!C:C,'N1113 '!#REF!,INOUT!F:F)</f>
        <v>0</v>
      </c>
      <c r="F224" s="282">
        <f t="shared" si="32"/>
        <v>12</v>
      </c>
      <c r="G224" s="306">
        <v>18</v>
      </c>
      <c r="H224" s="280">
        <f t="shared" si="33"/>
        <v>0</v>
      </c>
      <c r="I224" s="284">
        <f t="shared" si="34"/>
        <v>216</v>
      </c>
    </row>
    <row r="225" spans="1:9" s="307" customFormat="1" x14ac:dyDescent="0.2">
      <c r="A225" s="304" t="s">
        <v>528</v>
      </c>
      <c r="B225" s="314">
        <v>12</v>
      </c>
      <c r="C225" s="276">
        <f>SUMIF(INOUT!C:C,'N1113 '!#REF!,INOUT!E:E)</f>
        <v>0</v>
      </c>
      <c r="D225" s="281">
        <f t="shared" si="31"/>
        <v>12</v>
      </c>
      <c r="E225" s="305">
        <f>SUMIF(INOUT!C:C,'N1113 '!#REF!,INOUT!F:F)</f>
        <v>0</v>
      </c>
      <c r="F225" s="282">
        <f t="shared" si="32"/>
        <v>12</v>
      </c>
      <c r="G225" s="306">
        <v>24</v>
      </c>
      <c r="H225" s="280">
        <f t="shared" si="33"/>
        <v>0</v>
      </c>
      <c r="I225" s="284">
        <f t="shared" si="34"/>
        <v>288</v>
      </c>
    </row>
    <row r="226" spans="1:9" s="307" customFormat="1" x14ac:dyDescent="0.2">
      <c r="A226" s="304" t="s">
        <v>440</v>
      </c>
      <c r="B226" s="314">
        <v>8</v>
      </c>
      <c r="C226" s="276">
        <f>SUMIF(INOUT!C:C,'N1113 '!A208,INOUT!E:E)</f>
        <v>3</v>
      </c>
      <c r="D226" s="281">
        <f t="shared" si="31"/>
        <v>11</v>
      </c>
      <c r="E226" s="305">
        <f>SUMIF(INOUT!C:C,'N1113 '!A208,INOUT!F:F)</f>
        <v>1</v>
      </c>
      <c r="F226" s="282">
        <f t="shared" si="32"/>
        <v>10</v>
      </c>
      <c r="G226" s="306">
        <v>45</v>
      </c>
      <c r="H226" s="280">
        <f t="shared" si="33"/>
        <v>45</v>
      </c>
      <c r="I226" s="284">
        <f t="shared" si="34"/>
        <v>450</v>
      </c>
    </row>
    <row r="227" spans="1:9" s="307" customFormat="1" x14ac:dyDescent="0.2">
      <c r="A227" s="304" t="s">
        <v>441</v>
      </c>
      <c r="B227" s="314">
        <v>15</v>
      </c>
      <c r="C227" s="276">
        <f>SUMIF(INOUT!C:C,'N1113 '!A209,INOUT!E:E)</f>
        <v>11</v>
      </c>
      <c r="D227" s="281">
        <f t="shared" si="31"/>
        <v>26</v>
      </c>
      <c r="E227" s="305">
        <f>SUMIF(INOUT!C:C,'N1113 '!A209,INOUT!F:F)</f>
        <v>0</v>
      </c>
      <c r="F227" s="282">
        <f t="shared" si="32"/>
        <v>26</v>
      </c>
      <c r="G227" s="306">
        <v>58</v>
      </c>
      <c r="H227" s="280">
        <f t="shared" si="33"/>
        <v>0</v>
      </c>
      <c r="I227" s="284">
        <f t="shared" si="34"/>
        <v>1508</v>
      </c>
    </row>
    <row r="228" spans="1:9" s="307" customFormat="1" x14ac:dyDescent="0.2">
      <c r="A228" s="304" t="s">
        <v>272</v>
      </c>
      <c r="B228" s="314">
        <v>10</v>
      </c>
      <c r="C228" s="276">
        <f>SUMIF(INOUT!C:C,'N1113 '!#REF!,INOUT!E:E)</f>
        <v>0</v>
      </c>
      <c r="D228" s="281">
        <f t="shared" si="31"/>
        <v>10</v>
      </c>
      <c r="E228" s="305">
        <f>SUMIF(INOUT!C:C,'N1113 '!#REF!,INOUT!F:F)</f>
        <v>0</v>
      </c>
      <c r="F228" s="282">
        <f t="shared" si="32"/>
        <v>10</v>
      </c>
      <c r="G228" s="306">
        <v>9.8000000000000007</v>
      </c>
      <c r="H228" s="280">
        <f t="shared" si="33"/>
        <v>0</v>
      </c>
      <c r="I228" s="284">
        <f t="shared" si="34"/>
        <v>98</v>
      </c>
    </row>
    <row r="229" spans="1:9" s="307" customFormat="1" x14ac:dyDescent="0.2">
      <c r="A229" s="304" t="s">
        <v>616</v>
      </c>
      <c r="B229" s="314">
        <v>0</v>
      </c>
      <c r="C229" s="276">
        <f>SUMIF(INOUT!C:C,'N1113 '!A210,INOUT!E:E)</f>
        <v>10</v>
      </c>
      <c r="D229" s="281">
        <f>B229+C229</f>
        <v>10</v>
      </c>
      <c r="E229" s="305">
        <f>SUMIF(INOUT!C:C,'N1113 '!A210,INOUT!F:F)</f>
        <v>0</v>
      </c>
      <c r="F229" s="282">
        <f>D229-E229</f>
        <v>10</v>
      </c>
      <c r="G229" s="306">
        <v>10</v>
      </c>
      <c r="H229" s="280">
        <f t="shared" si="33"/>
        <v>0</v>
      </c>
      <c r="I229" s="284">
        <f>+G229*F229</f>
        <v>100</v>
      </c>
    </row>
    <row r="230" spans="1:9" s="307" customFormat="1" x14ac:dyDescent="0.2">
      <c r="A230" s="304" t="s">
        <v>590</v>
      </c>
      <c r="B230" s="314">
        <v>0</v>
      </c>
      <c r="C230" s="276">
        <f>SUMIF(INOUT!C:C,'N1113 '!#REF!,INOUT!E:E)</f>
        <v>0</v>
      </c>
      <c r="D230" s="281">
        <f>B230+C230</f>
        <v>0</v>
      </c>
      <c r="E230" s="305">
        <f>SUMIF(INOUT!C:C,'N1113 '!#REF!,INOUT!F:F)</f>
        <v>0</v>
      </c>
      <c r="F230" s="282">
        <f>D230-E230</f>
        <v>0</v>
      </c>
      <c r="G230" s="334">
        <v>3800</v>
      </c>
      <c r="H230" s="280">
        <f t="shared" si="33"/>
        <v>0</v>
      </c>
      <c r="I230" s="284">
        <f>+G230*F230</f>
        <v>0</v>
      </c>
    </row>
    <row r="231" spans="1:9" s="307" customFormat="1" x14ac:dyDescent="0.2">
      <c r="A231" s="304" t="s">
        <v>701</v>
      </c>
      <c r="B231" s="314">
        <v>1</v>
      </c>
      <c r="C231" s="276">
        <f>SUMIF(INOUT!C:C,'N1113 '!#REF!,INOUT!E:E)</f>
        <v>0</v>
      </c>
      <c r="D231" s="281">
        <f t="shared" si="31"/>
        <v>1</v>
      </c>
      <c r="E231" s="305">
        <f>SUMIF(INOUT!C:C,'N1113 '!#REF!,INOUT!F:F)</f>
        <v>0</v>
      </c>
      <c r="F231" s="282">
        <f t="shared" si="32"/>
        <v>1</v>
      </c>
      <c r="G231" s="306">
        <v>42</v>
      </c>
      <c r="H231" s="280">
        <f t="shared" si="33"/>
        <v>0</v>
      </c>
      <c r="I231" s="284">
        <f t="shared" si="34"/>
        <v>42</v>
      </c>
    </row>
    <row r="232" spans="1:9" s="307" customFormat="1" x14ac:dyDescent="0.2">
      <c r="A232" s="304" t="s">
        <v>755</v>
      </c>
      <c r="B232" s="314">
        <v>0</v>
      </c>
      <c r="C232" s="276">
        <f>SUMIF(INOUT!C:C,'N1113 '!A214,INOUT!E:E)</f>
        <v>4</v>
      </c>
      <c r="D232" s="281">
        <f>B232+C232</f>
        <v>4</v>
      </c>
      <c r="E232" s="305">
        <f>SUMIF(INOUT!C:C,'N1113 '!A214,INOUT!F:F)</f>
        <v>1</v>
      </c>
      <c r="F232" s="282">
        <f>D232-E232</f>
        <v>3</v>
      </c>
      <c r="G232" s="306">
        <v>29</v>
      </c>
      <c r="H232" s="280">
        <f>+E232*G232</f>
        <v>29</v>
      </c>
      <c r="I232" s="284">
        <f>+G232*F232</f>
        <v>87</v>
      </c>
    </row>
    <row r="233" spans="1:9" s="307" customFormat="1" x14ac:dyDescent="0.2">
      <c r="A233" s="304" t="s">
        <v>501</v>
      </c>
      <c r="B233" s="314">
        <v>8</v>
      </c>
      <c r="C233" s="276">
        <f>SUMIF(INOUT!C:C,'N1113 '!A215,INOUT!E:E)</f>
        <v>3</v>
      </c>
      <c r="D233" s="281">
        <f>B233+C233</f>
        <v>11</v>
      </c>
      <c r="E233" s="305">
        <f>SUMIF(INOUT!C:C,'N1113 '!A215,INOUT!F:F)</f>
        <v>2</v>
      </c>
      <c r="F233" s="282">
        <f>D233-E233</f>
        <v>9</v>
      </c>
      <c r="G233" s="306">
        <v>20</v>
      </c>
      <c r="H233" s="280">
        <f t="shared" si="33"/>
        <v>40</v>
      </c>
      <c r="I233" s="284">
        <f>+G233*F233</f>
        <v>180</v>
      </c>
    </row>
    <row r="234" spans="1:9" s="307" customFormat="1" x14ac:dyDescent="0.2">
      <c r="A234" s="304" t="s">
        <v>655</v>
      </c>
      <c r="B234" s="314"/>
      <c r="C234" s="276">
        <f>SUMIF(INOUT!C:C,'N1113 '!A216,INOUT!E:E)</f>
        <v>1</v>
      </c>
      <c r="D234" s="281">
        <f>B234+C234</f>
        <v>1</v>
      </c>
      <c r="E234" s="305">
        <f>SUMIF(INOUT!C:C,'N1113 '!A216,INOUT!F:F)</f>
        <v>0</v>
      </c>
      <c r="F234" s="282">
        <f>D234-E234</f>
        <v>1</v>
      </c>
      <c r="G234" s="306">
        <v>65</v>
      </c>
      <c r="H234" s="280">
        <f t="shared" si="33"/>
        <v>0</v>
      </c>
      <c r="I234" s="284">
        <f>+G234*F234</f>
        <v>65</v>
      </c>
    </row>
    <row r="235" spans="1:9" s="307" customFormat="1" x14ac:dyDescent="0.2">
      <c r="A235" s="304" t="s">
        <v>712</v>
      </c>
      <c r="B235" s="276">
        <v>0</v>
      </c>
      <c r="C235" s="276">
        <f>SUMIF(INOUT!C:C,'N1113 '!#REF!,INOUT!E:E)</f>
        <v>0</v>
      </c>
      <c r="D235" s="281">
        <f>B235+C235</f>
        <v>0</v>
      </c>
      <c r="E235" s="305">
        <f>SUMIF(INOUT!C:C,'N1113 '!#REF!,INOUT!F:F)</f>
        <v>0</v>
      </c>
      <c r="F235" s="282">
        <v>0</v>
      </c>
      <c r="G235" s="306">
        <v>98</v>
      </c>
      <c r="H235" s="280">
        <f t="shared" si="33"/>
        <v>0</v>
      </c>
      <c r="I235" s="284">
        <f>+G235*F235</f>
        <v>0</v>
      </c>
    </row>
    <row r="236" spans="1:9" s="307" customFormat="1" x14ac:dyDescent="0.2">
      <c r="A236" s="304" t="s">
        <v>279</v>
      </c>
      <c r="B236" s="314">
        <v>2</v>
      </c>
      <c r="C236" s="276">
        <f>SUMIF(INOUT!C:C,'N1113 '!#REF!,INOUT!E:E)</f>
        <v>0</v>
      </c>
      <c r="D236" s="281">
        <f t="shared" ref="D236:D260" si="35">B236+C236</f>
        <v>2</v>
      </c>
      <c r="E236" s="305">
        <f>SUMIF(INOUT!C:C,'N1113 '!#REF!,INOUT!F:F)</f>
        <v>0</v>
      </c>
      <c r="F236" s="282">
        <f t="shared" ref="F236:F263" si="36">D236-E236</f>
        <v>2</v>
      </c>
      <c r="G236" s="306">
        <v>5.58</v>
      </c>
      <c r="H236" s="280">
        <f t="shared" si="33"/>
        <v>0</v>
      </c>
      <c r="I236" s="284">
        <f t="shared" ref="I236:I263" si="37">+G236*F236</f>
        <v>11.16</v>
      </c>
    </row>
    <row r="237" spans="1:9" s="307" customFormat="1" x14ac:dyDescent="0.2">
      <c r="A237" s="304" t="s">
        <v>282</v>
      </c>
      <c r="B237" s="314">
        <v>9</v>
      </c>
      <c r="C237" s="276">
        <f>SUMIF(INOUT!C:C,'N1113 '!#REF!,INOUT!E:E)</f>
        <v>0</v>
      </c>
      <c r="D237" s="281">
        <f t="shared" si="35"/>
        <v>9</v>
      </c>
      <c r="E237" s="305">
        <f>SUMIF(INOUT!C:C,'N1113 '!#REF!,INOUT!F:F)</f>
        <v>0</v>
      </c>
      <c r="F237" s="282">
        <f t="shared" si="36"/>
        <v>9</v>
      </c>
      <c r="G237" s="306">
        <v>26</v>
      </c>
      <c r="H237" s="280">
        <f>+E237*G237</f>
        <v>0</v>
      </c>
      <c r="I237" s="284">
        <f t="shared" si="37"/>
        <v>234</v>
      </c>
    </row>
    <row r="238" spans="1:9" s="307" customFormat="1" x14ac:dyDescent="0.2">
      <c r="A238" s="304" t="s">
        <v>713</v>
      </c>
      <c r="B238" s="314">
        <v>0</v>
      </c>
      <c r="C238" s="276">
        <v>1</v>
      </c>
      <c r="D238" s="281">
        <v>1</v>
      </c>
      <c r="E238" s="305">
        <f>SUMIF(INOUT!C:C,'N1113 '!#REF!,INOUT!F:F)</f>
        <v>0</v>
      </c>
      <c r="F238" s="282">
        <f>D238-E238</f>
        <v>1</v>
      </c>
      <c r="G238" s="306">
        <v>295</v>
      </c>
      <c r="H238" s="280">
        <f>+E238*G238</f>
        <v>0</v>
      </c>
      <c r="I238" s="284">
        <f>+G238*F238</f>
        <v>295</v>
      </c>
    </row>
    <row r="239" spans="1:9" s="307" customFormat="1" x14ac:dyDescent="0.2">
      <c r="A239" s="304" t="s">
        <v>737</v>
      </c>
      <c r="B239" s="314">
        <v>0</v>
      </c>
      <c r="C239" s="276">
        <v>1</v>
      </c>
      <c r="D239" s="281">
        <v>1</v>
      </c>
      <c r="E239" s="305">
        <f>SUMIF(INOUT!C:C,'N1113 '!A217,INOUT!F:F)</f>
        <v>2</v>
      </c>
      <c r="F239" s="282">
        <f>D239-E239</f>
        <v>-1</v>
      </c>
      <c r="G239" s="306">
        <v>110</v>
      </c>
      <c r="H239" s="280">
        <f>+E239*G239</f>
        <v>220</v>
      </c>
      <c r="I239" s="284">
        <f>+G239*F239</f>
        <v>-110</v>
      </c>
    </row>
    <row r="240" spans="1:9" s="307" customFormat="1" x14ac:dyDescent="0.2">
      <c r="A240" s="304" t="s">
        <v>538</v>
      </c>
      <c r="B240" s="314">
        <v>10</v>
      </c>
      <c r="C240" s="276">
        <f>SUMIF(INOUT!C:C,'N1113 '!#REF!,INOUT!E:E)</f>
        <v>0</v>
      </c>
      <c r="D240" s="281">
        <f t="shared" si="35"/>
        <v>10</v>
      </c>
      <c r="E240" s="305">
        <f>SUMIF(INOUT!C:C,'N1113 '!#REF!,INOUT!F:F)</f>
        <v>0</v>
      </c>
      <c r="F240" s="282">
        <f t="shared" si="36"/>
        <v>10</v>
      </c>
      <c r="G240" s="306">
        <v>30</v>
      </c>
      <c r="H240" s="280">
        <f t="shared" si="33"/>
        <v>0</v>
      </c>
      <c r="I240" s="284">
        <f t="shared" si="37"/>
        <v>300</v>
      </c>
    </row>
    <row r="241" spans="1:9" s="307" customFormat="1" x14ac:dyDescent="0.2">
      <c r="A241" s="304" t="s">
        <v>539</v>
      </c>
      <c r="B241" s="314">
        <v>6</v>
      </c>
      <c r="C241" s="276">
        <f>SUMIF(INOUT!C:C,'N1113 '!#REF!,INOUT!E:E)</f>
        <v>0</v>
      </c>
      <c r="D241" s="281">
        <f t="shared" si="35"/>
        <v>6</v>
      </c>
      <c r="E241" s="305">
        <f>SUMIF(INOUT!C:C,'N1113 '!#REF!,INOUT!F:F)</f>
        <v>0</v>
      </c>
      <c r="F241" s="282">
        <f t="shared" si="36"/>
        <v>6</v>
      </c>
      <c r="G241" s="306">
        <v>24</v>
      </c>
      <c r="H241" s="280">
        <f t="shared" si="33"/>
        <v>0</v>
      </c>
      <c r="I241" s="284">
        <f t="shared" si="37"/>
        <v>144</v>
      </c>
    </row>
    <row r="242" spans="1:9" s="307" customFormat="1" x14ac:dyDescent="0.2">
      <c r="A242" s="304" t="s">
        <v>562</v>
      </c>
      <c r="B242" s="314">
        <v>0</v>
      </c>
      <c r="C242" s="276">
        <v>1000</v>
      </c>
      <c r="D242" s="329">
        <f>B242+C242</f>
        <v>1000</v>
      </c>
      <c r="E242" s="332">
        <f>SUMIF(INOUT!C:C,'N1113 '!#REF!,INOUT!F:F)</f>
        <v>0</v>
      </c>
      <c r="F242" s="282">
        <f>D242-E242</f>
        <v>1000</v>
      </c>
      <c r="G242" s="306">
        <v>0.99</v>
      </c>
      <c r="H242" s="280">
        <f>+E242*G242</f>
        <v>0</v>
      </c>
      <c r="I242" s="284">
        <f>+G242*F242</f>
        <v>990</v>
      </c>
    </row>
    <row r="243" spans="1:9" s="307" customFormat="1" x14ac:dyDescent="0.2">
      <c r="A243" s="304" t="s">
        <v>753</v>
      </c>
      <c r="B243" s="314">
        <v>0</v>
      </c>
      <c r="C243" s="276">
        <f>SUMIF(INOUT!C:C,'N1113 '!A223,INOUT!E:E)</f>
        <v>7</v>
      </c>
      <c r="D243" s="281">
        <f>B243+C243</f>
        <v>7</v>
      </c>
      <c r="E243" s="305">
        <f>SUMIF(INOUT!C:C,'N1113 '!A223,INOUT!F:F)</f>
        <v>1</v>
      </c>
      <c r="F243" s="282">
        <f>D243-E243</f>
        <v>6</v>
      </c>
      <c r="G243" s="306">
        <v>38</v>
      </c>
      <c r="H243" s="280">
        <f>+E243*G243</f>
        <v>38</v>
      </c>
      <c r="I243" s="284">
        <f>+G243*F243</f>
        <v>228</v>
      </c>
    </row>
    <row r="244" spans="1:9" s="307" customFormat="1" x14ac:dyDescent="0.2">
      <c r="A244" s="304" t="s">
        <v>535</v>
      </c>
      <c r="B244" s="314">
        <v>2</v>
      </c>
      <c r="C244" s="276">
        <f>SUMIF(INOUT!C:C,'N1113 '!A224,INOUT!E:E)</f>
        <v>1</v>
      </c>
      <c r="D244" s="281">
        <f t="shared" si="35"/>
        <v>3</v>
      </c>
      <c r="E244" s="305">
        <f>SUMIF(INOUT!C:C,'N1113 '!A224,INOUT!F:F)</f>
        <v>0</v>
      </c>
      <c r="F244" s="282">
        <f t="shared" si="36"/>
        <v>3</v>
      </c>
      <c r="G244" s="306">
        <v>49</v>
      </c>
      <c r="H244" s="280">
        <f t="shared" si="33"/>
        <v>0</v>
      </c>
      <c r="I244" s="284">
        <f t="shared" si="37"/>
        <v>147</v>
      </c>
    </row>
    <row r="245" spans="1:9" s="307" customFormat="1" x14ac:dyDescent="0.2">
      <c r="A245" s="304" t="s">
        <v>627</v>
      </c>
      <c r="B245" s="314">
        <v>1</v>
      </c>
      <c r="C245" s="276">
        <f>SUMIF(INOUT!C:C,'N1113 '!#REF!,INOUT!E:E)</f>
        <v>0</v>
      </c>
      <c r="D245" s="281">
        <f>B245+C245</f>
        <v>1</v>
      </c>
      <c r="E245" s="305">
        <f>SUMIF(INOUT!C:C,'N1113 '!#REF!,INOUT!F:F)</f>
        <v>0</v>
      </c>
      <c r="F245" s="282">
        <f>D245-E245</f>
        <v>1</v>
      </c>
      <c r="G245" s="306">
        <v>18</v>
      </c>
      <c r="H245" s="280">
        <f>+E245*G245</f>
        <v>0</v>
      </c>
      <c r="I245" s="284">
        <f>+G245*F245</f>
        <v>18</v>
      </c>
    </row>
    <row r="246" spans="1:9" s="307" customFormat="1" x14ac:dyDescent="0.2">
      <c r="A246" s="304" t="s">
        <v>509</v>
      </c>
      <c r="B246" s="314">
        <v>3</v>
      </c>
      <c r="C246" s="276">
        <f>SUMIF(INOUT!C:C,'N1113 '!#REF!,INOUT!E:E)</f>
        <v>0</v>
      </c>
      <c r="D246" s="281">
        <f t="shared" si="35"/>
        <v>3</v>
      </c>
      <c r="E246" s="305">
        <f>SUMIF(INOUT!C:C,'N1113 '!#REF!,INOUT!F:F)</f>
        <v>0</v>
      </c>
      <c r="F246" s="282">
        <f t="shared" si="36"/>
        <v>3</v>
      </c>
      <c r="G246" s="306">
        <v>29</v>
      </c>
      <c r="H246" s="280">
        <f t="shared" si="33"/>
        <v>0</v>
      </c>
      <c r="I246" s="284">
        <f t="shared" si="37"/>
        <v>87</v>
      </c>
    </row>
    <row r="247" spans="1:9" s="307" customFormat="1" x14ac:dyDescent="0.2">
      <c r="A247" s="304" t="s">
        <v>510</v>
      </c>
      <c r="B247" s="314">
        <v>3</v>
      </c>
      <c r="C247" s="276">
        <f>SUMIF(INOUT!C:C,'N1113 '!A225,INOUT!E:E)</f>
        <v>1</v>
      </c>
      <c r="D247" s="281">
        <f t="shared" si="35"/>
        <v>4</v>
      </c>
      <c r="E247" s="305">
        <f>SUMIF(INOUT!C:C,'N1113 '!A225,INOUT!F:F)</f>
        <v>1</v>
      </c>
      <c r="F247" s="282">
        <f t="shared" si="36"/>
        <v>3</v>
      </c>
      <c r="G247" s="306">
        <v>18</v>
      </c>
      <c r="H247" s="280">
        <f t="shared" si="33"/>
        <v>18</v>
      </c>
      <c r="I247" s="284">
        <f t="shared" si="37"/>
        <v>54</v>
      </c>
    </row>
    <row r="248" spans="1:9" s="307" customFormat="1" x14ac:dyDescent="0.2">
      <c r="A248" s="304" t="s">
        <v>644</v>
      </c>
      <c r="B248" s="314">
        <v>1</v>
      </c>
      <c r="C248" s="276">
        <f>SUMIF(INOUT!C:C,'N1113 '!#REF!,INOUT!E:E)</f>
        <v>0</v>
      </c>
      <c r="D248" s="281">
        <f>B248+C248</f>
        <v>1</v>
      </c>
      <c r="E248" s="305">
        <f>SUMIF(INOUT!C:C,'N1113 '!#REF!,INOUT!F:F)</f>
        <v>0</v>
      </c>
      <c r="F248" s="282">
        <f>D248-E248</f>
        <v>1</v>
      </c>
      <c r="G248" s="306">
        <v>24</v>
      </c>
      <c r="H248" s="280">
        <f>+E248*G248</f>
        <v>0</v>
      </c>
      <c r="I248" s="284">
        <f>+G248*F248</f>
        <v>24</v>
      </c>
    </row>
    <row r="249" spans="1:9" s="307" customFormat="1" x14ac:dyDescent="0.2">
      <c r="A249" s="304" t="s">
        <v>380</v>
      </c>
      <c r="B249" s="314">
        <v>0</v>
      </c>
      <c r="C249" s="276">
        <f>SUMIF(INOUT!C:C,'N1113 '!#REF!,INOUT!E:E)</f>
        <v>0</v>
      </c>
      <c r="D249" s="281">
        <f t="shared" si="35"/>
        <v>0</v>
      </c>
      <c r="E249" s="305">
        <f>SUMIF(INOUT!C:C,'N1113 '!#REF!,INOUT!F:F)</f>
        <v>0</v>
      </c>
      <c r="F249" s="282">
        <f t="shared" si="36"/>
        <v>0</v>
      </c>
      <c r="G249" s="306">
        <v>18</v>
      </c>
      <c r="H249" s="280">
        <f t="shared" si="33"/>
        <v>0</v>
      </c>
      <c r="I249" s="284">
        <f t="shared" si="37"/>
        <v>0</v>
      </c>
    </row>
    <row r="250" spans="1:9" s="307" customFormat="1" x14ac:dyDescent="0.2">
      <c r="A250" s="304" t="s">
        <v>505</v>
      </c>
      <c r="B250" s="314"/>
      <c r="C250" s="276">
        <f>SUMIF(INOUT!C:C,'N1113 '!#REF!,INOUT!E:E)</f>
        <v>0</v>
      </c>
      <c r="D250" s="281">
        <f t="shared" si="35"/>
        <v>0</v>
      </c>
      <c r="E250" s="305">
        <f>SUMIF(INOUT!C:C,'N1113 '!#REF!,INOUT!F:F)</f>
        <v>0</v>
      </c>
      <c r="F250" s="282">
        <f t="shared" si="36"/>
        <v>0</v>
      </c>
      <c r="G250" s="306">
        <v>29</v>
      </c>
      <c r="H250" s="280">
        <f t="shared" si="33"/>
        <v>0</v>
      </c>
      <c r="I250" s="284">
        <f t="shared" si="37"/>
        <v>0</v>
      </c>
    </row>
    <row r="251" spans="1:9" s="307" customFormat="1" x14ac:dyDescent="0.2">
      <c r="A251" s="304" t="s">
        <v>654</v>
      </c>
      <c r="B251" s="314"/>
      <c r="C251" s="276">
        <f>SUMIF(INOUT!C:C,'N1113 '!#REF!,INOUT!E:E)</f>
        <v>0</v>
      </c>
      <c r="D251" s="281">
        <f>B251+C251</f>
        <v>0</v>
      </c>
      <c r="E251" s="305">
        <f>SUMIF(INOUT!C:C,'N1113 '!#REF!,INOUT!F:F)</f>
        <v>0</v>
      </c>
      <c r="F251" s="282">
        <f>D251-E251</f>
        <v>0</v>
      </c>
      <c r="G251" s="306">
        <v>30</v>
      </c>
      <c r="H251" s="280">
        <f>+E251*G251</f>
        <v>0</v>
      </c>
      <c r="I251" s="284">
        <f>+G251*F251</f>
        <v>0</v>
      </c>
    </row>
    <row r="252" spans="1:9" s="307" customFormat="1" x14ac:dyDescent="0.2">
      <c r="A252" s="304" t="s">
        <v>719</v>
      </c>
      <c r="B252" s="314">
        <v>0</v>
      </c>
      <c r="C252" s="276">
        <v>2</v>
      </c>
      <c r="D252" s="281">
        <v>2</v>
      </c>
      <c r="E252" s="305">
        <f>SUMIF(INOUT!C:C,'N1113 '!#REF!,INOUT!F:F)</f>
        <v>0</v>
      </c>
      <c r="F252" s="282">
        <f>D252-E252</f>
        <v>2</v>
      </c>
      <c r="G252" s="306">
        <v>95</v>
      </c>
      <c r="H252" s="280">
        <f>+E252*G252</f>
        <v>0</v>
      </c>
      <c r="I252" s="284">
        <f>+G252*F252</f>
        <v>190</v>
      </c>
    </row>
    <row r="253" spans="1:9" s="307" customFormat="1" x14ac:dyDescent="0.2">
      <c r="A253" s="304" t="s">
        <v>442</v>
      </c>
      <c r="B253" s="314">
        <v>5</v>
      </c>
      <c r="C253" s="276">
        <f>SUMIF(INOUT!C:C,'N1113 '!A228,INOUT!E:E)</f>
        <v>5</v>
      </c>
      <c r="D253" s="281">
        <f>B253+C253</f>
        <v>10</v>
      </c>
      <c r="E253" s="305">
        <f>SUMIF(INOUT!C:C,'N1113 '!A228,INOUT!F:F)</f>
        <v>4</v>
      </c>
      <c r="F253" s="282">
        <f>D253-E253</f>
        <v>6</v>
      </c>
      <c r="G253" s="306">
        <v>26</v>
      </c>
      <c r="H253" s="280">
        <f t="shared" si="33"/>
        <v>104</v>
      </c>
      <c r="I253" s="284">
        <f t="shared" si="37"/>
        <v>156</v>
      </c>
    </row>
    <row r="254" spans="1:9" s="307" customFormat="1" x14ac:dyDescent="0.2">
      <c r="A254" s="304" t="s">
        <v>756</v>
      </c>
      <c r="B254" s="314">
        <v>0</v>
      </c>
      <c r="C254" s="276">
        <v>6</v>
      </c>
      <c r="D254" s="281">
        <f>B254+C254</f>
        <v>6</v>
      </c>
      <c r="E254" s="305">
        <f>SUMIF(INOUT!C:C,'N1113 '!A228,INOUT!F:F)</f>
        <v>4</v>
      </c>
      <c r="F254" s="282">
        <f>D254-E254</f>
        <v>2</v>
      </c>
      <c r="G254" s="306">
        <v>42</v>
      </c>
      <c r="H254" s="280">
        <f>+E254*G254</f>
        <v>168</v>
      </c>
      <c r="I254" s="284">
        <f>+G254*F254</f>
        <v>84</v>
      </c>
    </row>
    <row r="255" spans="1:9" s="307" customFormat="1" x14ac:dyDescent="0.2">
      <c r="A255" s="304" t="s">
        <v>290</v>
      </c>
      <c r="B255" s="314">
        <v>2</v>
      </c>
      <c r="C255" s="276">
        <f>SUMIF(INOUT!C:C,'N1113 '!#REF!,INOUT!E:E)</f>
        <v>0</v>
      </c>
      <c r="D255" s="281">
        <f t="shared" si="35"/>
        <v>2</v>
      </c>
      <c r="E255" s="305">
        <f>SUMIF(INOUT!C:C,'N1113 '!#REF!,INOUT!F:F)</f>
        <v>0</v>
      </c>
      <c r="F255" s="282">
        <f t="shared" si="36"/>
        <v>2</v>
      </c>
      <c r="G255" s="334">
        <v>3125</v>
      </c>
      <c r="H255" s="330">
        <f t="shared" si="33"/>
        <v>0</v>
      </c>
      <c r="I255" s="284">
        <f t="shared" si="37"/>
        <v>6250</v>
      </c>
    </row>
    <row r="256" spans="1:9" s="307" customFormat="1" x14ac:dyDescent="0.2">
      <c r="A256" s="304" t="s">
        <v>443</v>
      </c>
      <c r="B256" s="314">
        <v>5</v>
      </c>
      <c r="C256" s="276">
        <f>SUMIF(INOUT!C:C,'N1113 '!#REF!,INOUT!E:E)</f>
        <v>0</v>
      </c>
      <c r="D256" s="281">
        <f t="shared" si="35"/>
        <v>5</v>
      </c>
      <c r="E256" s="305">
        <f>SUMIF(INOUT!C:C,'N1113 '!#REF!,INOUT!F:F)</f>
        <v>0</v>
      </c>
      <c r="F256" s="282">
        <f t="shared" si="36"/>
        <v>5</v>
      </c>
      <c r="G256" s="306">
        <v>20</v>
      </c>
      <c r="H256" s="280">
        <f t="shared" si="33"/>
        <v>0</v>
      </c>
      <c r="I256" s="284">
        <f t="shared" si="37"/>
        <v>100</v>
      </c>
    </row>
    <row r="257" spans="1:9" s="307" customFormat="1" ht="16.5" x14ac:dyDescent="0.2">
      <c r="A257" s="168" t="s">
        <v>745</v>
      </c>
      <c r="B257" s="314">
        <v>0</v>
      </c>
      <c r="C257" s="276">
        <f>SUMIF(INOUT!C:C,'N1113 '!#REF!,INOUT!E:E)</f>
        <v>0</v>
      </c>
      <c r="D257" s="281">
        <f>B257+C257</f>
        <v>0</v>
      </c>
      <c r="E257" s="305">
        <f>SUMIF(INOUT!C:C,'N1113 '!#REF!,INOUT!F:F)</f>
        <v>0</v>
      </c>
      <c r="F257" s="282">
        <f>D257-E257</f>
        <v>0</v>
      </c>
      <c r="G257" s="306">
        <v>485</v>
      </c>
      <c r="H257" s="280">
        <f>+E257*G257</f>
        <v>0</v>
      </c>
      <c r="I257" s="284">
        <f>+G257*F257</f>
        <v>0</v>
      </c>
    </row>
    <row r="258" spans="1:9" s="307" customFormat="1" x14ac:dyDescent="0.2">
      <c r="A258" s="304" t="s">
        <v>668</v>
      </c>
      <c r="B258" s="314">
        <v>0</v>
      </c>
      <c r="C258" s="276">
        <f>SUMIF(INOUT!C:C,'N1113 '!#REF!,INOUT!E:E)</f>
        <v>0</v>
      </c>
      <c r="D258" s="281">
        <f>B258+C258</f>
        <v>0</v>
      </c>
      <c r="E258" s="305">
        <f>SUMIF(INOUT!C:C,'N1113 '!#REF!,INOUT!F:F)</f>
        <v>0</v>
      </c>
      <c r="F258" s="282">
        <f>D258-E258</f>
        <v>0</v>
      </c>
      <c r="G258" s="306">
        <v>25</v>
      </c>
      <c r="H258" s="280">
        <f>+E258*G258</f>
        <v>0</v>
      </c>
      <c r="I258" s="284">
        <f>+G258*F258</f>
        <v>0</v>
      </c>
    </row>
    <row r="259" spans="1:9" s="307" customFormat="1" x14ac:dyDescent="0.2">
      <c r="A259" s="304" t="s">
        <v>367</v>
      </c>
      <c r="B259" s="314">
        <v>1</v>
      </c>
      <c r="C259" s="276">
        <f>SUMIF(INOUT!C:C,'N1113 '!#REF!,INOUT!E:E)</f>
        <v>0</v>
      </c>
      <c r="D259" s="281">
        <f t="shared" si="35"/>
        <v>1</v>
      </c>
      <c r="E259" s="305">
        <f>SUMIF(INOUT!C:C,'N1113 '!#REF!,INOUT!F:F)</f>
        <v>0</v>
      </c>
      <c r="F259" s="282">
        <f t="shared" si="36"/>
        <v>1</v>
      </c>
      <c r="G259" s="306">
        <v>32</v>
      </c>
      <c r="H259" s="280">
        <f t="shared" si="33"/>
        <v>0</v>
      </c>
      <c r="I259" s="284">
        <f t="shared" si="37"/>
        <v>32</v>
      </c>
    </row>
    <row r="260" spans="1:9" s="307" customFormat="1" x14ac:dyDescent="0.2">
      <c r="A260" s="304" t="s">
        <v>609</v>
      </c>
      <c r="B260" s="314">
        <v>0</v>
      </c>
      <c r="C260" s="276">
        <f>SUMIF(INOUT!C:C,'N1113 '!A238,INOUT!E:E)</f>
        <v>6</v>
      </c>
      <c r="D260" s="281">
        <f t="shared" si="35"/>
        <v>6</v>
      </c>
      <c r="E260" s="305">
        <f>SUMIF(INOUT!C:C,'N1113 '!A238,INOUT!F:F)</f>
        <v>3</v>
      </c>
      <c r="F260" s="282">
        <f t="shared" si="36"/>
        <v>3</v>
      </c>
      <c r="G260" s="306">
        <v>49</v>
      </c>
      <c r="H260" s="280">
        <f t="shared" si="33"/>
        <v>147</v>
      </c>
      <c r="I260" s="284">
        <f t="shared" si="37"/>
        <v>147</v>
      </c>
    </row>
    <row r="261" spans="1:9" s="307" customFormat="1" x14ac:dyDescent="0.2">
      <c r="A261" s="304" t="s">
        <v>626</v>
      </c>
      <c r="B261" s="314">
        <v>4</v>
      </c>
      <c r="C261" s="276">
        <f>SUMIF(INOUT!C:C,'N1113 '!#REF!,INOUT!E:E)</f>
        <v>0</v>
      </c>
      <c r="D261" s="281">
        <f>B261+C261</f>
        <v>4</v>
      </c>
      <c r="E261" s="305">
        <f>SUMIF(INOUT!C:C,'N1113 '!#REF!,INOUT!F:F)</f>
        <v>0</v>
      </c>
      <c r="F261" s="282">
        <f>D261-E261</f>
        <v>4</v>
      </c>
      <c r="G261" s="306">
        <v>38</v>
      </c>
      <c r="H261" s="280">
        <f>+E261*G261</f>
        <v>0</v>
      </c>
      <c r="I261" s="284">
        <f>+G261*F261</f>
        <v>152</v>
      </c>
    </row>
    <row r="262" spans="1:9" s="307" customFormat="1" x14ac:dyDescent="0.2">
      <c r="A262" s="304" t="s">
        <v>381</v>
      </c>
      <c r="B262" s="314">
        <v>1</v>
      </c>
      <c r="C262" s="276">
        <f>SUMIF(INOUT!C:C,'N1113 '!#REF!,INOUT!E:E)</f>
        <v>0</v>
      </c>
      <c r="D262" s="281">
        <v>1</v>
      </c>
      <c r="E262" s="305">
        <f>SUMIF(INOUT!C:C,'N1113 '!#REF!,INOUT!F:F)</f>
        <v>0</v>
      </c>
      <c r="F262" s="282">
        <f t="shared" si="36"/>
        <v>1</v>
      </c>
      <c r="G262" s="306">
        <v>49</v>
      </c>
      <c r="H262" s="280">
        <f t="shared" si="33"/>
        <v>0</v>
      </c>
      <c r="I262" s="284">
        <f t="shared" si="37"/>
        <v>49</v>
      </c>
    </row>
    <row r="263" spans="1:9" s="307" customFormat="1" x14ac:dyDescent="0.2">
      <c r="A263" s="304" t="s">
        <v>382</v>
      </c>
      <c r="B263" s="314">
        <v>1</v>
      </c>
      <c r="C263" s="276">
        <f>SUMIF(INOUT!C:C,'N1113 '!#REF!,INOUT!E:E)</f>
        <v>0</v>
      </c>
      <c r="D263" s="281">
        <f>B263+C263</f>
        <v>1</v>
      </c>
      <c r="E263" s="305">
        <f>SUMIF(INOUT!C:C,'N1113 '!#REF!,INOUT!F:F)</f>
        <v>0</v>
      </c>
      <c r="F263" s="282">
        <f t="shared" si="36"/>
        <v>1</v>
      </c>
      <c r="G263" s="306">
        <v>125</v>
      </c>
      <c r="H263" s="280">
        <f t="shared" si="33"/>
        <v>0</v>
      </c>
      <c r="I263" s="284">
        <f t="shared" si="37"/>
        <v>125</v>
      </c>
    </row>
    <row r="264" spans="1:9" s="307" customFormat="1" x14ac:dyDescent="0.2">
      <c r="A264" s="304" t="s">
        <v>301</v>
      </c>
      <c r="B264" s="314">
        <v>3</v>
      </c>
      <c r="C264" s="276">
        <f>SUMIF(INOUT!C:C,'N1113 '!A240,INOUT!E:E)</f>
        <v>2</v>
      </c>
      <c r="D264" s="281">
        <f>B264+C264</f>
        <v>5</v>
      </c>
      <c r="E264" s="305">
        <f>SUMIF(INOUT!C:C,'N1113 '!A240,INOUT!F:F)</f>
        <v>0</v>
      </c>
      <c r="F264" s="282">
        <f>D264-E264</f>
        <v>5</v>
      </c>
      <c r="G264" s="306">
        <v>18</v>
      </c>
      <c r="H264" s="280">
        <f>+E264*G264</f>
        <v>0</v>
      </c>
      <c r="I264" s="284"/>
    </row>
    <row r="265" spans="1:9" s="307" customFormat="1" x14ac:dyDescent="0.2">
      <c r="A265" s="304" t="s">
        <v>444</v>
      </c>
      <c r="B265" s="314">
        <v>2</v>
      </c>
      <c r="C265" s="276">
        <f>SUMIF(INOUT!C:C,'N1113 '!A241,INOUT!E:E)</f>
        <v>20</v>
      </c>
      <c r="D265" s="281">
        <f>B265+C265</f>
        <v>22</v>
      </c>
      <c r="E265" s="305">
        <f>SUMIF(INOUT!C:C,'N1113 '!A241,INOUT!F:F)</f>
        <v>18</v>
      </c>
      <c r="F265" s="282">
        <f>D265-E265</f>
        <v>4</v>
      </c>
      <c r="G265" s="334">
        <v>3800</v>
      </c>
      <c r="H265" s="280">
        <f>+E265*G265</f>
        <v>68400</v>
      </c>
      <c r="I265" s="284"/>
    </row>
    <row r="266" spans="1:9" s="307" customFormat="1" ht="16.5" thickBot="1" x14ac:dyDescent="0.25">
      <c r="A266" s="320"/>
      <c r="B266" s="314"/>
      <c r="C266" s="314"/>
      <c r="D266" s="516" t="s">
        <v>312</v>
      </c>
      <c r="E266" s="516"/>
      <c r="F266" s="516"/>
      <c r="G266" s="516"/>
      <c r="H266" s="333">
        <f>SUM(H57:H265)</f>
        <v>138955.38</v>
      </c>
      <c r="I266" s="279">
        <f>SUM(I57:I265)</f>
        <v>333756.07399999996</v>
      </c>
    </row>
    <row r="267" spans="1:9" s="307" customFormat="1" x14ac:dyDescent="0.2">
      <c r="A267" s="304"/>
      <c r="B267" s="314"/>
      <c r="C267" s="314"/>
      <c r="D267" s="315"/>
      <c r="E267" s="321"/>
      <c r="F267" s="322"/>
      <c r="G267" s="306"/>
      <c r="H267" s="280"/>
      <c r="I267" s="284"/>
    </row>
    <row r="268" spans="1:9" s="309" customFormat="1" x14ac:dyDescent="0.2">
      <c r="A268" s="515" t="s">
        <v>368</v>
      </c>
      <c r="B268" s="515"/>
      <c r="C268" s="515"/>
      <c r="D268" s="515"/>
      <c r="E268" s="515"/>
      <c r="F268" s="515"/>
      <c r="G268" s="515"/>
      <c r="H268" s="515"/>
      <c r="I268" s="292"/>
    </row>
    <row r="269" spans="1:9" s="307" customFormat="1" x14ac:dyDescent="0.2">
      <c r="A269" s="313" t="s">
        <v>445</v>
      </c>
      <c r="B269" s="314">
        <v>1</v>
      </c>
      <c r="C269" s="276">
        <f>SUMIF(INOUT!C:C,'N1113 '!#REF!,INOUT!E:E)</f>
        <v>0</v>
      </c>
      <c r="D269" s="281">
        <f t="shared" ref="D269:D298" si="38">B269+C269</f>
        <v>1</v>
      </c>
      <c r="E269" s="305">
        <f>SUMIF(INOUT!C:C,'N1113 '!#REF!,INOUT!F:F)</f>
        <v>0</v>
      </c>
      <c r="F269" s="282">
        <v>1</v>
      </c>
      <c r="G269" s="306">
        <v>495</v>
      </c>
      <c r="H269" s="280">
        <f t="shared" ref="H269:H298" si="39">+E269*G269</f>
        <v>0</v>
      </c>
      <c r="I269" s="284">
        <f t="shared" ref="I269:I296" si="40">+G269*F269</f>
        <v>495</v>
      </c>
    </row>
    <row r="270" spans="1:9" s="307" customFormat="1" x14ac:dyDescent="0.2">
      <c r="A270" s="313" t="s">
        <v>643</v>
      </c>
      <c r="B270" s="314"/>
      <c r="C270" s="276">
        <f>SUMIF(INOUT!C:C,'N1113 '!#REF!,INOUT!E:E)</f>
        <v>0</v>
      </c>
      <c r="D270" s="281">
        <f t="shared" si="38"/>
        <v>0</v>
      </c>
      <c r="E270" s="305">
        <f>SUMIF(INOUT!C:C,'N1113 '!#REF!,INOUT!F:F)</f>
        <v>0</v>
      </c>
      <c r="F270" s="282">
        <f>D270-E270</f>
        <v>0</v>
      </c>
      <c r="G270" s="306">
        <v>565</v>
      </c>
      <c r="H270" s="280">
        <f t="shared" si="39"/>
        <v>0</v>
      </c>
      <c r="I270" s="284">
        <f t="shared" si="40"/>
        <v>0</v>
      </c>
    </row>
    <row r="271" spans="1:9" s="307" customFormat="1" x14ac:dyDescent="0.2">
      <c r="A271" s="313" t="s">
        <v>628</v>
      </c>
      <c r="B271" s="314"/>
      <c r="C271" s="276">
        <f>SUMIF(INOUT!C:C,'N1113 '!#REF!,INOUT!E:E)</f>
        <v>0</v>
      </c>
      <c r="D271" s="281">
        <f t="shared" si="38"/>
        <v>0</v>
      </c>
      <c r="E271" s="305">
        <f>SUMIF(INOUT!C:C,'N1113 '!#REF!,INOUT!F:F)</f>
        <v>0</v>
      </c>
      <c r="F271" s="282">
        <f>D271-E271</f>
        <v>0</v>
      </c>
      <c r="G271" s="306">
        <v>325</v>
      </c>
      <c r="H271" s="280">
        <f t="shared" si="39"/>
        <v>0</v>
      </c>
      <c r="I271" s="284">
        <f t="shared" si="40"/>
        <v>0</v>
      </c>
    </row>
    <row r="272" spans="1:9" s="307" customFormat="1" x14ac:dyDescent="0.2">
      <c r="A272" s="304" t="s">
        <v>806</v>
      </c>
      <c r="B272" s="314">
        <v>0</v>
      </c>
      <c r="C272" s="276">
        <f>SUMIF(INOUT!C:C,'N1113 '!#REF!,INOUT!E:E)</f>
        <v>0</v>
      </c>
      <c r="D272" s="281">
        <f>B272+C272</f>
        <v>0</v>
      </c>
      <c r="E272" s="305">
        <f>SUMIF(INOUT!C:C,'N1113 '!#REF!,INOUT!F:F)</f>
        <v>0</v>
      </c>
      <c r="F272" s="282">
        <f t="shared" ref="F272:F278" si="41">D272-E272</f>
        <v>0</v>
      </c>
      <c r="G272" s="334">
        <v>2600</v>
      </c>
      <c r="H272" s="280">
        <f>+E272*G272</f>
        <v>0</v>
      </c>
      <c r="I272" s="284">
        <f t="shared" si="40"/>
        <v>0</v>
      </c>
    </row>
    <row r="273" spans="1:9" s="307" customFormat="1" x14ac:dyDescent="0.2">
      <c r="A273" s="304" t="s">
        <v>736</v>
      </c>
      <c r="B273" s="314">
        <v>0</v>
      </c>
      <c r="C273" s="276">
        <f>SUMIF(INOUT!C:C,'N1113 '!#REF!,INOUT!E:E)</f>
        <v>0</v>
      </c>
      <c r="D273" s="281">
        <f>B273+C273</f>
        <v>0</v>
      </c>
      <c r="E273" s="305">
        <f>SUMIF(INOUT!C:C,'N1113 '!#REF!,INOUT!F:F)</f>
        <v>0</v>
      </c>
      <c r="F273" s="282">
        <f t="shared" si="41"/>
        <v>0</v>
      </c>
      <c r="G273" s="306">
        <v>180</v>
      </c>
      <c r="H273" s="280">
        <f>+E273*G273</f>
        <v>0</v>
      </c>
      <c r="I273" s="284">
        <f>+G273*F273</f>
        <v>0</v>
      </c>
    </row>
    <row r="274" spans="1:9" s="307" customFormat="1" ht="16.5" x14ac:dyDescent="0.2">
      <c r="A274" s="162" t="s">
        <v>750</v>
      </c>
      <c r="B274" s="314">
        <v>0</v>
      </c>
      <c r="C274" s="276">
        <f>SUMIF(INOUT!C:C,'N1113 '!#REF!,INOUT!E:E)</f>
        <v>0</v>
      </c>
      <c r="D274" s="281">
        <f>B274+C274</f>
        <v>0</v>
      </c>
      <c r="E274" s="305">
        <f>SUMIF(INOUT!C:C,'N1113 '!#REF!,INOUT!F:F)</f>
        <v>0</v>
      </c>
      <c r="F274" s="282">
        <f>D274-E274</f>
        <v>0</v>
      </c>
      <c r="G274" s="306">
        <v>595</v>
      </c>
      <c r="H274" s="280">
        <f>+E274*G274</f>
        <v>0</v>
      </c>
      <c r="I274" s="284">
        <f>+G274*F274</f>
        <v>0</v>
      </c>
    </row>
    <row r="275" spans="1:9" s="307" customFormat="1" ht="16.5" x14ac:dyDescent="0.2">
      <c r="A275" s="162" t="s">
        <v>840</v>
      </c>
      <c r="B275" s="314">
        <v>0</v>
      </c>
      <c r="C275" s="276">
        <f>SUMIF(INOUT!C:C,'N1113 '!#REF!,INOUT!E:E)</f>
        <v>0</v>
      </c>
      <c r="D275" s="281">
        <f>B275+C275</f>
        <v>0</v>
      </c>
      <c r="E275" s="305">
        <f>SUMIF(INOUT!C:C,'N1113 '!#REF!,INOUT!F:F)</f>
        <v>0</v>
      </c>
      <c r="F275" s="282">
        <f>D275-E275</f>
        <v>0</v>
      </c>
      <c r="G275" s="306">
        <v>319.75</v>
      </c>
      <c r="H275" s="280">
        <f>+E275*G275</f>
        <v>0</v>
      </c>
      <c r="I275" s="284">
        <f>+G275*F275</f>
        <v>0</v>
      </c>
    </row>
    <row r="276" spans="1:9" s="307" customFormat="1" x14ac:dyDescent="0.2">
      <c r="A276" s="304" t="s">
        <v>107</v>
      </c>
      <c r="B276" s="314">
        <v>0</v>
      </c>
      <c r="C276" s="276">
        <f>SUMIF(INOUT!C:C,'N1113 '!#REF!,INOUT!E:E)</f>
        <v>0</v>
      </c>
      <c r="D276" s="281">
        <f t="shared" si="38"/>
        <v>0</v>
      </c>
      <c r="E276" s="305">
        <f>SUMIF(INOUT!C:C,'N1113 '!#REF!,INOUT!F:F)</f>
        <v>0</v>
      </c>
      <c r="F276" s="282">
        <f t="shared" si="41"/>
        <v>0</v>
      </c>
      <c r="G276" s="306">
        <v>325</v>
      </c>
      <c r="H276" s="280">
        <f t="shared" si="39"/>
        <v>0</v>
      </c>
      <c r="I276" s="284">
        <f t="shared" si="40"/>
        <v>0</v>
      </c>
    </row>
    <row r="277" spans="1:9" s="307" customFormat="1" x14ac:dyDescent="0.2">
      <c r="A277" s="304" t="s">
        <v>109</v>
      </c>
      <c r="B277" s="276">
        <v>1</v>
      </c>
      <c r="C277" s="276">
        <f>SUMIF(INOUT!C:C,'N1113 '!#REF!,INOUT!E:E)</f>
        <v>0</v>
      </c>
      <c r="D277" s="281">
        <f t="shared" si="38"/>
        <v>1</v>
      </c>
      <c r="E277" s="305">
        <f>SUMIF(INOUT!C:C,'N1113 '!#REF!,INOUT!F:F)</f>
        <v>0</v>
      </c>
      <c r="F277" s="282">
        <f t="shared" si="41"/>
        <v>1</v>
      </c>
      <c r="G277" s="306">
        <v>225</v>
      </c>
      <c r="H277" s="280">
        <f t="shared" si="39"/>
        <v>0</v>
      </c>
      <c r="I277" s="284">
        <f t="shared" si="40"/>
        <v>225</v>
      </c>
    </row>
    <row r="278" spans="1:9" s="307" customFormat="1" x14ac:dyDescent="0.2">
      <c r="A278" s="304" t="s">
        <v>696</v>
      </c>
      <c r="B278" s="276">
        <v>0</v>
      </c>
      <c r="C278" s="276">
        <f>SUMIF(INOUT!C:C,'N1113 '!#REF!,INOUT!E:E)</f>
        <v>0</v>
      </c>
      <c r="D278" s="281">
        <f t="shared" si="38"/>
        <v>0</v>
      </c>
      <c r="E278" s="305">
        <f>SUMIF(INOUT!C:C,'N1113 '!#REF!,INOUT!F:F)</f>
        <v>0</v>
      </c>
      <c r="F278" s="282">
        <f t="shared" si="41"/>
        <v>0</v>
      </c>
      <c r="G278" s="306">
        <v>220</v>
      </c>
      <c r="H278" s="280">
        <f t="shared" si="39"/>
        <v>0</v>
      </c>
      <c r="I278" s="284">
        <f t="shared" si="40"/>
        <v>0</v>
      </c>
    </row>
    <row r="279" spans="1:9" s="307" customFormat="1" x14ac:dyDescent="0.2">
      <c r="A279" s="304" t="s">
        <v>114</v>
      </c>
      <c r="B279" s="276">
        <v>0</v>
      </c>
      <c r="C279" s="276">
        <f>SUMIF(INOUT!C:C,'N1113 '!#REF!,INOUT!E:E)</f>
        <v>0</v>
      </c>
      <c r="D279" s="281">
        <f>B279+C279</f>
        <v>0</v>
      </c>
      <c r="E279" s="305">
        <f>SUMIF(INOUT!C:C,'N1113 '!#REF!,INOUT!F:F)</f>
        <v>0</v>
      </c>
      <c r="F279" s="282">
        <v>0</v>
      </c>
      <c r="G279" s="306">
        <v>460</v>
      </c>
      <c r="H279" s="280">
        <f>+E279*G279</f>
        <v>0</v>
      </c>
      <c r="I279" s="284">
        <f>+G279*F279</f>
        <v>0</v>
      </c>
    </row>
    <row r="280" spans="1:9" s="307" customFormat="1" x14ac:dyDescent="0.2">
      <c r="A280" s="304" t="s">
        <v>831</v>
      </c>
      <c r="B280" s="276">
        <v>0</v>
      </c>
      <c r="C280" s="276">
        <f>SUMIF(INOUT!C:C,'N1113 '!#REF!,INOUT!E:E)</f>
        <v>0</v>
      </c>
      <c r="D280" s="281">
        <f t="shared" si="38"/>
        <v>0</v>
      </c>
      <c r="E280" s="305">
        <f>SUMIF(INOUT!C:C,'N1113 '!#REF!,INOUT!F:F)</f>
        <v>0</v>
      </c>
      <c r="F280" s="282">
        <v>0</v>
      </c>
      <c r="G280" s="334">
        <v>449.75</v>
      </c>
      <c r="H280" s="280">
        <f t="shared" si="39"/>
        <v>0</v>
      </c>
      <c r="I280" s="284">
        <f t="shared" si="40"/>
        <v>0</v>
      </c>
    </row>
    <row r="281" spans="1:9" s="307" customFormat="1" ht="16.5" x14ac:dyDescent="0.2">
      <c r="A281" s="162" t="s">
        <v>843</v>
      </c>
      <c r="B281" s="314">
        <v>0</v>
      </c>
      <c r="C281" s="276">
        <f>SUMIF(INOUT!C:C,'N1113 '!#REF!,INOUT!E:E)</f>
        <v>0</v>
      </c>
      <c r="D281" s="281">
        <f>B281+C281</f>
        <v>0</v>
      </c>
      <c r="E281" s="305">
        <f>SUMIF(INOUT!C:C,'N1113 '!#REF!,INOUT!F:F)</f>
        <v>0</v>
      </c>
      <c r="F281" s="282">
        <f>D281-E281</f>
        <v>0</v>
      </c>
      <c r="G281" s="306">
        <v>1599.6</v>
      </c>
      <c r="H281" s="280">
        <f>+E281*G281</f>
        <v>0</v>
      </c>
      <c r="I281" s="284">
        <f>+G281*F281</f>
        <v>0</v>
      </c>
    </row>
    <row r="282" spans="1:9" s="307" customFormat="1" ht="16.5" x14ac:dyDescent="0.2">
      <c r="A282" s="162" t="s">
        <v>842</v>
      </c>
      <c r="B282" s="314">
        <v>0</v>
      </c>
      <c r="C282" s="276">
        <f>SUMIF(INOUT!C:C,'N1113 '!#REF!,INOUT!E:E)</f>
        <v>0</v>
      </c>
      <c r="D282" s="281">
        <f>B282+C282</f>
        <v>0</v>
      </c>
      <c r="E282" s="305">
        <f>SUMIF(INOUT!C:C,'N1113 '!#REF!,INOUT!F:F)</f>
        <v>0</v>
      </c>
      <c r="F282" s="282">
        <f>D282-E282</f>
        <v>0</v>
      </c>
      <c r="G282" s="306">
        <v>88</v>
      </c>
      <c r="H282" s="280">
        <f>+E282*G282</f>
        <v>0</v>
      </c>
      <c r="I282" s="284">
        <f>+G282*F282</f>
        <v>0</v>
      </c>
    </row>
    <row r="283" spans="1:9" s="307" customFormat="1" x14ac:dyDescent="0.2">
      <c r="A283" s="304" t="s">
        <v>829</v>
      </c>
      <c r="B283" s="314"/>
      <c r="C283" s="276">
        <f>SUMIF(INOUT!C:C,'N1113 '!#REF!,INOUT!E:E)</f>
        <v>0</v>
      </c>
      <c r="D283" s="281">
        <f>B283+C283</f>
        <v>0</v>
      </c>
      <c r="E283" s="305">
        <f>SUMIF(INOUT!C:C,'N1113 '!#REF!,INOUT!F:F)</f>
        <v>0</v>
      </c>
      <c r="F283" s="282">
        <f>D283-E283</f>
        <v>0</v>
      </c>
      <c r="G283" s="306">
        <v>1000</v>
      </c>
      <c r="H283" s="280">
        <f>+E283*G283</f>
        <v>0</v>
      </c>
      <c r="I283" s="284">
        <f>+G283*F283</f>
        <v>0</v>
      </c>
    </row>
    <row r="284" spans="1:9" s="307" customFormat="1" x14ac:dyDescent="0.2">
      <c r="A284" s="304" t="s">
        <v>830</v>
      </c>
      <c r="B284" s="314"/>
      <c r="C284" s="276">
        <f>SUMIF(INOUT!C:C,'N1113 '!#REF!,INOUT!E:E)</f>
        <v>0</v>
      </c>
      <c r="D284" s="281">
        <f>B284+C284</f>
        <v>0</v>
      </c>
      <c r="E284" s="305">
        <f>SUMIF(INOUT!C:C,'N1113 '!#REF!,INOUT!F:F)</f>
        <v>0</v>
      </c>
      <c r="F284" s="282">
        <f>D284-E284</f>
        <v>0</v>
      </c>
      <c r="G284" s="306">
        <v>1299</v>
      </c>
      <c r="H284" s="280">
        <f>+E284*G284</f>
        <v>0</v>
      </c>
      <c r="I284" s="284">
        <f>+G284*F284</f>
        <v>0</v>
      </c>
    </row>
    <row r="285" spans="1:9" s="307" customFormat="1" x14ac:dyDescent="0.2">
      <c r="A285" s="304" t="s">
        <v>735</v>
      </c>
      <c r="B285" s="314"/>
      <c r="C285" s="276">
        <f>SUMIF(INOUT!C:C,'N1113 '!#REF!,INOUT!E:E)</f>
        <v>0</v>
      </c>
      <c r="D285" s="281">
        <f>B285+C285</f>
        <v>0</v>
      </c>
      <c r="E285" s="305">
        <f>SUMIF(INOUT!C:C,'N1113 '!#REF!,INOUT!F:F)</f>
        <v>0</v>
      </c>
      <c r="F285" s="282">
        <f>D285-E285</f>
        <v>0</v>
      </c>
      <c r="G285" s="306">
        <v>300</v>
      </c>
      <c r="H285" s="280">
        <f>+E285*G285</f>
        <v>0</v>
      </c>
      <c r="I285" s="284">
        <f>+G285*F285</f>
        <v>0</v>
      </c>
    </row>
    <row r="286" spans="1:9" s="307" customFormat="1" x14ac:dyDescent="0.2">
      <c r="A286" s="313" t="s">
        <v>632</v>
      </c>
      <c r="B286" s="314"/>
      <c r="C286" s="276">
        <f>SUMIF(INOUT!C:C,'N1113 '!#REF!,INOUT!E:E)</f>
        <v>0</v>
      </c>
      <c r="D286" s="281">
        <f t="shared" si="38"/>
        <v>0</v>
      </c>
      <c r="E286" s="305">
        <f>SUMIF(INOUT!C:C,'N1113 '!#REF!,INOUT!F:F)</f>
        <v>0</v>
      </c>
      <c r="F286" s="282">
        <f t="shared" ref="F286:F298" si="42">D286-E286</f>
        <v>0</v>
      </c>
      <c r="G286" s="306">
        <v>785</v>
      </c>
      <c r="H286" s="280">
        <f t="shared" si="39"/>
        <v>0</v>
      </c>
      <c r="I286" s="284">
        <f t="shared" si="40"/>
        <v>0</v>
      </c>
    </row>
    <row r="287" spans="1:9" s="307" customFormat="1" x14ac:dyDescent="0.2">
      <c r="A287" s="313" t="s">
        <v>732</v>
      </c>
      <c r="B287" s="314"/>
      <c r="C287" s="276">
        <f>SUMIF(INOUT!C:C,'N1113 '!#REF!,INOUT!E:E)</f>
        <v>0</v>
      </c>
      <c r="D287" s="281">
        <f>B287+C287</f>
        <v>0</v>
      </c>
      <c r="E287" s="305">
        <f>SUMIF(INOUT!C:C,'N1113 '!#REF!,INOUT!F:F)</f>
        <v>0</v>
      </c>
      <c r="F287" s="282">
        <f>D287-E287</f>
        <v>0</v>
      </c>
      <c r="G287" s="306">
        <v>740</v>
      </c>
      <c r="H287" s="280">
        <f>+E287*G287</f>
        <v>0</v>
      </c>
      <c r="I287" s="284">
        <f>+G287*F287</f>
        <v>0</v>
      </c>
    </row>
    <row r="288" spans="1:9" s="307" customFormat="1" x14ac:dyDescent="0.2">
      <c r="A288" s="304" t="s">
        <v>447</v>
      </c>
      <c r="B288" s="314">
        <v>3</v>
      </c>
      <c r="C288" s="276">
        <f>SUMIF(INOUT!C:C,'N1113 '!#REF!,INOUT!E:E)</f>
        <v>0</v>
      </c>
      <c r="D288" s="281">
        <f t="shared" si="38"/>
        <v>3</v>
      </c>
      <c r="E288" s="305">
        <f>SUMIF(INOUT!C:C,'N1113 '!#REF!,INOUT!F:F)</f>
        <v>0</v>
      </c>
      <c r="F288" s="282">
        <f t="shared" si="42"/>
        <v>3</v>
      </c>
      <c r="G288" s="306">
        <v>695</v>
      </c>
      <c r="H288" s="280">
        <f t="shared" si="39"/>
        <v>0</v>
      </c>
      <c r="I288" s="284">
        <f t="shared" si="40"/>
        <v>2085</v>
      </c>
    </row>
    <row r="289" spans="1:9" s="307" customFormat="1" ht="16.5" x14ac:dyDescent="0.2">
      <c r="A289" s="183" t="s">
        <v>827</v>
      </c>
      <c r="B289" s="314">
        <v>0</v>
      </c>
      <c r="C289" s="276">
        <f>SUMIF(INOUT!C:C,'N1113 '!#REF!,INOUT!E:E)</f>
        <v>0</v>
      </c>
      <c r="D289" s="281">
        <f t="shared" si="38"/>
        <v>0</v>
      </c>
      <c r="E289" s="305">
        <f>SUMIF(INOUT!C:C,'N1113 '!#REF!,INOUT!F:F)</f>
        <v>0</v>
      </c>
      <c r="F289" s="282">
        <f t="shared" si="42"/>
        <v>0</v>
      </c>
      <c r="G289" s="334">
        <v>1950</v>
      </c>
      <c r="H289" s="280">
        <f t="shared" si="39"/>
        <v>0</v>
      </c>
      <c r="I289" s="284">
        <f t="shared" si="40"/>
        <v>0</v>
      </c>
    </row>
    <row r="290" spans="1:9" s="307" customFormat="1" x14ac:dyDescent="0.2">
      <c r="A290" s="313" t="s">
        <v>702</v>
      </c>
      <c r="B290" s="314">
        <v>0</v>
      </c>
      <c r="C290" s="276">
        <f>SUMIF(INOUT!C:C,'N1113 '!#REF!,INOUT!E:E)</f>
        <v>0</v>
      </c>
      <c r="D290" s="281">
        <f>B290+C290</f>
        <v>0</v>
      </c>
      <c r="E290" s="305">
        <f>SUMIF(INOUT!C:C,'N1113 '!#REF!,INOUT!F:F)</f>
        <v>0</v>
      </c>
      <c r="F290" s="282">
        <f t="shared" si="42"/>
        <v>0</v>
      </c>
      <c r="G290" s="334">
        <v>3050</v>
      </c>
      <c r="H290" s="280">
        <f>+E290*G290</f>
        <v>0</v>
      </c>
      <c r="I290" s="284">
        <f>+G290*F290</f>
        <v>0</v>
      </c>
    </row>
    <row r="291" spans="1:9" s="307" customFormat="1" x14ac:dyDescent="0.2">
      <c r="A291" s="313" t="s">
        <v>733</v>
      </c>
      <c r="B291" s="314">
        <v>0</v>
      </c>
      <c r="C291" s="276">
        <f>SUMIF(INOUT!C:C,'N1113 '!#REF!,INOUT!E:E)</f>
        <v>0</v>
      </c>
      <c r="D291" s="281">
        <f>B291+C291</f>
        <v>0</v>
      </c>
      <c r="E291" s="305">
        <f>SUMIF(INOUT!C:C,'N1113 '!#REF!,INOUT!F:F)</f>
        <v>0</v>
      </c>
      <c r="F291" s="282">
        <f>D291-E291</f>
        <v>0</v>
      </c>
      <c r="G291" s="334">
        <v>3200</v>
      </c>
      <c r="H291" s="280">
        <f>+E291*G291</f>
        <v>0</v>
      </c>
      <c r="I291" s="284">
        <f>+G291*F291</f>
        <v>0</v>
      </c>
    </row>
    <row r="292" spans="1:9" s="307" customFormat="1" x14ac:dyDescent="0.2">
      <c r="A292" s="304" t="s">
        <v>581</v>
      </c>
      <c r="B292" s="314">
        <v>0</v>
      </c>
      <c r="C292" s="276">
        <f>SUMIF(INOUT!C:C,'N1113 '!#REF!,INOUT!E:E)</f>
        <v>0</v>
      </c>
      <c r="D292" s="281">
        <f t="shared" si="38"/>
        <v>0</v>
      </c>
      <c r="E292" s="305">
        <f>SUMIF(INOUT!C:C,'N1113 '!#REF!,INOUT!F:F)</f>
        <v>0</v>
      </c>
      <c r="F292" s="282">
        <f t="shared" si="42"/>
        <v>0</v>
      </c>
      <c r="G292" s="334">
        <v>4350</v>
      </c>
      <c r="H292" s="280">
        <f t="shared" si="39"/>
        <v>0</v>
      </c>
      <c r="I292" s="284">
        <f t="shared" si="40"/>
        <v>0</v>
      </c>
    </row>
    <row r="293" spans="1:9" s="307" customFormat="1" x14ac:dyDescent="0.2">
      <c r="A293" s="313" t="s">
        <v>633</v>
      </c>
      <c r="B293" s="314"/>
      <c r="C293" s="276">
        <f>SUMIF(INOUT!C:C,'N1113 '!#REF!,INOUT!E:E)</f>
        <v>0</v>
      </c>
      <c r="D293" s="281">
        <f t="shared" si="38"/>
        <v>0</v>
      </c>
      <c r="E293" s="305">
        <f>SUMIF(INOUT!C:C,'N1113 '!#REF!,INOUT!F:F)</f>
        <v>0</v>
      </c>
      <c r="F293" s="282">
        <f t="shared" si="42"/>
        <v>0</v>
      </c>
      <c r="G293" s="334">
        <v>1800</v>
      </c>
      <c r="H293" s="280">
        <f t="shared" si="39"/>
        <v>0</v>
      </c>
      <c r="I293" s="284">
        <f t="shared" si="40"/>
        <v>0</v>
      </c>
    </row>
    <row r="294" spans="1:9" s="307" customFormat="1" x14ac:dyDescent="0.2">
      <c r="A294" s="304" t="s">
        <v>294</v>
      </c>
      <c r="B294" s="314">
        <v>0</v>
      </c>
      <c r="C294" s="276">
        <f>SUMIF(INOUT!C:C,'N1113 '!A247,INOUT!E:E)</f>
        <v>0</v>
      </c>
      <c r="D294" s="281">
        <f t="shared" si="38"/>
        <v>0</v>
      </c>
      <c r="E294" s="305">
        <f>SUMIF(INOUT!C:C,'N1113 '!A247,INOUT!F:F)</f>
        <v>0</v>
      </c>
      <c r="F294" s="282">
        <f t="shared" si="42"/>
        <v>0</v>
      </c>
      <c r="G294" s="334">
        <v>1700</v>
      </c>
      <c r="H294" s="280">
        <f t="shared" si="39"/>
        <v>0</v>
      </c>
      <c r="I294" s="284">
        <f t="shared" si="40"/>
        <v>0</v>
      </c>
    </row>
    <row r="295" spans="1:9" s="307" customFormat="1" x14ac:dyDescent="0.2">
      <c r="A295" s="304" t="s">
        <v>595</v>
      </c>
      <c r="B295" s="314">
        <v>0</v>
      </c>
      <c r="C295" s="276">
        <f>SUMIF(INOUT!C:C,'N1113 '!#REF!,INOUT!E:E)</f>
        <v>0</v>
      </c>
      <c r="D295" s="281">
        <f t="shared" si="38"/>
        <v>0</v>
      </c>
      <c r="E295" s="305">
        <f>SUMIF(INOUT!C:C,'N1113 '!#REF!,INOUT!F:F)</f>
        <v>0</v>
      </c>
      <c r="F295" s="282">
        <f t="shared" si="42"/>
        <v>0</v>
      </c>
      <c r="G295" s="334">
        <v>1600</v>
      </c>
      <c r="H295" s="280">
        <f t="shared" si="39"/>
        <v>0</v>
      </c>
      <c r="I295" s="284">
        <f t="shared" si="40"/>
        <v>0</v>
      </c>
    </row>
    <row r="296" spans="1:9" s="307" customFormat="1" x14ac:dyDescent="0.2">
      <c r="A296" s="304" t="s">
        <v>605</v>
      </c>
      <c r="B296" s="314">
        <v>0</v>
      </c>
      <c r="C296" s="276">
        <f>SUMIF(INOUT!C:C,'N1113 '!#REF!,INOUT!E:E)</f>
        <v>0</v>
      </c>
      <c r="D296" s="281">
        <f t="shared" si="38"/>
        <v>0</v>
      </c>
      <c r="E296" s="305">
        <f>SUMIF(INOUT!C:C,'N1113 '!#REF!,INOUT!F:F)</f>
        <v>0</v>
      </c>
      <c r="F296" s="282">
        <f t="shared" si="42"/>
        <v>0</v>
      </c>
      <c r="G296" s="334">
        <v>1650</v>
      </c>
      <c r="H296" s="330">
        <f t="shared" si="39"/>
        <v>0</v>
      </c>
      <c r="I296" s="284">
        <f t="shared" si="40"/>
        <v>0</v>
      </c>
    </row>
    <row r="297" spans="1:9" s="307" customFormat="1" x14ac:dyDescent="0.2">
      <c r="A297" s="304" t="s">
        <v>734</v>
      </c>
      <c r="B297" s="314">
        <v>0</v>
      </c>
      <c r="C297" s="276">
        <f>SUMIF(INOUT!C:C,'N1113 '!#REF!,INOUT!E:E)</f>
        <v>0</v>
      </c>
      <c r="D297" s="281">
        <f>B297+C297</f>
        <v>0</v>
      </c>
      <c r="E297" s="305">
        <f>SUMIF(INOUT!C:C,'N1113 '!#REF!,INOUT!F:F)</f>
        <v>0</v>
      </c>
      <c r="F297" s="282">
        <f>D297-E297</f>
        <v>0</v>
      </c>
      <c r="G297" s="306">
        <v>270</v>
      </c>
      <c r="H297" s="280">
        <f>+E297*G297</f>
        <v>0</v>
      </c>
      <c r="I297" s="284">
        <f>+G297*F297</f>
        <v>0</v>
      </c>
    </row>
    <row r="298" spans="1:9" s="307" customFormat="1" x14ac:dyDescent="0.2">
      <c r="A298" s="304" t="s">
        <v>522</v>
      </c>
      <c r="B298" s="314">
        <v>0</v>
      </c>
      <c r="C298" s="276">
        <f>SUMIF(INOUT!C:C,'N1113 '!#REF!,INOUT!E:E)</f>
        <v>0</v>
      </c>
      <c r="D298" s="281">
        <f t="shared" si="38"/>
        <v>0</v>
      </c>
      <c r="E298" s="305">
        <f>SUMIF(INOUT!C:C,'N1113 '!#REF!,INOUT!F:F)</f>
        <v>0</v>
      </c>
      <c r="F298" s="282">
        <f t="shared" si="42"/>
        <v>0</v>
      </c>
      <c r="G298" s="306">
        <v>495</v>
      </c>
      <c r="H298" s="280">
        <f t="shared" si="39"/>
        <v>0</v>
      </c>
      <c r="I298" s="284"/>
    </row>
    <row r="299" spans="1:9" s="307" customFormat="1" x14ac:dyDescent="0.2">
      <c r="A299" s="304" t="s">
        <v>814</v>
      </c>
      <c r="B299" s="314">
        <v>0</v>
      </c>
      <c r="C299" s="276">
        <f>SUMIF(INOUT!C:C,'N1113 '!#REF!,INOUT!E:E)</f>
        <v>0</v>
      </c>
      <c r="D299" s="281">
        <f>B299+C299</f>
        <v>0</v>
      </c>
      <c r="E299" s="305">
        <f>SUMIF(INOUT!C:C,'N1113 '!#REF!,INOUT!F:F)</f>
        <v>0</v>
      </c>
      <c r="F299" s="282">
        <f>D299-E299</f>
        <v>0</v>
      </c>
      <c r="G299" s="306">
        <v>350</v>
      </c>
      <c r="H299" s="280">
        <f>+E299*G299</f>
        <v>0</v>
      </c>
      <c r="I299" s="284">
        <f>+G299*F299</f>
        <v>0</v>
      </c>
    </row>
    <row r="300" spans="1:9" s="307" customFormat="1" x14ac:dyDescent="0.2">
      <c r="A300" s="304" t="s">
        <v>828</v>
      </c>
      <c r="B300" s="314">
        <v>0</v>
      </c>
      <c r="C300" s="276">
        <f>SUMIF(INOUT!C:C,'N1113 '!A248,INOUT!E:E)</f>
        <v>70</v>
      </c>
      <c r="D300" s="281">
        <f>B300+C300</f>
        <v>70</v>
      </c>
      <c r="E300" s="305">
        <f>SUMIF(INOUT!C:C,'N1113 '!A248,INOUT!F:F)</f>
        <v>0</v>
      </c>
      <c r="F300" s="282">
        <f>D300-E300</f>
        <v>70</v>
      </c>
      <c r="G300" s="306">
        <v>1850</v>
      </c>
      <c r="H300" s="280">
        <f>+E300*G300</f>
        <v>0</v>
      </c>
      <c r="I300" s="284">
        <f>+G300*F300</f>
        <v>129500</v>
      </c>
    </row>
    <row r="301" spans="1:9" s="307" customFormat="1" ht="16.5" thickBot="1" x14ac:dyDescent="0.25">
      <c r="A301" s="309"/>
      <c r="B301" s="293"/>
      <c r="C301" s="293"/>
      <c r="D301" s="517" t="s">
        <v>312</v>
      </c>
      <c r="E301" s="517"/>
      <c r="F301" s="517"/>
      <c r="G301" s="517"/>
      <c r="H301" s="279">
        <f>SUM(H269:H298)</f>
        <v>0</v>
      </c>
      <c r="I301" s="279">
        <f>SUM(I269:I298)</f>
        <v>2805</v>
      </c>
    </row>
    <row r="302" spans="1:9" s="307" customFormat="1" x14ac:dyDescent="0.2">
      <c r="A302" s="299"/>
      <c r="B302" s="293"/>
      <c r="C302" s="293"/>
      <c r="D302" s="323"/>
      <c r="E302" s="324"/>
      <c r="F302" s="325"/>
      <c r="G302" s="326"/>
      <c r="H302" s="284"/>
      <c r="I302" s="284"/>
    </row>
    <row r="303" spans="1:9" s="307" customFormat="1" x14ac:dyDescent="0.2">
      <c r="A303" s="299"/>
      <c r="B303" s="293"/>
      <c r="C303" s="293"/>
      <c r="D303" s="323"/>
      <c r="E303" s="324"/>
      <c r="F303" s="325"/>
      <c r="G303" s="326"/>
      <c r="H303" s="284"/>
      <c r="I303" s="284"/>
    </row>
    <row r="304" spans="1:9" s="307" customFormat="1" x14ac:dyDescent="0.2">
      <c r="A304" s="299" t="s">
        <v>56</v>
      </c>
      <c r="B304" s="327"/>
      <c r="C304" s="327"/>
      <c r="E304" s="319"/>
      <c r="F304" s="309"/>
      <c r="G304" s="328"/>
      <c r="H304" s="317"/>
    </row>
    <row r="305" spans="1:9" s="309" customFormat="1" x14ac:dyDescent="0.2">
      <c r="A305" s="299"/>
      <c r="B305" s="327"/>
      <c r="C305" s="327"/>
      <c r="D305" s="307"/>
      <c r="E305" s="319"/>
      <c r="G305" s="328"/>
      <c r="H305" s="307"/>
      <c r="I305" s="307"/>
    </row>
    <row r="306" spans="1:9" s="307" customFormat="1" x14ac:dyDescent="0.2">
      <c r="A306" s="284" t="s">
        <v>543</v>
      </c>
      <c r="B306" s="327"/>
      <c r="C306" s="327"/>
      <c r="E306" s="319"/>
      <c r="F306" s="309"/>
      <c r="G306" s="328"/>
    </row>
    <row r="307" spans="1:9" s="307" customFormat="1" x14ac:dyDescent="0.2">
      <c r="A307" s="284" t="s">
        <v>541</v>
      </c>
      <c r="B307" s="327"/>
      <c r="C307" s="327"/>
      <c r="E307" s="319"/>
      <c r="F307" s="309"/>
      <c r="G307" s="328"/>
    </row>
    <row r="308" spans="1:9" s="307" customFormat="1" x14ac:dyDescent="0.2">
      <c r="A308" s="299"/>
      <c r="B308" s="293"/>
      <c r="C308" s="293"/>
      <c r="D308" s="323"/>
      <c r="E308" s="324"/>
      <c r="F308" s="325"/>
      <c r="G308" s="326"/>
      <c r="H308" s="284"/>
      <c r="I308" s="284"/>
    </row>
    <row r="309" spans="1:9" s="307" customFormat="1" x14ac:dyDescent="0.2">
      <c r="A309" s="299" t="s">
        <v>383</v>
      </c>
      <c r="B309" s="327"/>
      <c r="C309" s="327"/>
      <c r="E309" s="319"/>
      <c r="F309" s="309"/>
      <c r="G309" s="328"/>
    </row>
    <row r="310" spans="1:9" s="307" customFormat="1" x14ac:dyDescent="0.2">
      <c r="A310" s="299"/>
      <c r="B310" s="327"/>
      <c r="C310" s="327"/>
      <c r="E310" s="319"/>
      <c r="F310" s="309"/>
      <c r="G310" s="328"/>
    </row>
    <row r="311" spans="1:9" s="307" customFormat="1" x14ac:dyDescent="0.2">
      <c r="A311" s="284" t="s">
        <v>811</v>
      </c>
      <c r="B311" s="327"/>
      <c r="C311" s="327"/>
      <c r="E311" s="319"/>
      <c r="F311" s="309"/>
      <c r="G311" s="328"/>
    </row>
    <row r="312" spans="1:9" s="307" customFormat="1" x14ac:dyDescent="0.2">
      <c r="A312" s="284" t="s">
        <v>812</v>
      </c>
      <c r="B312" s="327"/>
      <c r="C312" s="327"/>
      <c r="E312" s="319"/>
      <c r="F312" s="309"/>
      <c r="G312" s="328"/>
    </row>
    <row r="313" spans="1:9" s="274" customFormat="1" x14ac:dyDescent="0.2">
      <c r="A313" s="259"/>
      <c r="B313" s="294"/>
      <c r="C313" s="294"/>
      <c r="D313" s="295"/>
      <c r="E313" s="296"/>
      <c r="F313" s="297"/>
      <c r="G313" s="298"/>
      <c r="H313" s="190"/>
      <c r="I313" s="190"/>
    </row>
    <row r="314" spans="1:9" s="274" customFormat="1" x14ac:dyDescent="0.2">
      <c r="A314" s="259"/>
      <c r="B314" s="294"/>
      <c r="C314" s="294"/>
      <c r="D314" s="295"/>
      <c r="E314" s="296"/>
      <c r="F314" s="297"/>
      <c r="G314" s="298"/>
      <c r="H314" s="190"/>
      <c r="I314" s="190"/>
    </row>
    <row r="315" spans="1:9" s="274" customFormat="1" x14ac:dyDescent="0.2">
      <c r="A315" s="259"/>
      <c r="B315" s="294"/>
      <c r="C315" s="294"/>
      <c r="D315" s="295"/>
      <c r="E315" s="296"/>
      <c r="F315" s="297"/>
      <c r="G315" s="298"/>
      <c r="H315" s="190"/>
      <c r="I315" s="190"/>
    </row>
    <row r="316" spans="1:9" s="274" customFormat="1" x14ac:dyDescent="0.2">
      <c r="A316" s="259"/>
      <c r="B316" s="294"/>
      <c r="C316" s="294"/>
      <c r="D316" s="295"/>
      <c r="E316" s="296"/>
      <c r="F316" s="297"/>
      <c r="G316" s="298"/>
      <c r="H316" s="190"/>
      <c r="I316" s="190"/>
    </row>
    <row r="317" spans="1:9" s="274" customFormat="1" x14ac:dyDescent="0.2">
      <c r="A317" s="259"/>
      <c r="B317" s="294"/>
      <c r="C317" s="294"/>
      <c r="D317" s="295"/>
      <c r="E317" s="296"/>
      <c r="F317" s="297"/>
      <c r="G317" s="298"/>
      <c r="H317" s="190"/>
      <c r="I317" s="190"/>
    </row>
    <row r="318" spans="1:9" s="274" customFormat="1" x14ac:dyDescent="0.2">
      <c r="A318" s="259"/>
      <c r="B318" s="294"/>
      <c r="C318" s="294"/>
      <c r="D318" s="295"/>
      <c r="E318" s="296"/>
      <c r="F318" s="297"/>
      <c r="G318" s="298"/>
      <c r="H318" s="190"/>
      <c r="I318" s="190"/>
    </row>
    <row r="319" spans="1:9" s="274" customFormat="1" x14ac:dyDescent="0.2">
      <c r="A319" s="259"/>
      <c r="B319" s="294"/>
      <c r="C319" s="294"/>
      <c r="D319" s="295"/>
      <c r="E319" s="296"/>
      <c r="F319" s="297"/>
      <c r="G319" s="298"/>
      <c r="H319" s="190"/>
      <c r="I319" s="190"/>
    </row>
    <row r="320" spans="1:9" s="274" customFormat="1" x14ac:dyDescent="0.2">
      <c r="A320" s="259"/>
      <c r="B320" s="294"/>
      <c r="C320" s="294"/>
      <c r="D320" s="295"/>
      <c r="E320" s="296"/>
      <c r="F320" s="297"/>
      <c r="G320" s="298"/>
      <c r="H320" s="190"/>
      <c r="I320" s="190"/>
    </row>
    <row r="321" spans="1:9" s="274" customFormat="1" x14ac:dyDescent="0.2">
      <c r="A321" s="259"/>
      <c r="B321" s="294"/>
      <c r="C321" s="294"/>
      <c r="D321" s="295"/>
      <c r="E321" s="296"/>
      <c r="F321" s="297"/>
      <c r="G321" s="298"/>
      <c r="H321" s="190"/>
      <c r="I321" s="190"/>
    </row>
    <row r="322" spans="1:9" s="274" customFormat="1" x14ac:dyDescent="0.2">
      <c r="A322" s="259"/>
      <c r="B322" s="294"/>
      <c r="C322" s="294"/>
      <c r="D322" s="295"/>
      <c r="E322" s="296"/>
      <c r="F322" s="297"/>
      <c r="G322" s="298"/>
      <c r="H322" s="190"/>
      <c r="I322" s="190"/>
    </row>
    <row r="323" spans="1:9" s="169" customFormat="1" ht="16.5" x14ac:dyDescent="0.2">
      <c r="A323" s="168"/>
      <c r="B323" s="170"/>
      <c r="C323" s="170"/>
      <c r="D323" s="171"/>
      <c r="E323" s="172"/>
      <c r="F323" s="173"/>
      <c r="G323" s="174"/>
      <c r="H323" s="175"/>
      <c r="I323" s="175"/>
    </row>
    <row r="324" spans="1:9" s="169" customFormat="1" ht="16.5" x14ac:dyDescent="0.2">
      <c r="A324" s="168"/>
      <c r="B324" s="170"/>
      <c r="C324" s="170"/>
      <c r="D324" s="171"/>
      <c r="E324" s="172"/>
      <c r="F324" s="173"/>
      <c r="G324" s="174"/>
      <c r="H324" s="175"/>
      <c r="I324" s="175"/>
    </row>
    <row r="325" spans="1:9" s="169" customFormat="1" ht="16.5" x14ac:dyDescent="0.2">
      <c r="A325" s="168"/>
      <c r="B325" s="170"/>
      <c r="C325" s="170"/>
      <c r="D325" s="171"/>
      <c r="E325" s="172"/>
      <c r="F325" s="173"/>
      <c r="G325" s="174"/>
      <c r="H325" s="175"/>
      <c r="I325" s="175"/>
    </row>
    <row r="326" spans="1:9" s="169" customFormat="1" ht="16.5" x14ac:dyDescent="0.2">
      <c r="A326" s="168"/>
      <c r="B326" s="170"/>
      <c r="C326" s="170"/>
      <c r="D326" s="171"/>
      <c r="E326" s="172"/>
      <c r="F326" s="173"/>
      <c r="G326" s="174"/>
      <c r="H326" s="175"/>
      <c r="I326" s="175"/>
    </row>
    <row r="327" spans="1:9" s="169" customFormat="1" ht="16.5" x14ac:dyDescent="0.2">
      <c r="A327" s="168"/>
      <c r="B327" s="170"/>
      <c r="C327" s="170"/>
      <c r="D327" s="171"/>
      <c r="E327" s="172"/>
      <c r="F327" s="173"/>
      <c r="G327" s="174"/>
      <c r="H327" s="175"/>
      <c r="I327" s="175"/>
    </row>
    <row r="328" spans="1:9" s="169" customFormat="1" ht="16.5" x14ac:dyDescent="0.2">
      <c r="A328" s="168"/>
      <c r="B328" s="170"/>
      <c r="C328" s="170"/>
      <c r="D328" s="171"/>
      <c r="E328" s="172"/>
      <c r="F328" s="173"/>
      <c r="G328" s="174"/>
      <c r="H328" s="175"/>
      <c r="I328" s="175"/>
    </row>
    <row r="329" spans="1:9" s="169" customFormat="1" ht="16.5" x14ac:dyDescent="0.2">
      <c r="A329" s="168"/>
      <c r="B329" s="177"/>
      <c r="C329" s="170"/>
      <c r="D329" s="171"/>
      <c r="E329" s="172"/>
      <c r="F329" s="173"/>
      <c r="G329" s="174"/>
      <c r="H329" s="175"/>
      <c r="I329" s="175"/>
    </row>
    <row r="330" spans="1:9" s="169" customFormat="1" ht="16.5" x14ac:dyDescent="0.2">
      <c r="A330" s="168"/>
      <c r="B330" s="170"/>
      <c r="C330" s="170"/>
      <c r="D330" s="171"/>
      <c r="E330" s="172"/>
      <c r="F330" s="173"/>
      <c r="G330" s="174"/>
      <c r="H330" s="175"/>
      <c r="I330" s="175"/>
    </row>
    <row r="331" spans="1:9" s="169" customFormat="1" ht="16.5" x14ac:dyDescent="0.2">
      <c r="A331" s="168"/>
      <c r="B331" s="170"/>
      <c r="C331" s="170"/>
      <c r="D331" s="171"/>
      <c r="E331" s="172"/>
      <c r="F331" s="173"/>
      <c r="G331" s="174"/>
      <c r="H331" s="175"/>
      <c r="I331" s="175"/>
    </row>
    <row r="332" spans="1:9" s="169" customFormat="1" ht="16.5" x14ac:dyDescent="0.2">
      <c r="A332" s="168"/>
      <c r="B332" s="170"/>
      <c r="C332" s="170"/>
      <c r="D332" s="171"/>
      <c r="E332" s="172"/>
      <c r="F332" s="173"/>
      <c r="G332" s="174"/>
      <c r="H332" s="175"/>
      <c r="I332" s="175"/>
    </row>
    <row r="333" spans="1:9" s="169" customFormat="1" ht="16.5" x14ac:dyDescent="0.2">
      <c r="A333" s="168"/>
      <c r="B333" s="170"/>
      <c r="C333" s="170"/>
      <c r="D333" s="171"/>
      <c r="E333" s="172"/>
      <c r="F333" s="173"/>
      <c r="G333" s="174"/>
      <c r="H333" s="175"/>
      <c r="I333" s="175"/>
    </row>
    <row r="334" spans="1:9" s="169" customFormat="1" ht="16.5" x14ac:dyDescent="0.2">
      <c r="A334" s="168"/>
      <c r="B334" s="170"/>
      <c r="C334" s="170"/>
      <c r="D334" s="171"/>
      <c r="E334" s="172"/>
      <c r="F334" s="173"/>
      <c r="G334" s="174"/>
      <c r="H334" s="175"/>
      <c r="I334" s="175"/>
    </row>
    <row r="335" spans="1:9" s="169" customFormat="1" ht="16.5" x14ac:dyDescent="0.2">
      <c r="A335" s="168"/>
      <c r="B335" s="170"/>
      <c r="C335" s="170"/>
      <c r="D335" s="171"/>
      <c r="E335" s="172"/>
      <c r="F335" s="173"/>
      <c r="G335" s="174"/>
      <c r="H335" s="175"/>
      <c r="I335" s="175"/>
    </row>
    <row r="336" spans="1:9" s="169" customFormat="1" ht="16.5" x14ac:dyDescent="0.2">
      <c r="A336" s="168"/>
      <c r="B336" s="170"/>
      <c r="C336" s="170"/>
      <c r="D336" s="171"/>
      <c r="E336" s="172"/>
      <c r="F336" s="173"/>
      <c r="G336" s="174"/>
      <c r="H336" s="175"/>
      <c r="I336" s="175"/>
    </row>
    <row r="337" spans="1:9" s="169" customFormat="1" ht="16.5" x14ac:dyDescent="0.2">
      <c r="A337" s="168"/>
      <c r="B337" s="170"/>
      <c r="C337" s="170"/>
      <c r="D337" s="171"/>
      <c r="E337" s="172"/>
      <c r="F337" s="173"/>
      <c r="G337" s="174"/>
      <c r="H337" s="175"/>
      <c r="I337" s="175"/>
    </row>
    <row r="338" spans="1:9" s="169" customFormat="1" ht="16.5" x14ac:dyDescent="0.2">
      <c r="A338" s="168"/>
      <c r="B338" s="170"/>
      <c r="C338" s="170"/>
      <c r="D338" s="171"/>
      <c r="E338" s="172"/>
      <c r="F338" s="173"/>
      <c r="G338" s="174"/>
      <c r="H338" s="175"/>
      <c r="I338" s="175"/>
    </row>
    <row r="339" spans="1:9" s="169" customFormat="1" ht="16.5" x14ac:dyDescent="0.2">
      <c r="A339" s="168"/>
      <c r="B339" s="170"/>
      <c r="C339" s="170"/>
      <c r="D339" s="171"/>
      <c r="E339" s="172"/>
      <c r="F339" s="173"/>
      <c r="G339" s="174"/>
      <c r="H339" s="175"/>
      <c r="I339" s="175"/>
    </row>
    <row r="340" spans="1:9" s="169" customFormat="1" ht="16.5" x14ac:dyDescent="0.2">
      <c r="A340" s="168"/>
      <c r="B340" s="170"/>
      <c r="C340" s="170"/>
      <c r="D340" s="171"/>
      <c r="E340" s="172"/>
      <c r="F340" s="173"/>
      <c r="G340" s="174"/>
      <c r="H340" s="175"/>
      <c r="I340" s="175"/>
    </row>
    <row r="341" spans="1:9" s="169" customFormat="1" ht="16.5" x14ac:dyDescent="0.2">
      <c r="A341" s="168"/>
      <c r="B341" s="170"/>
      <c r="C341" s="170"/>
      <c r="D341" s="171"/>
      <c r="E341" s="172"/>
      <c r="F341" s="173"/>
      <c r="G341" s="174"/>
      <c r="H341" s="175"/>
      <c r="I341" s="175"/>
    </row>
    <row r="342" spans="1:9" s="169" customFormat="1" ht="16.5" x14ac:dyDescent="0.2">
      <c r="A342" s="168"/>
      <c r="B342" s="170"/>
      <c r="C342" s="170"/>
      <c r="D342" s="171"/>
      <c r="E342" s="172"/>
      <c r="F342" s="173"/>
      <c r="G342" s="174"/>
      <c r="H342" s="175"/>
      <c r="I342" s="175"/>
    </row>
    <row r="343" spans="1:9" s="169" customFormat="1" ht="16.5" x14ac:dyDescent="0.2">
      <c r="A343" s="168"/>
      <c r="B343" s="170"/>
      <c r="C343" s="170"/>
      <c r="D343" s="171"/>
      <c r="E343" s="172"/>
      <c r="F343" s="173"/>
      <c r="G343" s="174"/>
      <c r="H343" s="175"/>
      <c r="I343" s="175"/>
    </row>
    <row r="344" spans="1:9" s="169" customFormat="1" ht="16.5" x14ac:dyDescent="0.2">
      <c r="A344" s="168"/>
      <c r="B344" s="170"/>
      <c r="C344" s="170"/>
      <c r="D344" s="171"/>
      <c r="E344" s="172"/>
      <c r="F344" s="173"/>
      <c r="G344" s="174"/>
      <c r="H344" s="175"/>
      <c r="I344" s="175"/>
    </row>
    <row r="345" spans="1:9" s="169" customFormat="1" ht="16.5" x14ac:dyDescent="0.2">
      <c r="A345" s="168"/>
      <c r="B345" s="170"/>
      <c r="C345" s="170"/>
      <c r="D345" s="171"/>
      <c r="E345" s="172"/>
      <c r="F345" s="173"/>
      <c r="G345" s="174"/>
      <c r="H345" s="175"/>
      <c r="I345" s="175"/>
    </row>
    <row r="346" spans="1:9" s="169" customFormat="1" ht="16.5" x14ac:dyDescent="0.2">
      <c r="A346" s="168"/>
      <c r="B346" s="170"/>
      <c r="C346" s="170"/>
      <c r="D346" s="171"/>
      <c r="E346" s="172"/>
      <c r="F346" s="173"/>
      <c r="G346" s="174"/>
      <c r="H346" s="175"/>
      <c r="I346" s="175"/>
    </row>
    <row r="347" spans="1:9" s="169" customFormat="1" ht="16.5" x14ac:dyDescent="0.2">
      <c r="A347" s="168"/>
      <c r="B347" s="170"/>
      <c r="C347" s="170"/>
      <c r="D347" s="171"/>
      <c r="E347" s="172"/>
      <c r="F347" s="173"/>
      <c r="G347" s="174"/>
      <c r="H347" s="175"/>
      <c r="I347" s="175"/>
    </row>
    <row r="348" spans="1:9" s="169" customFormat="1" ht="16.5" x14ac:dyDescent="0.2">
      <c r="A348" s="168"/>
      <c r="B348" s="170"/>
      <c r="C348" s="170"/>
      <c r="D348" s="171"/>
      <c r="E348" s="172"/>
      <c r="F348" s="173"/>
      <c r="G348" s="174"/>
      <c r="H348" s="175"/>
      <c r="I348" s="175"/>
    </row>
    <row r="349" spans="1:9" s="169" customFormat="1" ht="16.5" x14ac:dyDescent="0.2">
      <c r="A349" s="168"/>
      <c r="B349" s="170"/>
      <c r="C349" s="170"/>
      <c r="D349" s="171"/>
      <c r="E349" s="172"/>
      <c r="F349" s="173"/>
      <c r="G349" s="174"/>
      <c r="H349" s="175"/>
      <c r="I349" s="175"/>
    </row>
    <row r="350" spans="1:9" s="169" customFormat="1" ht="16.5" x14ac:dyDescent="0.2">
      <c r="A350" s="168"/>
      <c r="B350" s="170"/>
      <c r="C350" s="170"/>
      <c r="D350" s="171"/>
      <c r="E350" s="172"/>
      <c r="F350" s="173"/>
      <c r="G350" s="174"/>
      <c r="H350" s="175"/>
      <c r="I350" s="175"/>
    </row>
    <row r="351" spans="1:9" s="169" customFormat="1" ht="16.5" x14ac:dyDescent="0.2">
      <c r="A351" s="168"/>
      <c r="B351" s="170"/>
      <c r="C351" s="170"/>
      <c r="D351" s="171"/>
      <c r="E351" s="172"/>
      <c r="F351" s="173"/>
      <c r="G351" s="174"/>
      <c r="H351" s="175"/>
      <c r="I351" s="175"/>
    </row>
    <row r="352" spans="1:9" s="169" customFormat="1" ht="16.5" x14ac:dyDescent="0.2">
      <c r="A352" s="168"/>
      <c r="B352" s="170"/>
      <c r="C352" s="170"/>
      <c r="D352" s="171"/>
      <c r="E352" s="172"/>
      <c r="F352" s="173"/>
      <c r="G352" s="174"/>
      <c r="H352" s="175"/>
      <c r="I352" s="175"/>
    </row>
    <row r="353" spans="1:9" s="169" customFormat="1" ht="16.5" x14ac:dyDescent="0.2">
      <c r="A353" s="168"/>
      <c r="B353" s="170"/>
      <c r="C353" s="170"/>
      <c r="D353" s="171"/>
      <c r="E353" s="172"/>
      <c r="F353" s="173"/>
      <c r="G353" s="174"/>
      <c r="H353" s="175"/>
      <c r="I353" s="175"/>
    </row>
    <row r="354" spans="1:9" s="169" customFormat="1" ht="16.5" x14ac:dyDescent="0.2">
      <c r="A354" s="168"/>
      <c r="B354" s="170"/>
      <c r="C354" s="170"/>
      <c r="D354" s="171"/>
      <c r="E354" s="172"/>
      <c r="F354" s="173"/>
      <c r="G354" s="174"/>
      <c r="H354" s="175"/>
      <c r="I354" s="175"/>
    </row>
    <row r="355" spans="1:9" s="169" customFormat="1" ht="16.5" x14ac:dyDescent="0.2">
      <c r="A355" s="168"/>
      <c r="B355" s="170"/>
      <c r="C355" s="170"/>
      <c r="D355" s="171"/>
      <c r="E355" s="172"/>
      <c r="F355" s="173"/>
      <c r="G355" s="174"/>
      <c r="H355" s="175"/>
      <c r="I355" s="175"/>
    </row>
    <row r="356" spans="1:9" s="169" customFormat="1" ht="16.5" x14ac:dyDescent="0.2">
      <c r="A356" s="168"/>
      <c r="B356" s="170"/>
      <c r="C356" s="170"/>
      <c r="D356" s="171"/>
      <c r="E356" s="172"/>
      <c r="F356" s="173"/>
      <c r="G356" s="174"/>
      <c r="H356" s="175"/>
      <c r="I356" s="175"/>
    </row>
    <row r="357" spans="1:9" s="169" customFormat="1" ht="16.5" x14ac:dyDescent="0.2">
      <c r="A357" s="168"/>
      <c r="B357" s="170"/>
      <c r="C357" s="170"/>
      <c r="D357" s="171"/>
      <c r="E357" s="172"/>
      <c r="F357" s="173"/>
      <c r="G357" s="174"/>
      <c r="H357" s="175"/>
      <c r="I357" s="175"/>
    </row>
    <row r="358" spans="1:9" s="169" customFormat="1" ht="16.5" x14ac:dyDescent="0.2">
      <c r="A358" s="168"/>
      <c r="B358" s="170"/>
      <c r="C358" s="170"/>
      <c r="D358" s="171"/>
      <c r="E358" s="172"/>
      <c r="F358" s="173"/>
      <c r="G358" s="174"/>
      <c r="H358" s="175"/>
      <c r="I358" s="175"/>
    </row>
    <row r="359" spans="1:9" s="169" customFormat="1" ht="16.5" x14ac:dyDescent="0.2">
      <c r="A359" s="168"/>
      <c r="B359" s="170"/>
      <c r="C359" s="170"/>
      <c r="D359" s="171"/>
      <c r="E359" s="172"/>
      <c r="F359" s="173"/>
      <c r="G359" s="174"/>
      <c r="H359" s="175"/>
      <c r="I359" s="175"/>
    </row>
    <row r="360" spans="1:9" s="169" customFormat="1" ht="16.5" x14ac:dyDescent="0.2">
      <c r="A360" s="168"/>
      <c r="B360" s="170"/>
      <c r="C360" s="170"/>
      <c r="D360" s="171"/>
      <c r="E360" s="172"/>
      <c r="F360" s="173"/>
      <c r="G360" s="174"/>
      <c r="H360" s="175"/>
      <c r="I360" s="175"/>
    </row>
    <row r="361" spans="1:9" s="169" customFormat="1" ht="16.5" x14ac:dyDescent="0.2">
      <c r="A361" s="168"/>
      <c r="B361" s="170"/>
      <c r="C361" s="170"/>
      <c r="D361" s="171"/>
      <c r="E361" s="172"/>
      <c r="F361" s="173"/>
      <c r="G361" s="174"/>
      <c r="H361" s="175"/>
      <c r="I361" s="175"/>
    </row>
    <row r="362" spans="1:9" s="169" customFormat="1" ht="16.5" x14ac:dyDescent="0.2">
      <c r="A362" s="168"/>
      <c r="B362" s="170"/>
      <c r="C362" s="170"/>
      <c r="D362" s="171"/>
      <c r="E362" s="172"/>
      <c r="F362" s="173"/>
      <c r="G362" s="174"/>
      <c r="H362" s="175"/>
      <c r="I362" s="175"/>
    </row>
    <row r="363" spans="1:9" s="169" customFormat="1" ht="16.5" x14ac:dyDescent="0.2">
      <c r="A363" s="168"/>
      <c r="B363" s="170"/>
      <c r="C363" s="170"/>
      <c r="D363" s="171"/>
      <c r="E363" s="172"/>
      <c r="F363" s="173"/>
      <c r="G363" s="174"/>
      <c r="H363" s="175"/>
      <c r="I363" s="175"/>
    </row>
    <row r="364" spans="1:9" s="169" customFormat="1" ht="16.5" x14ac:dyDescent="0.2">
      <c r="A364" s="168"/>
      <c r="B364" s="170"/>
      <c r="C364" s="170"/>
      <c r="D364" s="171"/>
      <c r="E364" s="172"/>
      <c r="F364" s="173"/>
      <c r="G364" s="174"/>
      <c r="H364" s="175"/>
      <c r="I364" s="175"/>
    </row>
    <row r="365" spans="1:9" s="169" customFormat="1" ht="16.5" x14ac:dyDescent="0.2">
      <c r="A365" s="168"/>
      <c r="B365" s="170"/>
      <c r="C365" s="170"/>
      <c r="D365" s="171"/>
      <c r="E365" s="172"/>
      <c r="F365" s="173"/>
      <c r="G365" s="174"/>
      <c r="H365" s="175"/>
      <c r="I365" s="175"/>
    </row>
    <row r="366" spans="1:9" s="169" customFormat="1" ht="16.5" x14ac:dyDescent="0.2">
      <c r="A366" s="168"/>
      <c r="B366" s="170"/>
      <c r="C366" s="170"/>
      <c r="D366" s="171"/>
      <c r="E366" s="172"/>
      <c r="F366" s="173"/>
      <c r="G366" s="174"/>
      <c r="H366" s="175"/>
      <c r="I366" s="175"/>
    </row>
    <row r="367" spans="1:9" s="169" customFormat="1" ht="16.5" x14ac:dyDescent="0.2">
      <c r="A367" s="168"/>
      <c r="B367" s="170"/>
      <c r="C367" s="170"/>
      <c r="D367" s="171"/>
      <c r="E367" s="172"/>
      <c r="F367" s="173"/>
      <c r="G367" s="174"/>
      <c r="H367" s="175"/>
      <c r="I367" s="175"/>
    </row>
    <row r="368" spans="1:9" s="169" customFormat="1" ht="16.5" x14ac:dyDescent="0.2">
      <c r="A368" s="168"/>
      <c r="B368" s="170"/>
      <c r="C368" s="170"/>
      <c r="D368" s="171"/>
      <c r="E368" s="172"/>
      <c r="F368" s="173"/>
      <c r="G368" s="174"/>
      <c r="H368" s="175"/>
      <c r="I368" s="175"/>
    </row>
    <row r="369" spans="1:9" s="169" customFormat="1" ht="16.5" x14ac:dyDescent="0.2">
      <c r="A369" s="168"/>
      <c r="B369" s="170"/>
      <c r="C369" s="170"/>
      <c r="D369" s="171"/>
      <c r="E369" s="172"/>
      <c r="F369" s="173"/>
      <c r="G369" s="174"/>
      <c r="H369" s="175"/>
      <c r="I369" s="175"/>
    </row>
    <row r="370" spans="1:9" s="169" customFormat="1" ht="16.5" x14ac:dyDescent="0.2">
      <c r="A370" s="168"/>
      <c r="B370" s="170"/>
      <c r="C370" s="170"/>
      <c r="D370" s="171"/>
      <c r="E370" s="172"/>
      <c r="F370" s="173"/>
      <c r="G370" s="174"/>
      <c r="H370" s="175"/>
      <c r="I370" s="175"/>
    </row>
    <row r="371" spans="1:9" s="169" customFormat="1" ht="16.5" x14ac:dyDescent="0.2">
      <c r="A371" s="168"/>
      <c r="B371" s="170"/>
      <c r="C371" s="170"/>
      <c r="D371" s="171"/>
      <c r="E371" s="172"/>
      <c r="F371" s="173"/>
      <c r="G371" s="174"/>
      <c r="H371" s="175"/>
      <c r="I371" s="175"/>
    </row>
    <row r="372" spans="1:9" s="169" customFormat="1" ht="16.5" x14ac:dyDescent="0.2">
      <c r="A372" s="168"/>
      <c r="B372" s="170"/>
      <c r="C372" s="170"/>
      <c r="D372" s="171"/>
      <c r="E372" s="172"/>
      <c r="F372" s="173"/>
      <c r="G372" s="174"/>
      <c r="H372" s="175"/>
      <c r="I372" s="175"/>
    </row>
    <row r="373" spans="1:9" s="169" customFormat="1" ht="16.5" x14ac:dyDescent="0.2">
      <c r="A373" s="168"/>
      <c r="B373" s="170"/>
      <c r="C373" s="170"/>
      <c r="D373" s="171"/>
      <c r="E373" s="172"/>
      <c r="F373" s="173"/>
      <c r="G373" s="174"/>
      <c r="H373" s="175"/>
      <c r="I373" s="175"/>
    </row>
    <row r="374" spans="1:9" s="169" customFormat="1" ht="16.5" x14ac:dyDescent="0.2">
      <c r="A374" s="168"/>
      <c r="B374" s="170"/>
      <c r="C374" s="170"/>
      <c r="D374" s="171"/>
      <c r="E374" s="172"/>
      <c r="F374" s="173"/>
      <c r="G374" s="174"/>
      <c r="H374" s="175"/>
      <c r="I374" s="175"/>
    </row>
    <row r="375" spans="1:9" s="169" customFormat="1" ht="16.5" x14ac:dyDescent="0.2">
      <c r="A375" s="168"/>
      <c r="B375" s="170"/>
      <c r="C375" s="170"/>
      <c r="D375" s="171"/>
      <c r="E375" s="172"/>
      <c r="F375" s="173"/>
      <c r="G375" s="174"/>
      <c r="H375" s="175"/>
      <c r="I375" s="175"/>
    </row>
    <row r="376" spans="1:9" s="169" customFormat="1" ht="16.5" x14ac:dyDescent="0.2">
      <c r="A376" s="168"/>
      <c r="B376" s="170"/>
      <c r="C376" s="170"/>
      <c r="D376" s="171"/>
      <c r="E376" s="172"/>
      <c r="F376" s="173"/>
      <c r="G376" s="174"/>
      <c r="H376" s="175"/>
      <c r="I376" s="175"/>
    </row>
    <row r="377" spans="1:9" s="169" customFormat="1" ht="16.5" x14ac:dyDescent="0.2">
      <c r="A377" s="168"/>
      <c r="B377" s="170"/>
      <c r="C377" s="170"/>
      <c r="D377" s="171"/>
      <c r="E377" s="172"/>
      <c r="F377" s="173"/>
      <c r="G377" s="174"/>
      <c r="H377" s="175"/>
      <c r="I377" s="175"/>
    </row>
    <row r="378" spans="1:9" s="169" customFormat="1" ht="16.5" x14ac:dyDescent="0.2">
      <c r="A378" s="168"/>
      <c r="B378" s="170"/>
      <c r="C378" s="170"/>
      <c r="D378" s="171"/>
      <c r="E378" s="172"/>
      <c r="F378" s="173"/>
      <c r="G378" s="174"/>
      <c r="H378" s="175"/>
      <c r="I378" s="175"/>
    </row>
    <row r="379" spans="1:9" s="169" customFormat="1" ht="16.5" x14ac:dyDescent="0.2">
      <c r="A379" s="168"/>
      <c r="B379" s="170"/>
      <c r="C379" s="170"/>
      <c r="D379" s="171"/>
      <c r="E379" s="172"/>
      <c r="F379" s="173"/>
      <c r="G379" s="174"/>
      <c r="H379" s="175"/>
      <c r="I379" s="175"/>
    </row>
    <row r="380" spans="1:9" s="169" customFormat="1" ht="16.5" x14ac:dyDescent="0.2">
      <c r="A380" s="168"/>
      <c r="B380" s="170"/>
      <c r="C380" s="170"/>
      <c r="D380" s="171"/>
      <c r="E380" s="172"/>
      <c r="F380" s="173"/>
      <c r="G380" s="174"/>
      <c r="H380" s="175"/>
      <c r="I380" s="175"/>
    </row>
    <row r="381" spans="1:9" s="169" customFormat="1" ht="16.5" x14ac:dyDescent="0.2">
      <c r="A381" s="168"/>
      <c r="B381" s="170"/>
      <c r="C381" s="170"/>
      <c r="D381" s="171"/>
      <c r="E381" s="172"/>
      <c r="F381" s="173"/>
      <c r="G381" s="174"/>
      <c r="H381" s="175"/>
      <c r="I381" s="175"/>
    </row>
    <row r="382" spans="1:9" s="169" customFormat="1" ht="16.5" x14ac:dyDescent="0.2">
      <c r="A382" s="168"/>
      <c r="B382" s="170"/>
      <c r="C382" s="170"/>
      <c r="D382" s="171"/>
      <c r="E382" s="172"/>
      <c r="F382" s="173"/>
      <c r="G382" s="174"/>
      <c r="H382" s="175"/>
      <c r="I382" s="175"/>
    </row>
    <row r="383" spans="1:9" s="169" customFormat="1" ht="16.5" x14ac:dyDescent="0.2">
      <c r="A383" s="168"/>
      <c r="B383" s="170"/>
      <c r="C383" s="170"/>
      <c r="D383" s="171"/>
      <c r="E383" s="172"/>
      <c r="F383" s="173"/>
      <c r="G383" s="174"/>
      <c r="H383" s="175"/>
      <c r="I383" s="175"/>
    </row>
    <row r="593" spans="6:6" x14ac:dyDescent="0.2">
      <c r="F593" s="51">
        <v>1</v>
      </c>
    </row>
    <row r="830" spans="8:8" x14ac:dyDescent="0.2">
      <c r="H830" s="89"/>
    </row>
    <row r="891" spans="1:5" x14ac:dyDescent="0.2">
      <c r="A891" s="46" t="s">
        <v>514</v>
      </c>
      <c r="E891" s="50">
        <v>2</v>
      </c>
    </row>
  </sheetData>
  <mergeCells count="11">
    <mergeCell ref="A1:I1"/>
    <mergeCell ref="A2:I2"/>
    <mergeCell ref="D29:G29"/>
    <mergeCell ref="D33:G33"/>
    <mergeCell ref="D266:G266"/>
    <mergeCell ref="A268:H268"/>
    <mergeCell ref="D301:G301"/>
    <mergeCell ref="D43:G43"/>
    <mergeCell ref="J45:J47"/>
    <mergeCell ref="D48:G48"/>
    <mergeCell ref="A56:H56"/>
  </mergeCells>
  <phoneticPr fontId="1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4"/>
  <sheetViews>
    <sheetView view="pageBreakPreview" zoomScale="70" zoomScaleNormal="85" workbookViewId="0">
      <pane xSplit="1" ySplit="5" topLeftCell="B75" activePane="bottomRight" state="frozen"/>
      <selection activeCell="B8" sqref="B8:B29"/>
      <selection pane="topRight" activeCell="B8" sqref="B8:B29"/>
      <selection pane="bottomLeft" activeCell="B8" sqref="B8:B29"/>
      <selection pane="bottomRight" activeCell="B8" sqref="B8:B29"/>
    </sheetView>
  </sheetViews>
  <sheetFormatPr defaultRowHeight="15.75" x14ac:dyDescent="0.2"/>
  <cols>
    <col min="1" max="1" width="51" style="46" customWidth="1"/>
    <col min="2" max="2" width="9.42578125" style="48" customWidth="1"/>
    <col min="3" max="3" width="11.42578125" style="48" customWidth="1"/>
    <col min="4" max="4" width="8.7109375" style="49" customWidth="1"/>
    <col min="5" max="5" width="8.5703125" style="50" customWidth="1"/>
    <col min="6" max="6" width="11.140625" style="51" bestFit="1" customWidth="1"/>
    <col min="7" max="7" width="11.5703125" style="90" customWidth="1"/>
    <col min="8" max="8" width="13.42578125" style="53" customWidth="1"/>
    <col min="9" max="9" width="16" style="53" bestFit="1" customWidth="1"/>
    <col min="10" max="10" width="0" style="47" hidden="1" customWidth="1"/>
    <col min="11" max="11" width="9.85546875" style="47" customWidth="1"/>
    <col min="12" max="16384" width="9.140625" style="47"/>
  </cols>
  <sheetData>
    <row r="1" spans="1:9" s="300" customFormat="1" ht="15" x14ac:dyDescent="0.2">
      <c r="A1" s="513" t="s">
        <v>385</v>
      </c>
      <c r="B1" s="513"/>
      <c r="C1" s="513"/>
      <c r="D1" s="513"/>
      <c r="E1" s="513"/>
      <c r="F1" s="513"/>
      <c r="G1" s="513"/>
      <c r="H1" s="513"/>
      <c r="I1" s="513"/>
    </row>
    <row r="2" spans="1:9" s="300" customFormat="1" ht="15" x14ac:dyDescent="0.2">
      <c r="A2" s="513" t="s">
        <v>741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x14ac:dyDescent="0.2">
      <c r="A3" s="299" t="s">
        <v>715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45" x14ac:dyDescent="0.2">
      <c r="A4" s="260" t="s">
        <v>2</v>
      </c>
      <c r="B4" s="261" t="s">
        <v>742</v>
      </c>
      <c r="C4" s="261" t="s">
        <v>743</v>
      </c>
      <c r="D4" s="262" t="s">
        <v>387</v>
      </c>
      <c r="E4" s="302" t="s">
        <v>388</v>
      </c>
      <c r="F4" s="263" t="s">
        <v>389</v>
      </c>
      <c r="G4" s="264" t="s">
        <v>4</v>
      </c>
      <c r="H4" s="265" t="s">
        <v>390</v>
      </c>
      <c r="I4" s="265" t="s">
        <v>391</v>
      </c>
    </row>
    <row r="5" spans="1:9" s="300" customFormat="1" ht="6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314">
        <v>85</v>
      </c>
      <c r="C8" s="276">
        <f>SUMIF(INOUT!C:C,'N1113  (2)'!A8,INOUT!E:E)</f>
        <v>60</v>
      </c>
      <c r="D8" s="281">
        <f t="shared" ref="D8:D29" si="0">B8+C8</f>
        <v>145</v>
      </c>
      <c r="E8" s="305">
        <f>SUMIF(INOUT!C:C,'N1113  (2)'!A8,INOUT!F:F)</f>
        <v>23</v>
      </c>
      <c r="F8" s="282">
        <f t="shared" ref="F8:F29" si="1">D8-E8</f>
        <v>122</v>
      </c>
      <c r="G8" s="306">
        <v>45</v>
      </c>
      <c r="H8" s="280">
        <f t="shared" ref="H8:H29" si="2">+E8*G8</f>
        <v>1035</v>
      </c>
      <c r="I8" s="284">
        <f t="shared" ref="I8:I29" si="3">+G8*F8</f>
        <v>5490</v>
      </c>
    </row>
    <row r="9" spans="1:9" s="307" customFormat="1" x14ac:dyDescent="0.2">
      <c r="A9" s="304" t="s">
        <v>8</v>
      </c>
      <c r="B9" s="314">
        <v>3502</v>
      </c>
      <c r="C9" s="276">
        <f>SUMIF(INOUT!C:C,'N1113  (2)'!A9,INOUT!E:E)</f>
        <v>3326</v>
      </c>
      <c r="D9" s="281">
        <f t="shared" si="0"/>
        <v>6828</v>
      </c>
      <c r="E9" s="305">
        <f>SUMIF(INOUT!C:C,'N1113  (2)'!A9,INOUT!F:F)</f>
        <v>92</v>
      </c>
      <c r="F9" s="282">
        <f t="shared" si="1"/>
        <v>6736</v>
      </c>
      <c r="G9" s="306">
        <v>34.5</v>
      </c>
      <c r="H9" s="280">
        <f t="shared" si="2"/>
        <v>3174</v>
      </c>
      <c r="I9" s="284">
        <f t="shared" si="3"/>
        <v>232392</v>
      </c>
    </row>
    <row r="10" spans="1:9" s="307" customFormat="1" x14ac:dyDescent="0.2">
      <c r="A10" s="304" t="s">
        <v>10</v>
      </c>
      <c r="B10" s="314">
        <v>100</v>
      </c>
      <c r="C10" s="276">
        <f>SUMIF(INOUT!C:C,'N1113  (2)'!A10,INOUT!E:E)</f>
        <v>420</v>
      </c>
      <c r="D10" s="281">
        <f t="shared" si="0"/>
        <v>520</v>
      </c>
      <c r="E10" s="305">
        <f>SUMIF(INOUT!C:C,'N1113  (2)'!A10,INOUT!F:F)</f>
        <v>240</v>
      </c>
      <c r="F10" s="282">
        <f t="shared" si="1"/>
        <v>280</v>
      </c>
      <c r="G10" s="306">
        <v>65</v>
      </c>
      <c r="H10" s="280">
        <f t="shared" si="2"/>
        <v>15600</v>
      </c>
      <c r="I10" s="284">
        <f t="shared" si="3"/>
        <v>18200</v>
      </c>
    </row>
    <row r="11" spans="1:9" s="307" customFormat="1" x14ac:dyDescent="0.2">
      <c r="A11" s="304" t="s">
        <v>12</v>
      </c>
      <c r="B11" s="314">
        <v>16</v>
      </c>
      <c r="C11" s="276">
        <f>SUMIF(INOUT!C:C,'N1113  (2)'!A11,INOUT!E:E)</f>
        <v>9</v>
      </c>
      <c r="D11" s="281">
        <f t="shared" si="0"/>
        <v>25</v>
      </c>
      <c r="E11" s="305">
        <f>SUMIF(INOUT!C:C,'N1113  (2)'!A11,INOUT!F:F)</f>
        <v>3</v>
      </c>
      <c r="F11" s="282">
        <f t="shared" si="1"/>
        <v>22</v>
      </c>
      <c r="G11" s="306">
        <v>150</v>
      </c>
      <c r="H11" s="280">
        <f t="shared" si="2"/>
        <v>450</v>
      </c>
      <c r="I11" s="284">
        <f t="shared" si="3"/>
        <v>3300</v>
      </c>
    </row>
    <row r="12" spans="1:9" s="307" customFormat="1" x14ac:dyDescent="0.2">
      <c r="A12" s="304" t="s">
        <v>611</v>
      </c>
      <c r="B12" s="314">
        <v>6</v>
      </c>
      <c r="C12" s="276">
        <f>SUMIF(INOUT!C:C,'N1113  (2)'!A12,INOUT!E:E)</f>
        <v>8</v>
      </c>
      <c r="D12" s="281">
        <f t="shared" si="0"/>
        <v>14</v>
      </c>
      <c r="E12" s="305">
        <f>SUMIF(INOUT!C:C,'N1113  (2)'!A12,INOUT!F:F)</f>
        <v>3</v>
      </c>
      <c r="F12" s="282">
        <f t="shared" si="1"/>
        <v>11</v>
      </c>
      <c r="G12" s="306">
        <v>150</v>
      </c>
      <c r="H12" s="280">
        <f t="shared" si="2"/>
        <v>450</v>
      </c>
      <c r="I12" s="284">
        <f t="shared" si="3"/>
        <v>1650</v>
      </c>
    </row>
    <row r="13" spans="1:9" s="307" customFormat="1" x14ac:dyDescent="0.2">
      <c r="A13" s="304" t="s">
        <v>612</v>
      </c>
      <c r="B13" s="314">
        <v>3</v>
      </c>
      <c r="C13" s="276">
        <f>SUMIF(INOUT!C:C,'N1113  (2)'!A13,INOUT!E:E)</f>
        <v>0</v>
      </c>
      <c r="D13" s="281">
        <f t="shared" si="0"/>
        <v>3</v>
      </c>
      <c r="E13" s="305">
        <f>SUMIF(INOUT!C:C,'N1113  (2)'!A13,INOUT!F:F)</f>
        <v>0</v>
      </c>
      <c r="F13" s="282">
        <f t="shared" si="1"/>
        <v>3</v>
      </c>
      <c r="G13" s="306">
        <v>50</v>
      </c>
      <c r="H13" s="280">
        <f t="shared" si="2"/>
        <v>0</v>
      </c>
      <c r="I13" s="284">
        <f t="shared" si="3"/>
        <v>150</v>
      </c>
    </row>
    <row r="14" spans="1:9" s="307" customFormat="1" ht="16.5" x14ac:dyDescent="0.2">
      <c r="A14" s="162" t="s">
        <v>856</v>
      </c>
      <c r="B14" s="314">
        <v>0</v>
      </c>
      <c r="C14" s="276">
        <f>SUMIF(INOUT!C:C,'N1113  (2)'!A14,INOUT!E:E)</f>
        <v>215</v>
      </c>
      <c r="D14" s="281">
        <f t="shared" si="0"/>
        <v>215</v>
      </c>
      <c r="E14" s="305">
        <f>SUMIF(INOUT!C:C,'N1113  (2)'!A14,INOUT!F:F)</f>
        <v>9</v>
      </c>
      <c r="F14" s="282">
        <f t="shared" si="1"/>
        <v>206</v>
      </c>
      <c r="G14" s="306">
        <v>100</v>
      </c>
      <c r="H14" s="280">
        <f t="shared" si="2"/>
        <v>900</v>
      </c>
      <c r="I14" s="284">
        <f t="shared" si="3"/>
        <v>20600</v>
      </c>
    </row>
    <row r="15" spans="1:9" s="307" customFormat="1" x14ac:dyDescent="0.2">
      <c r="A15" s="304" t="s">
        <v>16</v>
      </c>
      <c r="B15" s="276">
        <v>25</v>
      </c>
      <c r="C15" s="276">
        <f>SUMIF(INOUT!C:C,'N1113  (2)'!A15,INOUT!E:E)</f>
        <v>25</v>
      </c>
      <c r="D15" s="281">
        <f t="shared" si="0"/>
        <v>50</v>
      </c>
      <c r="E15" s="305">
        <f>SUMIF(INOUT!C:C,'N1113  (2)'!A15,INOUT!F:F)</f>
        <v>0</v>
      </c>
      <c r="F15" s="282">
        <f t="shared" si="1"/>
        <v>50</v>
      </c>
      <c r="G15" s="306">
        <v>75</v>
      </c>
      <c r="H15" s="280">
        <f t="shared" si="2"/>
        <v>0</v>
      </c>
      <c r="I15" s="284">
        <f t="shared" si="3"/>
        <v>3750</v>
      </c>
    </row>
    <row r="16" spans="1:9" s="307" customFormat="1" x14ac:dyDescent="0.2">
      <c r="A16" s="304" t="s">
        <v>392</v>
      </c>
      <c r="B16" s="314">
        <v>60</v>
      </c>
      <c r="C16" s="276">
        <f>SUMIF(INOUT!C:C,'N1113  (2)'!A16,INOUT!E:E)</f>
        <v>100</v>
      </c>
      <c r="D16" s="281">
        <f t="shared" si="0"/>
        <v>160</v>
      </c>
      <c r="E16" s="305">
        <f>SUMIF(INOUT!C:C,'N1113  (2)'!A16,INOUT!F:F)</f>
        <v>80</v>
      </c>
      <c r="F16" s="282">
        <f t="shared" si="1"/>
        <v>80</v>
      </c>
      <c r="G16" s="306">
        <v>35</v>
      </c>
      <c r="H16" s="280">
        <f t="shared" si="2"/>
        <v>2800</v>
      </c>
      <c r="I16" s="284">
        <f t="shared" si="3"/>
        <v>2800</v>
      </c>
    </row>
    <row r="17" spans="1:11" s="307" customFormat="1" x14ac:dyDescent="0.2">
      <c r="A17" s="304" t="s">
        <v>816</v>
      </c>
      <c r="B17" s="314">
        <v>150</v>
      </c>
      <c r="C17" s="276">
        <f>SUMIF(INOUT!C:C,'N1113  (2)'!A17,INOUT!E:E)</f>
        <v>4250</v>
      </c>
      <c r="D17" s="281">
        <f t="shared" si="0"/>
        <v>4400</v>
      </c>
      <c r="E17" s="305">
        <f>SUMIF(INOUT!C:C,'N1113  (2)'!A17,INOUT!F:F)</f>
        <v>1210</v>
      </c>
      <c r="F17" s="282">
        <f t="shared" si="1"/>
        <v>3190</v>
      </c>
      <c r="G17" s="306">
        <v>37.5</v>
      </c>
      <c r="H17" s="280">
        <f t="shared" si="2"/>
        <v>45375</v>
      </c>
      <c r="I17" s="284">
        <f t="shared" si="3"/>
        <v>119625</v>
      </c>
    </row>
    <row r="18" spans="1:11" s="307" customFormat="1" x14ac:dyDescent="0.2">
      <c r="A18" s="304" t="s">
        <v>26</v>
      </c>
      <c r="B18" s="276">
        <v>700</v>
      </c>
      <c r="C18" s="276">
        <f>SUMIF(INOUT!C:C,'N1113  (2)'!A18,INOUT!E:E)</f>
        <v>700</v>
      </c>
      <c r="D18" s="281">
        <f t="shared" si="0"/>
        <v>1400</v>
      </c>
      <c r="E18" s="305">
        <f>SUMIF(INOUT!C:C,'N1113  (2)'!A18,INOUT!F:F)</f>
        <v>0</v>
      </c>
      <c r="F18" s="282">
        <f t="shared" si="1"/>
        <v>1400</v>
      </c>
      <c r="G18" s="306">
        <v>8</v>
      </c>
      <c r="H18" s="280">
        <f t="shared" si="2"/>
        <v>0</v>
      </c>
      <c r="I18" s="284">
        <f t="shared" si="3"/>
        <v>11200</v>
      </c>
    </row>
    <row r="19" spans="1:11" s="307" customFormat="1" x14ac:dyDescent="0.2">
      <c r="A19" s="304" t="s">
        <v>30</v>
      </c>
      <c r="B19" s="314">
        <v>300</v>
      </c>
      <c r="C19" s="276">
        <f>SUMIF(INOUT!C:C,'N1113  (2)'!A19,INOUT!E:E)</f>
        <v>1350</v>
      </c>
      <c r="D19" s="281">
        <f t="shared" si="0"/>
        <v>1650</v>
      </c>
      <c r="E19" s="305">
        <f>SUMIF(INOUT!C:C,'N1113  (2)'!A19,INOUT!F:F)</f>
        <v>600</v>
      </c>
      <c r="F19" s="282">
        <f t="shared" si="1"/>
        <v>1050</v>
      </c>
      <c r="G19" s="306">
        <v>12</v>
      </c>
      <c r="H19" s="280">
        <f t="shared" si="2"/>
        <v>7200</v>
      </c>
      <c r="I19" s="284">
        <f t="shared" si="3"/>
        <v>12600</v>
      </c>
      <c r="K19" s="308"/>
    </row>
    <row r="20" spans="1:11" s="307" customFormat="1" x14ac:dyDescent="0.2">
      <c r="A20" s="304" t="s">
        <v>32</v>
      </c>
      <c r="B20" s="314">
        <v>400</v>
      </c>
      <c r="C20" s="276">
        <f>SUMIF(INOUT!C:C,'N1113  (2)'!A20,INOUT!E:E)</f>
        <v>800</v>
      </c>
      <c r="D20" s="281">
        <f t="shared" si="0"/>
        <v>1200</v>
      </c>
      <c r="E20" s="305">
        <f>SUMIF(INOUT!C:C,'N1113  (2)'!A20,INOUT!F:F)</f>
        <v>600</v>
      </c>
      <c r="F20" s="282">
        <f t="shared" si="1"/>
        <v>600</v>
      </c>
      <c r="G20" s="306">
        <v>12</v>
      </c>
      <c r="H20" s="280">
        <f t="shared" si="2"/>
        <v>7200</v>
      </c>
      <c r="I20" s="284">
        <f t="shared" si="3"/>
        <v>7200</v>
      </c>
    </row>
    <row r="21" spans="1:11" s="307" customFormat="1" x14ac:dyDescent="0.2">
      <c r="A21" s="304" t="s">
        <v>34</v>
      </c>
      <c r="B21" s="314">
        <v>1600</v>
      </c>
      <c r="C21" s="276">
        <f>SUMIF(INOUT!C:C,'N1113  (2)'!A21,INOUT!E:E)</f>
        <v>3400</v>
      </c>
      <c r="D21" s="281">
        <f t="shared" si="0"/>
        <v>5000</v>
      </c>
      <c r="E21" s="305">
        <f>SUMIF(INOUT!C:C,'N1113  (2)'!A21,INOUT!F:F)</f>
        <v>1200</v>
      </c>
      <c r="F21" s="282">
        <f t="shared" si="1"/>
        <v>3800</v>
      </c>
      <c r="G21" s="306">
        <v>21</v>
      </c>
      <c r="H21" s="280">
        <f t="shared" si="2"/>
        <v>25200</v>
      </c>
      <c r="I21" s="284">
        <f t="shared" si="3"/>
        <v>79800</v>
      </c>
    </row>
    <row r="22" spans="1:11" s="307" customFormat="1" x14ac:dyDescent="0.2">
      <c r="A22" s="304" t="s">
        <v>311</v>
      </c>
      <c r="B22" s="276">
        <v>800</v>
      </c>
      <c r="C22" s="276">
        <f>SUMIF(INOUT!C:C,'N1113  (2)'!A22,INOUT!E:E)</f>
        <v>987</v>
      </c>
      <c r="D22" s="281">
        <f t="shared" si="0"/>
        <v>1787</v>
      </c>
      <c r="E22" s="305">
        <f>SUMIF(INOUT!C:C,'N1113  (2)'!A22,INOUT!F:F)</f>
        <v>475</v>
      </c>
      <c r="F22" s="282">
        <f t="shared" si="1"/>
        <v>1312</v>
      </c>
      <c r="G22" s="306">
        <v>12</v>
      </c>
      <c r="H22" s="280">
        <f t="shared" si="2"/>
        <v>5700</v>
      </c>
      <c r="I22" s="284">
        <f t="shared" si="3"/>
        <v>15744</v>
      </c>
    </row>
    <row r="23" spans="1:11" s="307" customFormat="1" x14ac:dyDescent="0.2">
      <c r="A23" s="304" t="s">
        <v>519</v>
      </c>
      <c r="B23" s="276">
        <v>12</v>
      </c>
      <c r="C23" s="276">
        <f>SUMIF(INOUT!C:C,'N1113  (2)'!A23,INOUT!E:E)</f>
        <v>190</v>
      </c>
      <c r="D23" s="281">
        <f t="shared" si="0"/>
        <v>202</v>
      </c>
      <c r="E23" s="305">
        <f>SUMIF(INOUT!C:C,'N1113  (2)'!A23,INOUT!F:F)</f>
        <v>10</v>
      </c>
      <c r="F23" s="282">
        <f t="shared" si="1"/>
        <v>192</v>
      </c>
      <c r="G23" s="306">
        <v>0</v>
      </c>
      <c r="H23" s="280">
        <f t="shared" si="2"/>
        <v>0</v>
      </c>
      <c r="I23" s="284">
        <f t="shared" si="3"/>
        <v>0</v>
      </c>
    </row>
    <row r="24" spans="1:11" s="307" customFormat="1" x14ac:dyDescent="0.2">
      <c r="A24" s="304" t="s">
        <v>641</v>
      </c>
      <c r="B24" s="276">
        <v>5</v>
      </c>
      <c r="C24" s="276">
        <f>SUMIF(INOUT!C:C,'N1113  (2)'!A24,INOUT!E:E)</f>
        <v>3</v>
      </c>
      <c r="D24" s="281">
        <f t="shared" si="0"/>
        <v>8</v>
      </c>
      <c r="E24" s="305">
        <f>SUMIF(INOUT!C:C,'N1113  (2)'!A24,INOUT!F:F)</f>
        <v>0</v>
      </c>
      <c r="F24" s="282">
        <f t="shared" si="1"/>
        <v>8</v>
      </c>
      <c r="G24" s="306">
        <v>340</v>
      </c>
      <c r="H24" s="280">
        <f t="shared" si="2"/>
        <v>0</v>
      </c>
      <c r="I24" s="284">
        <f t="shared" si="3"/>
        <v>2720</v>
      </c>
    </row>
    <row r="25" spans="1:11" s="307" customFormat="1" x14ac:dyDescent="0.2">
      <c r="A25" s="304" t="s">
        <v>35</v>
      </c>
      <c r="B25" s="276">
        <v>354</v>
      </c>
      <c r="C25" s="276">
        <f>SUMIF(INOUT!C:C,'N1113  (2)'!A25,INOUT!E:E)</f>
        <v>350</v>
      </c>
      <c r="D25" s="281">
        <f t="shared" si="0"/>
        <v>704</v>
      </c>
      <c r="E25" s="305">
        <f>SUMIF(INOUT!C:C,'N1113  (2)'!A25,INOUT!F:F)</f>
        <v>0</v>
      </c>
      <c r="F25" s="282">
        <f t="shared" si="1"/>
        <v>704</v>
      </c>
      <c r="G25" s="306">
        <v>170</v>
      </c>
      <c r="H25" s="280">
        <f t="shared" si="2"/>
        <v>0</v>
      </c>
      <c r="I25" s="284">
        <f t="shared" si="3"/>
        <v>119680</v>
      </c>
    </row>
    <row r="26" spans="1:11" s="307" customFormat="1" x14ac:dyDescent="0.2">
      <c r="A26" s="304" t="s">
        <v>37</v>
      </c>
      <c r="B26" s="276">
        <v>22</v>
      </c>
      <c r="C26" s="276">
        <f>SUMIF(INOUT!C:C,'N1113  (2)'!A26,INOUT!E:E)</f>
        <v>30</v>
      </c>
      <c r="D26" s="281">
        <f t="shared" si="0"/>
        <v>52</v>
      </c>
      <c r="E26" s="305">
        <f>SUMIF(INOUT!C:C,'N1113  (2)'!A26,INOUT!F:F)</f>
        <v>7</v>
      </c>
      <c r="F26" s="282">
        <f t="shared" si="1"/>
        <v>45</v>
      </c>
      <c r="G26" s="306">
        <v>50</v>
      </c>
      <c r="H26" s="280">
        <f t="shared" si="2"/>
        <v>350</v>
      </c>
      <c r="I26" s="284">
        <f t="shared" si="3"/>
        <v>2250</v>
      </c>
      <c r="J26" s="307" t="s">
        <v>375</v>
      </c>
    </row>
    <row r="27" spans="1:11" s="307" customFormat="1" x14ac:dyDescent="0.2">
      <c r="A27" s="304" t="s">
        <v>39</v>
      </c>
      <c r="B27" s="314">
        <v>0</v>
      </c>
      <c r="C27" s="276">
        <f>SUMIF(INOUT!C:C,'N1113  (2)'!A27,INOUT!E:E)</f>
        <v>520</v>
      </c>
      <c r="D27" s="281">
        <f t="shared" si="0"/>
        <v>520</v>
      </c>
      <c r="E27" s="305">
        <f>SUMIF(INOUT!C:C,'N1113  (2)'!A27,INOUT!F:F)</f>
        <v>300</v>
      </c>
      <c r="F27" s="282">
        <f t="shared" si="1"/>
        <v>220</v>
      </c>
      <c r="G27" s="306">
        <v>25</v>
      </c>
      <c r="H27" s="280">
        <f t="shared" si="2"/>
        <v>7500</v>
      </c>
      <c r="I27" s="284">
        <f t="shared" si="3"/>
        <v>5500</v>
      </c>
    </row>
    <row r="28" spans="1:11" s="307" customFormat="1" x14ac:dyDescent="0.2">
      <c r="A28" s="304" t="s">
        <v>818</v>
      </c>
      <c r="B28" s="276">
        <v>900</v>
      </c>
      <c r="C28" s="276">
        <f>SUMIF(INOUT!C:C,'N1113  (2)'!A28,INOUT!E:E)</f>
        <v>900</v>
      </c>
      <c r="D28" s="281">
        <f t="shared" si="0"/>
        <v>1800</v>
      </c>
      <c r="E28" s="305">
        <f>SUMIF(INOUT!C:C,'N1113  (2)'!A28,INOUT!F:F)</f>
        <v>0</v>
      </c>
      <c r="F28" s="282">
        <f t="shared" si="1"/>
        <v>1800</v>
      </c>
      <c r="G28" s="306">
        <v>2</v>
      </c>
      <c r="H28" s="280">
        <f t="shared" si="2"/>
        <v>0</v>
      </c>
      <c r="I28" s="284">
        <f t="shared" si="3"/>
        <v>3600</v>
      </c>
      <c r="J28" s="307" t="s">
        <v>375</v>
      </c>
    </row>
    <row r="29" spans="1:11" s="307" customFormat="1" x14ac:dyDescent="0.2">
      <c r="A29" s="304" t="s">
        <v>41</v>
      </c>
      <c r="B29" s="276">
        <v>7</v>
      </c>
      <c r="C29" s="276">
        <f>SUMIF(INOUT!C:C,'N1113  (2)'!A29,INOUT!E:E)</f>
        <v>25</v>
      </c>
      <c r="D29" s="281">
        <f t="shared" si="0"/>
        <v>32</v>
      </c>
      <c r="E29" s="305">
        <f>SUMIF(INOUT!C:C,'N1113  (2)'!A29,INOUT!F:F)</f>
        <v>4</v>
      </c>
      <c r="F29" s="282">
        <f t="shared" si="1"/>
        <v>28</v>
      </c>
      <c r="G29" s="306">
        <v>0</v>
      </c>
      <c r="H29" s="280">
        <f t="shared" si="2"/>
        <v>0</v>
      </c>
      <c r="I29" s="284">
        <f t="shared" si="3"/>
        <v>0</v>
      </c>
    </row>
    <row r="30" spans="1:11" s="309" customFormat="1" ht="16.5" thickBot="1" x14ac:dyDescent="0.25">
      <c r="A30" s="275"/>
      <c r="B30" s="276"/>
      <c r="C30" s="276"/>
      <c r="D30" s="516" t="s">
        <v>312</v>
      </c>
      <c r="E30" s="516"/>
      <c r="F30" s="516"/>
      <c r="G30" s="516"/>
      <c r="H30" s="333">
        <f>SUM(H8:H29)</f>
        <v>122934</v>
      </c>
      <c r="I30" s="209">
        <f>SUM(I8:I29)</f>
        <v>668251</v>
      </c>
    </row>
    <row r="31" spans="1:11" s="307" customFormat="1" x14ac:dyDescent="0.2">
      <c r="A31" s="280"/>
      <c r="B31" s="276"/>
      <c r="C31" s="276"/>
      <c r="D31" s="281"/>
      <c r="E31" s="305"/>
      <c r="F31" s="282"/>
      <c r="G31" s="283"/>
      <c r="H31" s="280"/>
      <c r="I31" s="284"/>
    </row>
    <row r="32" spans="1:11" s="307" customFormat="1" ht="21" customHeight="1" x14ac:dyDescent="0.2">
      <c r="A32" s="285" t="s">
        <v>395</v>
      </c>
      <c r="B32" s="286"/>
      <c r="C32" s="286"/>
      <c r="D32" s="281"/>
      <c r="E32" s="310"/>
      <c r="F32" s="287"/>
      <c r="G32" s="306"/>
      <c r="H32" s="280"/>
      <c r="I32" s="284"/>
    </row>
    <row r="33" spans="1:10" s="307" customFormat="1" x14ac:dyDescent="0.2">
      <c r="A33" s="304" t="s">
        <v>396</v>
      </c>
      <c r="B33" s="276">
        <v>0</v>
      </c>
      <c r="C33" s="276">
        <f>SUMIF(INOUT!C:C,'N1113  (2)'!A33,INOUT!E:E)</f>
        <v>0</v>
      </c>
      <c r="D33" s="281">
        <f>B33+C33</f>
        <v>0</v>
      </c>
      <c r="E33" s="305">
        <v>0</v>
      </c>
      <c r="F33" s="282">
        <v>0</v>
      </c>
      <c r="G33" s="306">
        <v>0</v>
      </c>
      <c r="H33" s="280">
        <f>+E33*G33</f>
        <v>0</v>
      </c>
      <c r="I33" s="284">
        <f>+G33*F33</f>
        <v>0</v>
      </c>
    </row>
    <row r="34" spans="1:10" s="309" customFormat="1" ht="16.5" thickBot="1" x14ac:dyDescent="0.25">
      <c r="A34" s="275"/>
      <c r="B34" s="276"/>
      <c r="C34" s="276"/>
      <c r="D34" s="516" t="s">
        <v>312</v>
      </c>
      <c r="E34" s="516"/>
      <c r="F34" s="516"/>
      <c r="G34" s="516"/>
      <c r="H34" s="278">
        <f>SUM(H33:H33)</f>
        <v>0</v>
      </c>
      <c r="I34" s="279">
        <f>SUM(I33:I33)</f>
        <v>0</v>
      </c>
    </row>
    <row r="35" spans="1:10" s="307" customFormat="1" x14ac:dyDescent="0.2">
      <c r="A35" s="304"/>
      <c r="B35" s="276"/>
      <c r="C35" s="276"/>
      <c r="D35" s="281"/>
      <c r="E35" s="305"/>
      <c r="F35" s="282"/>
      <c r="G35" s="306"/>
      <c r="H35" s="280"/>
      <c r="I35" s="284"/>
    </row>
    <row r="36" spans="1:10" s="307" customFormat="1" ht="21" customHeight="1" x14ac:dyDescent="0.2">
      <c r="A36" s="285" t="s">
        <v>314</v>
      </c>
      <c r="B36" s="286"/>
      <c r="C36" s="286"/>
      <c r="D36" s="281"/>
      <c r="E36" s="310"/>
      <c r="F36" s="287"/>
      <c r="G36" s="306"/>
      <c r="H36" s="280"/>
      <c r="I36" s="284"/>
    </row>
    <row r="37" spans="1:10" s="307" customFormat="1" x14ac:dyDescent="0.2">
      <c r="A37" s="304" t="s">
        <v>315</v>
      </c>
      <c r="B37" s="276">
        <v>120</v>
      </c>
      <c r="C37" s="276">
        <f>SUMIF(INOUT!C:C,'N1113  (2)'!A37,INOUT!E:E)</f>
        <v>180</v>
      </c>
      <c r="D37" s="281">
        <f t="shared" ref="D37:D43" si="4">B37+C37</f>
        <v>300</v>
      </c>
      <c r="E37" s="305">
        <f>SUMIF(INOUT!C:C,'N1113  (2)'!A37,INOUT!F:F)</f>
        <v>100</v>
      </c>
      <c r="F37" s="282">
        <f t="shared" ref="F37:F43" si="5">D37-E37</f>
        <v>200</v>
      </c>
      <c r="G37" s="306">
        <v>12</v>
      </c>
      <c r="H37" s="280">
        <f t="shared" ref="H37:H43" si="6">+E37*G37</f>
        <v>1200</v>
      </c>
      <c r="I37" s="284">
        <f t="shared" ref="I37:I43" si="7">+G37*F37</f>
        <v>2400</v>
      </c>
    </row>
    <row r="38" spans="1:10" s="307" customFormat="1" x14ac:dyDescent="0.2">
      <c r="A38" s="304" t="s">
        <v>397</v>
      </c>
      <c r="B38" s="276">
        <v>160</v>
      </c>
      <c r="C38" s="276">
        <f>SUMIF(INOUT!C:C,'N1113  (2)'!A38,INOUT!E:E)</f>
        <v>0</v>
      </c>
      <c r="D38" s="281">
        <f t="shared" si="4"/>
        <v>160</v>
      </c>
      <c r="E38" s="305">
        <f>SUMIF(INOUT!C:C,'N1113  (2)'!A38,INOUT!F:F)</f>
        <v>0</v>
      </c>
      <c r="F38" s="282">
        <f t="shared" si="5"/>
        <v>160</v>
      </c>
      <c r="G38" s="306">
        <v>17</v>
      </c>
      <c r="H38" s="280">
        <f t="shared" si="6"/>
        <v>0</v>
      </c>
      <c r="I38" s="284">
        <f t="shared" si="7"/>
        <v>2720</v>
      </c>
    </row>
    <row r="39" spans="1:10" s="307" customFormat="1" x14ac:dyDescent="0.2">
      <c r="A39" s="304" t="s">
        <v>398</v>
      </c>
      <c r="B39" s="276">
        <v>6</v>
      </c>
      <c r="C39" s="276">
        <f>SUMIF(INOUT!C:C,'N1113  (2)'!A39,INOUT!E:E)</f>
        <v>0</v>
      </c>
      <c r="D39" s="281">
        <f t="shared" si="4"/>
        <v>6</v>
      </c>
      <c r="E39" s="305">
        <f>SUMIF(INOUT!C:C,'N1113  (2)'!A39,INOUT!F:F)</f>
        <v>0</v>
      </c>
      <c r="F39" s="282">
        <f t="shared" si="5"/>
        <v>6</v>
      </c>
      <c r="G39" s="306">
        <v>115</v>
      </c>
      <c r="H39" s="280">
        <f t="shared" si="6"/>
        <v>0</v>
      </c>
      <c r="I39" s="284">
        <f t="shared" si="7"/>
        <v>690</v>
      </c>
    </row>
    <row r="40" spans="1:10" s="307" customFormat="1" x14ac:dyDescent="0.2">
      <c r="A40" s="304" t="s">
        <v>738</v>
      </c>
      <c r="B40" s="276">
        <v>100</v>
      </c>
      <c r="C40" s="276">
        <f>SUMIF(INOUT!C:C,'N1113  (2)'!A40,INOUT!E:E)</f>
        <v>0</v>
      </c>
      <c r="D40" s="281">
        <f t="shared" si="4"/>
        <v>100</v>
      </c>
      <c r="E40" s="305">
        <f>SUMIF(INOUT!C:C,'N1113  (2)'!A40,INOUT!F:F)</f>
        <v>0</v>
      </c>
      <c r="F40" s="282">
        <f t="shared" si="5"/>
        <v>100</v>
      </c>
      <c r="G40" s="306">
        <v>60</v>
      </c>
      <c r="H40" s="280">
        <f t="shared" si="6"/>
        <v>0</v>
      </c>
      <c r="I40" s="284">
        <f t="shared" si="7"/>
        <v>6000</v>
      </c>
    </row>
    <row r="41" spans="1:10" s="307" customFormat="1" x14ac:dyDescent="0.2">
      <c r="A41" s="304" t="s">
        <v>319</v>
      </c>
      <c r="B41" s="276">
        <v>0</v>
      </c>
      <c r="C41" s="276">
        <f>SUMIF(INOUT!C:C,'N1113  (2)'!A41,INOUT!E:E)</f>
        <v>100</v>
      </c>
      <c r="D41" s="281">
        <f t="shared" si="4"/>
        <v>100</v>
      </c>
      <c r="E41" s="305">
        <f>SUMIF(INOUT!C:C,'N1113  (2)'!A41,INOUT!F:F)</f>
        <v>20</v>
      </c>
      <c r="F41" s="282">
        <f t="shared" si="5"/>
        <v>80</v>
      </c>
      <c r="G41" s="306">
        <v>60</v>
      </c>
      <c r="H41" s="280">
        <f t="shared" si="6"/>
        <v>1200</v>
      </c>
      <c r="I41" s="284">
        <f t="shared" si="7"/>
        <v>4800</v>
      </c>
    </row>
    <row r="42" spans="1:10" s="307" customFormat="1" x14ac:dyDescent="0.2">
      <c r="A42" s="304" t="s">
        <v>318</v>
      </c>
      <c r="B42" s="276">
        <v>140</v>
      </c>
      <c r="C42" s="276">
        <f>SUMIF(INOUT!C:C,'N1113  (2)'!A42,INOUT!E:E)</f>
        <v>140</v>
      </c>
      <c r="D42" s="281">
        <f t="shared" si="4"/>
        <v>280</v>
      </c>
      <c r="E42" s="305">
        <f>SUMIF(INOUT!C:C,'N1113  (2)'!A42,INOUT!F:F)</f>
        <v>0</v>
      </c>
      <c r="F42" s="282">
        <f t="shared" si="5"/>
        <v>280</v>
      </c>
      <c r="G42" s="306">
        <v>50</v>
      </c>
      <c r="H42" s="280">
        <f t="shared" si="6"/>
        <v>0</v>
      </c>
      <c r="I42" s="284">
        <f t="shared" si="7"/>
        <v>14000</v>
      </c>
    </row>
    <row r="43" spans="1:10" s="307" customFormat="1" x14ac:dyDescent="0.2">
      <c r="A43" s="304" t="s">
        <v>399</v>
      </c>
      <c r="B43" s="276">
        <v>900</v>
      </c>
      <c r="C43" s="276">
        <f>SUMIF(INOUT!C:C,'N1113  (2)'!A43,INOUT!E:E)</f>
        <v>900</v>
      </c>
      <c r="D43" s="281">
        <f t="shared" si="4"/>
        <v>1800</v>
      </c>
      <c r="E43" s="305">
        <f>SUMIF(INOUT!C:C,'N1113  (2)'!A43,INOUT!F:F)</f>
        <v>0</v>
      </c>
      <c r="F43" s="282">
        <f t="shared" si="5"/>
        <v>1800</v>
      </c>
      <c r="G43" s="306">
        <v>80</v>
      </c>
      <c r="H43" s="280">
        <f t="shared" si="6"/>
        <v>0</v>
      </c>
      <c r="I43" s="284">
        <f t="shared" si="7"/>
        <v>144000</v>
      </c>
    </row>
    <row r="44" spans="1:10" s="307" customFormat="1" ht="16.5" thickBot="1" x14ac:dyDescent="0.25">
      <c r="A44" s="304"/>
      <c r="B44" s="276"/>
      <c r="C44" s="276"/>
      <c r="D44" s="516" t="s">
        <v>312</v>
      </c>
      <c r="E44" s="516"/>
      <c r="F44" s="516"/>
      <c r="G44" s="516"/>
      <c r="H44" s="278">
        <f>SUM(H37:H43)</f>
        <v>2400</v>
      </c>
      <c r="I44" s="279">
        <f>SUM(I37:I43)</f>
        <v>174610</v>
      </c>
    </row>
    <row r="45" spans="1:10" s="307" customFormat="1" x14ac:dyDescent="0.2">
      <c r="A45" s="288" t="s">
        <v>400</v>
      </c>
      <c r="B45" s="276"/>
      <c r="C45" s="276"/>
      <c r="D45" s="277"/>
      <c r="E45" s="289"/>
      <c r="F45" s="277"/>
      <c r="G45" s="283"/>
      <c r="H45" s="275"/>
      <c r="I45" s="290"/>
    </row>
    <row r="46" spans="1:10" s="307" customFormat="1" x14ac:dyDescent="0.2">
      <c r="A46" s="311" t="s">
        <v>376</v>
      </c>
      <c r="B46" s="276">
        <v>400</v>
      </c>
      <c r="C46" s="276">
        <f>SUMIF(INOUT!C:C,'N1113  (2)'!A46,INOUT!E:E)</f>
        <v>0</v>
      </c>
      <c r="D46" s="281">
        <f>B46+C46</f>
        <v>400</v>
      </c>
      <c r="E46" s="305">
        <f>SUMIF(INOUT!C:C,'N1113  (2)'!A46,INOUT!F:F)</f>
        <v>0</v>
      </c>
      <c r="F46" s="282">
        <f>D46-E46</f>
        <v>400</v>
      </c>
      <c r="G46" s="306">
        <v>4</v>
      </c>
      <c r="H46" s="312">
        <f>+E46*G46</f>
        <v>0</v>
      </c>
      <c r="I46" s="284">
        <f>+G46*F46</f>
        <v>1600</v>
      </c>
      <c r="J46" s="521"/>
    </row>
    <row r="47" spans="1:10" s="307" customFormat="1" x14ac:dyDescent="0.2">
      <c r="A47" s="311" t="s">
        <v>819</v>
      </c>
      <c r="B47" s="276">
        <v>300</v>
      </c>
      <c r="C47" s="276">
        <f>SUMIF(INOUT!C:C,'N1113  (2)'!A47,INOUT!E:E)</f>
        <v>0</v>
      </c>
      <c r="D47" s="281">
        <f>B47+C47</f>
        <v>300</v>
      </c>
      <c r="E47" s="305">
        <f>SUMIF(INOUT!C:C,'N1113  (2)'!A47,INOUT!F:F)</f>
        <v>0</v>
      </c>
      <c r="F47" s="282">
        <f>D47-E47</f>
        <v>300</v>
      </c>
      <c r="G47" s="306">
        <v>3.5</v>
      </c>
      <c r="H47" s="312">
        <f>+E47*G47</f>
        <v>0</v>
      </c>
      <c r="I47" s="284">
        <f>+G47*F47</f>
        <v>1050</v>
      </c>
      <c r="J47" s="521"/>
    </row>
    <row r="48" spans="1:10" s="307" customFormat="1" x14ac:dyDescent="0.2">
      <c r="A48" s="311" t="s">
        <v>402</v>
      </c>
      <c r="B48" s="276">
        <v>500</v>
      </c>
      <c r="C48" s="276">
        <f>SUMIF(INOUT!C:C,'N1113  (2)'!A48,INOUT!E:E)</f>
        <v>0</v>
      </c>
      <c r="D48" s="281">
        <f>B48+C48</f>
        <v>500</v>
      </c>
      <c r="E48" s="305">
        <f>SUMIF(INOUT!C:C,'N1113  (2)'!A48,INOUT!F:F)</f>
        <v>0</v>
      </c>
      <c r="F48" s="282">
        <f>D48-E48</f>
        <v>500</v>
      </c>
      <c r="G48" s="306">
        <v>80</v>
      </c>
      <c r="H48" s="312">
        <f>+E48*G48</f>
        <v>0</v>
      </c>
      <c r="I48" s="284">
        <f>+G48*F48</f>
        <v>40000</v>
      </c>
      <c r="J48" s="521"/>
    </row>
    <row r="49" spans="1:10" s="309" customFormat="1" ht="16.5" thickBot="1" x14ac:dyDescent="0.25">
      <c r="A49" s="291"/>
      <c r="B49" s="276"/>
      <c r="C49" s="276"/>
      <c r="D49" s="516" t="s">
        <v>312</v>
      </c>
      <c r="E49" s="516"/>
      <c r="F49" s="516"/>
      <c r="G49" s="516"/>
      <c r="H49" s="278">
        <f>SUM(H46:H48)</f>
        <v>0</v>
      </c>
      <c r="I49" s="279">
        <f>SUM(I46:I48)</f>
        <v>42650</v>
      </c>
    </row>
    <row r="50" spans="1:10" s="307" customFormat="1" x14ac:dyDescent="0.2">
      <c r="A50" s="280"/>
      <c r="B50" s="276"/>
      <c r="C50" s="276"/>
      <c r="D50" s="281"/>
      <c r="E50" s="305"/>
      <c r="F50" s="282"/>
      <c r="G50" s="306"/>
      <c r="H50" s="280"/>
      <c r="I50" s="284"/>
    </row>
    <row r="51" spans="1:10" s="307" customFormat="1" x14ac:dyDescent="0.2">
      <c r="A51" s="280"/>
      <c r="B51" s="276"/>
      <c r="C51" s="276"/>
      <c r="D51" s="281"/>
      <c r="E51" s="305"/>
      <c r="F51" s="282"/>
      <c r="G51" s="306"/>
      <c r="H51" s="280"/>
      <c r="I51" s="284"/>
    </row>
    <row r="52" spans="1:10" s="307" customFormat="1" x14ac:dyDescent="0.2">
      <c r="A52" s="280"/>
      <c r="B52" s="276"/>
      <c r="C52" s="276"/>
      <c r="D52" s="281"/>
      <c r="E52" s="305"/>
      <c r="F52" s="282"/>
      <c r="G52" s="306"/>
      <c r="H52" s="280"/>
      <c r="I52" s="284"/>
    </row>
    <row r="53" spans="1:10" s="307" customFormat="1" x14ac:dyDescent="0.2">
      <c r="A53" s="280"/>
      <c r="B53" s="276"/>
      <c r="C53" s="276"/>
      <c r="D53" s="281"/>
      <c r="E53" s="305"/>
      <c r="F53" s="282"/>
      <c r="G53" s="306"/>
      <c r="H53" s="280"/>
      <c r="I53" s="284"/>
    </row>
    <row r="54" spans="1:10" s="307" customFormat="1" x14ac:dyDescent="0.2">
      <c r="A54" s="280"/>
      <c r="B54" s="276"/>
      <c r="C54" s="276"/>
      <c r="D54" s="281"/>
      <c r="E54" s="305"/>
      <c r="F54" s="282"/>
      <c r="G54" s="306"/>
      <c r="H54" s="280"/>
      <c r="I54" s="284"/>
    </row>
    <row r="55" spans="1:10" s="307" customFormat="1" x14ac:dyDescent="0.2">
      <c r="A55" s="280"/>
      <c r="B55" s="276"/>
      <c r="C55" s="276"/>
      <c r="D55" s="281"/>
      <c r="E55" s="305"/>
      <c r="F55" s="282"/>
      <c r="G55" s="306"/>
      <c r="H55" s="280"/>
      <c r="I55" s="284"/>
    </row>
    <row r="56" spans="1:10" s="307" customFormat="1" x14ac:dyDescent="0.2">
      <c r="A56" s="280"/>
      <c r="B56" s="276"/>
      <c r="C56" s="276"/>
      <c r="D56" s="281"/>
      <c r="E56" s="305"/>
      <c r="F56" s="282"/>
      <c r="G56" s="306"/>
      <c r="H56" s="280"/>
      <c r="I56" s="284"/>
    </row>
    <row r="57" spans="1:10" s="307" customFormat="1" x14ac:dyDescent="0.2">
      <c r="A57" s="515" t="s">
        <v>324</v>
      </c>
      <c r="B57" s="515"/>
      <c r="C57" s="515"/>
      <c r="D57" s="515"/>
      <c r="E57" s="515"/>
      <c r="F57" s="515"/>
      <c r="G57" s="515"/>
      <c r="H57" s="515"/>
      <c r="I57" s="292"/>
    </row>
    <row r="58" spans="1:10" s="307" customFormat="1" x14ac:dyDescent="0.2">
      <c r="A58" s="313" t="s">
        <v>648</v>
      </c>
      <c r="B58" s="276">
        <v>0</v>
      </c>
      <c r="C58" s="276">
        <f>SUMIF(INOUT!C:C,'N1113  (2)'!A58,INOUT!E:E)</f>
        <v>0</v>
      </c>
      <c r="D58" s="281">
        <f t="shared" ref="D58:D89" si="8">B58+C58</f>
        <v>0</v>
      </c>
      <c r="E58" s="305">
        <f>SUMIF(INOUT!C:C,'N1113  (2)'!A58,INOUT!F:F)</f>
        <v>0</v>
      </c>
      <c r="F58" s="282">
        <f t="shared" ref="F58:F89" si="9">D58-E58</f>
        <v>0</v>
      </c>
      <c r="G58" s="306">
        <v>50</v>
      </c>
      <c r="H58" s="280">
        <f t="shared" ref="H58:H121" si="10">+E58*G58</f>
        <v>0</v>
      </c>
      <c r="I58" s="284">
        <f t="shared" ref="I58:I88" si="11">+G58*F58</f>
        <v>0</v>
      </c>
    </row>
    <row r="59" spans="1:10" s="307" customFormat="1" x14ac:dyDescent="0.2">
      <c r="A59" s="304" t="s">
        <v>678</v>
      </c>
      <c r="B59" s="314">
        <v>104</v>
      </c>
      <c r="C59" s="276">
        <f>SUMIF(INOUT!C:C,'N1113  (2)'!A59,INOUT!E:E)</f>
        <v>255</v>
      </c>
      <c r="D59" s="281">
        <f t="shared" si="8"/>
        <v>359</v>
      </c>
      <c r="E59" s="305">
        <f>SUMIF(INOUT!C:C,'N1113  (2)'!A59,INOUT!F:F)</f>
        <v>36</v>
      </c>
      <c r="F59" s="282">
        <f t="shared" si="9"/>
        <v>323</v>
      </c>
      <c r="G59" s="306">
        <v>13</v>
      </c>
      <c r="H59" s="280">
        <f t="shared" si="10"/>
        <v>468</v>
      </c>
      <c r="I59" s="284">
        <f t="shared" si="11"/>
        <v>4199</v>
      </c>
    </row>
    <row r="60" spans="1:10" s="307" customFormat="1" x14ac:dyDescent="0.2">
      <c r="A60" s="304" t="s">
        <v>403</v>
      </c>
      <c r="B60" s="314">
        <v>0</v>
      </c>
      <c r="C60" s="276">
        <f>SUMIF(INOUT!C:C,'N1113  (2)'!A60,INOUT!E:E)</f>
        <v>0</v>
      </c>
      <c r="D60" s="281">
        <f t="shared" si="8"/>
        <v>0</v>
      </c>
      <c r="E60" s="305">
        <f>SUMIF(INOUT!C:C,'N1113  (2)'!A60,INOUT!F:F)</f>
        <v>0</v>
      </c>
      <c r="F60" s="282">
        <f t="shared" si="9"/>
        <v>0</v>
      </c>
      <c r="G60" s="306">
        <v>3.75</v>
      </c>
      <c r="H60" s="280">
        <f t="shared" si="10"/>
        <v>0</v>
      </c>
      <c r="I60" s="284">
        <f t="shared" si="11"/>
        <v>0</v>
      </c>
      <c r="J60" s="309"/>
    </row>
    <row r="61" spans="1:10" s="307" customFormat="1" x14ac:dyDescent="0.2">
      <c r="A61" s="304" t="s">
        <v>404</v>
      </c>
      <c r="B61" s="314">
        <v>0</v>
      </c>
      <c r="C61" s="276">
        <f>SUMIF(INOUT!C:C,'N1113  (2)'!A61,INOUT!E:E)</f>
        <v>274</v>
      </c>
      <c r="D61" s="281">
        <f t="shared" si="8"/>
        <v>274</v>
      </c>
      <c r="E61" s="305">
        <f>SUMIF(INOUT!C:C,'N1113  (2)'!A61,INOUT!F:F)</f>
        <v>275</v>
      </c>
      <c r="F61" s="282">
        <f t="shared" si="9"/>
        <v>-1</v>
      </c>
      <c r="G61" s="306">
        <v>3.6</v>
      </c>
      <c r="H61" s="280">
        <f t="shared" si="10"/>
        <v>990</v>
      </c>
      <c r="I61" s="284">
        <f t="shared" si="11"/>
        <v>-3.6</v>
      </c>
      <c r="J61" s="309"/>
    </row>
    <row r="62" spans="1:10" s="307" customFormat="1" x14ac:dyDescent="0.2">
      <c r="A62" s="304" t="s">
        <v>653</v>
      </c>
      <c r="B62" s="314">
        <v>0</v>
      </c>
      <c r="C62" s="276">
        <f>SUMIF(INOUT!C:C,'N1113  (2)'!A62,INOUT!E:E)</f>
        <v>24</v>
      </c>
      <c r="D62" s="281">
        <f t="shared" si="8"/>
        <v>24</v>
      </c>
      <c r="E62" s="305">
        <f>SUMIF(INOUT!C:C,'N1113  (2)'!A62,INOUT!F:F)</f>
        <v>24</v>
      </c>
      <c r="F62" s="282">
        <f t="shared" si="9"/>
        <v>0</v>
      </c>
      <c r="G62" s="306">
        <v>3.75</v>
      </c>
      <c r="H62" s="280">
        <f t="shared" si="10"/>
        <v>90</v>
      </c>
      <c r="I62" s="284">
        <f t="shared" si="11"/>
        <v>0</v>
      </c>
      <c r="J62" s="309"/>
    </row>
    <row r="63" spans="1:10" s="307" customFormat="1" x14ac:dyDescent="0.2">
      <c r="A63" s="304" t="s">
        <v>646</v>
      </c>
      <c r="B63" s="314">
        <v>27</v>
      </c>
      <c r="C63" s="276">
        <v>0</v>
      </c>
      <c r="D63" s="281">
        <f t="shared" si="8"/>
        <v>27</v>
      </c>
      <c r="E63" s="305">
        <f>SUMIF(INOUT!C:C,'N1113  (2)'!A63,INOUT!F:F)</f>
        <v>0</v>
      </c>
      <c r="F63" s="282">
        <f t="shared" si="9"/>
        <v>27</v>
      </c>
      <c r="G63" s="306">
        <v>5</v>
      </c>
      <c r="H63" s="280">
        <f t="shared" si="10"/>
        <v>0</v>
      </c>
      <c r="I63" s="284">
        <f t="shared" si="11"/>
        <v>135</v>
      </c>
      <c r="J63" s="309"/>
    </row>
    <row r="64" spans="1:10" s="307" customFormat="1" x14ac:dyDescent="0.2">
      <c r="A64" s="304" t="s">
        <v>809</v>
      </c>
      <c r="B64" s="314">
        <v>261</v>
      </c>
      <c r="C64" s="276">
        <f>SUMIF(INOUT!C:C,'N1113  (2)'!A64,INOUT!E:E)</f>
        <v>0</v>
      </c>
      <c r="D64" s="281">
        <f t="shared" si="8"/>
        <v>261</v>
      </c>
      <c r="E64" s="305">
        <f>SUMIF(INOUT!C:C,'N1113  (2)'!A64,INOUT!F:F)</f>
        <v>0</v>
      </c>
      <c r="F64" s="282">
        <f t="shared" si="9"/>
        <v>261</v>
      </c>
      <c r="G64" s="306">
        <v>3.75</v>
      </c>
      <c r="H64" s="280">
        <f t="shared" si="10"/>
        <v>0</v>
      </c>
      <c r="I64" s="284">
        <f t="shared" si="11"/>
        <v>978.75</v>
      </c>
      <c r="J64" s="309"/>
    </row>
    <row r="65" spans="1:10" s="307" customFormat="1" ht="16.5" x14ac:dyDescent="0.2">
      <c r="A65" s="168" t="s">
        <v>823</v>
      </c>
      <c r="B65" s="314"/>
      <c r="C65" s="276">
        <f>SUMIF(INOUT!C:C,'N1113  (2)'!A65,INOUT!E:E)</f>
        <v>0</v>
      </c>
      <c r="D65" s="281">
        <f t="shared" si="8"/>
        <v>0</v>
      </c>
      <c r="E65" s="305">
        <f>SUMIF(INOUT!C:C,'N1113  (2)'!A65,INOUT!F:F)</f>
        <v>0</v>
      </c>
      <c r="F65" s="282">
        <f t="shared" si="9"/>
        <v>0</v>
      </c>
      <c r="G65" s="306">
        <v>5</v>
      </c>
      <c r="H65" s="280">
        <f t="shared" si="10"/>
        <v>0</v>
      </c>
      <c r="I65" s="284">
        <f t="shared" si="11"/>
        <v>0</v>
      </c>
      <c r="J65" s="309"/>
    </row>
    <row r="66" spans="1:10" s="307" customFormat="1" x14ac:dyDescent="0.2">
      <c r="A66" s="304" t="s">
        <v>689</v>
      </c>
      <c r="B66" s="314">
        <v>89</v>
      </c>
      <c r="C66" s="276">
        <f>SUMIF(INOUT!C:C,'N1113  (2)'!A66,INOUT!E:E)</f>
        <v>0</v>
      </c>
      <c r="D66" s="281">
        <f t="shared" si="8"/>
        <v>89</v>
      </c>
      <c r="E66" s="305">
        <f>SUMIF(INOUT!C:C,'N1113  (2)'!A66,INOUT!F:F)</f>
        <v>0</v>
      </c>
      <c r="F66" s="282">
        <f t="shared" si="9"/>
        <v>89</v>
      </c>
      <c r="G66" s="306">
        <v>5</v>
      </c>
      <c r="H66" s="280">
        <f t="shared" si="10"/>
        <v>0</v>
      </c>
      <c r="I66" s="284">
        <f t="shared" si="11"/>
        <v>445</v>
      </c>
      <c r="J66" s="309"/>
    </row>
    <row r="67" spans="1:10" s="307" customFormat="1" x14ac:dyDescent="0.2">
      <c r="A67" s="304" t="s">
        <v>406</v>
      </c>
      <c r="B67" s="314">
        <v>10</v>
      </c>
      <c r="C67" s="276">
        <f>SUMIF(INOUT!C:C,'N1113  (2)'!A67,INOUT!E:E)</f>
        <v>0</v>
      </c>
      <c r="D67" s="281">
        <f t="shared" si="8"/>
        <v>10</v>
      </c>
      <c r="E67" s="305">
        <f>SUMIF(INOUT!C:C,'N1113  (2)'!A67,INOUT!F:F)</f>
        <v>0</v>
      </c>
      <c r="F67" s="282">
        <f t="shared" si="9"/>
        <v>10</v>
      </c>
      <c r="G67" s="306">
        <v>18.75</v>
      </c>
      <c r="H67" s="280">
        <f t="shared" si="10"/>
        <v>0</v>
      </c>
      <c r="I67" s="284">
        <f t="shared" si="11"/>
        <v>187.5</v>
      </c>
    </row>
    <row r="68" spans="1:10" s="307" customFormat="1" x14ac:dyDescent="0.2">
      <c r="A68" s="304" t="s">
        <v>407</v>
      </c>
      <c r="B68" s="314">
        <v>9</v>
      </c>
      <c r="C68" s="276">
        <f>SUMIF(INOUT!C:C,'N1113  (2)'!A68,INOUT!E:E)</f>
        <v>9</v>
      </c>
      <c r="D68" s="281">
        <f t="shared" si="8"/>
        <v>18</v>
      </c>
      <c r="E68" s="305">
        <f>SUMIF(INOUT!C:C,'N1113  (2)'!A68,INOUT!F:F)</f>
        <v>9</v>
      </c>
      <c r="F68" s="282">
        <f t="shared" si="9"/>
        <v>9</v>
      </c>
      <c r="G68" s="306">
        <v>12</v>
      </c>
      <c r="H68" s="280">
        <f t="shared" si="10"/>
        <v>108</v>
      </c>
      <c r="I68" s="284">
        <f t="shared" si="11"/>
        <v>108</v>
      </c>
    </row>
    <row r="69" spans="1:10" s="307" customFormat="1" x14ac:dyDescent="0.2">
      <c r="A69" s="304" t="s">
        <v>408</v>
      </c>
      <c r="B69" s="314">
        <v>0</v>
      </c>
      <c r="C69" s="276">
        <f>SUMIF(INOUT!C:C,'N1113  (2)'!A69,INOUT!E:E)</f>
        <v>0</v>
      </c>
      <c r="D69" s="281">
        <f t="shared" si="8"/>
        <v>0</v>
      </c>
      <c r="E69" s="305">
        <f>SUMIF(INOUT!C:C,'N1113  (2)'!A69,INOUT!F:F)</f>
        <v>0</v>
      </c>
      <c r="F69" s="282">
        <f t="shared" si="9"/>
        <v>0</v>
      </c>
      <c r="G69" s="306">
        <v>0</v>
      </c>
      <c r="H69" s="280">
        <f t="shared" si="10"/>
        <v>0</v>
      </c>
      <c r="I69" s="284">
        <f t="shared" si="11"/>
        <v>0</v>
      </c>
    </row>
    <row r="70" spans="1:10" s="307" customFormat="1" x14ac:dyDescent="0.2">
      <c r="A70" s="304" t="s">
        <v>502</v>
      </c>
      <c r="B70" s="314">
        <v>8</v>
      </c>
      <c r="C70" s="276">
        <f>SUMIF(INOUT!C:C,'N1113  (2)'!A70,INOUT!E:E)</f>
        <v>0</v>
      </c>
      <c r="D70" s="281">
        <f t="shared" si="8"/>
        <v>8</v>
      </c>
      <c r="E70" s="305">
        <f>SUMIF(INOUT!C:C,'N1113  (2)'!A70,INOUT!F:F)</f>
        <v>0</v>
      </c>
      <c r="F70" s="282">
        <f t="shared" si="9"/>
        <v>8</v>
      </c>
      <c r="G70" s="306">
        <v>37</v>
      </c>
      <c r="H70" s="280">
        <f t="shared" si="10"/>
        <v>0</v>
      </c>
      <c r="I70" s="284">
        <f t="shared" si="11"/>
        <v>296</v>
      </c>
    </row>
    <row r="71" spans="1:10" s="307" customFormat="1" x14ac:dyDescent="0.2">
      <c r="A71" s="304" t="s">
        <v>410</v>
      </c>
      <c r="B71" s="314">
        <v>14</v>
      </c>
      <c r="C71" s="276">
        <f>SUMIF(INOUT!C:C,'N1113  (2)'!A71,INOUT!E:E)</f>
        <v>0</v>
      </c>
      <c r="D71" s="281">
        <f t="shared" si="8"/>
        <v>14</v>
      </c>
      <c r="E71" s="305">
        <f>SUMIF(INOUT!C:C,'N1113  (2)'!A71,INOUT!F:F)</f>
        <v>0</v>
      </c>
      <c r="F71" s="282">
        <f t="shared" si="9"/>
        <v>14</v>
      </c>
      <c r="G71" s="306">
        <v>12</v>
      </c>
      <c r="H71" s="280">
        <f t="shared" si="10"/>
        <v>0</v>
      </c>
      <c r="I71" s="284">
        <f t="shared" si="11"/>
        <v>168</v>
      </c>
    </row>
    <row r="72" spans="1:10" s="307" customFormat="1" x14ac:dyDescent="0.2">
      <c r="A72" s="304" t="s">
        <v>699</v>
      </c>
      <c r="B72" s="314">
        <v>0</v>
      </c>
      <c r="C72" s="276">
        <f>SUMIF(INOUT!C:C,'N1113  (2)'!A72,INOUT!E:E)</f>
        <v>0</v>
      </c>
      <c r="D72" s="281">
        <f t="shared" si="8"/>
        <v>0</v>
      </c>
      <c r="E72" s="305">
        <f>SUMIF(INOUT!C:C,'N1113  (2)'!A72,INOUT!F:F)</f>
        <v>0</v>
      </c>
      <c r="F72" s="282">
        <f t="shared" si="9"/>
        <v>0</v>
      </c>
      <c r="G72" s="306">
        <v>18.75</v>
      </c>
      <c r="H72" s="280">
        <f t="shared" si="10"/>
        <v>0</v>
      </c>
      <c r="I72" s="284">
        <f t="shared" si="11"/>
        <v>0</v>
      </c>
    </row>
    <row r="73" spans="1:10" s="307" customFormat="1" x14ac:dyDescent="0.2">
      <c r="A73" s="304" t="s">
        <v>411</v>
      </c>
      <c r="B73" s="314">
        <v>5</v>
      </c>
      <c r="C73" s="276">
        <f>SUMIF(INOUT!C:C,'N1113  (2)'!A73,INOUT!E:E)</f>
        <v>4</v>
      </c>
      <c r="D73" s="281">
        <f t="shared" si="8"/>
        <v>9</v>
      </c>
      <c r="E73" s="305">
        <f>SUMIF(INOUT!C:C,'N1113  (2)'!A73,INOUT!F:F)</f>
        <v>4</v>
      </c>
      <c r="F73" s="282">
        <f t="shared" si="9"/>
        <v>5</v>
      </c>
      <c r="G73" s="306">
        <v>18.75</v>
      </c>
      <c r="H73" s="280">
        <f t="shared" si="10"/>
        <v>75</v>
      </c>
      <c r="I73" s="284">
        <f t="shared" si="11"/>
        <v>93.75</v>
      </c>
    </row>
    <row r="74" spans="1:10" s="307" customFormat="1" x14ac:dyDescent="0.2">
      <c r="A74" s="304" t="s">
        <v>412</v>
      </c>
      <c r="B74" s="315">
        <v>0</v>
      </c>
      <c r="C74" s="276">
        <f>SUMIF(INOUT!C:C,'N1113  (2)'!A74,INOUT!E:E)</f>
        <v>0</v>
      </c>
      <c r="D74" s="281">
        <f t="shared" si="8"/>
        <v>0</v>
      </c>
      <c r="E74" s="305">
        <f>SUMIF(INOUT!C:C,'N1113  (2)'!A74,INOUT!F:F)</f>
        <v>0</v>
      </c>
      <c r="F74" s="282">
        <f t="shared" si="9"/>
        <v>0</v>
      </c>
      <c r="G74" s="316">
        <v>22</v>
      </c>
      <c r="H74" s="280">
        <f t="shared" si="10"/>
        <v>0</v>
      </c>
      <c r="I74" s="284">
        <f t="shared" si="11"/>
        <v>0</v>
      </c>
    </row>
    <row r="75" spans="1:10" s="307" customFormat="1" x14ac:dyDescent="0.2">
      <c r="A75" s="304" t="s">
        <v>413</v>
      </c>
      <c r="B75" s="314">
        <v>0</v>
      </c>
      <c r="C75" s="276">
        <f>SUMIF(INOUT!C:C,'N1113  (2)'!A75,INOUT!E:E)</f>
        <v>0</v>
      </c>
      <c r="D75" s="281">
        <f t="shared" si="8"/>
        <v>0</v>
      </c>
      <c r="E75" s="305">
        <f>SUMIF(INOUT!C:C,'N1113  (2)'!A75,INOUT!F:F)</f>
        <v>0</v>
      </c>
      <c r="F75" s="282">
        <f t="shared" si="9"/>
        <v>0</v>
      </c>
      <c r="G75" s="306">
        <v>14</v>
      </c>
      <c r="H75" s="280">
        <f t="shared" si="10"/>
        <v>0</v>
      </c>
      <c r="I75" s="284">
        <f t="shared" si="11"/>
        <v>0</v>
      </c>
    </row>
    <row r="76" spans="1:10" s="307" customFormat="1" ht="16.5" x14ac:dyDescent="0.2">
      <c r="A76" s="168" t="s">
        <v>770</v>
      </c>
      <c r="B76" s="314">
        <v>0</v>
      </c>
      <c r="C76" s="276">
        <f>SUMIF(INOUT!C:C,'N1113  (2)'!A76,INOUT!E:E)</f>
        <v>0</v>
      </c>
      <c r="D76" s="281">
        <f t="shared" si="8"/>
        <v>0</v>
      </c>
      <c r="E76" s="305">
        <f>SUMIF(INOUT!C:C,'N1113  (2)'!A76,INOUT!F:F)</f>
        <v>0</v>
      </c>
      <c r="F76" s="282">
        <f t="shared" si="9"/>
        <v>0</v>
      </c>
      <c r="G76" s="306">
        <v>46</v>
      </c>
      <c r="H76" s="280">
        <f t="shared" si="10"/>
        <v>0</v>
      </c>
      <c r="I76" s="284">
        <f t="shared" si="11"/>
        <v>0</v>
      </c>
    </row>
    <row r="77" spans="1:10" s="307" customFormat="1" x14ac:dyDescent="0.2">
      <c r="A77" s="304" t="s">
        <v>731</v>
      </c>
      <c r="B77" s="314">
        <v>7</v>
      </c>
      <c r="C77" s="276">
        <f>SUMIF(INOUT!C:C,'N1113  (2)'!A77,INOUT!E:E)</f>
        <v>0</v>
      </c>
      <c r="D77" s="281">
        <f t="shared" si="8"/>
        <v>7</v>
      </c>
      <c r="E77" s="305">
        <f>SUMIF(INOUT!C:C,'N1113  (2)'!A77,INOUT!F:F)</f>
        <v>0</v>
      </c>
      <c r="F77" s="282">
        <f t="shared" si="9"/>
        <v>7</v>
      </c>
      <c r="G77" s="306">
        <v>10</v>
      </c>
      <c r="H77" s="280">
        <f t="shared" si="10"/>
        <v>0</v>
      </c>
      <c r="I77" s="284">
        <f t="shared" si="11"/>
        <v>70</v>
      </c>
    </row>
    <row r="78" spans="1:10" s="307" customFormat="1" x14ac:dyDescent="0.2">
      <c r="A78" s="304" t="s">
        <v>479</v>
      </c>
      <c r="B78" s="314">
        <v>0</v>
      </c>
      <c r="C78" s="276">
        <f>SUMIF(INOUT!C:C,'N1113  (2)'!A78,INOUT!E:E)</f>
        <v>11</v>
      </c>
      <c r="D78" s="281">
        <f t="shared" si="8"/>
        <v>11</v>
      </c>
      <c r="E78" s="305">
        <f>SUMIF(INOUT!C:C,'N1113  (2)'!A78,INOUT!F:F)</f>
        <v>2</v>
      </c>
      <c r="F78" s="282">
        <f t="shared" si="9"/>
        <v>9</v>
      </c>
      <c r="G78" s="306">
        <v>35</v>
      </c>
      <c r="H78" s="280">
        <f t="shared" si="10"/>
        <v>70</v>
      </c>
      <c r="I78" s="284">
        <f t="shared" si="11"/>
        <v>315</v>
      </c>
    </row>
    <row r="79" spans="1:10" s="307" customFormat="1" x14ac:dyDescent="0.2">
      <c r="A79" s="304" t="s">
        <v>533</v>
      </c>
      <c r="B79" s="276">
        <v>10</v>
      </c>
      <c r="C79" s="276">
        <f>SUMIF(INOUT!C:C,'N1113  (2)'!A79,INOUT!E:E)</f>
        <v>13</v>
      </c>
      <c r="D79" s="281">
        <f t="shared" si="8"/>
        <v>23</v>
      </c>
      <c r="E79" s="305">
        <f>SUMIF(INOUT!C:C,'N1113  (2)'!A79,INOUT!F:F)</f>
        <v>3</v>
      </c>
      <c r="F79" s="282">
        <f t="shared" si="9"/>
        <v>20</v>
      </c>
      <c r="G79" s="306">
        <v>45</v>
      </c>
      <c r="H79" s="280">
        <f t="shared" si="10"/>
        <v>135</v>
      </c>
      <c r="I79" s="284">
        <f t="shared" si="11"/>
        <v>900</v>
      </c>
    </row>
    <row r="80" spans="1:10" s="307" customFormat="1" x14ac:dyDescent="0.2">
      <c r="A80" s="304" t="s">
        <v>871</v>
      </c>
      <c r="B80" s="276">
        <v>10</v>
      </c>
      <c r="C80" s="276">
        <f>SUMIF(INOUT!C:C,'N1113  (2)'!A80,INOUT!E:E)</f>
        <v>4</v>
      </c>
      <c r="D80" s="281">
        <f t="shared" si="8"/>
        <v>14</v>
      </c>
      <c r="E80" s="305">
        <f>SUMIF(INOUT!C:C,'N1113  (2)'!A80,INOUT!F:F)</f>
        <v>4</v>
      </c>
      <c r="F80" s="282">
        <f t="shared" si="9"/>
        <v>10</v>
      </c>
      <c r="G80" s="306">
        <v>145</v>
      </c>
      <c r="H80" s="280">
        <f t="shared" si="10"/>
        <v>580</v>
      </c>
      <c r="I80" s="284">
        <f t="shared" si="11"/>
        <v>1450</v>
      </c>
    </row>
    <row r="81" spans="1:9" s="307" customFormat="1" x14ac:dyDescent="0.2">
      <c r="A81" s="304" t="s">
        <v>833</v>
      </c>
      <c r="B81" s="314">
        <v>5</v>
      </c>
      <c r="C81" s="276">
        <f>SUMIF(INOUT!C:C,'N1113  (2)'!A81,INOUT!E:E)</f>
        <v>0</v>
      </c>
      <c r="D81" s="281">
        <f t="shared" si="8"/>
        <v>5</v>
      </c>
      <c r="E81" s="305">
        <f>SUMIF(INOUT!C:C,'N1113  (2)'!A81,INOUT!F:F)</f>
        <v>0</v>
      </c>
      <c r="F81" s="282">
        <f t="shared" si="9"/>
        <v>5</v>
      </c>
      <c r="G81" s="306">
        <v>6</v>
      </c>
      <c r="H81" s="280">
        <f t="shared" si="10"/>
        <v>0</v>
      </c>
      <c r="I81" s="284">
        <f t="shared" si="11"/>
        <v>30</v>
      </c>
    </row>
    <row r="82" spans="1:9" s="307" customFormat="1" x14ac:dyDescent="0.2">
      <c r="A82" s="304" t="s">
        <v>844</v>
      </c>
      <c r="B82" s="276">
        <v>0</v>
      </c>
      <c r="C82" s="276">
        <f>SUMIF(INOUT!C:C,'N1113  (2)'!A82,INOUT!E:E)</f>
        <v>12</v>
      </c>
      <c r="D82" s="281">
        <f t="shared" si="8"/>
        <v>12</v>
      </c>
      <c r="E82" s="305">
        <f>SUMIF(INOUT!C:C,'N1113  (2)'!A82,INOUT!F:F)</f>
        <v>9</v>
      </c>
      <c r="F82" s="282">
        <f t="shared" si="9"/>
        <v>3</v>
      </c>
      <c r="G82" s="306">
        <v>29</v>
      </c>
      <c r="H82" s="280">
        <f t="shared" si="10"/>
        <v>261</v>
      </c>
      <c r="I82" s="284">
        <f t="shared" si="11"/>
        <v>87</v>
      </c>
    </row>
    <row r="83" spans="1:9" s="307" customFormat="1" x14ac:dyDescent="0.2">
      <c r="A83" s="304" t="s">
        <v>703</v>
      </c>
      <c r="B83" s="276">
        <v>1</v>
      </c>
      <c r="C83" s="276">
        <f>SUMIF(INOUT!C:C,'N1113  (2)'!A83,INOUT!E:E)</f>
        <v>0</v>
      </c>
      <c r="D83" s="281">
        <f t="shared" si="8"/>
        <v>1</v>
      </c>
      <c r="E83" s="305">
        <f>SUMIF(INOUT!C:C,'N1113  (2)'!A83,INOUT!F:F)</f>
        <v>0</v>
      </c>
      <c r="F83" s="282">
        <f t="shared" si="9"/>
        <v>1</v>
      </c>
      <c r="G83" s="306">
        <v>34</v>
      </c>
      <c r="H83" s="280">
        <f t="shared" si="10"/>
        <v>0</v>
      </c>
      <c r="I83" s="284">
        <f t="shared" si="11"/>
        <v>34</v>
      </c>
    </row>
    <row r="84" spans="1:9" s="307" customFormat="1" ht="16.5" x14ac:dyDescent="0.2">
      <c r="A84" s="168" t="s">
        <v>415</v>
      </c>
      <c r="B84" s="314">
        <v>12</v>
      </c>
      <c r="C84" s="276">
        <f>SUMIF(INOUT!C:C,'N1113  (2)'!A84,INOUT!E:E)</f>
        <v>99</v>
      </c>
      <c r="D84" s="281">
        <f t="shared" si="8"/>
        <v>111</v>
      </c>
      <c r="E84" s="305">
        <f>SUMIF(INOUT!C:C,'N1113  (2)'!A84,INOUT!F:F)</f>
        <v>75</v>
      </c>
      <c r="F84" s="282">
        <f t="shared" si="9"/>
        <v>36</v>
      </c>
      <c r="G84" s="306">
        <v>137</v>
      </c>
      <c r="H84" s="280">
        <f t="shared" si="10"/>
        <v>10275</v>
      </c>
      <c r="I84" s="284">
        <f t="shared" si="11"/>
        <v>4932</v>
      </c>
    </row>
    <row r="85" spans="1:9" s="307" customFormat="1" x14ac:dyDescent="0.2">
      <c r="A85" s="304" t="s">
        <v>416</v>
      </c>
      <c r="B85" s="314">
        <v>26</v>
      </c>
      <c r="C85" s="276">
        <f>SUMIF(INOUT!C:C,'N1113  (2)'!A85,INOUT!E:E)</f>
        <v>86</v>
      </c>
      <c r="D85" s="281">
        <f t="shared" si="8"/>
        <v>112</v>
      </c>
      <c r="E85" s="305">
        <f>SUMIF(INOUT!C:C,'N1113  (2)'!A85,INOUT!F:F)</f>
        <v>63</v>
      </c>
      <c r="F85" s="282">
        <f t="shared" si="9"/>
        <v>49</v>
      </c>
      <c r="G85" s="306">
        <v>122</v>
      </c>
      <c r="H85" s="280">
        <f t="shared" si="10"/>
        <v>7686</v>
      </c>
      <c r="I85" s="284">
        <f t="shared" si="11"/>
        <v>5978</v>
      </c>
    </row>
    <row r="86" spans="1:9" s="307" customFormat="1" x14ac:dyDescent="0.2">
      <c r="A86" s="304" t="s">
        <v>651</v>
      </c>
      <c r="B86" s="276">
        <v>0</v>
      </c>
      <c r="C86" s="276">
        <f>SUMIF(INOUT!C:C,'N1113  (2)'!A86,INOUT!E:E)</f>
        <v>0</v>
      </c>
      <c r="D86" s="281">
        <f t="shared" si="8"/>
        <v>0</v>
      </c>
      <c r="E86" s="305">
        <f>SUMIF(INOUT!C:C,'N1113  (2)'!A86,INOUT!F:F)</f>
        <v>0</v>
      </c>
      <c r="F86" s="282">
        <f t="shared" si="9"/>
        <v>0</v>
      </c>
      <c r="G86" s="306">
        <v>310</v>
      </c>
      <c r="H86" s="280">
        <f t="shared" si="10"/>
        <v>0</v>
      </c>
      <c r="I86" s="284">
        <f t="shared" si="11"/>
        <v>0</v>
      </c>
    </row>
    <row r="87" spans="1:9" s="307" customFormat="1" x14ac:dyDescent="0.2">
      <c r="A87" s="304" t="s">
        <v>759</v>
      </c>
      <c r="B87" s="276">
        <v>0</v>
      </c>
      <c r="C87" s="276">
        <f>SUMIF(INOUT!C:C,'N1113  (2)'!A87,INOUT!E:E)</f>
        <v>0</v>
      </c>
      <c r="D87" s="281">
        <f t="shared" si="8"/>
        <v>0</v>
      </c>
      <c r="E87" s="305">
        <f>SUMIF(INOUT!C:C,'N1113  (2)'!A87,INOUT!F:F)</f>
        <v>0</v>
      </c>
      <c r="F87" s="282">
        <f t="shared" si="9"/>
        <v>0</v>
      </c>
      <c r="G87" s="306">
        <v>270</v>
      </c>
      <c r="H87" s="280">
        <f t="shared" si="10"/>
        <v>0</v>
      </c>
      <c r="I87" s="284">
        <f t="shared" si="11"/>
        <v>0</v>
      </c>
    </row>
    <row r="88" spans="1:9" s="307" customFormat="1" x14ac:dyDescent="0.2">
      <c r="A88" s="304" t="s">
        <v>675</v>
      </c>
      <c r="B88" s="276">
        <v>2</v>
      </c>
      <c r="C88" s="276">
        <f>SUMIF(INOUT!C:C,'N1113  (2)'!A88,INOUT!E:E)</f>
        <v>2</v>
      </c>
      <c r="D88" s="281">
        <f t="shared" si="8"/>
        <v>4</v>
      </c>
      <c r="E88" s="305">
        <f>SUMIF(INOUT!C:C,'N1113  (2)'!A88,INOUT!F:F)</f>
        <v>0</v>
      </c>
      <c r="F88" s="282">
        <f t="shared" si="9"/>
        <v>4</v>
      </c>
      <c r="G88" s="306">
        <v>145</v>
      </c>
      <c r="H88" s="280">
        <f t="shared" si="10"/>
        <v>0</v>
      </c>
      <c r="I88" s="284">
        <f t="shared" si="11"/>
        <v>580</v>
      </c>
    </row>
    <row r="89" spans="1:9" s="307" customFormat="1" x14ac:dyDescent="0.2">
      <c r="A89" s="304" t="s">
        <v>523</v>
      </c>
      <c r="B89" s="276">
        <v>0</v>
      </c>
      <c r="C89" s="276">
        <f>SUMIF(INOUT!C:C,'N1113  (2)'!A89,INOUT!E:E)</f>
        <v>0</v>
      </c>
      <c r="D89" s="281">
        <f t="shared" si="8"/>
        <v>0</v>
      </c>
      <c r="E89" s="305">
        <v>0</v>
      </c>
      <c r="F89" s="282">
        <f t="shared" si="9"/>
        <v>0</v>
      </c>
      <c r="G89" s="306">
        <v>88</v>
      </c>
      <c r="H89" s="280">
        <f t="shared" si="10"/>
        <v>0</v>
      </c>
      <c r="I89" s="284"/>
    </row>
    <row r="90" spans="1:9" s="307" customFormat="1" x14ac:dyDescent="0.2">
      <c r="A90" s="304" t="s">
        <v>555</v>
      </c>
      <c r="B90" s="276">
        <v>3</v>
      </c>
      <c r="C90" s="276">
        <f>SUMIF(INOUT!C:C,'N1113  (2)'!A90,INOUT!E:E)</f>
        <v>2</v>
      </c>
      <c r="D90" s="281">
        <f t="shared" ref="D90:D121" si="12">B90+C90</f>
        <v>5</v>
      </c>
      <c r="E90" s="305">
        <f>SUMIF(INOUT!C:C,'N1113  (2)'!A90,INOUT!F:F)</f>
        <v>0</v>
      </c>
      <c r="F90" s="282">
        <f t="shared" ref="F90:F121" si="13">D90-E90</f>
        <v>5</v>
      </c>
      <c r="G90" s="306">
        <v>395</v>
      </c>
      <c r="H90" s="280">
        <f t="shared" si="10"/>
        <v>0</v>
      </c>
      <c r="I90" s="284">
        <f t="shared" ref="I90:I104" si="14">+G90*F90</f>
        <v>1975</v>
      </c>
    </row>
    <row r="91" spans="1:9" s="307" customFormat="1" x14ac:dyDescent="0.2">
      <c r="A91" s="304" t="s">
        <v>513</v>
      </c>
      <c r="B91" s="276">
        <v>10</v>
      </c>
      <c r="C91" s="276">
        <f>SUMIF(INOUT!C:C,'N1113  (2)'!A91,INOUT!E:E)</f>
        <v>0</v>
      </c>
      <c r="D91" s="281">
        <f t="shared" si="12"/>
        <v>10</v>
      </c>
      <c r="E91" s="305">
        <f>SUMIF(INOUT!C:C,'N1113  (2)'!A91,INOUT!F:F)</f>
        <v>0</v>
      </c>
      <c r="F91" s="282">
        <f t="shared" si="13"/>
        <v>10</v>
      </c>
      <c r="G91" s="306">
        <v>25</v>
      </c>
      <c r="H91" s="280">
        <f t="shared" si="10"/>
        <v>0</v>
      </c>
      <c r="I91" s="284">
        <f t="shared" si="14"/>
        <v>250</v>
      </c>
    </row>
    <row r="92" spans="1:9" s="307" customFormat="1" x14ac:dyDescent="0.2">
      <c r="A92" s="304" t="s">
        <v>536</v>
      </c>
      <c r="B92" s="276">
        <v>16</v>
      </c>
      <c r="C92" s="276">
        <f>SUMIF(INOUT!C:C,'N1113  (2)'!A92,INOUT!E:E)</f>
        <v>0</v>
      </c>
      <c r="D92" s="281">
        <f t="shared" si="12"/>
        <v>16</v>
      </c>
      <c r="E92" s="305">
        <f>SUMIF(INOUT!C:C,'N1113  (2)'!A92,INOUT!F:F)</f>
        <v>0</v>
      </c>
      <c r="F92" s="282">
        <f t="shared" si="13"/>
        <v>16</v>
      </c>
      <c r="G92" s="306">
        <v>25</v>
      </c>
      <c r="H92" s="280">
        <f t="shared" si="10"/>
        <v>0</v>
      </c>
      <c r="I92" s="284">
        <f t="shared" si="14"/>
        <v>400</v>
      </c>
    </row>
    <row r="93" spans="1:9" s="307" customFormat="1" x14ac:dyDescent="0.2">
      <c r="A93" s="304" t="s">
        <v>866</v>
      </c>
      <c r="B93" s="276">
        <v>0</v>
      </c>
      <c r="C93" s="276">
        <f>SUMIF(INOUT!C:C,'N1113  (2)'!A93,INOUT!E:E)</f>
        <v>0</v>
      </c>
      <c r="D93" s="281">
        <f t="shared" si="12"/>
        <v>0</v>
      </c>
      <c r="E93" s="305">
        <f>SUMIF(INOUT!C:C,'N1113  (2)'!A93,INOUT!F:F)</f>
        <v>0</v>
      </c>
      <c r="F93" s="282">
        <f t="shared" si="13"/>
        <v>0</v>
      </c>
      <c r="G93" s="306">
        <v>24</v>
      </c>
      <c r="H93" s="280">
        <f t="shared" si="10"/>
        <v>0</v>
      </c>
      <c r="I93" s="284">
        <f t="shared" si="14"/>
        <v>0</v>
      </c>
    </row>
    <row r="94" spans="1:9" s="307" customFormat="1" x14ac:dyDescent="0.2">
      <c r="A94" s="304" t="s">
        <v>868</v>
      </c>
      <c r="B94" s="276">
        <v>0</v>
      </c>
      <c r="C94" s="276">
        <f>SUMIF(INOUT!C:C,'N1113  (2)'!A94,INOUT!E:E)</f>
        <v>12</v>
      </c>
      <c r="D94" s="281">
        <f t="shared" si="12"/>
        <v>12</v>
      </c>
      <c r="E94" s="305">
        <f>SUMIF(INOUT!C:C,'N1113  (2)'!A94,INOUT!F:F)</f>
        <v>8</v>
      </c>
      <c r="F94" s="282">
        <f t="shared" si="13"/>
        <v>4</v>
      </c>
      <c r="G94" s="306">
        <v>23</v>
      </c>
      <c r="H94" s="280">
        <f t="shared" si="10"/>
        <v>184</v>
      </c>
      <c r="I94" s="284">
        <f t="shared" si="14"/>
        <v>92</v>
      </c>
    </row>
    <row r="95" spans="1:9" s="307" customFormat="1" x14ac:dyDescent="0.2">
      <c r="A95" s="304" t="s">
        <v>849</v>
      </c>
      <c r="B95" s="314">
        <v>0</v>
      </c>
      <c r="C95" s="276">
        <f>SUMIF(INOUT!C:C,'N1113  (2)'!A95,INOUT!E:E)</f>
        <v>0</v>
      </c>
      <c r="D95" s="281">
        <f t="shared" si="12"/>
        <v>0</v>
      </c>
      <c r="E95" s="305">
        <f>SUMIF(INOUT!C:C,'N1113  (2)'!A95,INOUT!F:F)</f>
        <v>0</v>
      </c>
      <c r="F95" s="282">
        <f t="shared" si="13"/>
        <v>0</v>
      </c>
      <c r="G95" s="306">
        <v>595</v>
      </c>
      <c r="H95" s="280">
        <f t="shared" si="10"/>
        <v>0</v>
      </c>
      <c r="I95" s="284">
        <f t="shared" si="14"/>
        <v>0</v>
      </c>
    </row>
    <row r="96" spans="1:9" s="307" customFormat="1" x14ac:dyDescent="0.2">
      <c r="A96" s="304" t="s">
        <v>73</v>
      </c>
      <c r="B96" s="314">
        <v>1</v>
      </c>
      <c r="C96" s="276">
        <f>SUMIF(INOUT!C:C,'N1113  (2)'!A96,INOUT!E:E)</f>
        <v>0</v>
      </c>
      <c r="D96" s="281">
        <f t="shared" si="12"/>
        <v>1</v>
      </c>
      <c r="E96" s="305">
        <f>SUMIF(INOUT!C:C,'N1113  (2)'!A96,INOUT!F:F)</f>
        <v>0</v>
      </c>
      <c r="F96" s="282">
        <f t="shared" si="13"/>
        <v>1</v>
      </c>
      <c r="G96" s="306">
        <v>185</v>
      </c>
      <c r="H96" s="280">
        <f t="shared" si="10"/>
        <v>0</v>
      </c>
      <c r="I96" s="284">
        <f t="shared" si="14"/>
        <v>185</v>
      </c>
    </row>
    <row r="97" spans="1:9" s="307" customFormat="1" x14ac:dyDescent="0.2">
      <c r="A97" s="304" t="s">
        <v>418</v>
      </c>
      <c r="B97" s="314">
        <v>3</v>
      </c>
      <c r="C97" s="276">
        <f>SUMIF(INOUT!C:C,'N1113  (2)'!A97,INOUT!E:E)</f>
        <v>2</v>
      </c>
      <c r="D97" s="281">
        <f t="shared" si="12"/>
        <v>5</v>
      </c>
      <c r="E97" s="305">
        <f>SUMIF(INOUT!C:C,'N1113  (2)'!A97,INOUT!F:F)</f>
        <v>0</v>
      </c>
      <c r="F97" s="282">
        <f t="shared" si="13"/>
        <v>5</v>
      </c>
      <c r="G97" s="306">
        <v>145</v>
      </c>
      <c r="H97" s="280">
        <f t="shared" si="10"/>
        <v>0</v>
      </c>
      <c r="I97" s="284">
        <f t="shared" si="14"/>
        <v>725</v>
      </c>
    </row>
    <row r="98" spans="1:9" s="307" customFormat="1" x14ac:dyDescent="0.2">
      <c r="A98" s="304" t="s">
        <v>419</v>
      </c>
      <c r="B98" s="314">
        <v>5</v>
      </c>
      <c r="C98" s="276">
        <f>SUMIF(INOUT!C:C,'N1113  (2)'!A98,INOUT!E:E)</f>
        <v>8</v>
      </c>
      <c r="D98" s="281">
        <f t="shared" si="12"/>
        <v>13</v>
      </c>
      <c r="E98" s="305">
        <f>SUMIF(INOUT!C:C,'N1113  (2)'!A98,INOUT!F:F)</f>
        <v>8</v>
      </c>
      <c r="F98" s="282">
        <f t="shared" si="13"/>
        <v>5</v>
      </c>
      <c r="G98" s="306">
        <v>185</v>
      </c>
      <c r="H98" s="280">
        <f t="shared" si="10"/>
        <v>1480</v>
      </c>
      <c r="I98" s="284">
        <f t="shared" si="14"/>
        <v>925</v>
      </c>
    </row>
    <row r="99" spans="1:9" s="307" customFormat="1" x14ac:dyDescent="0.2">
      <c r="A99" s="304" t="s">
        <v>634</v>
      </c>
      <c r="B99" s="314">
        <v>0</v>
      </c>
      <c r="C99" s="276">
        <f>SUMIF(INOUT!C:C,'N1113  (2)'!A99,INOUT!E:E)</f>
        <v>0</v>
      </c>
      <c r="D99" s="281">
        <f t="shared" si="12"/>
        <v>0</v>
      </c>
      <c r="E99" s="305">
        <f>SUMIF(INOUT!C:C,'N1113  (2)'!A99,INOUT!F:F)</f>
        <v>0</v>
      </c>
      <c r="F99" s="282">
        <f t="shared" si="13"/>
        <v>0</v>
      </c>
      <c r="G99" s="306">
        <v>195</v>
      </c>
      <c r="H99" s="280">
        <f t="shared" si="10"/>
        <v>0</v>
      </c>
      <c r="I99" s="284">
        <f t="shared" si="14"/>
        <v>0</v>
      </c>
    </row>
    <row r="100" spans="1:9" s="307" customFormat="1" x14ac:dyDescent="0.2">
      <c r="A100" s="304" t="s">
        <v>85</v>
      </c>
      <c r="B100" s="314">
        <v>0</v>
      </c>
      <c r="C100" s="276">
        <f>SUMIF(INOUT!C:C,'N1113  (2)'!A100,INOUT!E:E)</f>
        <v>150</v>
      </c>
      <c r="D100" s="281">
        <f t="shared" si="12"/>
        <v>150</v>
      </c>
      <c r="E100" s="305">
        <f>SUMIF(INOUT!C:C,'N1113  (2)'!A100,INOUT!F:F)</f>
        <v>100</v>
      </c>
      <c r="F100" s="282">
        <f t="shared" si="13"/>
        <v>50</v>
      </c>
      <c r="G100" s="306">
        <v>15</v>
      </c>
      <c r="H100" s="280">
        <f t="shared" si="10"/>
        <v>1500</v>
      </c>
      <c r="I100" s="284">
        <f t="shared" si="14"/>
        <v>750</v>
      </c>
    </row>
    <row r="101" spans="1:9" s="307" customFormat="1" x14ac:dyDescent="0.2">
      <c r="A101" s="304" t="s">
        <v>726</v>
      </c>
      <c r="B101" s="276">
        <v>0</v>
      </c>
      <c r="C101" s="276">
        <f>SUMIF(INOUT!C:C,'N1113  (2)'!A101,INOUT!E:E)</f>
        <v>0</v>
      </c>
      <c r="D101" s="281">
        <f t="shared" si="12"/>
        <v>0</v>
      </c>
      <c r="E101" s="305">
        <f>SUMIF(INOUT!C:C,'N1113  (2)'!A101,INOUT!F:F)</f>
        <v>0</v>
      </c>
      <c r="F101" s="282">
        <f t="shared" si="13"/>
        <v>0</v>
      </c>
      <c r="G101" s="306">
        <v>175</v>
      </c>
      <c r="H101" s="280">
        <f t="shared" si="10"/>
        <v>0</v>
      </c>
      <c r="I101" s="284">
        <f t="shared" si="14"/>
        <v>0</v>
      </c>
    </row>
    <row r="102" spans="1:9" s="307" customFormat="1" x14ac:dyDescent="0.2">
      <c r="A102" s="304" t="s">
        <v>861</v>
      </c>
      <c r="B102" s="276">
        <v>0</v>
      </c>
      <c r="C102" s="276">
        <f>SUMIF(INOUT!C:C,'N1113  (2)'!A102,INOUT!E:E)</f>
        <v>0</v>
      </c>
      <c r="D102" s="281">
        <f t="shared" si="12"/>
        <v>0</v>
      </c>
      <c r="E102" s="305">
        <f>SUMIF(INOUT!C:C,'N1113  (2)'!A102,INOUT!F:F)</f>
        <v>0</v>
      </c>
      <c r="F102" s="282">
        <f t="shared" si="13"/>
        <v>0</v>
      </c>
      <c r="G102" s="306">
        <v>119.75</v>
      </c>
      <c r="H102" s="280">
        <f t="shared" si="10"/>
        <v>0</v>
      </c>
      <c r="I102" s="284">
        <f t="shared" si="14"/>
        <v>0</v>
      </c>
    </row>
    <row r="103" spans="1:9" s="307" customFormat="1" x14ac:dyDescent="0.2">
      <c r="A103" s="304" t="s">
        <v>862</v>
      </c>
      <c r="B103" s="276">
        <v>0</v>
      </c>
      <c r="C103" s="276">
        <f>SUMIF(INOUT!C:C,'N1113  (2)'!A103,INOUT!E:E)</f>
        <v>0</v>
      </c>
      <c r="D103" s="281">
        <f t="shared" si="12"/>
        <v>0</v>
      </c>
      <c r="E103" s="305">
        <f>SUMIF(INOUT!C:C,'N1113  (2)'!A103,INOUT!F:F)</f>
        <v>0</v>
      </c>
      <c r="F103" s="282">
        <f t="shared" si="13"/>
        <v>0</v>
      </c>
      <c r="G103" s="306">
        <v>226.5</v>
      </c>
      <c r="H103" s="280">
        <f t="shared" si="10"/>
        <v>0</v>
      </c>
      <c r="I103" s="284">
        <f t="shared" si="14"/>
        <v>0</v>
      </c>
    </row>
    <row r="104" spans="1:9" s="307" customFormat="1" x14ac:dyDescent="0.2">
      <c r="A104" s="304" t="s">
        <v>530</v>
      </c>
      <c r="B104" s="276">
        <v>1</v>
      </c>
      <c r="C104" s="276">
        <f>SUMIF(INOUT!C:C,'N1113  (2)'!A104,INOUT!E:E)</f>
        <v>1</v>
      </c>
      <c r="D104" s="281">
        <f t="shared" si="12"/>
        <v>2</v>
      </c>
      <c r="E104" s="305">
        <f>SUMIF(INOUT!C:C,'N1113  (2)'!A104,INOUT!F:F)</f>
        <v>0</v>
      </c>
      <c r="F104" s="282">
        <f t="shared" si="13"/>
        <v>2</v>
      </c>
      <c r="G104" s="306">
        <v>49</v>
      </c>
      <c r="H104" s="280">
        <f t="shared" si="10"/>
        <v>0</v>
      </c>
      <c r="I104" s="284">
        <f t="shared" si="14"/>
        <v>98</v>
      </c>
    </row>
    <row r="105" spans="1:9" s="307" customFormat="1" x14ac:dyDescent="0.2">
      <c r="A105" s="304" t="s">
        <v>532</v>
      </c>
      <c r="B105" s="314">
        <v>369</v>
      </c>
      <c r="C105" s="276">
        <f>SUMIF(INOUT!C:C,'N1113  (2)'!A105,INOUT!E:E)</f>
        <v>0</v>
      </c>
      <c r="D105" s="281">
        <f t="shared" si="12"/>
        <v>369</v>
      </c>
      <c r="E105" s="305">
        <f>SUMIF(INOUT!C:C,'N1113  (2)'!A105,INOUT!F:F)</f>
        <v>0</v>
      </c>
      <c r="F105" s="282">
        <f t="shared" si="13"/>
        <v>369</v>
      </c>
      <c r="G105" s="306">
        <v>0.54</v>
      </c>
      <c r="H105" s="280">
        <f t="shared" si="10"/>
        <v>0</v>
      </c>
      <c r="I105" s="284"/>
    </row>
    <row r="106" spans="1:9" s="307" customFormat="1" x14ac:dyDescent="0.2">
      <c r="A106" s="304" t="s">
        <v>90</v>
      </c>
      <c r="B106" s="314">
        <v>2</v>
      </c>
      <c r="C106" s="276">
        <f>SUMIF(INOUT!C:C,'N1113  (2)'!A106,INOUT!E:E)</f>
        <v>1</v>
      </c>
      <c r="D106" s="281">
        <f t="shared" si="12"/>
        <v>3</v>
      </c>
      <c r="E106" s="305">
        <f>SUMIF(INOUT!C:C,'N1113  (2)'!A106,INOUT!F:F)</f>
        <v>0</v>
      </c>
      <c r="F106" s="282">
        <f t="shared" si="13"/>
        <v>3</v>
      </c>
      <c r="G106" s="306">
        <v>0</v>
      </c>
      <c r="H106" s="280">
        <f t="shared" si="10"/>
        <v>0</v>
      </c>
      <c r="I106" s="284">
        <f t="shared" ref="I106:I117" si="15">+G106*F106</f>
        <v>0</v>
      </c>
    </row>
    <row r="107" spans="1:9" s="307" customFormat="1" x14ac:dyDescent="0.2">
      <c r="A107" s="304" t="s">
        <v>96</v>
      </c>
      <c r="B107" s="314">
        <v>4</v>
      </c>
      <c r="C107" s="276">
        <f>SUMIF(INOUT!C:C,'N1113  (2)'!A107,INOUT!E:E)</f>
        <v>4</v>
      </c>
      <c r="D107" s="281">
        <f t="shared" si="12"/>
        <v>8</v>
      </c>
      <c r="E107" s="305">
        <f>SUMIF(INOUT!C:C,'N1113  (2)'!A107,INOUT!F:F)</f>
        <v>1</v>
      </c>
      <c r="F107" s="282">
        <f t="shared" si="13"/>
        <v>7</v>
      </c>
      <c r="G107" s="306">
        <v>0</v>
      </c>
      <c r="H107" s="280">
        <f t="shared" si="10"/>
        <v>0</v>
      </c>
      <c r="I107" s="284">
        <f t="shared" si="15"/>
        <v>0</v>
      </c>
    </row>
    <row r="108" spans="1:9" s="307" customFormat="1" x14ac:dyDescent="0.2">
      <c r="A108" s="304" t="s">
        <v>97</v>
      </c>
      <c r="B108" s="314">
        <v>3</v>
      </c>
      <c r="C108" s="276">
        <f>SUMIF(INOUT!C:C,'N1113  (2)'!A108,INOUT!E:E)</f>
        <v>3</v>
      </c>
      <c r="D108" s="281">
        <f t="shared" si="12"/>
        <v>6</v>
      </c>
      <c r="E108" s="305">
        <f>SUMIF(INOUT!C:C,'N1113  (2)'!A108,INOUT!F:F)</f>
        <v>0</v>
      </c>
      <c r="F108" s="282">
        <f t="shared" si="13"/>
        <v>6</v>
      </c>
      <c r="G108" s="306">
        <v>0</v>
      </c>
      <c r="H108" s="280">
        <f t="shared" si="10"/>
        <v>0</v>
      </c>
      <c r="I108" s="284">
        <f t="shared" si="15"/>
        <v>0</v>
      </c>
    </row>
    <row r="109" spans="1:9" s="307" customFormat="1" x14ac:dyDescent="0.2">
      <c r="A109" s="304" t="s">
        <v>593</v>
      </c>
      <c r="B109" s="314">
        <v>0</v>
      </c>
      <c r="C109" s="276">
        <f>SUMIF(INOUT!C:C,'N1113  (2)'!A109,INOUT!E:E)</f>
        <v>0</v>
      </c>
      <c r="D109" s="281">
        <f t="shared" si="12"/>
        <v>0</v>
      </c>
      <c r="E109" s="305">
        <v>0</v>
      </c>
      <c r="F109" s="282">
        <f t="shared" si="13"/>
        <v>0</v>
      </c>
      <c r="G109" s="306">
        <v>6</v>
      </c>
      <c r="H109" s="280">
        <f t="shared" si="10"/>
        <v>0</v>
      </c>
      <c r="I109" s="284">
        <f t="shared" si="15"/>
        <v>0</v>
      </c>
    </row>
    <row r="110" spans="1:9" s="307" customFormat="1" x14ac:dyDescent="0.2">
      <c r="A110" s="304" t="s">
        <v>576</v>
      </c>
      <c r="B110" s="314">
        <v>0</v>
      </c>
      <c r="C110" s="276">
        <f>SUMIF(INOUT!C:C,'N1113  (2)'!A110,INOUT!E:E)</f>
        <v>11</v>
      </c>
      <c r="D110" s="281">
        <f t="shared" si="12"/>
        <v>11</v>
      </c>
      <c r="E110" s="305">
        <f>SUMIF(INOUT!C:C,'N1113  (2)'!A110,INOUT!F:F)</f>
        <v>9</v>
      </c>
      <c r="F110" s="282">
        <f t="shared" si="13"/>
        <v>2</v>
      </c>
      <c r="G110" s="306">
        <v>460</v>
      </c>
      <c r="H110" s="280">
        <f t="shared" si="10"/>
        <v>4140</v>
      </c>
      <c r="I110" s="284">
        <f t="shared" si="15"/>
        <v>920</v>
      </c>
    </row>
    <row r="111" spans="1:9" s="307" customFormat="1" x14ac:dyDescent="0.2">
      <c r="A111" s="304" t="s">
        <v>619</v>
      </c>
      <c r="B111" s="314">
        <v>1</v>
      </c>
      <c r="C111" s="276">
        <f>SUMIF(INOUT!C:C,'N1113  (2)'!A111,INOUT!E:E)</f>
        <v>4</v>
      </c>
      <c r="D111" s="281">
        <f t="shared" si="12"/>
        <v>5</v>
      </c>
      <c r="E111" s="305">
        <f>SUMIF(INOUT!C:C,'N1113  (2)'!A111,INOUT!F:F)</f>
        <v>5</v>
      </c>
      <c r="F111" s="282">
        <f t="shared" si="13"/>
        <v>0</v>
      </c>
      <c r="G111" s="306">
        <v>680</v>
      </c>
      <c r="H111" s="280">
        <f t="shared" si="10"/>
        <v>3400</v>
      </c>
      <c r="I111" s="284">
        <f t="shared" si="15"/>
        <v>0</v>
      </c>
    </row>
    <row r="112" spans="1:9" s="307" customFormat="1" x14ac:dyDescent="0.2">
      <c r="A112" s="304" t="s">
        <v>579</v>
      </c>
      <c r="B112" s="314">
        <v>2</v>
      </c>
      <c r="C112" s="276">
        <f>SUMIF(INOUT!C:C,'N1113  (2)'!A112,INOUT!E:E)</f>
        <v>2</v>
      </c>
      <c r="D112" s="281">
        <f t="shared" si="12"/>
        <v>4</v>
      </c>
      <c r="E112" s="305">
        <v>0</v>
      </c>
      <c r="F112" s="282">
        <f t="shared" si="13"/>
        <v>4</v>
      </c>
      <c r="G112" s="306">
        <v>700</v>
      </c>
      <c r="H112" s="280">
        <f t="shared" si="10"/>
        <v>0</v>
      </c>
      <c r="I112" s="284">
        <f t="shared" si="15"/>
        <v>2800</v>
      </c>
    </row>
    <row r="113" spans="1:9" s="307" customFormat="1" x14ac:dyDescent="0.2">
      <c r="A113" s="304" t="s">
        <v>333</v>
      </c>
      <c r="B113" s="314">
        <v>13</v>
      </c>
      <c r="C113" s="276">
        <f>SUMIF(INOUT!C:C,'N1113  (2)'!A113,INOUT!E:E)</f>
        <v>12</v>
      </c>
      <c r="D113" s="281">
        <f t="shared" si="12"/>
        <v>25</v>
      </c>
      <c r="E113" s="305">
        <f>SUMIF(INOUT!C:C,'N1113  (2)'!A113,INOUT!F:F)</f>
        <v>12</v>
      </c>
      <c r="F113" s="282">
        <f t="shared" si="13"/>
        <v>13</v>
      </c>
      <c r="G113" s="306">
        <v>26</v>
      </c>
      <c r="H113" s="280">
        <f t="shared" si="10"/>
        <v>312</v>
      </c>
      <c r="I113" s="284">
        <f t="shared" si="15"/>
        <v>338</v>
      </c>
    </row>
    <row r="114" spans="1:9" s="307" customFormat="1" x14ac:dyDescent="0.2">
      <c r="A114" s="304" t="s">
        <v>587</v>
      </c>
      <c r="B114" s="314">
        <v>0</v>
      </c>
      <c r="C114" s="276">
        <f>SUMIF(INOUT!C:C,'N1113  (2)'!A114,INOUT!E:E)</f>
        <v>25</v>
      </c>
      <c r="D114" s="281">
        <f t="shared" si="12"/>
        <v>25</v>
      </c>
      <c r="E114" s="305">
        <f>SUMIF(INOUT!C:C,'N1113  (2)'!A114,INOUT!F:F)</f>
        <v>26</v>
      </c>
      <c r="F114" s="282">
        <f t="shared" si="13"/>
        <v>-1</v>
      </c>
      <c r="G114" s="306">
        <v>29</v>
      </c>
      <c r="H114" s="280">
        <f t="shared" si="10"/>
        <v>754</v>
      </c>
      <c r="I114" s="284">
        <f t="shared" si="15"/>
        <v>-29</v>
      </c>
    </row>
    <row r="115" spans="1:9" s="307" customFormat="1" x14ac:dyDescent="0.2">
      <c r="A115" s="304" t="s">
        <v>623</v>
      </c>
      <c r="B115" s="314">
        <v>0</v>
      </c>
      <c r="C115" s="276">
        <f>SUMIF(INOUT!C:C,'N1113  (2)'!A115,INOUT!E:E)</f>
        <v>6</v>
      </c>
      <c r="D115" s="281">
        <f t="shared" si="12"/>
        <v>6</v>
      </c>
      <c r="E115" s="305">
        <f>SUMIF(INOUT!C:C,'N1113  (2)'!A115,INOUT!F:F)</f>
        <v>8</v>
      </c>
      <c r="F115" s="282">
        <f t="shared" si="13"/>
        <v>-2</v>
      </c>
      <c r="G115" s="306">
        <v>20</v>
      </c>
      <c r="H115" s="280">
        <f t="shared" si="10"/>
        <v>160</v>
      </c>
      <c r="I115" s="284">
        <f t="shared" si="15"/>
        <v>-40</v>
      </c>
    </row>
    <row r="116" spans="1:9" s="307" customFormat="1" x14ac:dyDescent="0.2">
      <c r="A116" s="304" t="s">
        <v>669</v>
      </c>
      <c r="B116" s="314">
        <v>0</v>
      </c>
      <c r="C116" s="276">
        <f>SUMIF(INOUT!C:C,'N1113  (2)'!A116,INOUT!E:E)</f>
        <v>30</v>
      </c>
      <c r="D116" s="281">
        <f t="shared" si="12"/>
        <v>30</v>
      </c>
      <c r="E116" s="305">
        <f>SUMIF(INOUT!C:C,'N1113  (2)'!A116,INOUT!F:F)</f>
        <v>31</v>
      </c>
      <c r="F116" s="282">
        <f t="shared" si="13"/>
        <v>-1</v>
      </c>
      <c r="G116" s="306">
        <v>24</v>
      </c>
      <c r="H116" s="280">
        <f t="shared" si="10"/>
        <v>744</v>
      </c>
      <c r="I116" s="284">
        <f t="shared" si="15"/>
        <v>-24</v>
      </c>
    </row>
    <row r="117" spans="1:9" s="307" customFormat="1" x14ac:dyDescent="0.2">
      <c r="A117" s="304" t="s">
        <v>121</v>
      </c>
      <c r="B117" s="314">
        <v>1</v>
      </c>
      <c r="C117" s="276">
        <f>SUMIF(INOUT!C:C,'N1113  (2)'!A117,INOUT!E:E)</f>
        <v>1</v>
      </c>
      <c r="D117" s="281">
        <f t="shared" si="12"/>
        <v>2</v>
      </c>
      <c r="E117" s="305">
        <f>SUMIF(INOUT!C:C,'N1113  (2)'!A117,INOUT!F:F)</f>
        <v>1</v>
      </c>
      <c r="F117" s="282">
        <f t="shared" si="13"/>
        <v>1</v>
      </c>
      <c r="G117" s="306">
        <v>12</v>
      </c>
      <c r="H117" s="280">
        <f t="shared" si="10"/>
        <v>12</v>
      </c>
      <c r="I117" s="284">
        <f t="shared" si="15"/>
        <v>12</v>
      </c>
    </row>
    <row r="118" spans="1:9" s="307" customFormat="1" x14ac:dyDescent="0.2">
      <c r="A118" s="304" t="s">
        <v>880</v>
      </c>
      <c r="B118" s="314">
        <v>0</v>
      </c>
      <c r="C118" s="276">
        <f>SUMIF(INOUT!C:C,'N1113  (2)'!A118,INOUT!E:E)</f>
        <v>0</v>
      </c>
      <c r="D118" s="281">
        <f t="shared" si="12"/>
        <v>0</v>
      </c>
      <c r="E118" s="305">
        <f>SUMIF(INOUT!C:C,'N1113  (2)'!A118,INOUT!F:F)</f>
        <v>0</v>
      </c>
      <c r="F118" s="282">
        <f t="shared" si="13"/>
        <v>0</v>
      </c>
      <c r="G118" s="306">
        <v>30</v>
      </c>
      <c r="H118" s="280">
        <f t="shared" si="10"/>
        <v>0</v>
      </c>
      <c r="I118" s="284"/>
    </row>
    <row r="119" spans="1:9" s="307" customFormat="1" x14ac:dyDescent="0.2">
      <c r="A119" s="304" t="s">
        <v>521</v>
      </c>
      <c r="B119" s="314">
        <v>8</v>
      </c>
      <c r="C119" s="276">
        <f>SUMIF(INOUT!C:C,'N1113  (2)'!A119,INOUT!E:E)</f>
        <v>12</v>
      </c>
      <c r="D119" s="281">
        <f t="shared" si="12"/>
        <v>20</v>
      </c>
      <c r="E119" s="305">
        <v>0</v>
      </c>
      <c r="F119" s="282">
        <f t="shared" si="13"/>
        <v>20</v>
      </c>
      <c r="G119" s="306">
        <v>2.8</v>
      </c>
      <c r="H119" s="280">
        <f t="shared" si="10"/>
        <v>0</v>
      </c>
      <c r="I119" s="284"/>
    </row>
    <row r="120" spans="1:9" s="307" customFormat="1" x14ac:dyDescent="0.2">
      <c r="A120" s="304" t="s">
        <v>123</v>
      </c>
      <c r="B120" s="314">
        <v>2</v>
      </c>
      <c r="C120" s="276">
        <f>SUMIF(INOUT!C:C,'N1113  (2)'!A120,INOUT!E:E)</f>
        <v>2</v>
      </c>
      <c r="D120" s="281">
        <f t="shared" si="12"/>
        <v>4</v>
      </c>
      <c r="E120" s="305">
        <f>SUMIF(INOUT!C:C,'N1113  (2)'!A120,INOUT!F:F)</f>
        <v>1</v>
      </c>
      <c r="F120" s="282">
        <f t="shared" si="13"/>
        <v>3</v>
      </c>
      <c r="G120" s="306">
        <v>65</v>
      </c>
      <c r="H120" s="280">
        <f t="shared" si="10"/>
        <v>65</v>
      </c>
      <c r="I120" s="284">
        <f>+G120*F120</f>
        <v>195</v>
      </c>
    </row>
    <row r="121" spans="1:9" s="307" customFormat="1" x14ac:dyDescent="0.2">
      <c r="A121" s="304" t="s">
        <v>748</v>
      </c>
      <c r="B121" s="314">
        <v>0</v>
      </c>
      <c r="C121" s="276">
        <f>SUMIF(INOUT!C:C,'N1113  (2)'!A121,INOUT!E:E)</f>
        <v>0</v>
      </c>
      <c r="D121" s="281">
        <f t="shared" si="12"/>
        <v>0</v>
      </c>
      <c r="E121" s="305">
        <f>SUMIF(INOUT!C:C,'N1113  (2)'!A121,INOUT!F:F)</f>
        <v>0</v>
      </c>
      <c r="F121" s="282">
        <f t="shared" si="13"/>
        <v>0</v>
      </c>
      <c r="G121" s="306">
        <v>108</v>
      </c>
      <c r="H121" s="280">
        <f t="shared" si="10"/>
        <v>0</v>
      </c>
      <c r="I121" s="284">
        <f>+G121*F121</f>
        <v>0</v>
      </c>
    </row>
    <row r="122" spans="1:9" s="307" customFormat="1" x14ac:dyDescent="0.2">
      <c r="A122" s="304" t="s">
        <v>594</v>
      </c>
      <c r="B122" s="314">
        <v>10</v>
      </c>
      <c r="C122" s="276">
        <f>SUMIF(INOUT!C:C,'N1113  (2)'!A122,INOUT!E:E)</f>
        <v>9</v>
      </c>
      <c r="D122" s="281">
        <f t="shared" ref="D122:D153" si="16">B122+C122</f>
        <v>19</v>
      </c>
      <c r="E122" s="305">
        <f>SUMIF(INOUT!C:C,'N1113  (2)'!A122,INOUT!F:F)</f>
        <v>0</v>
      </c>
      <c r="F122" s="282">
        <f>D122-E122</f>
        <v>19</v>
      </c>
      <c r="G122" s="306">
        <v>16.5</v>
      </c>
      <c r="H122" s="280">
        <f t="shared" ref="H122:H185" si="17">+E122*G122</f>
        <v>0</v>
      </c>
      <c r="I122" s="284">
        <f>+G122*F122</f>
        <v>313.5</v>
      </c>
    </row>
    <row r="123" spans="1:9" s="307" customFormat="1" x14ac:dyDescent="0.2">
      <c r="A123" s="304" t="s">
        <v>534</v>
      </c>
      <c r="B123" s="314">
        <v>0</v>
      </c>
      <c r="C123" s="276">
        <f>SUMIF(INOUT!C:C,'N1113  (2)'!A123,INOUT!E:E)</f>
        <v>0</v>
      </c>
      <c r="D123" s="281">
        <f t="shared" si="16"/>
        <v>0</v>
      </c>
      <c r="E123" s="305">
        <f>SUMIF(INOUT!C:C,'N1113  (2)'!A123,INOUT!F:F)</f>
        <v>0</v>
      </c>
      <c r="F123" s="282">
        <v>0</v>
      </c>
      <c r="G123" s="306">
        <v>118</v>
      </c>
      <c r="H123" s="280">
        <f t="shared" si="17"/>
        <v>0</v>
      </c>
      <c r="I123" s="284">
        <f>+G123*F123</f>
        <v>0</v>
      </c>
    </row>
    <row r="124" spans="1:9" s="307" customFormat="1" x14ac:dyDescent="0.2">
      <c r="A124" s="304" t="s">
        <v>872</v>
      </c>
      <c r="B124" s="314">
        <v>0</v>
      </c>
      <c r="C124" s="276">
        <f>SUMIF(INOUT!C:C,'N1113  (2)'!A124,INOUT!E:E)</f>
        <v>0</v>
      </c>
      <c r="D124" s="281">
        <f t="shared" si="16"/>
        <v>0</v>
      </c>
      <c r="E124" s="305">
        <f>SUMIF(INOUT!C:C,'N1113  (2)'!A124,INOUT!F:F)</f>
        <v>0</v>
      </c>
      <c r="F124" s="282">
        <v>0</v>
      </c>
      <c r="G124" s="306">
        <v>110</v>
      </c>
      <c r="H124" s="280">
        <f t="shared" si="17"/>
        <v>0</v>
      </c>
      <c r="I124" s="284">
        <f>+G124*F124</f>
        <v>0</v>
      </c>
    </row>
    <row r="125" spans="1:9" s="307" customFormat="1" x14ac:dyDescent="0.2">
      <c r="A125" s="304" t="s">
        <v>334</v>
      </c>
      <c r="B125" s="314">
        <v>2</v>
      </c>
      <c r="C125" s="276">
        <f>SUMIF(INOUT!C:C,'N1113  (2)'!A125,INOUT!E:E)</f>
        <v>6</v>
      </c>
      <c r="D125" s="281">
        <f t="shared" si="16"/>
        <v>8</v>
      </c>
      <c r="E125" s="305">
        <f>SUMIF(INOUT!C:C,'N1113  (2)'!A125,INOUT!F:F)</f>
        <v>2</v>
      </c>
      <c r="F125" s="282">
        <f t="shared" ref="F125:F156" si="18">D125-E125</f>
        <v>6</v>
      </c>
      <c r="G125" s="306">
        <v>45</v>
      </c>
      <c r="H125" s="280">
        <f t="shared" si="17"/>
        <v>90</v>
      </c>
      <c r="I125" s="284"/>
    </row>
    <row r="126" spans="1:9" s="307" customFormat="1" x14ac:dyDescent="0.2">
      <c r="A126" s="304" t="s">
        <v>518</v>
      </c>
      <c r="B126" s="314">
        <v>0</v>
      </c>
      <c r="C126" s="276">
        <f>SUMIF(INOUT!C:C,'N1113  (2)'!A126,INOUT!E:E)</f>
        <v>1</v>
      </c>
      <c r="D126" s="281">
        <f t="shared" si="16"/>
        <v>1</v>
      </c>
      <c r="E126" s="305">
        <f>SUMIF(INOUT!C:C,'N1113  (2)'!A126,INOUT!F:F)</f>
        <v>1</v>
      </c>
      <c r="F126" s="282">
        <f t="shared" si="18"/>
        <v>0</v>
      </c>
      <c r="G126" s="306">
        <v>43</v>
      </c>
      <c r="H126" s="280">
        <f t="shared" si="17"/>
        <v>43</v>
      </c>
      <c r="I126" s="284">
        <f t="shared" ref="I126:I156" si="19">+G126*F126</f>
        <v>0</v>
      </c>
    </row>
    <row r="127" spans="1:9" s="307" customFormat="1" x14ac:dyDescent="0.2">
      <c r="A127" s="304" t="s">
        <v>603</v>
      </c>
      <c r="B127" s="314">
        <v>0</v>
      </c>
      <c r="C127" s="276">
        <f>SUMIF(INOUT!C:C,'N1113  (2)'!A127,INOUT!E:E)</f>
        <v>0</v>
      </c>
      <c r="D127" s="281">
        <f t="shared" si="16"/>
        <v>0</v>
      </c>
      <c r="E127" s="305">
        <f>SUMIF(INOUT!C:C,'N1113  (2)'!A127,INOUT!F:F)</f>
        <v>0</v>
      </c>
      <c r="F127" s="282">
        <f t="shared" si="18"/>
        <v>0</v>
      </c>
      <c r="G127" s="306">
        <v>2</v>
      </c>
      <c r="H127" s="280">
        <f t="shared" si="17"/>
        <v>0</v>
      </c>
      <c r="I127" s="284">
        <f t="shared" si="19"/>
        <v>0</v>
      </c>
    </row>
    <row r="128" spans="1:9" s="307" customFormat="1" x14ac:dyDescent="0.2">
      <c r="A128" s="304" t="s">
        <v>129</v>
      </c>
      <c r="B128" s="314">
        <v>7</v>
      </c>
      <c r="C128" s="276">
        <f>SUMIF(INOUT!C:C,'N1113  (2)'!A128,INOUT!E:E)</f>
        <v>0</v>
      </c>
      <c r="D128" s="281">
        <f t="shared" si="16"/>
        <v>7</v>
      </c>
      <c r="E128" s="305">
        <f>SUMIF(INOUT!C:C,'N1113  (2)'!A128,INOUT!F:F)</f>
        <v>0</v>
      </c>
      <c r="F128" s="282">
        <f t="shared" si="18"/>
        <v>7</v>
      </c>
      <c r="G128" s="306">
        <v>10</v>
      </c>
      <c r="H128" s="280">
        <f t="shared" si="17"/>
        <v>0</v>
      </c>
      <c r="I128" s="284">
        <f t="shared" si="19"/>
        <v>70</v>
      </c>
    </row>
    <row r="129" spans="1:11" s="307" customFormat="1" x14ac:dyDescent="0.2">
      <c r="A129" s="304" t="s">
        <v>132</v>
      </c>
      <c r="B129" s="314">
        <v>66</v>
      </c>
      <c r="C129" s="276">
        <f>SUMIF(INOUT!C:C,'N1113  (2)'!A129,INOUT!E:E)</f>
        <v>0</v>
      </c>
      <c r="D129" s="281">
        <f t="shared" si="16"/>
        <v>66</v>
      </c>
      <c r="E129" s="305">
        <f>SUMIF(INOUT!C:C,'N1113  (2)'!A129,INOUT!F:F)</f>
        <v>0</v>
      </c>
      <c r="F129" s="282">
        <f t="shared" si="18"/>
        <v>66</v>
      </c>
      <c r="G129" s="306">
        <v>1.5</v>
      </c>
      <c r="H129" s="280">
        <f t="shared" si="17"/>
        <v>0</v>
      </c>
      <c r="I129" s="284">
        <f t="shared" si="19"/>
        <v>99</v>
      </c>
    </row>
    <row r="130" spans="1:11" s="307" customFormat="1" x14ac:dyDescent="0.2">
      <c r="A130" s="304" t="s">
        <v>853</v>
      </c>
      <c r="B130" s="314">
        <v>0</v>
      </c>
      <c r="C130" s="276">
        <f>SUMIF(INOUT!C:C,'N1113  (2)'!A130,INOUT!E:E)</f>
        <v>172</v>
      </c>
      <c r="D130" s="281">
        <f t="shared" si="16"/>
        <v>172</v>
      </c>
      <c r="E130" s="305">
        <f>SUMIF(INOUT!C:C,'N1113  (2)'!A130,INOUT!F:F)</f>
        <v>111</v>
      </c>
      <c r="F130" s="282">
        <f t="shared" si="18"/>
        <v>61</v>
      </c>
      <c r="G130" s="306">
        <v>2</v>
      </c>
      <c r="H130" s="280">
        <f t="shared" si="17"/>
        <v>222</v>
      </c>
      <c r="I130" s="284">
        <f t="shared" si="19"/>
        <v>122</v>
      </c>
    </row>
    <row r="131" spans="1:11" s="307" customFormat="1" x14ac:dyDescent="0.2">
      <c r="A131" s="304" t="s">
        <v>138</v>
      </c>
      <c r="B131" s="314">
        <v>90</v>
      </c>
      <c r="C131" s="276">
        <f>SUMIF(INOUT!C:C,'N1113  (2)'!A131,INOUT!E:E)</f>
        <v>220</v>
      </c>
      <c r="D131" s="281">
        <f t="shared" si="16"/>
        <v>310</v>
      </c>
      <c r="E131" s="305">
        <f>SUMIF(INOUT!C:C,'N1113  (2)'!A131,INOUT!F:F)</f>
        <v>120</v>
      </c>
      <c r="F131" s="282">
        <f t="shared" si="18"/>
        <v>190</v>
      </c>
      <c r="G131" s="306">
        <v>1.5</v>
      </c>
      <c r="H131" s="280">
        <f t="shared" si="17"/>
        <v>180</v>
      </c>
      <c r="I131" s="284">
        <f t="shared" si="19"/>
        <v>285</v>
      </c>
    </row>
    <row r="132" spans="1:11" s="307" customFormat="1" x14ac:dyDescent="0.2">
      <c r="A132" s="304" t="s">
        <v>335</v>
      </c>
      <c r="B132" s="314">
        <v>3</v>
      </c>
      <c r="C132" s="276">
        <v>0</v>
      </c>
      <c r="D132" s="281">
        <f t="shared" si="16"/>
        <v>3</v>
      </c>
      <c r="E132" s="305">
        <f>SUMIF(INOUT!C:C,'N1113  (2)'!A132,INOUT!F:F)</f>
        <v>50</v>
      </c>
      <c r="F132" s="282">
        <f t="shared" si="18"/>
        <v>-47</v>
      </c>
      <c r="G132" s="306">
        <v>198</v>
      </c>
      <c r="H132" s="280">
        <f t="shared" si="17"/>
        <v>9900</v>
      </c>
      <c r="I132" s="284">
        <f t="shared" si="19"/>
        <v>-9306</v>
      </c>
    </row>
    <row r="133" spans="1:11" s="307" customFormat="1" x14ac:dyDescent="0.2">
      <c r="A133" s="304" t="s">
        <v>336</v>
      </c>
      <c r="B133" s="314">
        <v>2</v>
      </c>
      <c r="C133" s="276">
        <f>SUMIF(INOUT!C:C,'N1113  (2)'!A133,INOUT!E:E)</f>
        <v>2</v>
      </c>
      <c r="D133" s="281">
        <f t="shared" si="16"/>
        <v>4</v>
      </c>
      <c r="E133" s="305">
        <f>SUMIF(INOUT!C:C,'N1113  (2)'!A133,INOUT!F:F)</f>
        <v>0</v>
      </c>
      <c r="F133" s="282">
        <f t="shared" si="18"/>
        <v>4</v>
      </c>
      <c r="G133" s="306">
        <v>210</v>
      </c>
      <c r="H133" s="280">
        <f t="shared" si="17"/>
        <v>0</v>
      </c>
      <c r="I133" s="284">
        <f t="shared" si="19"/>
        <v>840</v>
      </c>
    </row>
    <row r="134" spans="1:11" s="307" customFormat="1" x14ac:dyDescent="0.2">
      <c r="A134" s="304" t="s">
        <v>744</v>
      </c>
      <c r="B134" s="314">
        <v>0</v>
      </c>
      <c r="C134" s="276">
        <f>SUMIF(INOUT!C:C,'N1113  (2)'!A134,INOUT!E:E)</f>
        <v>0</v>
      </c>
      <c r="D134" s="281">
        <f t="shared" si="16"/>
        <v>0</v>
      </c>
      <c r="E134" s="305">
        <f>SUMIF(INOUT!C:C,'N1113  (2)'!A134,INOUT!F:F)</f>
        <v>0</v>
      </c>
      <c r="F134" s="282">
        <f t="shared" si="18"/>
        <v>0</v>
      </c>
      <c r="G134" s="306">
        <v>1</v>
      </c>
      <c r="H134" s="280">
        <f t="shared" si="17"/>
        <v>0</v>
      </c>
      <c r="I134" s="284">
        <f t="shared" si="19"/>
        <v>0</v>
      </c>
    </row>
    <row r="135" spans="1:11" s="307" customFormat="1" x14ac:dyDescent="0.2">
      <c r="A135" s="304" t="s">
        <v>500</v>
      </c>
      <c r="B135" s="314">
        <v>2</v>
      </c>
      <c r="C135" s="276">
        <f>SUMIF(INOUT!C:C,'N1113  (2)'!A135,INOUT!E:E)</f>
        <v>4</v>
      </c>
      <c r="D135" s="281">
        <f t="shared" si="16"/>
        <v>6</v>
      </c>
      <c r="E135" s="305">
        <f>SUMIF(INOUT!C:C,'N1113  (2)'!A135,INOUT!F:F)</f>
        <v>1</v>
      </c>
      <c r="F135" s="282">
        <f t="shared" si="18"/>
        <v>5</v>
      </c>
      <c r="G135" s="306">
        <v>10</v>
      </c>
      <c r="H135" s="280">
        <f t="shared" si="17"/>
        <v>10</v>
      </c>
      <c r="I135" s="284">
        <f t="shared" si="19"/>
        <v>50</v>
      </c>
    </row>
    <row r="136" spans="1:11" s="307" customFormat="1" x14ac:dyDescent="0.2">
      <c r="A136" s="304" t="s">
        <v>143</v>
      </c>
      <c r="B136" s="314">
        <v>4</v>
      </c>
      <c r="C136" s="276">
        <f>SUMIF(INOUT!C:C,'N1113  (2)'!A136,INOUT!E:E)</f>
        <v>19</v>
      </c>
      <c r="D136" s="281">
        <f t="shared" si="16"/>
        <v>23</v>
      </c>
      <c r="E136" s="305">
        <f>SUMIF(INOUT!C:C,'N1113  (2)'!A136,INOUT!F:F)</f>
        <v>18</v>
      </c>
      <c r="F136" s="282">
        <f t="shared" si="18"/>
        <v>5</v>
      </c>
      <c r="G136" s="306">
        <v>26</v>
      </c>
      <c r="H136" s="280">
        <f t="shared" si="17"/>
        <v>468</v>
      </c>
      <c r="I136" s="284">
        <f t="shared" si="19"/>
        <v>130</v>
      </c>
    </row>
    <row r="137" spans="1:11" s="307" customFormat="1" x14ac:dyDescent="0.2">
      <c r="A137" s="304" t="s">
        <v>421</v>
      </c>
      <c r="B137" s="314">
        <v>7</v>
      </c>
      <c r="C137" s="276">
        <f>SUMIF(INOUT!C:C,'N1113  (2)'!A137,INOUT!E:E)</f>
        <v>0</v>
      </c>
      <c r="D137" s="281">
        <f t="shared" si="16"/>
        <v>7</v>
      </c>
      <c r="E137" s="305">
        <f>SUMIF(INOUT!C:C,'N1113  (2)'!A137,INOUT!F:F)</f>
        <v>0</v>
      </c>
      <c r="F137" s="282">
        <f t="shared" si="18"/>
        <v>7</v>
      </c>
      <c r="G137" s="306">
        <v>89</v>
      </c>
      <c r="H137" s="280">
        <f t="shared" si="17"/>
        <v>0</v>
      </c>
      <c r="I137" s="284">
        <f t="shared" si="19"/>
        <v>623</v>
      </c>
      <c r="K137" s="317"/>
    </row>
    <row r="138" spans="1:11" s="307" customFormat="1" x14ac:dyDescent="0.2">
      <c r="A138" s="304" t="s">
        <v>865</v>
      </c>
      <c r="B138" s="314">
        <v>0</v>
      </c>
      <c r="C138" s="276">
        <f>SUMIF(INOUT!C:C,'N1113  (2)'!A138,INOUT!E:E)</f>
        <v>8</v>
      </c>
      <c r="D138" s="281">
        <f t="shared" si="16"/>
        <v>8</v>
      </c>
      <c r="E138" s="305">
        <f>SUMIF(INOUT!C:C,'N1113  (2)'!A138,INOUT!F:F)</f>
        <v>9</v>
      </c>
      <c r="F138" s="282">
        <f t="shared" si="18"/>
        <v>-1</v>
      </c>
      <c r="G138" s="306">
        <v>95</v>
      </c>
      <c r="H138" s="280">
        <f t="shared" si="17"/>
        <v>855</v>
      </c>
      <c r="I138" s="284">
        <f t="shared" si="19"/>
        <v>-95</v>
      </c>
      <c r="K138" s="317"/>
    </row>
    <row r="139" spans="1:11" s="307" customFormat="1" x14ac:dyDescent="0.2">
      <c r="A139" s="304" t="s">
        <v>557</v>
      </c>
      <c r="B139" s="314">
        <v>0</v>
      </c>
      <c r="C139" s="276">
        <f>SUMIF(INOUT!C:C,'N1113  (2)'!A139,INOUT!E:E)</f>
        <v>0</v>
      </c>
      <c r="D139" s="281">
        <f t="shared" si="16"/>
        <v>0</v>
      </c>
      <c r="E139" s="305">
        <f>SUMIF(INOUT!C:C,'N1113  (2)'!A139,INOUT!F:F)</f>
        <v>0</v>
      </c>
      <c r="F139" s="282">
        <f t="shared" si="18"/>
        <v>0</v>
      </c>
      <c r="G139" s="306">
        <v>110</v>
      </c>
      <c r="H139" s="280">
        <f t="shared" si="17"/>
        <v>0</v>
      </c>
      <c r="I139" s="284">
        <f t="shared" si="19"/>
        <v>0</v>
      </c>
      <c r="K139" s="317"/>
    </row>
    <row r="140" spans="1:11" s="307" customFormat="1" ht="16.5" customHeight="1" x14ac:dyDescent="0.2">
      <c r="A140" s="304" t="s">
        <v>422</v>
      </c>
      <c r="B140" s="314">
        <v>2</v>
      </c>
      <c r="C140" s="276">
        <f>SUMIF(INOUT!C:C,'N1113  (2)'!A140,INOUT!E:E)</f>
        <v>0</v>
      </c>
      <c r="D140" s="281">
        <f t="shared" si="16"/>
        <v>2</v>
      </c>
      <c r="E140" s="305">
        <f>SUMIF(INOUT!C:C,'N1113  (2)'!A140,INOUT!F:F)</f>
        <v>0</v>
      </c>
      <c r="F140" s="282">
        <f t="shared" si="18"/>
        <v>2</v>
      </c>
      <c r="G140" s="306">
        <v>75</v>
      </c>
      <c r="H140" s="280">
        <f t="shared" si="17"/>
        <v>0</v>
      </c>
      <c r="I140" s="284">
        <f t="shared" si="19"/>
        <v>150</v>
      </c>
    </row>
    <row r="141" spans="1:11" s="307" customFormat="1" x14ac:dyDescent="0.2">
      <c r="A141" s="304" t="s">
        <v>151</v>
      </c>
      <c r="B141" s="314">
        <v>3</v>
      </c>
      <c r="C141" s="276">
        <f>SUMIF(INOUT!C:C,'N1113  (2)'!A141,INOUT!E:E)</f>
        <v>0</v>
      </c>
      <c r="D141" s="281">
        <f t="shared" si="16"/>
        <v>3</v>
      </c>
      <c r="E141" s="305">
        <f>SUMIF(INOUT!C:C,'N1113  (2)'!A141,INOUT!F:F)</f>
        <v>0</v>
      </c>
      <c r="F141" s="282">
        <f t="shared" si="18"/>
        <v>3</v>
      </c>
      <c r="G141" s="306">
        <v>26</v>
      </c>
      <c r="H141" s="280">
        <f t="shared" si="17"/>
        <v>0</v>
      </c>
      <c r="I141" s="284">
        <f t="shared" si="19"/>
        <v>78</v>
      </c>
    </row>
    <row r="142" spans="1:11" s="307" customFormat="1" x14ac:dyDescent="0.2">
      <c r="A142" s="304" t="s">
        <v>852</v>
      </c>
      <c r="B142" s="314">
        <v>0</v>
      </c>
      <c r="C142" s="276">
        <f>SUMIF(INOUT!C:C,'N1113  (2)'!A142,INOUT!E:E)</f>
        <v>3</v>
      </c>
      <c r="D142" s="281">
        <f t="shared" si="16"/>
        <v>3</v>
      </c>
      <c r="E142" s="305">
        <f>SUMIF(INOUT!C:C,'N1113  (2)'!A142,INOUT!F:F)</f>
        <v>0</v>
      </c>
      <c r="F142" s="282">
        <f t="shared" si="18"/>
        <v>3</v>
      </c>
      <c r="G142" s="306">
        <v>32</v>
      </c>
      <c r="H142" s="280">
        <f t="shared" si="17"/>
        <v>0</v>
      </c>
      <c r="I142" s="284">
        <f t="shared" si="19"/>
        <v>96</v>
      </c>
    </row>
    <row r="143" spans="1:11" s="307" customFormat="1" x14ac:dyDescent="0.2">
      <c r="A143" s="304" t="s">
        <v>423</v>
      </c>
      <c r="B143" s="314">
        <v>5</v>
      </c>
      <c r="C143" s="276">
        <v>0</v>
      </c>
      <c r="D143" s="281">
        <f t="shared" si="16"/>
        <v>5</v>
      </c>
      <c r="E143" s="305">
        <f>SUMIF(INOUT!C:C,'N1113  (2)'!A143,INOUT!F:F)</f>
        <v>0</v>
      </c>
      <c r="F143" s="282">
        <f t="shared" si="18"/>
        <v>5</v>
      </c>
      <c r="G143" s="306">
        <v>19.5</v>
      </c>
      <c r="H143" s="280">
        <f t="shared" si="17"/>
        <v>0</v>
      </c>
      <c r="I143" s="284">
        <f t="shared" si="19"/>
        <v>97.5</v>
      </c>
    </row>
    <row r="144" spans="1:11" s="307" customFormat="1" x14ac:dyDescent="0.2">
      <c r="A144" s="304" t="s">
        <v>638</v>
      </c>
      <c r="B144" s="314">
        <v>0</v>
      </c>
      <c r="C144" s="276">
        <v>10</v>
      </c>
      <c r="D144" s="281">
        <f t="shared" si="16"/>
        <v>10</v>
      </c>
      <c r="E144" s="305">
        <f>SUMIF(INOUT!C:C,'N1113  (2)'!A144,INOUT!F:F)</f>
        <v>0</v>
      </c>
      <c r="F144" s="282">
        <f t="shared" si="18"/>
        <v>10</v>
      </c>
      <c r="G144" s="306">
        <v>10</v>
      </c>
      <c r="H144" s="280">
        <f t="shared" si="17"/>
        <v>0</v>
      </c>
      <c r="I144" s="284">
        <f t="shared" si="19"/>
        <v>100</v>
      </c>
    </row>
    <row r="145" spans="1:9" s="307" customFormat="1" x14ac:dyDescent="0.2">
      <c r="A145" s="304" t="s">
        <v>564</v>
      </c>
      <c r="B145" s="314">
        <v>0</v>
      </c>
      <c r="C145" s="276">
        <f>SUMIF(INOUT!C:C,'N1113  (2)'!A145,INOUT!E:E)</f>
        <v>272</v>
      </c>
      <c r="D145" s="281">
        <f t="shared" si="16"/>
        <v>272</v>
      </c>
      <c r="E145" s="305">
        <f>SUMIF(INOUT!C:C,'N1113  (2)'!A145,INOUT!F:F)</f>
        <v>166</v>
      </c>
      <c r="F145" s="282">
        <f t="shared" si="18"/>
        <v>106</v>
      </c>
      <c r="G145" s="306">
        <v>3.6</v>
      </c>
      <c r="H145" s="280">
        <f t="shared" si="17"/>
        <v>597.6</v>
      </c>
      <c r="I145" s="284">
        <f t="shared" si="19"/>
        <v>381.6</v>
      </c>
    </row>
    <row r="146" spans="1:9" s="307" customFormat="1" x14ac:dyDescent="0.2">
      <c r="A146" s="304" t="s">
        <v>754</v>
      </c>
      <c r="B146" s="314">
        <v>0</v>
      </c>
      <c r="C146" s="276">
        <f>SUMIF(INOUT!C:C,'N1113  (2)'!A146,INOUT!E:E)</f>
        <v>500</v>
      </c>
      <c r="D146" s="281">
        <f t="shared" si="16"/>
        <v>500</v>
      </c>
      <c r="E146" s="305">
        <f>SUMIF(INOUT!C:C,'N1113  (2)'!A146,INOUT!F:F)</f>
        <v>705</v>
      </c>
      <c r="F146" s="282">
        <f t="shared" si="18"/>
        <v>-205</v>
      </c>
      <c r="G146" s="306">
        <v>3.25</v>
      </c>
      <c r="H146" s="280">
        <f t="shared" si="17"/>
        <v>2291.25</v>
      </c>
      <c r="I146" s="284">
        <f t="shared" si="19"/>
        <v>-666.25</v>
      </c>
    </row>
    <row r="147" spans="1:9" s="307" customFormat="1" x14ac:dyDescent="0.2">
      <c r="A147" s="304" t="s">
        <v>674</v>
      </c>
      <c r="B147" s="314">
        <v>0</v>
      </c>
      <c r="C147" s="276">
        <f>SUMIF(INOUT!C:C,'N1113  (2)'!A147,INOUT!E:E)</f>
        <v>500</v>
      </c>
      <c r="D147" s="281">
        <f t="shared" si="16"/>
        <v>500</v>
      </c>
      <c r="E147" s="305">
        <f>SUMIF(INOUT!C:C,'N1113  (2)'!A147,INOUT!F:F)</f>
        <v>0</v>
      </c>
      <c r="F147" s="282">
        <f t="shared" si="18"/>
        <v>500</v>
      </c>
      <c r="G147" s="306">
        <v>3.2</v>
      </c>
      <c r="H147" s="280">
        <f t="shared" si="17"/>
        <v>0</v>
      </c>
      <c r="I147" s="284">
        <f t="shared" si="19"/>
        <v>1600</v>
      </c>
    </row>
    <row r="148" spans="1:9" s="307" customFormat="1" x14ac:dyDescent="0.2">
      <c r="A148" s="304" t="s">
        <v>377</v>
      </c>
      <c r="B148" s="314">
        <v>75</v>
      </c>
      <c r="C148" s="276">
        <f>SUMIF(INOUT!C:C,'N1113  (2)'!A148,INOUT!E:E)</f>
        <v>518</v>
      </c>
      <c r="D148" s="281">
        <f t="shared" si="16"/>
        <v>593</v>
      </c>
      <c r="E148" s="305">
        <f>SUMIF(INOUT!C:C,'N1113  (2)'!A148,INOUT!F:F)</f>
        <v>238</v>
      </c>
      <c r="F148" s="282">
        <f t="shared" si="18"/>
        <v>355</v>
      </c>
      <c r="G148" s="306">
        <v>2.75</v>
      </c>
      <c r="H148" s="280">
        <f t="shared" si="17"/>
        <v>654.5</v>
      </c>
      <c r="I148" s="284">
        <f t="shared" si="19"/>
        <v>976.25</v>
      </c>
    </row>
    <row r="149" spans="1:9" s="307" customFormat="1" x14ac:dyDescent="0.2">
      <c r="A149" s="304" t="s">
        <v>664</v>
      </c>
      <c r="B149" s="314">
        <v>5</v>
      </c>
      <c r="C149" s="276">
        <v>0</v>
      </c>
      <c r="D149" s="281">
        <f t="shared" si="16"/>
        <v>5</v>
      </c>
      <c r="E149" s="305">
        <f>SUMIF(INOUT!C:C,'N1113  (2)'!A149,INOUT!F:F)</f>
        <v>0</v>
      </c>
      <c r="F149" s="282">
        <f t="shared" si="18"/>
        <v>5</v>
      </c>
      <c r="G149" s="306">
        <v>14</v>
      </c>
      <c r="H149" s="280">
        <f t="shared" si="17"/>
        <v>0</v>
      </c>
      <c r="I149" s="284">
        <f t="shared" si="19"/>
        <v>70</v>
      </c>
    </row>
    <row r="150" spans="1:9" s="307" customFormat="1" ht="16.5" x14ac:dyDescent="0.2">
      <c r="A150" s="168" t="s">
        <v>876</v>
      </c>
      <c r="B150" s="314">
        <v>0</v>
      </c>
      <c r="C150" s="276">
        <f>SUMIF(INOUT!C:C,'N1113  (2)'!A150,INOUT!E:E)</f>
        <v>0</v>
      </c>
      <c r="D150" s="281">
        <f t="shared" si="16"/>
        <v>0</v>
      </c>
      <c r="E150" s="305">
        <f>SUMIF(INOUT!C:C,'N1113  (2)'!A150,INOUT!F:F)</f>
        <v>0</v>
      </c>
      <c r="F150" s="282">
        <f t="shared" si="18"/>
        <v>0</v>
      </c>
      <c r="G150" s="306">
        <v>18.5</v>
      </c>
      <c r="H150" s="280">
        <f t="shared" si="17"/>
        <v>0</v>
      </c>
      <c r="I150" s="284">
        <f t="shared" si="19"/>
        <v>0</v>
      </c>
    </row>
    <row r="151" spans="1:9" s="307" customFormat="1" x14ac:dyDescent="0.2">
      <c r="A151" s="304" t="s">
        <v>483</v>
      </c>
      <c r="B151" s="314">
        <v>14</v>
      </c>
      <c r="C151" s="276">
        <f>SUMIF(INOUT!C:C,'N1113  (2)'!A151,INOUT!E:E)</f>
        <v>8</v>
      </c>
      <c r="D151" s="281">
        <f t="shared" si="16"/>
        <v>22</v>
      </c>
      <c r="E151" s="305">
        <f>SUMIF(INOUT!C:C,'N1113  (2)'!A151,INOUT!F:F)</f>
        <v>8</v>
      </c>
      <c r="F151" s="282">
        <f t="shared" si="18"/>
        <v>14</v>
      </c>
      <c r="G151" s="306">
        <v>6</v>
      </c>
      <c r="H151" s="280">
        <f t="shared" si="17"/>
        <v>48</v>
      </c>
      <c r="I151" s="284">
        <f t="shared" si="19"/>
        <v>84</v>
      </c>
    </row>
    <row r="152" spans="1:9" s="307" customFormat="1" x14ac:dyDescent="0.2">
      <c r="A152" s="304" t="s">
        <v>520</v>
      </c>
      <c r="B152" s="314">
        <v>0</v>
      </c>
      <c r="C152" s="276">
        <f>SUMIF(INOUT!C:C,'N1113  (2)'!A152,INOUT!E:E)</f>
        <v>145</v>
      </c>
      <c r="D152" s="281">
        <f t="shared" si="16"/>
        <v>145</v>
      </c>
      <c r="E152" s="305">
        <f>SUMIF(INOUT!C:C,'N1113  (2)'!A152,INOUT!F:F)</f>
        <v>119</v>
      </c>
      <c r="F152" s="282">
        <f t="shared" si="18"/>
        <v>26</v>
      </c>
      <c r="G152" s="306">
        <v>11.5</v>
      </c>
      <c r="H152" s="280">
        <f t="shared" si="17"/>
        <v>1368.5</v>
      </c>
      <c r="I152" s="284">
        <f t="shared" si="19"/>
        <v>299</v>
      </c>
    </row>
    <row r="153" spans="1:9" s="307" customFormat="1" x14ac:dyDescent="0.2">
      <c r="A153" s="304" t="s">
        <v>746</v>
      </c>
      <c r="B153" s="314">
        <v>0</v>
      </c>
      <c r="C153" s="276">
        <f>SUMIF(INOUT!C:C,'N1113  (2)'!A153,INOUT!E:E)</f>
        <v>24</v>
      </c>
      <c r="D153" s="281">
        <f t="shared" si="16"/>
        <v>24</v>
      </c>
      <c r="E153" s="305">
        <f>SUMIF(INOUT!C:C,'N1113  (2)'!A153,INOUT!F:F)</f>
        <v>24</v>
      </c>
      <c r="F153" s="282">
        <f t="shared" si="18"/>
        <v>0</v>
      </c>
      <c r="G153" s="306">
        <v>20</v>
      </c>
      <c r="H153" s="280">
        <f t="shared" si="17"/>
        <v>480</v>
      </c>
      <c r="I153" s="284">
        <f t="shared" si="19"/>
        <v>0</v>
      </c>
    </row>
    <row r="154" spans="1:9" s="307" customFormat="1" x14ac:dyDescent="0.2">
      <c r="A154" s="304" t="s">
        <v>848</v>
      </c>
      <c r="B154" s="314">
        <v>0</v>
      </c>
      <c r="C154" s="276">
        <f>SUMIF(INOUT!C:C,'N1113  (2)'!A154,INOUT!E:E)</f>
        <v>0</v>
      </c>
      <c r="D154" s="281">
        <f t="shared" ref="D154:D185" si="20">B154+C154</f>
        <v>0</v>
      </c>
      <c r="E154" s="305">
        <f>SUMIF(INOUT!C:C,'N1113  (2)'!A154,INOUT!F:F)</f>
        <v>0</v>
      </c>
      <c r="F154" s="282">
        <f t="shared" si="18"/>
        <v>0</v>
      </c>
      <c r="G154" s="306">
        <v>9</v>
      </c>
      <c r="H154" s="280">
        <f t="shared" si="17"/>
        <v>0</v>
      </c>
      <c r="I154" s="284">
        <f t="shared" si="19"/>
        <v>0</v>
      </c>
    </row>
    <row r="155" spans="1:9" s="307" customFormat="1" x14ac:dyDescent="0.2">
      <c r="A155" s="304" t="s">
        <v>554</v>
      </c>
      <c r="B155" s="314">
        <v>23</v>
      </c>
      <c r="C155" s="276">
        <f>SUMIF(INOUT!C:C,'N1113  (2)'!A155,INOUT!E:E)</f>
        <v>2</v>
      </c>
      <c r="D155" s="281">
        <f t="shared" si="20"/>
        <v>25</v>
      </c>
      <c r="E155" s="305">
        <f>SUMIF(INOUT!C:C,'N1113  (2)'!A155,INOUT!F:F)</f>
        <v>2</v>
      </c>
      <c r="F155" s="282">
        <f t="shared" si="18"/>
        <v>23</v>
      </c>
      <c r="G155" s="306">
        <v>9.5</v>
      </c>
      <c r="H155" s="280">
        <f t="shared" si="17"/>
        <v>19</v>
      </c>
      <c r="I155" s="284">
        <f t="shared" si="19"/>
        <v>218.5</v>
      </c>
    </row>
    <row r="156" spans="1:9" s="307" customFormat="1" ht="16.5" x14ac:dyDescent="0.2">
      <c r="A156" s="168" t="s">
        <v>837</v>
      </c>
      <c r="B156" s="314">
        <v>0</v>
      </c>
      <c r="C156" s="276">
        <f>SUMIF(INOUT!C:C,'N1113  (2)'!A156,INOUT!E:E)</f>
        <v>0</v>
      </c>
      <c r="D156" s="281">
        <f t="shared" si="20"/>
        <v>0</v>
      </c>
      <c r="E156" s="305">
        <f>SUMIF(INOUT!C:C,'N1113  (2)'!A156,INOUT!F:F)</f>
        <v>0</v>
      </c>
      <c r="F156" s="282">
        <f t="shared" si="18"/>
        <v>0</v>
      </c>
      <c r="G156" s="306">
        <v>20</v>
      </c>
      <c r="H156" s="280">
        <f t="shared" si="17"/>
        <v>0</v>
      </c>
      <c r="I156" s="284">
        <f t="shared" si="19"/>
        <v>0</v>
      </c>
    </row>
    <row r="157" spans="1:9" s="307" customFormat="1" x14ac:dyDescent="0.2">
      <c r="A157" s="304" t="s">
        <v>687</v>
      </c>
      <c r="B157" s="314">
        <v>0</v>
      </c>
      <c r="C157" s="276">
        <f>SUMIF(INOUT!C:C,'N1113  (2)'!A157,INOUT!E:E)</f>
        <v>0</v>
      </c>
      <c r="D157" s="281">
        <f t="shared" si="20"/>
        <v>0</v>
      </c>
      <c r="E157" s="305">
        <f>SUMIF(INOUT!C:C,'N1113  (2)'!A157,INOUT!F:F)</f>
        <v>0</v>
      </c>
      <c r="F157" s="282">
        <f t="shared" ref="F157:F188" si="21">D157-E157</f>
        <v>0</v>
      </c>
      <c r="G157" s="306">
        <v>45</v>
      </c>
      <c r="H157" s="280">
        <f t="shared" si="17"/>
        <v>0</v>
      </c>
      <c r="I157" s="284"/>
    </row>
    <row r="158" spans="1:9" s="307" customFormat="1" x14ac:dyDescent="0.2">
      <c r="A158" s="304" t="s">
        <v>526</v>
      </c>
      <c r="B158" s="314">
        <v>3</v>
      </c>
      <c r="C158" s="276">
        <f>SUMIF(INOUT!C:C,'N1113  (2)'!A158,INOUT!E:E)</f>
        <v>0</v>
      </c>
      <c r="D158" s="281">
        <f t="shared" si="20"/>
        <v>3</v>
      </c>
      <c r="E158" s="305">
        <f>SUMIF(INOUT!C:C,'N1113  (2)'!A158,INOUT!F:F)</f>
        <v>0</v>
      </c>
      <c r="F158" s="282">
        <f t="shared" si="21"/>
        <v>3</v>
      </c>
      <c r="G158" s="306">
        <v>50</v>
      </c>
      <c r="H158" s="280">
        <f t="shared" si="17"/>
        <v>0</v>
      </c>
      <c r="I158" s="284"/>
    </row>
    <row r="159" spans="1:9" s="307" customFormat="1" x14ac:dyDescent="0.2">
      <c r="A159" s="304" t="s">
        <v>729</v>
      </c>
      <c r="B159" s="314">
        <v>2</v>
      </c>
      <c r="C159" s="276">
        <f>SUMIF(INOUT!C:C,'N1113  (2)'!A159,INOUT!E:E)</f>
        <v>0</v>
      </c>
      <c r="D159" s="281">
        <f t="shared" si="20"/>
        <v>2</v>
      </c>
      <c r="E159" s="305">
        <f>SUMIF(INOUT!C:C,'N1113  (2)'!A159,INOUT!F:F)</f>
        <v>0</v>
      </c>
      <c r="F159" s="282">
        <f t="shared" si="21"/>
        <v>2</v>
      </c>
      <c r="G159" s="306">
        <v>109.75</v>
      </c>
      <c r="H159" s="280">
        <f t="shared" si="17"/>
        <v>0</v>
      </c>
      <c r="I159" s="284"/>
    </row>
    <row r="160" spans="1:9" s="307" customFormat="1" x14ac:dyDescent="0.2">
      <c r="A160" s="304" t="s">
        <v>342</v>
      </c>
      <c r="B160" s="314">
        <v>7</v>
      </c>
      <c r="C160" s="276">
        <f>SUMIF(INOUT!C:C,'N1113  (2)'!A160,INOUT!E:E)</f>
        <v>4</v>
      </c>
      <c r="D160" s="281">
        <f t="shared" si="20"/>
        <v>11</v>
      </c>
      <c r="E160" s="305">
        <f>SUMIF(INOUT!C:C,'N1113  (2)'!A160,INOUT!F:F)</f>
        <v>5</v>
      </c>
      <c r="F160" s="282">
        <f t="shared" si="21"/>
        <v>6</v>
      </c>
      <c r="G160" s="306">
        <v>39</v>
      </c>
      <c r="H160" s="280">
        <f t="shared" si="17"/>
        <v>195</v>
      </c>
      <c r="I160" s="284">
        <f t="shared" ref="I160:I173" si="22">+G160*F160</f>
        <v>234</v>
      </c>
    </row>
    <row r="161" spans="1:9" s="307" customFormat="1" x14ac:dyDescent="0.2">
      <c r="A161" s="304" t="s">
        <v>873</v>
      </c>
      <c r="B161" s="314">
        <v>0</v>
      </c>
      <c r="C161" s="276">
        <f>SUMIF(INOUT!C:C,'N1113  (2)'!A161,INOUT!E:E)</f>
        <v>12</v>
      </c>
      <c r="D161" s="281">
        <f t="shared" si="20"/>
        <v>12</v>
      </c>
      <c r="E161" s="305">
        <f>SUMIF(INOUT!C:C,'N1113  (2)'!A161,INOUT!F:F)</f>
        <v>0</v>
      </c>
      <c r="F161" s="282">
        <f t="shared" si="21"/>
        <v>12</v>
      </c>
      <c r="G161" s="306">
        <v>38</v>
      </c>
      <c r="H161" s="280">
        <f t="shared" si="17"/>
        <v>0</v>
      </c>
      <c r="I161" s="284">
        <f t="shared" si="22"/>
        <v>456</v>
      </c>
    </row>
    <row r="162" spans="1:9" s="307" customFormat="1" x14ac:dyDescent="0.2">
      <c r="A162" s="304" t="s">
        <v>424</v>
      </c>
      <c r="B162" s="314">
        <v>2</v>
      </c>
      <c r="C162" s="276">
        <f>SUMIF(INOUT!C:C,'N1113  (2)'!A162,INOUT!E:E)</f>
        <v>8</v>
      </c>
      <c r="D162" s="281">
        <f t="shared" si="20"/>
        <v>10</v>
      </c>
      <c r="E162" s="305">
        <f>SUMIF(INOUT!C:C,'N1113  (2)'!A162,INOUT!F:F)</f>
        <v>8</v>
      </c>
      <c r="F162" s="282">
        <f t="shared" si="21"/>
        <v>2</v>
      </c>
      <c r="G162" s="306">
        <v>29</v>
      </c>
      <c r="H162" s="280">
        <f t="shared" si="17"/>
        <v>232</v>
      </c>
      <c r="I162" s="284">
        <f t="shared" si="22"/>
        <v>58</v>
      </c>
    </row>
    <row r="163" spans="1:9" s="307" customFormat="1" x14ac:dyDescent="0.2">
      <c r="A163" s="304" t="s">
        <v>826</v>
      </c>
      <c r="B163" s="314">
        <v>0</v>
      </c>
      <c r="C163" s="276">
        <f>SUMIF(INOUT!C:C,'N1113  (2)'!A163,INOUT!E:E)</f>
        <v>20</v>
      </c>
      <c r="D163" s="281">
        <f t="shared" si="20"/>
        <v>20</v>
      </c>
      <c r="E163" s="305">
        <f>SUMIF(INOUT!C:C,'N1113  (2)'!A163,INOUT!F:F)</f>
        <v>20</v>
      </c>
      <c r="F163" s="282">
        <f t="shared" si="21"/>
        <v>0</v>
      </c>
      <c r="G163" s="306">
        <v>32</v>
      </c>
      <c r="H163" s="280">
        <f t="shared" si="17"/>
        <v>640</v>
      </c>
      <c r="I163" s="284">
        <f t="shared" si="22"/>
        <v>0</v>
      </c>
    </row>
    <row r="164" spans="1:9" s="307" customFormat="1" x14ac:dyDescent="0.2">
      <c r="A164" s="304" t="s">
        <v>583</v>
      </c>
      <c r="B164" s="314">
        <v>2</v>
      </c>
      <c r="C164" s="276">
        <f>SUMIF(INOUT!C:C,'N1113  (2)'!A164,INOUT!E:E)</f>
        <v>0</v>
      </c>
      <c r="D164" s="281">
        <f t="shared" si="20"/>
        <v>2</v>
      </c>
      <c r="E164" s="305">
        <f>SUMIF(INOUT!C:C,'N1113  (2)'!A164,INOUT!F:F)</f>
        <v>0</v>
      </c>
      <c r="F164" s="282">
        <f t="shared" si="21"/>
        <v>2</v>
      </c>
      <c r="G164" s="306">
        <v>400</v>
      </c>
      <c r="H164" s="280">
        <f t="shared" si="17"/>
        <v>0</v>
      </c>
      <c r="I164" s="284">
        <f t="shared" si="22"/>
        <v>800</v>
      </c>
    </row>
    <row r="165" spans="1:9" s="307" customFormat="1" ht="16.5" x14ac:dyDescent="0.2">
      <c r="A165" s="168" t="s">
        <v>850</v>
      </c>
      <c r="B165" s="314">
        <v>0</v>
      </c>
      <c r="C165" s="276">
        <f>SUMIF(INOUT!C:C,'N1113  (2)'!A165,INOUT!E:E)</f>
        <v>8</v>
      </c>
      <c r="D165" s="281">
        <f t="shared" si="20"/>
        <v>8</v>
      </c>
      <c r="E165" s="305">
        <f>SUMIF(INOUT!C:C,'N1113  (2)'!A165,INOUT!F:F)</f>
        <v>6</v>
      </c>
      <c r="F165" s="282">
        <f t="shared" si="21"/>
        <v>2</v>
      </c>
      <c r="G165" s="306">
        <v>3640</v>
      </c>
      <c r="H165" s="280">
        <f t="shared" si="17"/>
        <v>21840</v>
      </c>
      <c r="I165" s="284">
        <f t="shared" si="22"/>
        <v>7280</v>
      </c>
    </row>
    <row r="166" spans="1:9" s="307" customFormat="1" ht="16.5" x14ac:dyDescent="0.2">
      <c r="A166" s="168" t="s">
        <v>834</v>
      </c>
      <c r="B166" s="314">
        <v>0</v>
      </c>
      <c r="C166" s="276">
        <f>SUMIF(INOUT!C:C,'N1113  (2)'!A166,INOUT!E:E)</f>
        <v>71</v>
      </c>
      <c r="D166" s="281">
        <f t="shared" si="20"/>
        <v>71</v>
      </c>
      <c r="E166" s="305">
        <f>SUMIF(INOUT!C:C,'N1113  (2)'!A166,INOUT!F:F)</f>
        <v>71</v>
      </c>
      <c r="F166" s="282">
        <f t="shared" si="21"/>
        <v>0</v>
      </c>
      <c r="G166" s="306">
        <v>5</v>
      </c>
      <c r="H166" s="280">
        <f t="shared" si="17"/>
        <v>355</v>
      </c>
      <c r="I166" s="284">
        <f t="shared" si="22"/>
        <v>0</v>
      </c>
    </row>
    <row r="167" spans="1:9" s="307" customFormat="1" x14ac:dyDescent="0.2">
      <c r="A167" s="304" t="s">
        <v>162</v>
      </c>
      <c r="B167" s="314">
        <v>7</v>
      </c>
      <c r="C167" s="276">
        <f>SUMIF(INOUT!C:C,'N1113  (2)'!A167,INOUT!E:E)</f>
        <v>6</v>
      </c>
      <c r="D167" s="281">
        <f t="shared" si="20"/>
        <v>13</v>
      </c>
      <c r="E167" s="305">
        <f>SUMIF(INOUT!C:C,'N1113  (2)'!A167,INOUT!F:F)</f>
        <v>0</v>
      </c>
      <c r="F167" s="282">
        <f t="shared" si="21"/>
        <v>13</v>
      </c>
      <c r="G167" s="306">
        <v>42</v>
      </c>
      <c r="H167" s="280">
        <f t="shared" si="17"/>
        <v>0</v>
      </c>
      <c r="I167" s="284">
        <f t="shared" si="22"/>
        <v>546</v>
      </c>
    </row>
    <row r="168" spans="1:9" s="307" customFormat="1" ht="16.5" x14ac:dyDescent="0.2">
      <c r="A168" s="168" t="s">
        <v>855</v>
      </c>
      <c r="B168" s="314">
        <v>0</v>
      </c>
      <c r="C168" s="276">
        <f>SUMIF(INOUT!C:C,'N1113  (2)'!A168,INOUT!E:E)</f>
        <v>0</v>
      </c>
      <c r="D168" s="281">
        <f t="shared" si="20"/>
        <v>0</v>
      </c>
      <c r="E168" s="305">
        <f>SUMIF(INOUT!C:C,'N1113  (2)'!A168,INOUT!F:F)</f>
        <v>0</v>
      </c>
      <c r="F168" s="282">
        <f t="shared" si="21"/>
        <v>0</v>
      </c>
      <c r="G168" s="306">
        <v>3.5</v>
      </c>
      <c r="H168" s="280">
        <f t="shared" si="17"/>
        <v>0</v>
      </c>
      <c r="I168" s="284">
        <f t="shared" si="22"/>
        <v>0</v>
      </c>
    </row>
    <row r="169" spans="1:9" s="307" customFormat="1" ht="16.5" x14ac:dyDescent="0.2">
      <c r="A169" s="168" t="s">
        <v>167</v>
      </c>
      <c r="B169" s="314">
        <v>0</v>
      </c>
      <c r="C169" s="276">
        <f>SUMIF(INOUT!C:C,'N1113  (2)'!A169,INOUT!E:E)</f>
        <v>40</v>
      </c>
      <c r="D169" s="281">
        <f t="shared" si="20"/>
        <v>40</v>
      </c>
      <c r="E169" s="305">
        <f>SUMIF(INOUT!C:C,'N1113  (2)'!A169,INOUT!F:F)</f>
        <v>40</v>
      </c>
      <c r="F169" s="282">
        <f t="shared" si="21"/>
        <v>0</v>
      </c>
      <c r="G169" s="306">
        <v>3.5</v>
      </c>
      <c r="H169" s="280">
        <f t="shared" si="17"/>
        <v>140</v>
      </c>
      <c r="I169" s="284">
        <f t="shared" si="22"/>
        <v>0</v>
      </c>
    </row>
    <row r="170" spans="1:9" s="307" customFormat="1" x14ac:dyDescent="0.2">
      <c r="A170" s="304" t="s">
        <v>425</v>
      </c>
      <c r="B170" s="314">
        <v>4</v>
      </c>
      <c r="C170" s="276">
        <f>SUMIF(INOUT!C:C,'N1113  (2)'!A170,INOUT!E:E)</f>
        <v>0</v>
      </c>
      <c r="D170" s="281">
        <f t="shared" si="20"/>
        <v>4</v>
      </c>
      <c r="E170" s="305">
        <f>SUMIF(INOUT!C:C,'N1113  (2)'!A170,INOUT!F:F)</f>
        <v>0</v>
      </c>
      <c r="F170" s="282">
        <f t="shared" si="21"/>
        <v>4</v>
      </c>
      <c r="G170" s="306">
        <v>28</v>
      </c>
      <c r="H170" s="280">
        <f t="shared" si="17"/>
        <v>0</v>
      </c>
      <c r="I170" s="284">
        <f t="shared" si="22"/>
        <v>112</v>
      </c>
    </row>
    <row r="171" spans="1:9" s="307" customFormat="1" x14ac:dyDescent="0.2">
      <c r="A171" s="304" t="s">
        <v>835</v>
      </c>
      <c r="B171" s="314">
        <v>0</v>
      </c>
      <c r="C171" s="276">
        <f>SUMIF(INOUT!C:C,'N1113  (2)'!A171,INOUT!E:E)</f>
        <v>0</v>
      </c>
      <c r="D171" s="281">
        <f t="shared" si="20"/>
        <v>0</v>
      </c>
      <c r="E171" s="305">
        <f>SUMIF(INOUT!C:C,'N1113  (2)'!A171,INOUT!F:F)</f>
        <v>0</v>
      </c>
      <c r="F171" s="282">
        <f t="shared" si="21"/>
        <v>0</v>
      </c>
      <c r="G171" s="306">
        <v>22</v>
      </c>
      <c r="H171" s="280">
        <f t="shared" si="17"/>
        <v>0</v>
      </c>
      <c r="I171" s="284">
        <f t="shared" si="22"/>
        <v>0</v>
      </c>
    </row>
    <row r="172" spans="1:9" s="307" customFormat="1" x14ac:dyDescent="0.2">
      <c r="A172" s="304" t="s">
        <v>867</v>
      </c>
      <c r="B172" s="314">
        <v>0</v>
      </c>
      <c r="C172" s="276">
        <f>SUMIF(INOUT!C:C,'N1113  (2)'!A172,INOUT!E:E)</f>
        <v>0</v>
      </c>
      <c r="D172" s="281">
        <f t="shared" si="20"/>
        <v>0</v>
      </c>
      <c r="E172" s="305">
        <f>SUMIF(INOUT!C:C,'N1113  (2)'!A172,INOUT!F:F)</f>
        <v>0</v>
      </c>
      <c r="F172" s="282">
        <f t="shared" si="21"/>
        <v>0</v>
      </c>
      <c r="G172" s="306">
        <v>12</v>
      </c>
      <c r="H172" s="280">
        <f t="shared" si="17"/>
        <v>0</v>
      </c>
      <c r="I172" s="284">
        <f t="shared" si="22"/>
        <v>0</v>
      </c>
    </row>
    <row r="173" spans="1:9" s="307" customFormat="1" x14ac:dyDescent="0.2">
      <c r="A173" s="304" t="s">
        <v>346</v>
      </c>
      <c r="B173" s="314">
        <v>3</v>
      </c>
      <c r="C173" s="276">
        <f>SUMIF(INOUT!C:C,'N1113  (2)'!A173,INOUT!E:E)</f>
        <v>2</v>
      </c>
      <c r="D173" s="281">
        <f t="shared" si="20"/>
        <v>5</v>
      </c>
      <c r="E173" s="305">
        <f>SUMIF(INOUT!C:C,'N1113  (2)'!A173,INOUT!F:F)</f>
        <v>2</v>
      </c>
      <c r="F173" s="282">
        <f t="shared" si="21"/>
        <v>3</v>
      </c>
      <c r="G173" s="306">
        <v>14.5</v>
      </c>
      <c r="H173" s="280">
        <f t="shared" si="17"/>
        <v>29</v>
      </c>
      <c r="I173" s="284">
        <f t="shared" si="22"/>
        <v>43.5</v>
      </c>
    </row>
    <row r="174" spans="1:9" s="307" customFormat="1" x14ac:dyDescent="0.2">
      <c r="A174" s="304" t="s">
        <v>426</v>
      </c>
      <c r="B174" s="314">
        <v>1</v>
      </c>
      <c r="C174" s="276">
        <f>SUMIF(INOUT!C:C,'N1113  (2)'!A174,INOUT!E:E)</f>
        <v>0</v>
      </c>
      <c r="D174" s="281">
        <f t="shared" si="20"/>
        <v>1</v>
      </c>
      <c r="E174" s="305">
        <f>SUMIF(INOUT!C:C,'N1113  (2)'!A174,INOUT!F:F)</f>
        <v>0</v>
      </c>
      <c r="F174" s="282">
        <f t="shared" si="21"/>
        <v>1</v>
      </c>
      <c r="G174" s="306">
        <v>40</v>
      </c>
      <c r="H174" s="280">
        <f t="shared" si="17"/>
        <v>0</v>
      </c>
      <c r="I174" s="284"/>
    </row>
    <row r="175" spans="1:9" s="307" customFormat="1" x14ac:dyDescent="0.2">
      <c r="A175" s="304" t="s">
        <v>752</v>
      </c>
      <c r="B175" s="314">
        <v>0</v>
      </c>
      <c r="C175" s="276">
        <f>SUMIF(INOUT!C:C,'N1113  (2)'!A175,INOUT!E:E)</f>
        <v>28</v>
      </c>
      <c r="D175" s="281">
        <f t="shared" si="20"/>
        <v>28</v>
      </c>
      <c r="E175" s="305">
        <f>SUMIF(INOUT!C:C,'N1113  (2)'!A175,INOUT!F:F)</f>
        <v>18</v>
      </c>
      <c r="F175" s="282">
        <f t="shared" si="21"/>
        <v>10</v>
      </c>
      <c r="G175" s="306">
        <v>67</v>
      </c>
      <c r="H175" s="280">
        <f t="shared" si="17"/>
        <v>1206</v>
      </c>
      <c r="I175" s="284">
        <f t="shared" ref="I175:I206" si="23">+G175*F175</f>
        <v>670</v>
      </c>
    </row>
    <row r="176" spans="1:9" s="307" customFormat="1" x14ac:dyDescent="0.2">
      <c r="A176" s="304" t="s">
        <v>858</v>
      </c>
      <c r="B176" s="314">
        <v>2</v>
      </c>
      <c r="C176" s="276">
        <f>SUMIF(INOUT!C:C,'N1113  (2)'!A176,INOUT!E:E)</f>
        <v>10</v>
      </c>
      <c r="D176" s="281">
        <f t="shared" si="20"/>
        <v>12</v>
      </c>
      <c r="E176" s="305">
        <f>SUMIF(INOUT!C:C,'N1113  (2)'!A176,INOUT!F:F)</f>
        <v>22</v>
      </c>
      <c r="F176" s="282">
        <f t="shared" si="21"/>
        <v>-10</v>
      </c>
      <c r="G176" s="306">
        <v>73</v>
      </c>
      <c r="H176" s="280">
        <f t="shared" si="17"/>
        <v>1606</v>
      </c>
      <c r="I176" s="284">
        <f t="shared" si="23"/>
        <v>-730</v>
      </c>
    </row>
    <row r="177" spans="1:9" s="307" customFormat="1" x14ac:dyDescent="0.2">
      <c r="A177" s="304" t="s">
        <v>427</v>
      </c>
      <c r="B177" s="314">
        <v>1</v>
      </c>
      <c r="C177" s="276">
        <f>SUMIF(INOUT!C:C,'N1113  (2)'!A177,INOUT!E:E)</f>
        <v>3</v>
      </c>
      <c r="D177" s="281">
        <f t="shared" si="20"/>
        <v>4</v>
      </c>
      <c r="E177" s="305">
        <f>SUMIF(INOUT!C:C,'N1113  (2)'!A177,INOUT!F:F)</f>
        <v>3</v>
      </c>
      <c r="F177" s="282">
        <f t="shared" si="21"/>
        <v>1</v>
      </c>
      <c r="G177" s="306">
        <v>85</v>
      </c>
      <c r="H177" s="280">
        <f t="shared" si="17"/>
        <v>255</v>
      </c>
      <c r="I177" s="284">
        <f t="shared" si="23"/>
        <v>85</v>
      </c>
    </row>
    <row r="178" spans="1:9" s="307" customFormat="1" ht="16.5" x14ac:dyDescent="0.2">
      <c r="A178" s="168" t="s">
        <v>681</v>
      </c>
      <c r="B178" s="314">
        <v>0</v>
      </c>
      <c r="C178" s="276">
        <f>SUMIF(INOUT!C:C,'N1113  (2)'!A178,INOUT!E:E)</f>
        <v>0</v>
      </c>
      <c r="D178" s="281">
        <f t="shared" si="20"/>
        <v>0</v>
      </c>
      <c r="E178" s="305">
        <v>3</v>
      </c>
      <c r="F178" s="282">
        <f t="shared" si="21"/>
        <v>-3</v>
      </c>
      <c r="G178" s="306">
        <v>16</v>
      </c>
      <c r="H178" s="280">
        <f t="shared" si="17"/>
        <v>48</v>
      </c>
      <c r="I178" s="284">
        <f t="shared" si="23"/>
        <v>-48</v>
      </c>
    </row>
    <row r="179" spans="1:9" s="307" customFormat="1" ht="16.5" x14ac:dyDescent="0.2">
      <c r="A179" s="168" t="s">
        <v>838</v>
      </c>
      <c r="B179" s="314">
        <v>0</v>
      </c>
      <c r="C179" s="276">
        <f>SUMIF(INOUT!C:C,'N1113  (2)'!A179,INOUT!E:E)</f>
        <v>0</v>
      </c>
      <c r="D179" s="281">
        <f t="shared" si="20"/>
        <v>0</v>
      </c>
      <c r="E179" s="305">
        <f>SUMIF(INOUT!C:C,'N1113  (2)'!A179,INOUT!F:F)</f>
        <v>0</v>
      </c>
      <c r="F179" s="282">
        <f t="shared" si="21"/>
        <v>0</v>
      </c>
      <c r="G179" s="306">
        <v>55</v>
      </c>
      <c r="H179" s="280">
        <f t="shared" si="17"/>
        <v>0</v>
      </c>
      <c r="I179" s="284">
        <f t="shared" si="23"/>
        <v>0</v>
      </c>
    </row>
    <row r="180" spans="1:9" s="307" customFormat="1" x14ac:dyDescent="0.2">
      <c r="A180" s="304" t="s">
        <v>174</v>
      </c>
      <c r="B180" s="314">
        <v>32</v>
      </c>
      <c r="C180" s="276">
        <v>0</v>
      </c>
      <c r="D180" s="281">
        <f t="shared" si="20"/>
        <v>32</v>
      </c>
      <c r="E180" s="305">
        <f>SUMIF(INOUT!C:C,'N1113  (2)'!A180,INOUT!F:F)</f>
        <v>4</v>
      </c>
      <c r="F180" s="282">
        <f t="shared" si="21"/>
        <v>28</v>
      </c>
      <c r="G180" s="306">
        <v>40</v>
      </c>
      <c r="H180" s="280">
        <f t="shared" si="17"/>
        <v>160</v>
      </c>
      <c r="I180" s="284">
        <f t="shared" si="23"/>
        <v>1120</v>
      </c>
    </row>
    <row r="181" spans="1:9" s="307" customFormat="1" x14ac:dyDescent="0.2">
      <c r="A181" s="304" t="s">
        <v>182</v>
      </c>
      <c r="B181" s="314">
        <v>6</v>
      </c>
      <c r="C181" s="276">
        <f>SUMIF(INOUT!C:C,'N1113  (2)'!A181,INOUT!E:E)</f>
        <v>12</v>
      </c>
      <c r="D181" s="281">
        <f t="shared" si="20"/>
        <v>18</v>
      </c>
      <c r="E181" s="305">
        <f>SUMIF(INOUT!C:C,'N1113  (2)'!A181,INOUT!F:F)</f>
        <v>0</v>
      </c>
      <c r="F181" s="282">
        <f t="shared" si="21"/>
        <v>18</v>
      </c>
      <c r="G181" s="306">
        <v>17</v>
      </c>
      <c r="H181" s="280">
        <f t="shared" si="17"/>
        <v>0</v>
      </c>
      <c r="I181" s="284">
        <f t="shared" si="23"/>
        <v>306</v>
      </c>
    </row>
    <row r="182" spans="1:9" s="307" customFormat="1" x14ac:dyDescent="0.2">
      <c r="A182" s="304" t="s">
        <v>184</v>
      </c>
      <c r="B182" s="314">
        <v>3</v>
      </c>
      <c r="C182" s="276">
        <f>SUMIF(INOUT!C:C,'N1113  (2)'!A182,INOUT!E:E)</f>
        <v>13</v>
      </c>
      <c r="D182" s="281">
        <f t="shared" si="20"/>
        <v>16</v>
      </c>
      <c r="E182" s="305">
        <f>SUMIF(INOUT!C:C,'N1113  (2)'!A182,INOUT!F:F)</f>
        <v>12</v>
      </c>
      <c r="F182" s="282">
        <f t="shared" si="21"/>
        <v>4</v>
      </c>
      <c r="G182" s="306">
        <v>8.5</v>
      </c>
      <c r="H182" s="280">
        <f t="shared" si="17"/>
        <v>102</v>
      </c>
      <c r="I182" s="284">
        <f t="shared" si="23"/>
        <v>34</v>
      </c>
    </row>
    <row r="183" spans="1:9" s="307" customFormat="1" x14ac:dyDescent="0.2">
      <c r="A183" s="304" t="s">
        <v>859</v>
      </c>
      <c r="B183" s="314">
        <v>0</v>
      </c>
      <c r="C183" s="276">
        <f>SUMIF(INOUT!C:C,'N1113  (2)'!A183,INOUT!E:E)</f>
        <v>0</v>
      </c>
      <c r="D183" s="281">
        <f t="shared" si="20"/>
        <v>0</v>
      </c>
      <c r="E183" s="305">
        <f>SUMIF(INOUT!C:C,'N1113  (2)'!A183,INOUT!F:F)</f>
        <v>0</v>
      </c>
      <c r="F183" s="282">
        <f t="shared" si="21"/>
        <v>0</v>
      </c>
      <c r="G183" s="306">
        <v>23</v>
      </c>
      <c r="H183" s="280">
        <f t="shared" si="17"/>
        <v>0</v>
      </c>
      <c r="I183" s="284">
        <f t="shared" si="23"/>
        <v>0</v>
      </c>
    </row>
    <row r="184" spans="1:9" s="307" customFormat="1" x14ac:dyDescent="0.2">
      <c r="A184" s="304" t="s">
        <v>529</v>
      </c>
      <c r="B184" s="314">
        <v>2</v>
      </c>
      <c r="C184" s="276">
        <f>SUMIF(INOUT!C:C,'N1113  (2)'!A184,INOUT!E:E)</f>
        <v>2</v>
      </c>
      <c r="D184" s="281">
        <f t="shared" si="20"/>
        <v>4</v>
      </c>
      <c r="E184" s="305">
        <f>SUMIF(INOUT!C:C,'N1113  (2)'!A184,INOUT!F:F)</f>
        <v>0</v>
      </c>
      <c r="F184" s="282">
        <f t="shared" si="21"/>
        <v>4</v>
      </c>
      <c r="G184" s="306">
        <v>145</v>
      </c>
      <c r="H184" s="280">
        <f t="shared" si="17"/>
        <v>0</v>
      </c>
      <c r="I184" s="284">
        <f t="shared" si="23"/>
        <v>580</v>
      </c>
    </row>
    <row r="185" spans="1:9" s="307" customFormat="1" x14ac:dyDescent="0.2">
      <c r="A185" s="304" t="s">
        <v>430</v>
      </c>
      <c r="B185" s="314">
        <v>3</v>
      </c>
      <c r="C185" s="276">
        <f>SUMIF(INOUT!C:C,'N1113  (2)'!A185,INOUT!E:E)</f>
        <v>3</v>
      </c>
      <c r="D185" s="281">
        <f t="shared" si="20"/>
        <v>6</v>
      </c>
      <c r="E185" s="305">
        <f>SUMIF(INOUT!C:C,'N1113  (2)'!A185,INOUT!F:F)</f>
        <v>0</v>
      </c>
      <c r="F185" s="282">
        <f t="shared" si="21"/>
        <v>6</v>
      </c>
      <c r="G185" s="306">
        <v>26</v>
      </c>
      <c r="H185" s="280">
        <f t="shared" si="17"/>
        <v>0</v>
      </c>
      <c r="I185" s="284">
        <f t="shared" si="23"/>
        <v>156</v>
      </c>
    </row>
    <row r="186" spans="1:9" s="307" customFormat="1" x14ac:dyDescent="0.2">
      <c r="A186" s="304" t="s">
        <v>845</v>
      </c>
      <c r="B186" s="314">
        <v>0</v>
      </c>
      <c r="C186" s="276">
        <f>SUMIF(INOUT!C:C,'N1113  (2)'!A186,INOUT!E:E)</f>
        <v>0</v>
      </c>
      <c r="D186" s="281">
        <f t="shared" ref="D186:D201" si="24">B186+C186</f>
        <v>0</v>
      </c>
      <c r="E186" s="305">
        <f>SUMIF(INOUT!C:C,'N1113  (2)'!A186,INOUT!F:F)</f>
        <v>0</v>
      </c>
      <c r="F186" s="282">
        <f t="shared" si="21"/>
        <v>0</v>
      </c>
      <c r="G186" s="306">
        <v>1</v>
      </c>
      <c r="H186" s="280">
        <f t="shared" ref="H186:H249" si="25">+E186*G186</f>
        <v>0</v>
      </c>
      <c r="I186" s="284">
        <f t="shared" si="23"/>
        <v>0</v>
      </c>
    </row>
    <row r="187" spans="1:9" s="307" customFormat="1" x14ac:dyDescent="0.2">
      <c r="A187" s="304" t="s">
        <v>186</v>
      </c>
      <c r="B187" s="314">
        <v>5</v>
      </c>
      <c r="C187" s="276">
        <f>SUMIF(INOUT!C:C,'N1113  (2)'!A187,INOUT!E:E)</f>
        <v>13</v>
      </c>
      <c r="D187" s="281">
        <f t="shared" si="24"/>
        <v>18</v>
      </c>
      <c r="E187" s="305">
        <f>SUMIF(INOUT!C:C,'N1113  (2)'!A187,INOUT!F:F)</f>
        <v>7</v>
      </c>
      <c r="F187" s="282">
        <f t="shared" si="21"/>
        <v>11</v>
      </c>
      <c r="G187" s="306">
        <v>4.5</v>
      </c>
      <c r="H187" s="280">
        <f t="shared" si="25"/>
        <v>31.5</v>
      </c>
      <c r="I187" s="284">
        <f t="shared" si="23"/>
        <v>49.5</v>
      </c>
    </row>
    <row r="188" spans="1:9" s="307" customFormat="1" x14ac:dyDescent="0.2">
      <c r="A188" s="304" t="s">
        <v>851</v>
      </c>
      <c r="B188" s="314">
        <v>0</v>
      </c>
      <c r="C188" s="276">
        <f>SUMIF(INOUT!C:C,'N1113  (2)'!A188,INOUT!E:E)</f>
        <v>0</v>
      </c>
      <c r="D188" s="281">
        <f t="shared" si="24"/>
        <v>0</v>
      </c>
      <c r="E188" s="305">
        <f>SUMIF(INOUT!C:C,'N1113  (2)'!A188,INOUT!F:F)</f>
        <v>0</v>
      </c>
      <c r="F188" s="282">
        <f t="shared" si="21"/>
        <v>0</v>
      </c>
      <c r="G188" s="306">
        <v>4</v>
      </c>
      <c r="H188" s="280">
        <f t="shared" si="25"/>
        <v>0</v>
      </c>
      <c r="I188" s="284">
        <f t="shared" si="23"/>
        <v>0</v>
      </c>
    </row>
    <row r="189" spans="1:9" s="307" customFormat="1" x14ac:dyDescent="0.2">
      <c r="A189" s="304" t="s">
        <v>189</v>
      </c>
      <c r="B189" s="314">
        <v>19</v>
      </c>
      <c r="C189" s="276">
        <f>SUMIF(INOUT!C:C,'N1113  (2)'!A189,INOUT!E:E)</f>
        <v>0</v>
      </c>
      <c r="D189" s="281">
        <f t="shared" si="24"/>
        <v>19</v>
      </c>
      <c r="E189" s="305">
        <f>SUMIF(INOUT!C:C,'N1113  (2)'!A189,INOUT!F:F)</f>
        <v>0</v>
      </c>
      <c r="F189" s="282">
        <f t="shared" ref="F189:F220" si="26">D189-E189</f>
        <v>19</v>
      </c>
      <c r="G189" s="306">
        <v>29.58</v>
      </c>
      <c r="H189" s="280">
        <f t="shared" si="25"/>
        <v>0</v>
      </c>
      <c r="I189" s="284">
        <f t="shared" si="23"/>
        <v>562.02</v>
      </c>
    </row>
    <row r="190" spans="1:9" s="307" customFormat="1" x14ac:dyDescent="0.2">
      <c r="A190" s="304" t="s">
        <v>878</v>
      </c>
      <c r="B190" s="314">
        <v>0</v>
      </c>
      <c r="C190" s="276">
        <f>SUMIF(INOUT!C:C,'N1113  (2)'!A190,INOUT!E:E)</f>
        <v>4</v>
      </c>
      <c r="D190" s="281">
        <f t="shared" si="24"/>
        <v>4</v>
      </c>
      <c r="E190" s="305">
        <f>SUMIF(INOUT!C:C,'N1113  (2)'!A190,INOUT!F:F)</f>
        <v>5</v>
      </c>
      <c r="F190" s="282">
        <f t="shared" si="26"/>
        <v>-1</v>
      </c>
      <c r="G190" s="306">
        <v>32</v>
      </c>
      <c r="H190" s="280">
        <f t="shared" si="25"/>
        <v>160</v>
      </c>
      <c r="I190" s="284">
        <f t="shared" si="23"/>
        <v>-32</v>
      </c>
    </row>
    <row r="191" spans="1:9" s="307" customFormat="1" x14ac:dyDescent="0.2">
      <c r="A191" s="304" t="s">
        <v>192</v>
      </c>
      <c r="B191" s="314">
        <v>8</v>
      </c>
      <c r="C191" s="276">
        <f>SUMIF(INOUT!C:C,'N1113  (2)'!A191,INOUT!E:E)</f>
        <v>0</v>
      </c>
      <c r="D191" s="281">
        <f t="shared" si="24"/>
        <v>8</v>
      </c>
      <c r="E191" s="305">
        <f>SUMIF(INOUT!C:C,'N1113  (2)'!A191,INOUT!F:F)</f>
        <v>0</v>
      </c>
      <c r="F191" s="282">
        <f t="shared" si="26"/>
        <v>8</v>
      </c>
      <c r="G191" s="306">
        <v>29.582999999999998</v>
      </c>
      <c r="H191" s="280">
        <f t="shared" si="25"/>
        <v>0</v>
      </c>
      <c r="I191" s="284">
        <f t="shared" si="23"/>
        <v>236.66399999999999</v>
      </c>
    </row>
    <row r="192" spans="1:9" s="307" customFormat="1" x14ac:dyDescent="0.2">
      <c r="A192" s="304" t="s">
        <v>836</v>
      </c>
      <c r="B192" s="314">
        <v>0</v>
      </c>
      <c r="C192" s="276">
        <f>SUMIF(INOUT!C:C,'N1113  (2)'!A192,INOUT!E:E)</f>
        <v>0</v>
      </c>
      <c r="D192" s="281">
        <f t="shared" si="24"/>
        <v>0</v>
      </c>
      <c r="E192" s="305">
        <f>SUMIF(INOUT!C:C,'N1113  (2)'!A192,INOUT!F:F)</f>
        <v>0</v>
      </c>
      <c r="F192" s="282">
        <f t="shared" si="26"/>
        <v>0</v>
      </c>
      <c r="G192" s="306">
        <v>32</v>
      </c>
      <c r="H192" s="280">
        <f t="shared" si="25"/>
        <v>0</v>
      </c>
      <c r="I192" s="284">
        <f t="shared" si="23"/>
        <v>0</v>
      </c>
    </row>
    <row r="193" spans="1:9" s="307" customFormat="1" x14ac:dyDescent="0.2">
      <c r="A193" s="304" t="s">
        <v>194</v>
      </c>
      <c r="B193" s="314">
        <v>13</v>
      </c>
      <c r="C193" s="276">
        <f>SUMIF(INOUT!C:C,'N1113  (2)'!A193,INOUT!E:E)</f>
        <v>10</v>
      </c>
      <c r="D193" s="281">
        <f t="shared" si="24"/>
        <v>23</v>
      </c>
      <c r="E193" s="305">
        <f>SUMIF(INOUT!C:C,'N1113  (2)'!A193,INOUT!F:F)</f>
        <v>10</v>
      </c>
      <c r="F193" s="282">
        <f t="shared" si="26"/>
        <v>13</v>
      </c>
      <c r="G193" s="306">
        <v>30</v>
      </c>
      <c r="H193" s="280">
        <f t="shared" si="25"/>
        <v>300</v>
      </c>
      <c r="I193" s="284">
        <f t="shared" si="23"/>
        <v>390</v>
      </c>
    </row>
    <row r="194" spans="1:9" s="307" customFormat="1" x14ac:dyDescent="0.2">
      <c r="A194" s="304" t="s">
        <v>195</v>
      </c>
      <c r="B194" s="314">
        <v>2</v>
      </c>
      <c r="C194" s="276">
        <f>SUMIF(INOUT!C:C,'N1113  (2)'!A194,INOUT!E:E)</f>
        <v>0</v>
      </c>
      <c r="D194" s="281">
        <f t="shared" si="24"/>
        <v>2</v>
      </c>
      <c r="E194" s="305">
        <f>SUMIF(INOUT!C:C,'N1113  (2)'!A194,INOUT!F:F)</f>
        <v>0</v>
      </c>
      <c r="F194" s="282">
        <f t="shared" si="26"/>
        <v>2</v>
      </c>
      <c r="G194" s="306">
        <v>30</v>
      </c>
      <c r="H194" s="280">
        <f t="shared" si="25"/>
        <v>0</v>
      </c>
      <c r="I194" s="284">
        <f t="shared" si="23"/>
        <v>60</v>
      </c>
    </row>
    <row r="195" spans="1:9" s="307" customFormat="1" x14ac:dyDescent="0.2">
      <c r="A195" s="304" t="s">
        <v>196</v>
      </c>
      <c r="B195" s="314">
        <v>5</v>
      </c>
      <c r="C195" s="276">
        <f>SUMIF(INOUT!C:C,'N1113  (2)'!A195,INOUT!E:E)</f>
        <v>0</v>
      </c>
      <c r="D195" s="281">
        <f t="shared" si="24"/>
        <v>5</v>
      </c>
      <c r="E195" s="305">
        <f>SUMIF(INOUT!C:C,'N1113  (2)'!A195,INOUT!F:F)</f>
        <v>0</v>
      </c>
      <c r="F195" s="282">
        <f t="shared" si="26"/>
        <v>5</v>
      </c>
      <c r="G195" s="306">
        <v>30</v>
      </c>
      <c r="H195" s="280">
        <f t="shared" si="25"/>
        <v>0</v>
      </c>
      <c r="I195" s="284">
        <f t="shared" si="23"/>
        <v>150</v>
      </c>
    </row>
    <row r="196" spans="1:9" s="307" customFormat="1" x14ac:dyDescent="0.2">
      <c r="A196" s="304" t="s">
        <v>877</v>
      </c>
      <c r="B196" s="314">
        <v>0</v>
      </c>
      <c r="C196" s="276">
        <f>SUMIF(INOUT!C:C,'N1113  (2)'!A196,INOUT!E:E)</f>
        <v>2</v>
      </c>
      <c r="D196" s="281">
        <f t="shared" si="24"/>
        <v>2</v>
      </c>
      <c r="E196" s="305">
        <f>SUMIF(INOUT!C:C,'N1113  (2)'!A196,INOUT!F:F)</f>
        <v>0</v>
      </c>
      <c r="F196" s="282">
        <f t="shared" si="26"/>
        <v>2</v>
      </c>
      <c r="G196" s="306">
        <v>32</v>
      </c>
      <c r="H196" s="280">
        <f t="shared" si="25"/>
        <v>0</v>
      </c>
      <c r="I196" s="284">
        <f t="shared" si="23"/>
        <v>64</v>
      </c>
    </row>
    <row r="197" spans="1:9" s="307" customFormat="1" x14ac:dyDescent="0.2">
      <c r="A197" s="304" t="s">
        <v>854</v>
      </c>
      <c r="B197" s="314">
        <v>0</v>
      </c>
      <c r="C197" s="276">
        <f>SUMIF(INOUT!C:C,'N1113  (2)'!A197,INOUT!E:E)</f>
        <v>0</v>
      </c>
      <c r="D197" s="281">
        <f t="shared" si="24"/>
        <v>0</v>
      </c>
      <c r="E197" s="305">
        <f>SUMIF(INOUT!C:C,'N1113  (2)'!A197,INOUT!F:F)</f>
        <v>0</v>
      </c>
      <c r="F197" s="282">
        <f t="shared" si="26"/>
        <v>0</v>
      </c>
      <c r="G197" s="306">
        <v>595</v>
      </c>
      <c r="H197" s="280">
        <f t="shared" si="25"/>
        <v>0</v>
      </c>
      <c r="I197" s="284">
        <f t="shared" si="23"/>
        <v>0</v>
      </c>
    </row>
    <row r="198" spans="1:9" s="307" customFormat="1" x14ac:dyDescent="0.2">
      <c r="A198" s="304" t="s">
        <v>224</v>
      </c>
      <c r="B198" s="314">
        <v>4</v>
      </c>
      <c r="C198" s="276">
        <f>SUMIF(INOUT!C:C,'N1113  (2)'!A198,INOUT!E:E)</f>
        <v>4</v>
      </c>
      <c r="D198" s="281">
        <f t="shared" si="24"/>
        <v>8</v>
      </c>
      <c r="E198" s="305">
        <f>SUMIF(INOUT!C:C,'N1113  (2)'!A198,INOUT!F:F)</f>
        <v>0</v>
      </c>
      <c r="F198" s="282">
        <f t="shared" si="26"/>
        <v>8</v>
      </c>
      <c r="G198" s="306">
        <v>12</v>
      </c>
      <c r="H198" s="280">
        <f t="shared" si="25"/>
        <v>0</v>
      </c>
      <c r="I198" s="284">
        <f t="shared" si="23"/>
        <v>96</v>
      </c>
    </row>
    <row r="199" spans="1:9" s="307" customFormat="1" x14ac:dyDescent="0.2">
      <c r="A199" s="304" t="s">
        <v>226</v>
      </c>
      <c r="B199" s="314">
        <v>2</v>
      </c>
      <c r="C199" s="276">
        <f>SUMIF(INOUT!C:C,'N1113  (2)'!A199,INOUT!E:E)</f>
        <v>2</v>
      </c>
      <c r="D199" s="281">
        <f t="shared" si="24"/>
        <v>4</v>
      </c>
      <c r="E199" s="305">
        <f>SUMIF(INOUT!C:C,'N1113  (2)'!A199,INOUT!F:F)</f>
        <v>0</v>
      </c>
      <c r="F199" s="282">
        <f t="shared" si="26"/>
        <v>4</v>
      </c>
      <c r="G199" s="306">
        <v>10</v>
      </c>
      <c r="H199" s="280">
        <f t="shared" si="25"/>
        <v>0</v>
      </c>
      <c r="I199" s="284">
        <f t="shared" si="23"/>
        <v>40</v>
      </c>
    </row>
    <row r="200" spans="1:9" s="307" customFormat="1" x14ac:dyDescent="0.2">
      <c r="A200" s="304" t="s">
        <v>846</v>
      </c>
      <c r="B200" s="314">
        <v>0</v>
      </c>
      <c r="C200" s="276">
        <f>SUMIF(INOUT!C:C,'N1113  (2)'!A200,INOUT!E:E)</f>
        <v>0</v>
      </c>
      <c r="D200" s="281">
        <f t="shared" si="24"/>
        <v>0</v>
      </c>
      <c r="E200" s="305">
        <v>1</v>
      </c>
      <c r="F200" s="282">
        <f t="shared" si="26"/>
        <v>-1</v>
      </c>
      <c r="G200" s="306">
        <v>1950</v>
      </c>
      <c r="H200" s="280">
        <f t="shared" si="25"/>
        <v>1950</v>
      </c>
      <c r="I200" s="284">
        <f t="shared" si="23"/>
        <v>-1950</v>
      </c>
    </row>
    <row r="201" spans="1:9" s="307" customFormat="1" x14ac:dyDescent="0.2">
      <c r="A201" s="304" t="s">
        <v>815</v>
      </c>
      <c r="B201" s="314">
        <v>0</v>
      </c>
      <c r="C201" s="276">
        <f>SUMIF(INOUT!C:C,'N1113  (2)'!A201,INOUT!E:E)</f>
        <v>14</v>
      </c>
      <c r="D201" s="281">
        <f t="shared" si="24"/>
        <v>14</v>
      </c>
      <c r="E201" s="305">
        <f>SUMIF(INOUT!C:C,'N1113  (2)'!A201,INOUT!F:F)</f>
        <v>12</v>
      </c>
      <c r="F201" s="282">
        <f t="shared" si="26"/>
        <v>2</v>
      </c>
      <c r="G201" s="306">
        <v>295</v>
      </c>
      <c r="H201" s="280">
        <f t="shared" si="25"/>
        <v>3540</v>
      </c>
      <c r="I201" s="284">
        <f t="shared" si="23"/>
        <v>590</v>
      </c>
    </row>
    <row r="202" spans="1:9" s="307" customFormat="1" x14ac:dyDescent="0.2">
      <c r="A202" s="304" t="s">
        <v>227</v>
      </c>
      <c r="B202" s="314">
        <v>2</v>
      </c>
      <c r="C202" s="276">
        <f>SUMIF(INOUT!C:C,'N1113  (2)'!A202,INOUT!E:E)</f>
        <v>0</v>
      </c>
      <c r="D202" s="281">
        <v>10</v>
      </c>
      <c r="E202" s="305">
        <v>8</v>
      </c>
      <c r="F202" s="282">
        <f t="shared" si="26"/>
        <v>2</v>
      </c>
      <c r="G202" s="306">
        <v>135</v>
      </c>
      <c r="H202" s="280">
        <f t="shared" si="25"/>
        <v>1080</v>
      </c>
      <c r="I202" s="284">
        <f t="shared" si="23"/>
        <v>270</v>
      </c>
    </row>
    <row r="203" spans="1:9" s="307" customFormat="1" x14ac:dyDescent="0.2">
      <c r="A203" s="304" t="s">
        <v>768</v>
      </c>
      <c r="B203" s="314">
        <v>0</v>
      </c>
      <c r="C203" s="276">
        <f>SUMIF(INOUT!C:C,'N1113  (2)'!A203,INOUT!E:E)</f>
        <v>0</v>
      </c>
      <c r="D203" s="281">
        <v>10</v>
      </c>
      <c r="E203" s="305">
        <f>SUMIF(INOUT!C:C,'N1113  (2)'!A203,INOUT!F:F)</f>
        <v>0</v>
      </c>
      <c r="F203" s="282">
        <f t="shared" si="26"/>
        <v>10</v>
      </c>
      <c r="G203" s="306">
        <v>130</v>
      </c>
      <c r="H203" s="280">
        <f t="shared" si="25"/>
        <v>0</v>
      </c>
      <c r="I203" s="284">
        <f t="shared" si="23"/>
        <v>1300</v>
      </c>
    </row>
    <row r="204" spans="1:9" s="307" customFormat="1" ht="16.5" x14ac:dyDescent="0.2">
      <c r="A204" s="168" t="s">
        <v>874</v>
      </c>
      <c r="B204" s="314"/>
      <c r="C204" s="276">
        <f>SUMIF(INOUT!C:C,'N1113  (2)'!A204,INOUT!E:E)</f>
        <v>0</v>
      </c>
      <c r="D204" s="281">
        <f t="shared" ref="D204:D222" si="27">B204+C204</f>
        <v>0</v>
      </c>
      <c r="E204" s="305">
        <f>SUMIF(INOUT!C:C,'N1113  (2)'!A204,INOUT!F:F)</f>
        <v>0</v>
      </c>
      <c r="F204" s="282">
        <f t="shared" si="26"/>
        <v>0</v>
      </c>
      <c r="G204" s="306">
        <v>120</v>
      </c>
      <c r="H204" s="280">
        <f t="shared" si="25"/>
        <v>0</v>
      </c>
      <c r="I204" s="284">
        <f t="shared" si="23"/>
        <v>0</v>
      </c>
    </row>
    <row r="205" spans="1:9" s="307" customFormat="1" x14ac:dyDescent="0.2">
      <c r="A205" s="304" t="s">
        <v>231</v>
      </c>
      <c r="B205" s="314">
        <v>9</v>
      </c>
      <c r="C205" s="276">
        <v>0</v>
      </c>
      <c r="D205" s="281">
        <f t="shared" si="27"/>
        <v>9</v>
      </c>
      <c r="E205" s="305">
        <f>SUMIF(INOUT!C:C,'N1113  (2)'!A205,INOUT!F:F)</f>
        <v>4</v>
      </c>
      <c r="F205" s="282">
        <f t="shared" si="26"/>
        <v>5</v>
      </c>
      <c r="G205" s="306">
        <v>425</v>
      </c>
      <c r="H205" s="280">
        <f t="shared" si="25"/>
        <v>1700</v>
      </c>
      <c r="I205" s="284">
        <f t="shared" si="23"/>
        <v>2125</v>
      </c>
    </row>
    <row r="206" spans="1:9" s="307" customFormat="1" x14ac:dyDescent="0.2">
      <c r="A206" s="304" t="s">
        <v>235</v>
      </c>
      <c r="B206" s="314"/>
      <c r="C206" s="276">
        <f>SUMIF(INOUT!C:C,'N1113  (2)'!A206,INOUT!E:E)</f>
        <v>84</v>
      </c>
      <c r="D206" s="281">
        <f t="shared" si="27"/>
        <v>84</v>
      </c>
      <c r="E206" s="305">
        <f>SUMIF(INOUT!C:C,'N1113  (2)'!A206,INOUT!F:F)</f>
        <v>39</v>
      </c>
      <c r="F206" s="282">
        <f t="shared" si="26"/>
        <v>45</v>
      </c>
      <c r="G206" s="306">
        <v>616.66999999999996</v>
      </c>
      <c r="H206" s="280">
        <f t="shared" si="25"/>
        <v>24050.129999999997</v>
      </c>
      <c r="I206" s="284">
        <f t="shared" si="23"/>
        <v>27750.149999999998</v>
      </c>
    </row>
    <row r="207" spans="1:9" s="307" customFormat="1" x14ac:dyDescent="0.2">
      <c r="A207" s="304" t="s">
        <v>728</v>
      </c>
      <c r="B207" s="314">
        <v>5</v>
      </c>
      <c r="C207" s="276">
        <f>SUMIF(INOUT!C:C,'N1113  (2)'!A207,INOUT!E:E)</f>
        <v>0</v>
      </c>
      <c r="D207" s="281">
        <f t="shared" si="27"/>
        <v>5</v>
      </c>
      <c r="E207" s="305">
        <f>SUMIF(INOUT!C:C,'N1113  (2)'!A207,INOUT!F:F)</f>
        <v>0</v>
      </c>
      <c r="F207" s="282">
        <f t="shared" si="26"/>
        <v>5</v>
      </c>
      <c r="G207" s="306">
        <v>350</v>
      </c>
      <c r="H207" s="280">
        <f t="shared" si="25"/>
        <v>0</v>
      </c>
      <c r="I207" s="284">
        <f t="shared" ref="I207:I238" si="28">+G207*F207</f>
        <v>1750</v>
      </c>
    </row>
    <row r="208" spans="1:9" s="307" customFormat="1" x14ac:dyDescent="0.2">
      <c r="A208" s="304" t="s">
        <v>237</v>
      </c>
      <c r="B208" s="314">
        <v>18</v>
      </c>
      <c r="C208" s="276">
        <f>SUMIF(INOUT!C:C,'N1113  (2)'!A208,INOUT!E:E)</f>
        <v>0</v>
      </c>
      <c r="D208" s="281">
        <f t="shared" si="27"/>
        <v>18</v>
      </c>
      <c r="E208" s="305">
        <f>SUMIF(INOUT!C:C,'N1113  (2)'!A208,INOUT!F:F)</f>
        <v>0</v>
      </c>
      <c r="F208" s="282">
        <f t="shared" si="26"/>
        <v>18</v>
      </c>
      <c r="G208" s="306">
        <v>495</v>
      </c>
      <c r="H208" s="330">
        <f t="shared" si="25"/>
        <v>0</v>
      </c>
      <c r="I208" s="284">
        <f t="shared" si="28"/>
        <v>8910</v>
      </c>
    </row>
    <row r="209" spans="1:10" s="307" customFormat="1" x14ac:dyDescent="0.2">
      <c r="A209" s="304" t="s">
        <v>825</v>
      </c>
      <c r="B209" s="314">
        <v>0</v>
      </c>
      <c r="C209" s="276">
        <f>SUMIF(INOUT!C:C,'N1113  (2)'!A209,INOUT!E:E)</f>
        <v>18</v>
      </c>
      <c r="D209" s="281">
        <f t="shared" si="27"/>
        <v>18</v>
      </c>
      <c r="E209" s="305">
        <f>SUMIF(INOUT!C:C,'N1113  (2)'!A209,INOUT!F:F)</f>
        <v>0</v>
      </c>
      <c r="F209" s="282">
        <f t="shared" si="26"/>
        <v>18</v>
      </c>
      <c r="G209" s="306">
        <v>525</v>
      </c>
      <c r="H209" s="330">
        <f t="shared" si="25"/>
        <v>0</v>
      </c>
      <c r="I209" s="284">
        <f t="shared" si="28"/>
        <v>9450</v>
      </c>
      <c r="J209" s="309"/>
    </row>
    <row r="210" spans="1:10" s="307" customFormat="1" x14ac:dyDescent="0.2">
      <c r="A210" s="304" t="s">
        <v>431</v>
      </c>
      <c r="B210" s="314">
        <v>3</v>
      </c>
      <c r="C210" s="276">
        <f>SUMIF(INOUT!C:C,'N1113  (2)'!A210,INOUT!E:E)</f>
        <v>0</v>
      </c>
      <c r="D210" s="281">
        <f t="shared" si="27"/>
        <v>3</v>
      </c>
      <c r="E210" s="305">
        <f>SUMIF(INOUT!C:C,'N1113  (2)'!A210,INOUT!F:F)</f>
        <v>0</v>
      </c>
      <c r="F210" s="282">
        <f t="shared" si="26"/>
        <v>3</v>
      </c>
      <c r="G210" s="306">
        <v>310</v>
      </c>
      <c r="H210" s="280">
        <f t="shared" si="25"/>
        <v>0</v>
      </c>
      <c r="I210" s="284">
        <f t="shared" si="28"/>
        <v>930</v>
      </c>
    </row>
    <row r="211" spans="1:10" s="307" customFormat="1" x14ac:dyDescent="0.2">
      <c r="A211" s="304" t="s">
        <v>241</v>
      </c>
      <c r="B211" s="314">
        <v>3</v>
      </c>
      <c r="C211" s="276">
        <f>SUMIF(INOUT!C:C,'N1113  (2)'!A211,INOUT!E:E)</f>
        <v>3</v>
      </c>
      <c r="D211" s="281">
        <f t="shared" si="27"/>
        <v>6</v>
      </c>
      <c r="E211" s="305">
        <f>SUMIF(INOUT!C:C,'N1113  (2)'!A211,INOUT!F:F)</f>
        <v>0</v>
      </c>
      <c r="F211" s="282">
        <f t="shared" si="26"/>
        <v>6</v>
      </c>
      <c r="G211" s="306">
        <v>390</v>
      </c>
      <c r="H211" s="280">
        <f t="shared" si="25"/>
        <v>0</v>
      </c>
      <c r="I211" s="284">
        <f t="shared" si="28"/>
        <v>2340</v>
      </c>
    </row>
    <row r="212" spans="1:10" s="307" customFormat="1" x14ac:dyDescent="0.2">
      <c r="A212" s="304" t="s">
        <v>432</v>
      </c>
      <c r="B212" s="314">
        <v>0</v>
      </c>
      <c r="C212" s="276">
        <f>SUMIF(INOUT!C:C,'N1113  (2)'!A212,INOUT!E:E)</f>
        <v>0</v>
      </c>
      <c r="D212" s="281">
        <f t="shared" si="27"/>
        <v>0</v>
      </c>
      <c r="E212" s="305">
        <f>SUMIF(INOUT!C:C,'N1113  (2)'!A212,INOUT!F:F)</f>
        <v>0</v>
      </c>
      <c r="F212" s="282">
        <f t="shared" si="26"/>
        <v>0</v>
      </c>
      <c r="G212" s="306">
        <v>695</v>
      </c>
      <c r="H212" s="280">
        <f t="shared" si="25"/>
        <v>0</v>
      </c>
      <c r="I212" s="284">
        <f t="shared" si="28"/>
        <v>0</v>
      </c>
    </row>
    <row r="213" spans="1:10" s="307" customFormat="1" x14ac:dyDescent="0.2">
      <c r="A213" s="304" t="s">
        <v>349</v>
      </c>
      <c r="B213" s="314">
        <v>2</v>
      </c>
      <c r="C213" s="276">
        <f>SUMIF(INOUT!C:C,'N1113  (2)'!A213,INOUT!E:E)</f>
        <v>2</v>
      </c>
      <c r="D213" s="281">
        <f t="shared" si="27"/>
        <v>4</v>
      </c>
      <c r="E213" s="305">
        <f>SUMIF(INOUT!C:C,'N1113  (2)'!A213,INOUT!F:F)</f>
        <v>0</v>
      </c>
      <c r="F213" s="282">
        <f t="shared" si="26"/>
        <v>4</v>
      </c>
      <c r="G213" s="306">
        <v>795</v>
      </c>
      <c r="H213" s="280">
        <f t="shared" si="25"/>
        <v>0</v>
      </c>
      <c r="I213" s="284">
        <f t="shared" si="28"/>
        <v>3180</v>
      </c>
    </row>
    <row r="214" spans="1:10" s="307" customFormat="1" x14ac:dyDescent="0.2">
      <c r="A214" s="304" t="s">
        <v>544</v>
      </c>
      <c r="B214" s="314">
        <v>5</v>
      </c>
      <c r="C214" s="276">
        <f>SUMIF(INOUT!C:C,'N1113  (2)'!A214,INOUT!E:E)</f>
        <v>0</v>
      </c>
      <c r="D214" s="281">
        <f t="shared" si="27"/>
        <v>5</v>
      </c>
      <c r="E214" s="305">
        <f>SUMIF(INOUT!C:C,'N1113  (2)'!A214,INOUT!F:F)</f>
        <v>0</v>
      </c>
      <c r="F214" s="282">
        <f t="shared" si="26"/>
        <v>5</v>
      </c>
      <c r="G214" s="306">
        <v>365</v>
      </c>
      <c r="H214" s="280">
        <f t="shared" si="25"/>
        <v>0</v>
      </c>
      <c r="I214" s="284">
        <f t="shared" si="28"/>
        <v>1825</v>
      </c>
    </row>
    <row r="215" spans="1:10" s="307" customFormat="1" x14ac:dyDescent="0.2">
      <c r="A215" s="304" t="s">
        <v>556</v>
      </c>
      <c r="B215" s="314">
        <v>1</v>
      </c>
      <c r="C215" s="276">
        <f>SUMIF(INOUT!C:C,'N1113  (2)'!A215,INOUT!E:E)</f>
        <v>0</v>
      </c>
      <c r="D215" s="281">
        <f t="shared" si="27"/>
        <v>1</v>
      </c>
      <c r="E215" s="305">
        <f>SUMIF(INOUT!C:C,'N1113  (2)'!A215,INOUT!F:F)</f>
        <v>0</v>
      </c>
      <c r="F215" s="282">
        <f t="shared" si="26"/>
        <v>1</v>
      </c>
      <c r="G215" s="306">
        <v>395</v>
      </c>
      <c r="H215" s="280">
        <f t="shared" si="25"/>
        <v>0</v>
      </c>
      <c r="I215" s="284">
        <f t="shared" si="28"/>
        <v>395</v>
      </c>
    </row>
    <row r="216" spans="1:10" s="307" customFormat="1" x14ac:dyDescent="0.2">
      <c r="A216" s="304" t="s">
        <v>546</v>
      </c>
      <c r="B216" s="314">
        <v>0</v>
      </c>
      <c r="C216" s="276">
        <f>SUMIF(INOUT!C:C,'N1113  (2)'!A216,INOUT!E:E)</f>
        <v>2</v>
      </c>
      <c r="D216" s="281">
        <f t="shared" si="27"/>
        <v>2</v>
      </c>
      <c r="E216" s="305">
        <f>SUMIF(INOUT!C:C,'N1113  (2)'!A216,INOUT!F:F)</f>
        <v>2</v>
      </c>
      <c r="F216" s="282">
        <f t="shared" si="26"/>
        <v>0</v>
      </c>
      <c r="G216" s="306">
        <v>385</v>
      </c>
      <c r="H216" s="280">
        <f t="shared" si="25"/>
        <v>770</v>
      </c>
      <c r="I216" s="284">
        <f t="shared" si="28"/>
        <v>0</v>
      </c>
    </row>
    <row r="217" spans="1:10" s="307" customFormat="1" x14ac:dyDescent="0.2">
      <c r="A217" s="304" t="s">
        <v>580</v>
      </c>
      <c r="B217" s="314">
        <v>0</v>
      </c>
      <c r="C217" s="276">
        <f>SUMIF(INOUT!C:C,'N1113  (2)'!A217,INOUT!E:E)</f>
        <v>2</v>
      </c>
      <c r="D217" s="281">
        <f t="shared" si="27"/>
        <v>2</v>
      </c>
      <c r="E217" s="305">
        <f>SUMIF(INOUT!C:C,'N1113  (2)'!A217,INOUT!F:F)</f>
        <v>1</v>
      </c>
      <c r="F217" s="282">
        <f t="shared" si="26"/>
        <v>1</v>
      </c>
      <c r="G217" s="306">
        <v>395</v>
      </c>
      <c r="H217" s="280">
        <f t="shared" si="25"/>
        <v>395</v>
      </c>
      <c r="I217" s="284">
        <f t="shared" si="28"/>
        <v>395</v>
      </c>
    </row>
    <row r="218" spans="1:10" s="307" customFormat="1" x14ac:dyDescent="0.2">
      <c r="A218" s="304" t="s">
        <v>602</v>
      </c>
      <c r="B218" s="314">
        <v>0</v>
      </c>
      <c r="C218" s="276">
        <f>SUMIF(INOUT!C:C,'N1113  (2)'!A218,INOUT!E:E)</f>
        <v>0</v>
      </c>
      <c r="D218" s="281">
        <f t="shared" si="27"/>
        <v>0</v>
      </c>
      <c r="E218" s="305">
        <f>SUMIF(INOUT!C:C,'N1113  (2)'!A218,INOUT!F:F)</f>
        <v>0</v>
      </c>
      <c r="F218" s="282">
        <f t="shared" si="26"/>
        <v>0</v>
      </c>
      <c r="G218" s="306">
        <v>375</v>
      </c>
      <c r="H218" s="280">
        <f t="shared" si="25"/>
        <v>0</v>
      </c>
      <c r="I218" s="284">
        <f t="shared" si="28"/>
        <v>0</v>
      </c>
    </row>
    <row r="219" spans="1:10" s="307" customFormat="1" x14ac:dyDescent="0.2">
      <c r="A219" s="304" t="s">
        <v>762</v>
      </c>
      <c r="B219" s="314">
        <v>0</v>
      </c>
      <c r="C219" s="276">
        <f>SUMIF(INOUT!C:C,'N1113  (2)'!A219,INOUT!E:E)</f>
        <v>0</v>
      </c>
      <c r="D219" s="281">
        <f t="shared" si="27"/>
        <v>0</v>
      </c>
      <c r="E219" s="305">
        <f>SUMIF(INOUT!C:C,'N1113  (2)'!A219,INOUT!F:F)</f>
        <v>0</v>
      </c>
      <c r="F219" s="282">
        <f t="shared" si="26"/>
        <v>0</v>
      </c>
      <c r="G219" s="306">
        <v>380</v>
      </c>
      <c r="H219" s="330">
        <f t="shared" si="25"/>
        <v>0</v>
      </c>
      <c r="I219" s="284">
        <f t="shared" si="28"/>
        <v>0</v>
      </c>
    </row>
    <row r="220" spans="1:10" s="307" customFormat="1" x14ac:dyDescent="0.2">
      <c r="A220" s="304" t="s">
        <v>547</v>
      </c>
      <c r="B220" s="314">
        <v>4</v>
      </c>
      <c r="C220" s="276">
        <f>SUMIF(INOUT!C:C,'N1113  (2)'!A220,INOUT!E:E)</f>
        <v>0</v>
      </c>
      <c r="D220" s="281">
        <f t="shared" si="27"/>
        <v>4</v>
      </c>
      <c r="E220" s="305">
        <f>SUMIF(INOUT!C:C,'N1113  (2)'!A220,INOUT!F:F)</f>
        <v>0</v>
      </c>
      <c r="F220" s="282">
        <f t="shared" si="26"/>
        <v>4</v>
      </c>
      <c r="G220" s="306">
        <v>395</v>
      </c>
      <c r="H220" s="330">
        <f t="shared" si="25"/>
        <v>0</v>
      </c>
      <c r="I220" s="284">
        <f t="shared" si="28"/>
        <v>1580</v>
      </c>
    </row>
    <row r="221" spans="1:10" s="307" customFormat="1" x14ac:dyDescent="0.2">
      <c r="A221" s="304" t="s">
        <v>847</v>
      </c>
      <c r="B221" s="314">
        <v>0</v>
      </c>
      <c r="C221" s="276">
        <f>SUMIF(INOUT!C:C,'N1113  (2)'!A221,INOUT!E:E)</f>
        <v>0</v>
      </c>
      <c r="D221" s="281">
        <f t="shared" si="27"/>
        <v>0</v>
      </c>
      <c r="E221" s="305">
        <f>SUMIF(INOUT!C:C,'N1113  (2)'!A221,INOUT!F:F)</f>
        <v>0</v>
      </c>
      <c r="F221" s="282">
        <f t="shared" ref="F221:F252" si="29">D221-E221</f>
        <v>0</v>
      </c>
      <c r="G221" s="306">
        <v>375</v>
      </c>
      <c r="H221" s="330">
        <f t="shared" si="25"/>
        <v>0</v>
      </c>
      <c r="I221" s="284">
        <f t="shared" si="28"/>
        <v>0</v>
      </c>
    </row>
    <row r="222" spans="1:10" s="307" customFormat="1" x14ac:dyDescent="0.2">
      <c r="A222" s="304" t="s">
        <v>761</v>
      </c>
      <c r="B222" s="314">
        <v>0</v>
      </c>
      <c r="C222" s="276">
        <f>SUMIF(INOUT!C:C,'N1113  (2)'!A222,INOUT!E:E)</f>
        <v>0</v>
      </c>
      <c r="D222" s="281">
        <f t="shared" si="27"/>
        <v>0</v>
      </c>
      <c r="E222" s="305">
        <f>SUMIF(INOUT!C:C,'N1113  (2)'!A222,INOUT!F:F)</f>
        <v>0</v>
      </c>
      <c r="F222" s="282">
        <f t="shared" si="29"/>
        <v>0</v>
      </c>
      <c r="G222" s="306">
        <v>380</v>
      </c>
      <c r="H222" s="330">
        <f t="shared" si="25"/>
        <v>0</v>
      </c>
      <c r="I222" s="284">
        <f t="shared" si="28"/>
        <v>0</v>
      </c>
    </row>
    <row r="223" spans="1:10" s="307" customFormat="1" x14ac:dyDescent="0.2">
      <c r="A223" s="304" t="s">
        <v>433</v>
      </c>
      <c r="B223" s="314">
        <v>2</v>
      </c>
      <c r="C223" s="276">
        <f>SUMIF(INOUT!C:C,'N1113  (2)'!A223,INOUT!E:E)</f>
        <v>0</v>
      </c>
      <c r="D223" s="305">
        <v>2</v>
      </c>
      <c r="E223" s="305">
        <f>SUMIF(INOUT!C:C,'N1113  (2)'!A223,INOUT!F:F)</f>
        <v>0</v>
      </c>
      <c r="F223" s="282">
        <f t="shared" si="29"/>
        <v>2</v>
      </c>
      <c r="G223" s="334">
        <v>3100</v>
      </c>
      <c r="H223" s="312">
        <f t="shared" si="25"/>
        <v>0</v>
      </c>
      <c r="I223" s="318">
        <f t="shared" si="28"/>
        <v>6200</v>
      </c>
    </row>
    <row r="224" spans="1:10" s="319" customFormat="1" ht="18.75" customHeight="1" x14ac:dyDescent="0.2">
      <c r="A224" s="304" t="s">
        <v>379</v>
      </c>
      <c r="B224" s="314">
        <v>2</v>
      </c>
      <c r="C224" s="276">
        <f>SUMIF(INOUT!C:C,'N1113  (2)'!A224,INOUT!E:E)</f>
        <v>0</v>
      </c>
      <c r="D224" s="281">
        <f t="shared" ref="D224:D265" si="30">B224+C224</f>
        <v>2</v>
      </c>
      <c r="E224" s="305">
        <f>SUMIF(INOUT!C:C,'N1113  (2)'!A224,INOUT!F:F)</f>
        <v>0</v>
      </c>
      <c r="F224" s="282">
        <f t="shared" si="29"/>
        <v>2</v>
      </c>
      <c r="G224" s="334">
        <v>1000</v>
      </c>
      <c r="H224" s="280">
        <f t="shared" si="25"/>
        <v>0</v>
      </c>
      <c r="I224" s="284">
        <f t="shared" si="28"/>
        <v>2000</v>
      </c>
    </row>
    <row r="225" spans="1:11" s="307" customFormat="1" x14ac:dyDescent="0.2">
      <c r="A225" s="304" t="s">
        <v>757</v>
      </c>
      <c r="B225" s="314">
        <v>0</v>
      </c>
      <c r="C225" s="276">
        <f>SUMIF(INOUT!C:C,'N1113  (2)'!A225,INOUT!E:E)</f>
        <v>0</v>
      </c>
      <c r="D225" s="281">
        <f t="shared" si="30"/>
        <v>0</v>
      </c>
      <c r="E225" s="305">
        <v>0</v>
      </c>
      <c r="F225" s="282">
        <f t="shared" si="29"/>
        <v>0</v>
      </c>
      <c r="G225" s="334">
        <v>3300</v>
      </c>
      <c r="H225" s="280">
        <f t="shared" si="25"/>
        <v>0</v>
      </c>
      <c r="I225" s="284">
        <f t="shared" si="28"/>
        <v>0</v>
      </c>
    </row>
    <row r="226" spans="1:11" s="307" customFormat="1" x14ac:dyDescent="0.2">
      <c r="A226" s="304" t="s">
        <v>255</v>
      </c>
      <c r="B226" s="314">
        <v>0</v>
      </c>
      <c r="C226" s="276">
        <f>SUMIF(INOUT!C:C,'N1113  (2)'!A226,INOUT!E:E)</f>
        <v>0</v>
      </c>
      <c r="D226" s="281">
        <f t="shared" si="30"/>
        <v>0</v>
      </c>
      <c r="E226" s="305">
        <f>SUMIF(INOUT!C:C,'N1113  (2)'!A226,INOUT!F:F)</f>
        <v>0</v>
      </c>
      <c r="F226" s="282">
        <f t="shared" si="29"/>
        <v>0</v>
      </c>
      <c r="G226" s="334">
        <v>3200</v>
      </c>
      <c r="H226" s="280">
        <f t="shared" si="25"/>
        <v>0</v>
      </c>
      <c r="I226" s="284">
        <f t="shared" si="28"/>
        <v>0</v>
      </c>
    </row>
    <row r="227" spans="1:11" s="307" customFormat="1" x14ac:dyDescent="0.2">
      <c r="A227" s="304" t="s">
        <v>378</v>
      </c>
      <c r="B227" s="314">
        <v>0</v>
      </c>
      <c r="C227" s="276">
        <f>SUMIF(INOUT!C:C,'N1113  (2)'!A227,INOUT!E:E)</f>
        <v>0</v>
      </c>
      <c r="D227" s="281">
        <f t="shared" si="30"/>
        <v>0</v>
      </c>
      <c r="E227" s="305">
        <f>SUMIF(INOUT!C:C,'N1113  (2)'!A227,INOUT!F:F)</f>
        <v>0</v>
      </c>
      <c r="F227" s="282">
        <f t="shared" si="29"/>
        <v>0</v>
      </c>
      <c r="G227" s="306">
        <v>45</v>
      </c>
      <c r="H227" s="280">
        <f t="shared" si="25"/>
        <v>0</v>
      </c>
      <c r="I227" s="284">
        <f t="shared" si="28"/>
        <v>0</v>
      </c>
    </row>
    <row r="228" spans="1:11" s="307" customFormat="1" ht="16.5" x14ac:dyDescent="0.2">
      <c r="A228" s="168" t="s">
        <v>233</v>
      </c>
      <c r="B228" s="314">
        <v>0</v>
      </c>
      <c r="C228" s="276">
        <f>SUMIF(INOUT!C:C,'N1113  (2)'!A228,INOUT!E:E)</f>
        <v>5</v>
      </c>
      <c r="D228" s="281">
        <f t="shared" si="30"/>
        <v>5</v>
      </c>
      <c r="E228" s="305">
        <f>SUMIF(INOUT!C:C,'N1113  (2)'!A228,INOUT!F:F)</f>
        <v>5</v>
      </c>
      <c r="F228" s="282">
        <f t="shared" si="29"/>
        <v>0</v>
      </c>
      <c r="G228" s="306">
        <v>165</v>
      </c>
      <c r="H228" s="280">
        <f t="shared" si="25"/>
        <v>825</v>
      </c>
      <c r="I228" s="284">
        <f t="shared" si="28"/>
        <v>0</v>
      </c>
      <c r="K228" s="317"/>
    </row>
    <row r="229" spans="1:11" s="307" customFormat="1" x14ac:dyDescent="0.2">
      <c r="A229" s="304" t="s">
        <v>764</v>
      </c>
      <c r="B229" s="314">
        <v>0</v>
      </c>
      <c r="C229" s="276">
        <f>SUMIF(INOUT!C:C,'N1113  (2)'!A229,INOUT!E:E)</f>
        <v>5</v>
      </c>
      <c r="D229" s="281">
        <f t="shared" si="30"/>
        <v>5</v>
      </c>
      <c r="E229" s="305">
        <f>SUMIF(INOUT!C:C,'N1113  (2)'!A229,INOUT!F:F)</f>
        <v>0</v>
      </c>
      <c r="F229" s="282">
        <f t="shared" si="29"/>
        <v>5</v>
      </c>
      <c r="G229" s="306">
        <v>165</v>
      </c>
      <c r="H229" s="280">
        <f t="shared" si="25"/>
        <v>0</v>
      </c>
      <c r="I229" s="284">
        <f t="shared" si="28"/>
        <v>825</v>
      </c>
      <c r="K229" s="317"/>
    </row>
    <row r="230" spans="1:11" s="307" customFormat="1" x14ac:dyDescent="0.2">
      <c r="A230" s="304" t="s">
        <v>261</v>
      </c>
      <c r="B230" s="314">
        <v>3</v>
      </c>
      <c r="C230" s="276">
        <f>SUMIF(INOUT!C:C,'N1113  (2)'!A230,INOUT!E:E)</f>
        <v>0</v>
      </c>
      <c r="D230" s="281">
        <f t="shared" si="30"/>
        <v>3</v>
      </c>
      <c r="E230" s="305">
        <f>SUMIF(INOUT!C:C,'N1113  (2)'!A230,INOUT!F:F)</f>
        <v>0</v>
      </c>
      <c r="F230" s="282">
        <f t="shared" si="29"/>
        <v>3</v>
      </c>
      <c r="G230" s="306">
        <v>26</v>
      </c>
      <c r="H230" s="280">
        <f t="shared" si="25"/>
        <v>0</v>
      </c>
      <c r="I230" s="284">
        <f t="shared" si="28"/>
        <v>78</v>
      </c>
    </row>
    <row r="231" spans="1:11" s="307" customFormat="1" x14ac:dyDescent="0.2">
      <c r="A231" s="304" t="s">
        <v>763</v>
      </c>
      <c r="B231" s="314">
        <v>0</v>
      </c>
      <c r="C231" s="276">
        <f>SUMIF(INOUT!C:C,'N1113  (2)'!A231,INOUT!E:E)</f>
        <v>0</v>
      </c>
      <c r="D231" s="281">
        <f t="shared" si="30"/>
        <v>0</v>
      </c>
      <c r="E231" s="305">
        <f>SUMIF(INOUT!C:C,'N1113  (2)'!A231,INOUT!F:F)</f>
        <v>0</v>
      </c>
      <c r="F231" s="282">
        <f t="shared" si="29"/>
        <v>0</v>
      </c>
      <c r="G231" s="306">
        <v>26</v>
      </c>
      <c r="H231" s="280">
        <f t="shared" si="25"/>
        <v>0</v>
      </c>
      <c r="I231" s="284">
        <f t="shared" si="28"/>
        <v>0</v>
      </c>
    </row>
    <row r="232" spans="1:11" s="307" customFormat="1" x14ac:dyDescent="0.2">
      <c r="A232" s="304" t="s">
        <v>884</v>
      </c>
      <c r="B232" s="314">
        <v>0</v>
      </c>
      <c r="C232" s="276">
        <f>SUMIF(INOUT!C:C,'N1113  (2)'!A232,INOUT!E:E)</f>
        <v>6</v>
      </c>
      <c r="D232" s="281">
        <f t="shared" si="30"/>
        <v>6</v>
      </c>
      <c r="E232" s="305">
        <f>SUMIF(INOUT!C:C,'N1113  (2)'!A232,INOUT!F:F)</f>
        <v>3</v>
      </c>
      <c r="F232" s="282">
        <f t="shared" si="29"/>
        <v>3</v>
      </c>
      <c r="G232" s="306">
        <v>28</v>
      </c>
      <c r="H232" s="280">
        <f t="shared" si="25"/>
        <v>84</v>
      </c>
      <c r="I232" s="284">
        <f t="shared" si="28"/>
        <v>84</v>
      </c>
    </row>
    <row r="233" spans="1:11" s="307" customFormat="1" x14ac:dyDescent="0.2">
      <c r="A233" s="304" t="s">
        <v>437</v>
      </c>
      <c r="B233" s="314">
        <v>0</v>
      </c>
      <c r="C233" s="276">
        <f>SUMIF(INOUT!C:C,'N1113  (2)'!A233,INOUT!E:E)</f>
        <v>0</v>
      </c>
      <c r="D233" s="281">
        <f t="shared" si="30"/>
        <v>0</v>
      </c>
      <c r="E233" s="305">
        <f>SUMIF(INOUT!C:C,'N1113  (2)'!A233,INOUT!F:F)</f>
        <v>0</v>
      </c>
      <c r="F233" s="282">
        <f t="shared" si="29"/>
        <v>0</v>
      </c>
      <c r="G233" s="306">
        <v>52</v>
      </c>
      <c r="H233" s="280">
        <f t="shared" si="25"/>
        <v>0</v>
      </c>
      <c r="I233" s="284">
        <f t="shared" si="28"/>
        <v>0</v>
      </c>
    </row>
    <row r="234" spans="1:11" s="307" customFormat="1" x14ac:dyDescent="0.2">
      <c r="A234" s="304" t="s">
        <v>760</v>
      </c>
      <c r="B234" s="314">
        <v>0</v>
      </c>
      <c r="C234" s="276">
        <f>SUMIF(INOUT!C:C,'N1113  (2)'!A234,INOUT!E:E)</f>
        <v>13</v>
      </c>
      <c r="D234" s="281">
        <f t="shared" si="30"/>
        <v>13</v>
      </c>
      <c r="E234" s="305">
        <f>SUMIF(INOUT!C:C,'N1113  (2)'!A234,INOUT!F:F)</f>
        <v>8</v>
      </c>
      <c r="F234" s="282">
        <f t="shared" si="29"/>
        <v>5</v>
      </c>
      <c r="G234" s="306">
        <v>49</v>
      </c>
      <c r="H234" s="280">
        <f t="shared" si="25"/>
        <v>392</v>
      </c>
      <c r="I234" s="284">
        <f t="shared" si="28"/>
        <v>245</v>
      </c>
    </row>
    <row r="235" spans="1:11" s="307" customFormat="1" x14ac:dyDescent="0.2">
      <c r="A235" s="304" t="s">
        <v>264</v>
      </c>
      <c r="B235" s="314">
        <v>1</v>
      </c>
      <c r="C235" s="276">
        <f>SUMIF(INOUT!C:C,'N1113  (2)'!A235,INOUT!E:E)</f>
        <v>3</v>
      </c>
      <c r="D235" s="281">
        <f t="shared" si="30"/>
        <v>4</v>
      </c>
      <c r="E235" s="305">
        <f>SUMIF(INOUT!C:C,'N1113  (2)'!A235,INOUT!F:F)</f>
        <v>3</v>
      </c>
      <c r="F235" s="282">
        <f t="shared" si="29"/>
        <v>1</v>
      </c>
      <c r="G235" s="306">
        <v>59</v>
      </c>
      <c r="H235" s="280">
        <f t="shared" si="25"/>
        <v>177</v>
      </c>
      <c r="I235" s="284">
        <f t="shared" si="28"/>
        <v>59</v>
      </c>
    </row>
    <row r="236" spans="1:11" s="307" customFormat="1" x14ac:dyDescent="0.2">
      <c r="A236" s="304" t="s">
        <v>351</v>
      </c>
      <c r="B236" s="314">
        <v>1</v>
      </c>
      <c r="C236" s="276">
        <v>0</v>
      </c>
      <c r="D236" s="281">
        <f t="shared" si="30"/>
        <v>1</v>
      </c>
      <c r="E236" s="305">
        <f>SUMIF(INOUT!C:C,'N1113  (2)'!A236,INOUT!F:F)</f>
        <v>0</v>
      </c>
      <c r="F236" s="282">
        <f t="shared" si="29"/>
        <v>1</v>
      </c>
      <c r="G236" s="334">
        <v>1150</v>
      </c>
      <c r="H236" s="280">
        <f t="shared" si="25"/>
        <v>0</v>
      </c>
      <c r="I236" s="284">
        <f t="shared" si="28"/>
        <v>1150</v>
      </c>
    </row>
    <row r="237" spans="1:11" s="307" customFormat="1" x14ac:dyDescent="0.2">
      <c r="A237" s="304" t="s">
        <v>773</v>
      </c>
      <c r="B237" s="314">
        <v>0</v>
      </c>
      <c r="C237" s="276">
        <v>0</v>
      </c>
      <c r="D237" s="281">
        <f t="shared" si="30"/>
        <v>0</v>
      </c>
      <c r="E237" s="305">
        <f>SUMIF(INOUT!C:C,'N1113  (2)'!A237,INOUT!F:F)</f>
        <v>0</v>
      </c>
      <c r="F237" s="282">
        <f t="shared" si="29"/>
        <v>0</v>
      </c>
      <c r="G237" s="334">
        <v>1690</v>
      </c>
      <c r="H237" s="280">
        <f t="shared" si="25"/>
        <v>0</v>
      </c>
      <c r="I237" s="284">
        <f t="shared" si="28"/>
        <v>0</v>
      </c>
    </row>
    <row r="238" spans="1:11" s="307" customFormat="1" x14ac:dyDescent="0.2">
      <c r="A238" s="304" t="s">
        <v>740</v>
      </c>
      <c r="B238" s="314">
        <v>0</v>
      </c>
      <c r="C238" s="276">
        <f>SUMIF(INOUT!C:C,'N1113  (2)'!A238,INOUT!E:E)</f>
        <v>0</v>
      </c>
      <c r="D238" s="281">
        <f t="shared" si="30"/>
        <v>0</v>
      </c>
      <c r="E238" s="305">
        <f>SUMIF(INOUT!C:C,'N1113  (2)'!A238,INOUT!F:F)</f>
        <v>0</v>
      </c>
      <c r="F238" s="282">
        <f t="shared" si="29"/>
        <v>0</v>
      </c>
      <c r="G238" s="334">
        <v>1320</v>
      </c>
      <c r="H238" s="280">
        <f t="shared" si="25"/>
        <v>0</v>
      </c>
      <c r="I238" s="284">
        <f t="shared" si="28"/>
        <v>0</v>
      </c>
    </row>
    <row r="239" spans="1:11" s="307" customFormat="1" x14ac:dyDescent="0.2">
      <c r="A239" s="304" t="s">
        <v>353</v>
      </c>
      <c r="B239" s="314">
        <v>0</v>
      </c>
      <c r="C239" s="276">
        <f>SUMIF(INOUT!C:C,'N1113  (2)'!A239,INOUT!E:E)</f>
        <v>0</v>
      </c>
      <c r="D239" s="281">
        <f t="shared" si="30"/>
        <v>0</v>
      </c>
      <c r="E239" s="305">
        <f>SUMIF(INOUT!C:C,'N1113  (2)'!A239,INOUT!F:F)</f>
        <v>0</v>
      </c>
      <c r="F239" s="282">
        <f t="shared" si="29"/>
        <v>0</v>
      </c>
      <c r="G239" s="306">
        <v>4.5</v>
      </c>
      <c r="H239" s="280">
        <f t="shared" si="25"/>
        <v>0</v>
      </c>
      <c r="I239" s="284">
        <f t="shared" ref="I239:I270" si="31">+G239*F239</f>
        <v>0</v>
      </c>
    </row>
    <row r="240" spans="1:11" s="307" customFormat="1" x14ac:dyDescent="0.2">
      <c r="A240" s="304" t="s">
        <v>438</v>
      </c>
      <c r="B240" s="314">
        <v>42</v>
      </c>
      <c r="C240" s="276">
        <f>SUMIF(INOUT!C:C,'N1113  (2)'!A240,INOUT!E:E)</f>
        <v>14</v>
      </c>
      <c r="D240" s="281">
        <f t="shared" si="30"/>
        <v>56</v>
      </c>
      <c r="E240" s="305">
        <f>SUMIF(INOUT!C:C,'N1113  (2)'!A240,INOUT!F:F)</f>
        <v>22</v>
      </c>
      <c r="F240" s="282">
        <f t="shared" si="29"/>
        <v>34</v>
      </c>
      <c r="G240" s="306">
        <v>20</v>
      </c>
      <c r="H240" s="280">
        <f t="shared" si="25"/>
        <v>440</v>
      </c>
      <c r="I240" s="284">
        <f t="shared" si="31"/>
        <v>680</v>
      </c>
    </row>
    <row r="241" spans="1:10" s="307" customFormat="1" ht="16.5" x14ac:dyDescent="0.2">
      <c r="A241" s="168" t="s">
        <v>749</v>
      </c>
      <c r="B241" s="314">
        <v>0</v>
      </c>
      <c r="C241" s="276">
        <f>SUMIF(INOUT!C:C,'N1113  (2)'!A241,INOUT!E:E)</f>
        <v>0</v>
      </c>
      <c r="D241" s="281">
        <f t="shared" si="30"/>
        <v>0</v>
      </c>
      <c r="E241" s="305">
        <f>SUMIF(INOUT!C:C,'N1113  (2)'!A241,INOUT!F:F)</f>
        <v>0</v>
      </c>
      <c r="F241" s="282">
        <f t="shared" si="29"/>
        <v>0</v>
      </c>
      <c r="G241" s="306">
        <v>350</v>
      </c>
      <c r="H241" s="280">
        <f t="shared" si="25"/>
        <v>0</v>
      </c>
      <c r="I241" s="284">
        <f t="shared" si="31"/>
        <v>0</v>
      </c>
    </row>
    <row r="242" spans="1:10" s="307" customFormat="1" x14ac:dyDescent="0.2">
      <c r="A242" s="304" t="s">
        <v>356</v>
      </c>
      <c r="B242" s="314">
        <v>0</v>
      </c>
      <c r="C242" s="276">
        <f>SUMIF(INOUT!C:C,'N1113  (2)'!A242,INOUT!E:E)</f>
        <v>1</v>
      </c>
      <c r="D242" s="281">
        <f t="shared" si="30"/>
        <v>1</v>
      </c>
      <c r="E242" s="305">
        <f>SUMIF(INOUT!C:C,'N1113  (2)'!A242,INOUT!F:F)</f>
        <v>1</v>
      </c>
      <c r="F242" s="282">
        <f t="shared" si="29"/>
        <v>0</v>
      </c>
      <c r="G242" s="306">
        <v>5</v>
      </c>
      <c r="H242" s="280">
        <f t="shared" si="25"/>
        <v>5</v>
      </c>
      <c r="I242" s="284">
        <f t="shared" si="31"/>
        <v>0</v>
      </c>
    </row>
    <row r="243" spans="1:10" s="307" customFormat="1" x14ac:dyDescent="0.2">
      <c r="A243" s="304" t="s">
        <v>832</v>
      </c>
      <c r="B243" s="314">
        <v>0</v>
      </c>
      <c r="C243" s="276">
        <v>1</v>
      </c>
      <c r="D243" s="281">
        <f t="shared" si="30"/>
        <v>1</v>
      </c>
      <c r="E243" s="305">
        <f>SUMIF(INOUT!C:C,'N1113  (2)'!A243,INOUT!F:F)</f>
        <v>0</v>
      </c>
      <c r="F243" s="282">
        <f t="shared" si="29"/>
        <v>1</v>
      </c>
      <c r="G243" s="306">
        <v>1950</v>
      </c>
      <c r="H243" s="280">
        <f t="shared" si="25"/>
        <v>0</v>
      </c>
      <c r="I243" s="284">
        <f t="shared" si="31"/>
        <v>1950</v>
      </c>
    </row>
    <row r="244" spans="1:10" s="307" customFormat="1" x14ac:dyDescent="0.2">
      <c r="A244" s="304" t="s">
        <v>269</v>
      </c>
      <c r="B244" s="314">
        <v>262</v>
      </c>
      <c r="C244" s="276">
        <f>SUMIF(INOUT!C:C,'N1113  (2)'!A244,INOUT!E:E)</f>
        <v>62</v>
      </c>
      <c r="D244" s="281">
        <f t="shared" si="30"/>
        <v>324</v>
      </c>
      <c r="E244" s="305">
        <f>SUMIF(INOUT!C:C,'N1113  (2)'!A244,INOUT!F:F)</f>
        <v>53</v>
      </c>
      <c r="F244" s="282">
        <f t="shared" si="29"/>
        <v>271</v>
      </c>
      <c r="G244" s="306">
        <v>14</v>
      </c>
      <c r="H244" s="280">
        <f t="shared" si="25"/>
        <v>742</v>
      </c>
      <c r="I244" s="284">
        <f t="shared" si="31"/>
        <v>3794</v>
      </c>
    </row>
    <row r="245" spans="1:10" s="307" customFormat="1" x14ac:dyDescent="0.2">
      <c r="A245" s="304" t="s">
        <v>439</v>
      </c>
      <c r="B245" s="314">
        <v>3</v>
      </c>
      <c r="C245" s="276">
        <f>SUMIF(INOUT!C:C,'N1113  (2)'!A245,INOUT!E:E)</f>
        <v>3</v>
      </c>
      <c r="D245" s="281">
        <f t="shared" si="30"/>
        <v>6</v>
      </c>
      <c r="E245" s="305">
        <f>SUMIF(INOUT!C:C,'N1113  (2)'!A245,INOUT!F:F)</f>
        <v>0</v>
      </c>
      <c r="F245" s="282">
        <f t="shared" si="29"/>
        <v>6</v>
      </c>
      <c r="G245" s="306">
        <v>8.5</v>
      </c>
      <c r="H245" s="280">
        <f t="shared" si="25"/>
        <v>0</v>
      </c>
      <c r="I245" s="284">
        <f t="shared" si="31"/>
        <v>51</v>
      </c>
    </row>
    <row r="246" spans="1:10" s="307" customFormat="1" x14ac:dyDescent="0.2">
      <c r="A246" s="304" t="s">
        <v>271</v>
      </c>
      <c r="B246" s="314">
        <v>7</v>
      </c>
      <c r="C246" s="276">
        <f>SUMIF(INOUT!C:C,'N1113  (2)'!A246,INOUT!E:E)</f>
        <v>7</v>
      </c>
      <c r="D246" s="281">
        <f t="shared" si="30"/>
        <v>14</v>
      </c>
      <c r="E246" s="305">
        <f>SUMIF(INOUT!C:C,'N1113  (2)'!A246,INOUT!F:F)</f>
        <v>0</v>
      </c>
      <c r="F246" s="282">
        <f t="shared" si="29"/>
        <v>14</v>
      </c>
      <c r="G246" s="306">
        <v>8.5</v>
      </c>
      <c r="H246" s="280">
        <f t="shared" si="25"/>
        <v>0</v>
      </c>
      <c r="I246" s="284">
        <f t="shared" si="31"/>
        <v>119</v>
      </c>
    </row>
    <row r="247" spans="1:10" s="307" customFormat="1" x14ac:dyDescent="0.2">
      <c r="A247" s="304" t="s">
        <v>747</v>
      </c>
      <c r="B247" s="314">
        <v>0</v>
      </c>
      <c r="C247" s="276">
        <f>SUMIF(INOUT!C:C,'N1113  (2)'!A247,INOUT!E:E)</f>
        <v>1</v>
      </c>
      <c r="D247" s="281">
        <f t="shared" si="30"/>
        <v>1</v>
      </c>
      <c r="E247" s="305">
        <f>SUMIF(INOUT!C:C,'N1113  (2)'!A247,INOUT!F:F)</f>
        <v>1</v>
      </c>
      <c r="F247" s="282">
        <f t="shared" si="29"/>
        <v>0</v>
      </c>
      <c r="G247" s="306">
        <v>78</v>
      </c>
      <c r="H247" s="280">
        <f t="shared" si="25"/>
        <v>78</v>
      </c>
      <c r="I247" s="284">
        <f t="shared" si="31"/>
        <v>0</v>
      </c>
    </row>
    <row r="248" spans="1:10" s="307" customFormat="1" x14ac:dyDescent="0.2">
      <c r="A248" s="304" t="s">
        <v>857</v>
      </c>
      <c r="B248" s="314">
        <v>0</v>
      </c>
      <c r="C248" s="276">
        <f>SUMIF(INOUT!C:C,'N1113  (2)'!A248,INOUT!E:E)</f>
        <v>1</v>
      </c>
      <c r="D248" s="281">
        <f t="shared" si="30"/>
        <v>1</v>
      </c>
      <c r="E248" s="305">
        <f>SUMIF(INOUT!C:C,'N1113  (2)'!A248,INOUT!F:F)</f>
        <v>1</v>
      </c>
      <c r="F248" s="282">
        <f t="shared" si="29"/>
        <v>0</v>
      </c>
      <c r="G248" s="306">
        <v>595</v>
      </c>
      <c r="H248" s="280">
        <f t="shared" si="25"/>
        <v>595</v>
      </c>
      <c r="I248" s="284">
        <f t="shared" si="31"/>
        <v>0</v>
      </c>
    </row>
    <row r="249" spans="1:10" s="307" customFormat="1" x14ac:dyDescent="0.2">
      <c r="A249" s="304" t="s">
        <v>810</v>
      </c>
      <c r="B249" s="314">
        <v>46</v>
      </c>
      <c r="C249" s="276">
        <f>SUMIF(INOUT!C:C,'N1113  (2)'!A249,INOUT!E:E)</f>
        <v>28</v>
      </c>
      <c r="D249" s="281">
        <f t="shared" si="30"/>
        <v>74</v>
      </c>
      <c r="E249" s="305">
        <f>SUMIF(INOUT!C:C,'N1113  (2)'!A249,INOUT!F:F)</f>
        <v>4</v>
      </c>
      <c r="F249" s="282">
        <f t="shared" si="29"/>
        <v>70</v>
      </c>
      <c r="G249" s="306">
        <v>13</v>
      </c>
      <c r="H249" s="280">
        <f t="shared" si="25"/>
        <v>52</v>
      </c>
      <c r="I249" s="284">
        <f t="shared" si="31"/>
        <v>910</v>
      </c>
      <c r="J249" s="309"/>
    </row>
    <row r="250" spans="1:10" s="307" customFormat="1" x14ac:dyDescent="0.2">
      <c r="A250" s="304" t="s">
        <v>631</v>
      </c>
      <c r="B250" s="314">
        <v>11</v>
      </c>
      <c r="C250" s="276">
        <f>SUMIF(INOUT!C:C,'N1113  (2)'!A250,INOUT!E:E)</f>
        <v>0</v>
      </c>
      <c r="D250" s="281">
        <f t="shared" si="30"/>
        <v>11</v>
      </c>
      <c r="E250" s="305">
        <f>SUMIF(INOUT!C:C,'N1113  (2)'!A250,INOUT!F:F)</f>
        <v>0</v>
      </c>
      <c r="F250" s="282">
        <f t="shared" si="29"/>
        <v>11</v>
      </c>
      <c r="G250" s="306">
        <v>16</v>
      </c>
      <c r="H250" s="280">
        <f t="shared" ref="H250:H296" si="32">+E250*G250</f>
        <v>0</v>
      </c>
      <c r="I250" s="284">
        <f t="shared" si="31"/>
        <v>176</v>
      </c>
    </row>
    <row r="251" spans="1:10" s="307" customFormat="1" x14ac:dyDescent="0.2">
      <c r="A251" s="304" t="s">
        <v>517</v>
      </c>
      <c r="B251" s="314">
        <v>3</v>
      </c>
      <c r="C251" s="276">
        <f>SUMIF(INOUT!C:C,'N1113  (2)'!A251,INOUT!E:E)</f>
        <v>0</v>
      </c>
      <c r="D251" s="281">
        <f t="shared" si="30"/>
        <v>3</v>
      </c>
      <c r="E251" s="305">
        <f>SUMIF(INOUT!C:C,'N1113  (2)'!A251,INOUT!F:F)</f>
        <v>0</v>
      </c>
      <c r="F251" s="282">
        <f t="shared" si="29"/>
        <v>3</v>
      </c>
      <c r="G251" s="306">
        <v>20</v>
      </c>
      <c r="H251" s="280">
        <f t="shared" si="32"/>
        <v>0</v>
      </c>
      <c r="I251" s="284">
        <f t="shared" si="31"/>
        <v>60</v>
      </c>
    </row>
    <row r="252" spans="1:10" s="307" customFormat="1" x14ac:dyDescent="0.2">
      <c r="A252" s="304" t="s">
        <v>527</v>
      </c>
      <c r="B252" s="314">
        <v>12</v>
      </c>
      <c r="C252" s="276">
        <f>SUMIF(INOUT!C:C,'N1113  (2)'!A252,INOUT!E:E)</f>
        <v>0</v>
      </c>
      <c r="D252" s="281">
        <f t="shared" si="30"/>
        <v>12</v>
      </c>
      <c r="E252" s="305">
        <f>SUMIF(INOUT!C:C,'N1113  (2)'!A252,INOUT!F:F)</f>
        <v>0</v>
      </c>
      <c r="F252" s="282">
        <f t="shared" si="29"/>
        <v>12</v>
      </c>
      <c r="G252" s="306">
        <v>18</v>
      </c>
      <c r="H252" s="280">
        <f t="shared" si="32"/>
        <v>0</v>
      </c>
      <c r="I252" s="284">
        <f t="shared" si="31"/>
        <v>216</v>
      </c>
    </row>
    <row r="253" spans="1:10" s="307" customFormat="1" x14ac:dyDescent="0.2">
      <c r="A253" s="304" t="s">
        <v>528</v>
      </c>
      <c r="B253" s="314">
        <v>12</v>
      </c>
      <c r="C253" s="276">
        <f>SUMIF(INOUT!C:C,'N1113  (2)'!A253,INOUT!E:E)</f>
        <v>0</v>
      </c>
      <c r="D253" s="281">
        <f t="shared" si="30"/>
        <v>12</v>
      </c>
      <c r="E253" s="305">
        <f>SUMIF(INOUT!C:C,'N1113  (2)'!A253,INOUT!F:F)</f>
        <v>0</v>
      </c>
      <c r="F253" s="282">
        <f t="shared" ref="F253:F262" si="33">D253-E253</f>
        <v>12</v>
      </c>
      <c r="G253" s="306">
        <v>24</v>
      </c>
      <c r="H253" s="280">
        <f t="shared" si="32"/>
        <v>0</v>
      </c>
      <c r="I253" s="284">
        <f t="shared" si="31"/>
        <v>288</v>
      </c>
    </row>
    <row r="254" spans="1:10" s="307" customFormat="1" x14ac:dyDescent="0.2">
      <c r="A254" s="304" t="s">
        <v>440</v>
      </c>
      <c r="B254" s="314">
        <v>8</v>
      </c>
      <c r="C254" s="276">
        <f>SUMIF(INOUT!C:C,'N1113  (2)'!A254,INOUT!E:E)</f>
        <v>3</v>
      </c>
      <c r="D254" s="281">
        <f t="shared" si="30"/>
        <v>11</v>
      </c>
      <c r="E254" s="305">
        <f>SUMIF(INOUT!C:C,'N1113  (2)'!A254,INOUT!F:F)</f>
        <v>1</v>
      </c>
      <c r="F254" s="282">
        <f t="shared" si="33"/>
        <v>10</v>
      </c>
      <c r="G254" s="306">
        <v>45</v>
      </c>
      <c r="H254" s="280">
        <f t="shared" si="32"/>
        <v>45</v>
      </c>
      <c r="I254" s="284">
        <f t="shared" si="31"/>
        <v>450</v>
      </c>
    </row>
    <row r="255" spans="1:10" s="307" customFormat="1" x14ac:dyDescent="0.2">
      <c r="A255" s="304" t="s">
        <v>441</v>
      </c>
      <c r="B255" s="314">
        <v>15</v>
      </c>
      <c r="C255" s="276">
        <f>SUMIF(INOUT!C:C,'N1113  (2)'!A255,INOUT!E:E)</f>
        <v>11</v>
      </c>
      <c r="D255" s="281">
        <f t="shared" si="30"/>
        <v>26</v>
      </c>
      <c r="E255" s="305">
        <f>SUMIF(INOUT!C:C,'N1113  (2)'!A255,INOUT!F:F)</f>
        <v>0</v>
      </c>
      <c r="F255" s="282">
        <f t="shared" si="33"/>
        <v>26</v>
      </c>
      <c r="G255" s="306">
        <v>58</v>
      </c>
      <c r="H255" s="280">
        <f t="shared" si="32"/>
        <v>0</v>
      </c>
      <c r="I255" s="284">
        <f t="shared" si="31"/>
        <v>1508</v>
      </c>
    </row>
    <row r="256" spans="1:10" s="307" customFormat="1" x14ac:dyDescent="0.2">
      <c r="A256" s="304" t="s">
        <v>272</v>
      </c>
      <c r="B256" s="314">
        <v>0</v>
      </c>
      <c r="C256" s="276">
        <f>SUMIF(INOUT!C:C,'N1113  (2)'!A256,INOUT!E:E)</f>
        <v>0</v>
      </c>
      <c r="D256" s="281">
        <f t="shared" si="30"/>
        <v>0</v>
      </c>
      <c r="E256" s="305">
        <f>SUMIF(INOUT!C:C,'N1113  (2)'!A256,INOUT!F:F)</f>
        <v>0</v>
      </c>
      <c r="F256" s="282">
        <f t="shared" si="33"/>
        <v>0</v>
      </c>
      <c r="G256" s="306">
        <v>9.8000000000000007</v>
      </c>
      <c r="H256" s="280">
        <f t="shared" si="32"/>
        <v>0</v>
      </c>
      <c r="I256" s="284">
        <f t="shared" si="31"/>
        <v>0</v>
      </c>
    </row>
    <row r="257" spans="1:9" s="307" customFormat="1" x14ac:dyDescent="0.2">
      <c r="A257" s="304" t="s">
        <v>616</v>
      </c>
      <c r="B257" s="314">
        <v>0</v>
      </c>
      <c r="C257" s="276">
        <f>SUMIF(INOUT!C:C,'N1113  (2)'!A257,INOUT!E:E)</f>
        <v>10</v>
      </c>
      <c r="D257" s="281">
        <f t="shared" si="30"/>
        <v>10</v>
      </c>
      <c r="E257" s="305">
        <f>SUMIF(INOUT!C:C,'N1113  (2)'!A257,INOUT!F:F)</f>
        <v>0</v>
      </c>
      <c r="F257" s="282">
        <f t="shared" si="33"/>
        <v>10</v>
      </c>
      <c r="G257" s="306">
        <v>10</v>
      </c>
      <c r="H257" s="280">
        <f t="shared" si="32"/>
        <v>0</v>
      </c>
      <c r="I257" s="284">
        <f t="shared" si="31"/>
        <v>100</v>
      </c>
    </row>
    <row r="258" spans="1:9" s="307" customFormat="1" ht="16.5" x14ac:dyDescent="0.2">
      <c r="A258" s="168" t="s">
        <v>758</v>
      </c>
      <c r="B258" s="314">
        <v>0</v>
      </c>
      <c r="C258" s="276">
        <f>SUMIF(INOUT!C:C,'N1113  (2)'!A258,INOUT!E:E)</f>
        <v>0</v>
      </c>
      <c r="D258" s="281">
        <f t="shared" si="30"/>
        <v>0</v>
      </c>
      <c r="E258" s="305">
        <f>SUMIF(INOUT!C:C,'N1113  (2)'!A258,INOUT!F:F)</f>
        <v>0</v>
      </c>
      <c r="F258" s="282">
        <f t="shared" si="33"/>
        <v>0</v>
      </c>
      <c r="G258" s="306">
        <v>450</v>
      </c>
      <c r="H258" s="280">
        <f t="shared" si="32"/>
        <v>0</v>
      </c>
      <c r="I258" s="284">
        <f t="shared" si="31"/>
        <v>0</v>
      </c>
    </row>
    <row r="259" spans="1:9" s="307" customFormat="1" x14ac:dyDescent="0.2">
      <c r="A259" s="304" t="s">
        <v>701</v>
      </c>
      <c r="B259" s="314">
        <v>1</v>
      </c>
      <c r="C259" s="276">
        <f>SUMIF(INOUT!C:C,'N1113  (2)'!A259,INOUT!E:E)</f>
        <v>4</v>
      </c>
      <c r="D259" s="281">
        <f t="shared" si="30"/>
        <v>5</v>
      </c>
      <c r="E259" s="305">
        <f>SUMIF(INOUT!C:C,'N1113  (2)'!A259,INOUT!F:F)</f>
        <v>1</v>
      </c>
      <c r="F259" s="282">
        <f t="shared" si="33"/>
        <v>4</v>
      </c>
      <c r="G259" s="306">
        <v>42</v>
      </c>
      <c r="H259" s="280">
        <f t="shared" si="32"/>
        <v>42</v>
      </c>
      <c r="I259" s="284">
        <f t="shared" si="31"/>
        <v>168</v>
      </c>
    </row>
    <row r="260" spans="1:9" s="307" customFormat="1" x14ac:dyDescent="0.2">
      <c r="A260" s="304" t="s">
        <v>755</v>
      </c>
      <c r="B260" s="314">
        <v>0</v>
      </c>
      <c r="C260" s="276">
        <f>SUMIF(INOUT!C:C,'N1113  (2)'!A260,INOUT!E:E)</f>
        <v>0</v>
      </c>
      <c r="D260" s="281">
        <f t="shared" si="30"/>
        <v>0</v>
      </c>
      <c r="E260" s="305">
        <f>SUMIF(INOUT!C:C,'N1113  (2)'!A260,INOUT!F:F)</f>
        <v>0</v>
      </c>
      <c r="F260" s="282">
        <f t="shared" si="33"/>
        <v>0</v>
      </c>
      <c r="G260" s="306">
        <v>29</v>
      </c>
      <c r="H260" s="280">
        <f t="shared" si="32"/>
        <v>0</v>
      </c>
      <c r="I260" s="284">
        <f t="shared" si="31"/>
        <v>0</v>
      </c>
    </row>
    <row r="261" spans="1:9" s="307" customFormat="1" x14ac:dyDescent="0.2">
      <c r="A261" s="304" t="s">
        <v>501</v>
      </c>
      <c r="B261" s="314">
        <v>8</v>
      </c>
      <c r="C261" s="276">
        <f>SUMIF(INOUT!C:C,'N1113  (2)'!A261,INOUT!E:E)</f>
        <v>3</v>
      </c>
      <c r="D261" s="281">
        <f t="shared" si="30"/>
        <v>11</v>
      </c>
      <c r="E261" s="305">
        <f>SUMIF(INOUT!C:C,'N1113  (2)'!A261,INOUT!F:F)</f>
        <v>2</v>
      </c>
      <c r="F261" s="282">
        <f t="shared" si="33"/>
        <v>9</v>
      </c>
      <c r="G261" s="306">
        <v>20</v>
      </c>
      <c r="H261" s="280">
        <f t="shared" si="32"/>
        <v>40</v>
      </c>
      <c r="I261" s="284">
        <f t="shared" si="31"/>
        <v>180</v>
      </c>
    </row>
    <row r="262" spans="1:9" s="307" customFormat="1" x14ac:dyDescent="0.2">
      <c r="A262" s="304" t="s">
        <v>655</v>
      </c>
      <c r="B262" s="314"/>
      <c r="C262" s="276">
        <f>SUMIF(INOUT!C:C,'N1113  (2)'!A262,INOUT!E:E)</f>
        <v>1</v>
      </c>
      <c r="D262" s="281">
        <f t="shared" si="30"/>
        <v>1</v>
      </c>
      <c r="E262" s="305">
        <f>SUMIF(INOUT!C:C,'N1113  (2)'!A262,INOUT!F:F)</f>
        <v>0</v>
      </c>
      <c r="F262" s="282">
        <f t="shared" si="33"/>
        <v>1</v>
      </c>
      <c r="G262" s="306">
        <v>65</v>
      </c>
      <c r="H262" s="280">
        <f t="shared" si="32"/>
        <v>0</v>
      </c>
      <c r="I262" s="284">
        <f t="shared" si="31"/>
        <v>65</v>
      </c>
    </row>
    <row r="263" spans="1:9" s="307" customFormat="1" x14ac:dyDescent="0.2">
      <c r="A263" s="304" t="s">
        <v>712</v>
      </c>
      <c r="B263" s="276">
        <v>0</v>
      </c>
      <c r="C263" s="276">
        <f>SUMIF(INOUT!C:C,'N1113  (2)'!A263,INOUT!E:E)</f>
        <v>0</v>
      </c>
      <c r="D263" s="281">
        <f t="shared" si="30"/>
        <v>0</v>
      </c>
      <c r="E263" s="305">
        <f>SUMIF(INOUT!C:C,'N1113  (2)'!A263,INOUT!F:F)</f>
        <v>0</v>
      </c>
      <c r="F263" s="282">
        <v>0</v>
      </c>
      <c r="G263" s="306">
        <v>98</v>
      </c>
      <c r="H263" s="280">
        <f t="shared" si="32"/>
        <v>0</v>
      </c>
      <c r="I263" s="284">
        <f t="shared" si="31"/>
        <v>0</v>
      </c>
    </row>
    <row r="264" spans="1:9" s="307" customFormat="1" x14ac:dyDescent="0.2">
      <c r="A264" s="304" t="s">
        <v>279</v>
      </c>
      <c r="B264" s="314">
        <v>2</v>
      </c>
      <c r="C264" s="276">
        <f>SUMIF(INOUT!C:C,'N1113  (2)'!A264,INOUT!E:E)</f>
        <v>0</v>
      </c>
      <c r="D264" s="281">
        <f t="shared" si="30"/>
        <v>2</v>
      </c>
      <c r="E264" s="305">
        <f>SUMIF(INOUT!C:C,'N1113  (2)'!A264,INOUT!F:F)</f>
        <v>0</v>
      </c>
      <c r="F264" s="282">
        <f t="shared" ref="F264:F296" si="34">D264-E264</f>
        <v>2</v>
      </c>
      <c r="G264" s="306">
        <v>5.58</v>
      </c>
      <c r="H264" s="280">
        <f t="shared" si="32"/>
        <v>0</v>
      </c>
      <c r="I264" s="284">
        <f t="shared" si="31"/>
        <v>11.16</v>
      </c>
    </row>
    <row r="265" spans="1:9" s="307" customFormat="1" x14ac:dyDescent="0.2">
      <c r="A265" s="304" t="s">
        <v>282</v>
      </c>
      <c r="B265" s="314">
        <v>9</v>
      </c>
      <c r="C265" s="276">
        <f>SUMIF(INOUT!C:C,'N1113  (2)'!A265,INOUT!E:E)</f>
        <v>5</v>
      </c>
      <c r="D265" s="281">
        <f t="shared" si="30"/>
        <v>14</v>
      </c>
      <c r="E265" s="305">
        <f>SUMIF(INOUT!C:C,'N1113  (2)'!A265,INOUT!F:F)</f>
        <v>5</v>
      </c>
      <c r="F265" s="282">
        <f t="shared" si="34"/>
        <v>9</v>
      </c>
      <c r="G265" s="306">
        <v>26</v>
      </c>
      <c r="H265" s="280">
        <f t="shared" si="32"/>
        <v>130</v>
      </c>
      <c r="I265" s="284">
        <f t="shared" si="31"/>
        <v>234</v>
      </c>
    </row>
    <row r="266" spans="1:9" s="307" customFormat="1" x14ac:dyDescent="0.2">
      <c r="A266" s="304" t="s">
        <v>713</v>
      </c>
      <c r="B266" s="314">
        <v>0</v>
      </c>
      <c r="C266" s="276">
        <v>1</v>
      </c>
      <c r="D266" s="281">
        <v>1</v>
      </c>
      <c r="E266" s="305">
        <f>SUMIF(INOUT!C:C,'N1113  (2)'!A266,INOUT!F:F)</f>
        <v>0</v>
      </c>
      <c r="F266" s="282">
        <f t="shared" si="34"/>
        <v>1</v>
      </c>
      <c r="G266" s="306">
        <v>295</v>
      </c>
      <c r="H266" s="280">
        <f t="shared" si="32"/>
        <v>0</v>
      </c>
      <c r="I266" s="284">
        <f t="shared" si="31"/>
        <v>295</v>
      </c>
    </row>
    <row r="267" spans="1:9" s="307" customFormat="1" x14ac:dyDescent="0.2">
      <c r="A267" s="304" t="s">
        <v>879</v>
      </c>
      <c r="B267" s="314">
        <v>0</v>
      </c>
      <c r="C267" s="276">
        <v>1</v>
      </c>
      <c r="D267" s="281">
        <v>1</v>
      </c>
      <c r="E267" s="305">
        <f>SUMIF(INOUT!C:C,'N1113  (2)'!A267,INOUT!F:F)</f>
        <v>0</v>
      </c>
      <c r="F267" s="282">
        <f t="shared" si="34"/>
        <v>1</v>
      </c>
      <c r="G267" s="306">
        <v>295</v>
      </c>
      <c r="H267" s="280">
        <f t="shared" si="32"/>
        <v>0</v>
      </c>
      <c r="I267" s="284">
        <f t="shared" si="31"/>
        <v>295</v>
      </c>
    </row>
    <row r="268" spans="1:9" s="307" customFormat="1" x14ac:dyDescent="0.2">
      <c r="A268" s="304" t="s">
        <v>737</v>
      </c>
      <c r="B268" s="314">
        <v>0</v>
      </c>
      <c r="C268" s="276">
        <v>1</v>
      </c>
      <c r="D268" s="281">
        <v>1</v>
      </c>
      <c r="E268" s="305">
        <f>SUMIF(INOUT!C:C,'N1113  (2)'!A268,INOUT!F:F)</f>
        <v>2</v>
      </c>
      <c r="F268" s="282">
        <f t="shared" si="34"/>
        <v>-1</v>
      </c>
      <c r="G268" s="306">
        <v>110</v>
      </c>
      <c r="H268" s="280">
        <f t="shared" si="32"/>
        <v>220</v>
      </c>
      <c r="I268" s="284">
        <f t="shared" si="31"/>
        <v>-110</v>
      </c>
    </row>
    <row r="269" spans="1:9" s="307" customFormat="1" x14ac:dyDescent="0.2">
      <c r="A269" s="304" t="s">
        <v>538</v>
      </c>
      <c r="B269" s="314">
        <v>2</v>
      </c>
      <c r="C269" s="276">
        <f>SUMIF(INOUT!C:C,'N1113  (2)'!A269,INOUT!E:E)</f>
        <v>0</v>
      </c>
      <c r="D269" s="281">
        <f t="shared" ref="D269:D281" si="35">B269+C269</f>
        <v>2</v>
      </c>
      <c r="E269" s="305">
        <f>SUMIF(INOUT!C:C,'N1113  (2)'!A269,INOUT!F:F)</f>
        <v>0</v>
      </c>
      <c r="F269" s="282">
        <f t="shared" si="34"/>
        <v>2</v>
      </c>
      <c r="G269" s="306">
        <v>30</v>
      </c>
      <c r="H269" s="280">
        <f t="shared" si="32"/>
        <v>0</v>
      </c>
      <c r="I269" s="284">
        <f t="shared" si="31"/>
        <v>60</v>
      </c>
    </row>
    <row r="270" spans="1:9" s="307" customFormat="1" ht="16.5" x14ac:dyDescent="0.2">
      <c r="A270" s="168" t="s">
        <v>875</v>
      </c>
      <c r="B270" s="314">
        <v>0</v>
      </c>
      <c r="C270" s="276">
        <f>SUMIF(INOUT!C:C,'N1113  (2)'!A270,INOUT!E:E)</f>
        <v>0</v>
      </c>
      <c r="D270" s="281">
        <f t="shared" si="35"/>
        <v>0</v>
      </c>
      <c r="E270" s="305">
        <f>SUMIF(INOUT!C:C,'N1113  (2)'!A270,INOUT!F:F)</f>
        <v>0</v>
      </c>
      <c r="F270" s="282">
        <f t="shared" si="34"/>
        <v>0</v>
      </c>
      <c r="G270" s="306">
        <v>41</v>
      </c>
      <c r="H270" s="280">
        <f t="shared" si="32"/>
        <v>0</v>
      </c>
      <c r="I270" s="284">
        <f t="shared" si="31"/>
        <v>0</v>
      </c>
    </row>
    <row r="271" spans="1:9" s="307" customFormat="1" x14ac:dyDescent="0.2">
      <c r="A271" s="304" t="s">
        <v>562</v>
      </c>
      <c r="B271" s="314">
        <v>0</v>
      </c>
      <c r="C271" s="276">
        <v>1000</v>
      </c>
      <c r="D271" s="329">
        <f t="shared" si="35"/>
        <v>1000</v>
      </c>
      <c r="E271" s="332">
        <f>SUMIF(INOUT!C:C,'N1113  (2)'!A271,INOUT!F:F)</f>
        <v>0</v>
      </c>
      <c r="F271" s="282">
        <f t="shared" si="34"/>
        <v>1000</v>
      </c>
      <c r="G271" s="306">
        <v>0.99</v>
      </c>
      <c r="H271" s="280">
        <f t="shared" si="32"/>
        <v>0</v>
      </c>
      <c r="I271" s="284">
        <f t="shared" ref="I271:I294" si="36">+G271*F271</f>
        <v>990</v>
      </c>
    </row>
    <row r="272" spans="1:9" s="307" customFormat="1" ht="16.5" x14ac:dyDescent="0.2">
      <c r="A272" s="168" t="s">
        <v>765</v>
      </c>
      <c r="B272" s="314">
        <v>0</v>
      </c>
      <c r="C272" s="276">
        <v>500</v>
      </c>
      <c r="D272" s="329">
        <f t="shared" si="35"/>
        <v>500</v>
      </c>
      <c r="E272" s="332">
        <f>SUMIF(INOUT!C:C,'N1113  (2)'!A272,INOUT!F:F)</f>
        <v>0</v>
      </c>
      <c r="F272" s="282">
        <f t="shared" si="34"/>
        <v>500</v>
      </c>
      <c r="G272" s="306">
        <v>1.0900000000000001</v>
      </c>
      <c r="H272" s="280">
        <f t="shared" si="32"/>
        <v>0</v>
      </c>
      <c r="I272" s="284">
        <f t="shared" si="36"/>
        <v>545</v>
      </c>
    </row>
    <row r="273" spans="1:9" s="307" customFormat="1" x14ac:dyDescent="0.2">
      <c r="A273" s="304" t="s">
        <v>753</v>
      </c>
      <c r="B273" s="314">
        <v>0</v>
      </c>
      <c r="C273" s="276">
        <f>SUMIF(INOUT!C:C,'N1113  (2)'!A273,INOUT!E:E)</f>
        <v>7</v>
      </c>
      <c r="D273" s="281">
        <f t="shared" si="35"/>
        <v>7</v>
      </c>
      <c r="E273" s="305">
        <f>SUMIF(INOUT!C:C,'N1113  (2)'!A273,INOUT!F:F)</f>
        <v>1</v>
      </c>
      <c r="F273" s="282">
        <f t="shared" si="34"/>
        <v>6</v>
      </c>
      <c r="G273" s="306">
        <v>38</v>
      </c>
      <c r="H273" s="280">
        <f t="shared" si="32"/>
        <v>38</v>
      </c>
      <c r="I273" s="284">
        <f t="shared" si="36"/>
        <v>228</v>
      </c>
    </row>
    <row r="274" spans="1:9" s="307" customFormat="1" x14ac:dyDescent="0.2">
      <c r="A274" s="304" t="s">
        <v>535</v>
      </c>
      <c r="B274" s="314">
        <v>2</v>
      </c>
      <c r="C274" s="276">
        <f>SUMIF(INOUT!C:C,'N1113  (2)'!A274,INOUT!E:E)</f>
        <v>1</v>
      </c>
      <c r="D274" s="281">
        <f t="shared" si="35"/>
        <v>3</v>
      </c>
      <c r="E274" s="305">
        <f>SUMIF(INOUT!C:C,'N1113  (2)'!A274,INOUT!F:F)</f>
        <v>0</v>
      </c>
      <c r="F274" s="282">
        <f t="shared" si="34"/>
        <v>3</v>
      </c>
      <c r="G274" s="306">
        <v>49</v>
      </c>
      <c r="H274" s="280">
        <f t="shared" si="32"/>
        <v>0</v>
      </c>
      <c r="I274" s="284">
        <f t="shared" si="36"/>
        <v>147</v>
      </c>
    </row>
    <row r="275" spans="1:9" s="307" customFormat="1" x14ac:dyDescent="0.2">
      <c r="A275" s="304" t="s">
        <v>627</v>
      </c>
      <c r="B275" s="314">
        <v>1</v>
      </c>
      <c r="C275" s="276">
        <f>SUMIF(INOUT!C:C,'N1113  (2)'!A275,INOUT!E:E)</f>
        <v>0</v>
      </c>
      <c r="D275" s="281">
        <f t="shared" si="35"/>
        <v>1</v>
      </c>
      <c r="E275" s="305">
        <f>SUMIF(INOUT!C:C,'N1113  (2)'!A275,INOUT!F:F)</f>
        <v>0</v>
      </c>
      <c r="F275" s="282">
        <f t="shared" si="34"/>
        <v>1</v>
      </c>
      <c r="G275" s="306">
        <v>18</v>
      </c>
      <c r="H275" s="280">
        <f t="shared" si="32"/>
        <v>0</v>
      </c>
      <c r="I275" s="284">
        <f t="shared" si="36"/>
        <v>18</v>
      </c>
    </row>
    <row r="276" spans="1:9" s="307" customFormat="1" x14ac:dyDescent="0.2">
      <c r="A276" s="304" t="s">
        <v>509</v>
      </c>
      <c r="B276" s="314">
        <v>3</v>
      </c>
      <c r="C276" s="276">
        <f>SUMIF(INOUT!C:C,'N1113  (2)'!A276,INOUT!E:E)</f>
        <v>0</v>
      </c>
      <c r="D276" s="281">
        <f t="shared" si="35"/>
        <v>3</v>
      </c>
      <c r="E276" s="305">
        <f>SUMIF(INOUT!C:C,'N1113  (2)'!A276,INOUT!F:F)</f>
        <v>0</v>
      </c>
      <c r="F276" s="282">
        <f t="shared" si="34"/>
        <v>3</v>
      </c>
      <c r="G276" s="306">
        <v>29</v>
      </c>
      <c r="H276" s="280">
        <f t="shared" si="32"/>
        <v>0</v>
      </c>
      <c r="I276" s="284">
        <f t="shared" si="36"/>
        <v>87</v>
      </c>
    </row>
    <row r="277" spans="1:9" s="307" customFormat="1" x14ac:dyDescent="0.2">
      <c r="A277" s="304" t="s">
        <v>510</v>
      </c>
      <c r="B277" s="314">
        <v>0</v>
      </c>
      <c r="C277" s="276">
        <f>SUMIF(INOUT!C:C,'N1113  (2)'!A277,INOUT!E:E)</f>
        <v>0</v>
      </c>
      <c r="D277" s="281">
        <f t="shared" si="35"/>
        <v>0</v>
      </c>
      <c r="E277" s="305">
        <f>SUMIF(INOUT!C:C,'N1113  (2)'!A277,INOUT!F:F)</f>
        <v>0</v>
      </c>
      <c r="F277" s="282">
        <f t="shared" si="34"/>
        <v>0</v>
      </c>
      <c r="G277" s="306">
        <v>26</v>
      </c>
      <c r="H277" s="280">
        <f t="shared" si="32"/>
        <v>0</v>
      </c>
      <c r="I277" s="284">
        <f t="shared" si="36"/>
        <v>0</v>
      </c>
    </row>
    <row r="278" spans="1:9" s="307" customFormat="1" x14ac:dyDescent="0.2">
      <c r="A278" s="304" t="s">
        <v>644</v>
      </c>
      <c r="B278" s="314">
        <v>1</v>
      </c>
      <c r="C278" s="276">
        <f>SUMIF(INOUT!C:C,'N1113  (2)'!A278,INOUT!E:E)</f>
        <v>0</v>
      </c>
      <c r="D278" s="281">
        <f t="shared" si="35"/>
        <v>1</v>
      </c>
      <c r="E278" s="305">
        <f>SUMIF(INOUT!C:C,'N1113  (2)'!A278,INOUT!F:F)</f>
        <v>0</v>
      </c>
      <c r="F278" s="282">
        <f t="shared" si="34"/>
        <v>1</v>
      </c>
      <c r="G278" s="306">
        <v>24</v>
      </c>
      <c r="H278" s="280">
        <f t="shared" si="32"/>
        <v>0</v>
      </c>
      <c r="I278" s="284">
        <f t="shared" si="36"/>
        <v>24</v>
      </c>
    </row>
    <row r="279" spans="1:9" s="307" customFormat="1" x14ac:dyDescent="0.2">
      <c r="A279" s="304" t="s">
        <v>380</v>
      </c>
      <c r="B279" s="314">
        <v>0</v>
      </c>
      <c r="C279" s="276">
        <f>SUMIF(INOUT!C:C,'N1113  (2)'!A279,INOUT!E:E)</f>
        <v>0</v>
      </c>
      <c r="D279" s="281">
        <f t="shared" si="35"/>
        <v>0</v>
      </c>
      <c r="E279" s="305">
        <f>SUMIF(INOUT!C:C,'N1113  (2)'!A279,INOUT!F:F)</f>
        <v>0</v>
      </c>
      <c r="F279" s="282">
        <f t="shared" si="34"/>
        <v>0</v>
      </c>
      <c r="G279" s="306">
        <v>18</v>
      </c>
      <c r="H279" s="280">
        <f t="shared" si="32"/>
        <v>0</v>
      </c>
      <c r="I279" s="284">
        <f t="shared" si="36"/>
        <v>0</v>
      </c>
    </row>
    <row r="280" spans="1:9" s="307" customFormat="1" x14ac:dyDescent="0.2">
      <c r="A280" s="304" t="s">
        <v>505</v>
      </c>
      <c r="B280" s="314"/>
      <c r="C280" s="276">
        <f>SUMIF(INOUT!C:C,'N1113  (2)'!A280,INOUT!E:E)</f>
        <v>0</v>
      </c>
      <c r="D280" s="281">
        <f t="shared" si="35"/>
        <v>0</v>
      </c>
      <c r="E280" s="305">
        <f>SUMIF(INOUT!C:C,'N1113  (2)'!A280,INOUT!F:F)</f>
        <v>0</v>
      </c>
      <c r="F280" s="282">
        <f t="shared" si="34"/>
        <v>0</v>
      </c>
      <c r="G280" s="306">
        <v>29</v>
      </c>
      <c r="H280" s="280">
        <f t="shared" si="32"/>
        <v>0</v>
      </c>
      <c r="I280" s="284">
        <f t="shared" si="36"/>
        <v>0</v>
      </c>
    </row>
    <row r="281" spans="1:9" s="307" customFormat="1" x14ac:dyDescent="0.2">
      <c r="A281" s="304" t="s">
        <v>654</v>
      </c>
      <c r="B281" s="314"/>
      <c r="C281" s="276">
        <f>SUMIF(INOUT!C:C,'N1113  (2)'!A281,INOUT!E:E)</f>
        <v>0</v>
      </c>
      <c r="D281" s="281">
        <f t="shared" si="35"/>
        <v>0</v>
      </c>
      <c r="E281" s="305">
        <f>SUMIF(INOUT!C:C,'N1113  (2)'!A281,INOUT!F:F)</f>
        <v>0</v>
      </c>
      <c r="F281" s="282">
        <f t="shared" si="34"/>
        <v>0</v>
      </c>
      <c r="G281" s="306">
        <v>30</v>
      </c>
      <c r="H281" s="280">
        <f t="shared" si="32"/>
        <v>0</v>
      </c>
      <c r="I281" s="284">
        <f t="shared" si="36"/>
        <v>0</v>
      </c>
    </row>
    <row r="282" spans="1:9" s="307" customFormat="1" x14ac:dyDescent="0.2">
      <c r="A282" s="304" t="s">
        <v>719</v>
      </c>
      <c r="B282" s="314">
        <v>0</v>
      </c>
      <c r="C282" s="276">
        <v>2</v>
      </c>
      <c r="D282" s="281">
        <v>2</v>
      </c>
      <c r="E282" s="305">
        <f>SUMIF(INOUT!C:C,'N1113  (2)'!A282,INOUT!F:F)</f>
        <v>0</v>
      </c>
      <c r="F282" s="282">
        <f t="shared" si="34"/>
        <v>2</v>
      </c>
      <c r="G282" s="306">
        <v>95</v>
      </c>
      <c r="H282" s="280">
        <f t="shared" si="32"/>
        <v>0</v>
      </c>
      <c r="I282" s="284">
        <f t="shared" si="36"/>
        <v>190</v>
      </c>
    </row>
    <row r="283" spans="1:9" s="307" customFormat="1" x14ac:dyDescent="0.2">
      <c r="A283" s="304" t="s">
        <v>442</v>
      </c>
      <c r="B283" s="314">
        <v>5</v>
      </c>
      <c r="C283" s="276">
        <f>SUMIF(INOUT!C:C,'N1113  (2)'!A283,INOUT!E:E)</f>
        <v>5</v>
      </c>
      <c r="D283" s="281">
        <f t="shared" ref="D283:D296" si="37">B283+C283</f>
        <v>10</v>
      </c>
      <c r="E283" s="305">
        <f>SUMIF(INOUT!C:C,'N1113  (2)'!A283,INOUT!F:F)</f>
        <v>4</v>
      </c>
      <c r="F283" s="282">
        <f t="shared" si="34"/>
        <v>6</v>
      </c>
      <c r="G283" s="306">
        <v>26</v>
      </c>
      <c r="H283" s="280">
        <f t="shared" si="32"/>
        <v>104</v>
      </c>
      <c r="I283" s="284">
        <f t="shared" si="36"/>
        <v>156</v>
      </c>
    </row>
    <row r="284" spans="1:9" s="307" customFormat="1" x14ac:dyDescent="0.2">
      <c r="A284" s="304" t="s">
        <v>756</v>
      </c>
      <c r="B284" s="314">
        <v>0</v>
      </c>
      <c r="C284" s="276">
        <f>SUMIF(INOUT!C:C,'N1113  (2)'!A284,INOUT!E:E)</f>
        <v>6</v>
      </c>
      <c r="D284" s="281">
        <f t="shared" si="37"/>
        <v>6</v>
      </c>
      <c r="E284" s="305">
        <f>SUMIF(INOUT!C:C,'N1113  (2)'!A284,INOUT!F:F)</f>
        <v>16</v>
      </c>
      <c r="F284" s="282">
        <f t="shared" si="34"/>
        <v>-10</v>
      </c>
      <c r="G284" s="306">
        <v>42</v>
      </c>
      <c r="H284" s="280">
        <f t="shared" si="32"/>
        <v>672</v>
      </c>
      <c r="I284" s="284">
        <f t="shared" si="36"/>
        <v>-420</v>
      </c>
    </row>
    <row r="285" spans="1:9" s="307" customFormat="1" ht="16.5" x14ac:dyDescent="0.2">
      <c r="A285" s="168" t="s">
        <v>767</v>
      </c>
      <c r="B285" s="314">
        <v>0</v>
      </c>
      <c r="C285" s="276">
        <f>SUMIF(INOUT!C:C,'N1113  (2)'!A285,INOUT!E:E)</f>
        <v>15</v>
      </c>
      <c r="D285" s="281">
        <f t="shared" si="37"/>
        <v>15</v>
      </c>
      <c r="E285" s="305">
        <f>SUMIF(INOUT!C:C,'N1113  (2)'!A285,INOUT!F:F)</f>
        <v>0</v>
      </c>
      <c r="F285" s="282">
        <f t="shared" si="34"/>
        <v>15</v>
      </c>
      <c r="G285" s="306">
        <v>60</v>
      </c>
      <c r="H285" s="280">
        <f t="shared" si="32"/>
        <v>0</v>
      </c>
      <c r="I285" s="284">
        <f t="shared" si="36"/>
        <v>900</v>
      </c>
    </row>
    <row r="286" spans="1:9" s="307" customFormat="1" x14ac:dyDescent="0.2">
      <c r="A286" s="304" t="s">
        <v>290</v>
      </c>
      <c r="B286" s="314">
        <v>0</v>
      </c>
      <c r="C286" s="276">
        <f>SUMIF(INOUT!C:C,'N1113  (2)'!A286,INOUT!E:E)</f>
        <v>3</v>
      </c>
      <c r="D286" s="281">
        <f t="shared" si="37"/>
        <v>3</v>
      </c>
      <c r="E286" s="305">
        <f>SUMIF(INOUT!C:C,'N1113  (2)'!A286,INOUT!F:F)</f>
        <v>3</v>
      </c>
      <c r="F286" s="282">
        <f t="shared" si="34"/>
        <v>0</v>
      </c>
      <c r="G286" s="334">
        <v>3125</v>
      </c>
      <c r="H286" s="330">
        <f t="shared" si="32"/>
        <v>9375</v>
      </c>
      <c r="I286" s="284">
        <f t="shared" si="36"/>
        <v>0</v>
      </c>
    </row>
    <row r="287" spans="1:9" s="307" customFormat="1" x14ac:dyDescent="0.2">
      <c r="A287" s="304" t="s">
        <v>443</v>
      </c>
      <c r="B287" s="314">
        <v>5</v>
      </c>
      <c r="C287" s="276">
        <f>SUMIF(INOUT!C:C,'N1113  (2)'!A287,INOUT!E:E)</f>
        <v>0</v>
      </c>
      <c r="D287" s="281">
        <f t="shared" si="37"/>
        <v>5</v>
      </c>
      <c r="E287" s="305">
        <f>SUMIF(INOUT!C:C,'N1113  (2)'!A287,INOUT!F:F)</f>
        <v>0</v>
      </c>
      <c r="F287" s="282">
        <f t="shared" si="34"/>
        <v>5</v>
      </c>
      <c r="G287" s="306">
        <v>20</v>
      </c>
      <c r="H287" s="280">
        <f t="shared" si="32"/>
        <v>0</v>
      </c>
      <c r="I287" s="284">
        <f t="shared" si="36"/>
        <v>100</v>
      </c>
    </row>
    <row r="288" spans="1:9" s="307" customFormat="1" ht="16.5" x14ac:dyDescent="0.2">
      <c r="A288" s="168" t="s">
        <v>745</v>
      </c>
      <c r="B288" s="314">
        <v>0</v>
      </c>
      <c r="C288" s="276">
        <f>SUMIF(INOUT!C:C,'N1113  (2)'!A288,INOUT!E:E)</f>
        <v>0</v>
      </c>
      <c r="D288" s="281">
        <f t="shared" si="37"/>
        <v>0</v>
      </c>
      <c r="E288" s="305">
        <f>SUMIF(INOUT!C:C,'N1113  (2)'!A288,INOUT!F:F)</f>
        <v>0</v>
      </c>
      <c r="F288" s="282">
        <f t="shared" si="34"/>
        <v>0</v>
      </c>
      <c r="G288" s="306">
        <v>485</v>
      </c>
      <c r="H288" s="280">
        <f t="shared" si="32"/>
        <v>0</v>
      </c>
      <c r="I288" s="284">
        <f t="shared" si="36"/>
        <v>0</v>
      </c>
    </row>
    <row r="289" spans="1:9" s="307" customFormat="1" x14ac:dyDescent="0.2">
      <c r="A289" s="304" t="s">
        <v>668</v>
      </c>
      <c r="B289" s="314">
        <v>0</v>
      </c>
      <c r="C289" s="276">
        <f>SUMIF(INOUT!C:C,'N1113  (2)'!A289,INOUT!E:E)</f>
        <v>0</v>
      </c>
      <c r="D289" s="281">
        <f t="shared" si="37"/>
        <v>0</v>
      </c>
      <c r="E289" s="305">
        <f>SUMIF(INOUT!C:C,'N1113  (2)'!A289,INOUT!F:F)</f>
        <v>0</v>
      </c>
      <c r="F289" s="282">
        <f t="shared" si="34"/>
        <v>0</v>
      </c>
      <c r="G289" s="306">
        <v>25</v>
      </c>
      <c r="H289" s="280">
        <f t="shared" si="32"/>
        <v>0</v>
      </c>
      <c r="I289" s="284">
        <f t="shared" si="36"/>
        <v>0</v>
      </c>
    </row>
    <row r="290" spans="1:9" s="307" customFormat="1" x14ac:dyDescent="0.2">
      <c r="A290" s="304" t="s">
        <v>367</v>
      </c>
      <c r="B290" s="314">
        <v>1</v>
      </c>
      <c r="C290" s="276">
        <f>SUMIF(INOUT!C:C,'N1113  (2)'!A290,INOUT!E:E)</f>
        <v>0</v>
      </c>
      <c r="D290" s="281">
        <f t="shared" si="37"/>
        <v>1</v>
      </c>
      <c r="E290" s="305">
        <f>SUMIF(INOUT!C:C,'N1113  (2)'!A290,INOUT!F:F)</f>
        <v>0</v>
      </c>
      <c r="F290" s="282">
        <f t="shared" si="34"/>
        <v>1</v>
      </c>
      <c r="G290" s="306">
        <v>32</v>
      </c>
      <c r="H290" s="280">
        <f t="shared" si="32"/>
        <v>0</v>
      </c>
      <c r="I290" s="284">
        <f t="shared" si="36"/>
        <v>32</v>
      </c>
    </row>
    <row r="291" spans="1:9" s="307" customFormat="1" x14ac:dyDescent="0.2">
      <c r="A291" s="304" t="s">
        <v>870</v>
      </c>
      <c r="B291" s="314">
        <v>0</v>
      </c>
      <c r="C291" s="276">
        <f>SUMIF(INOUT!C:C,'N1113  (2)'!A291,INOUT!E:E)</f>
        <v>0</v>
      </c>
      <c r="D291" s="281">
        <f t="shared" si="37"/>
        <v>0</v>
      </c>
      <c r="E291" s="305">
        <f>SUMIF(INOUT!C:C,'N1113  (2)'!A291,INOUT!F:F)</f>
        <v>0</v>
      </c>
      <c r="F291" s="282">
        <f t="shared" si="34"/>
        <v>0</v>
      </c>
      <c r="G291" s="306">
        <v>18</v>
      </c>
      <c r="H291" s="280">
        <f t="shared" si="32"/>
        <v>0</v>
      </c>
      <c r="I291" s="284">
        <f t="shared" si="36"/>
        <v>0</v>
      </c>
    </row>
    <row r="292" spans="1:9" s="307" customFormat="1" ht="16.5" x14ac:dyDescent="0.2">
      <c r="A292" s="168" t="s">
        <v>869</v>
      </c>
      <c r="B292" s="314">
        <v>0</v>
      </c>
      <c r="C292" s="276">
        <f>SUMIF(INOUT!C:C,'N1113  (2)'!A292,INOUT!E:E)</f>
        <v>6</v>
      </c>
      <c r="D292" s="281">
        <f t="shared" si="37"/>
        <v>6</v>
      </c>
      <c r="E292" s="305">
        <f>SUMIF(INOUT!C:C,'N1113  (2)'!A292,INOUT!F:F)</f>
        <v>3</v>
      </c>
      <c r="F292" s="282">
        <f t="shared" si="34"/>
        <v>3</v>
      </c>
      <c r="G292" s="306">
        <v>45</v>
      </c>
      <c r="H292" s="280">
        <f t="shared" si="32"/>
        <v>135</v>
      </c>
      <c r="I292" s="284">
        <f t="shared" si="36"/>
        <v>135</v>
      </c>
    </row>
    <row r="293" spans="1:9" s="307" customFormat="1" x14ac:dyDescent="0.2">
      <c r="A293" s="304" t="s">
        <v>626</v>
      </c>
      <c r="B293" s="314">
        <v>4</v>
      </c>
      <c r="C293" s="276">
        <v>0</v>
      </c>
      <c r="D293" s="281">
        <f t="shared" si="37"/>
        <v>4</v>
      </c>
      <c r="E293" s="305">
        <f>SUMIF(INOUT!C:C,'N1113  (2)'!A293,INOUT!F:F)</f>
        <v>0</v>
      </c>
      <c r="F293" s="282">
        <f t="shared" si="34"/>
        <v>4</v>
      </c>
      <c r="G293" s="306">
        <v>38</v>
      </c>
      <c r="H293" s="280">
        <f t="shared" si="32"/>
        <v>0</v>
      </c>
      <c r="I293" s="284">
        <f t="shared" si="36"/>
        <v>152</v>
      </c>
    </row>
    <row r="294" spans="1:9" s="307" customFormat="1" x14ac:dyDescent="0.2">
      <c r="A294" s="304" t="s">
        <v>382</v>
      </c>
      <c r="B294" s="314">
        <v>1</v>
      </c>
      <c r="C294" s="276">
        <f>SUMIF(INOUT!C:C,'N1113  (2)'!A294,INOUT!E:E)</f>
        <v>0</v>
      </c>
      <c r="D294" s="281">
        <f t="shared" si="37"/>
        <v>1</v>
      </c>
      <c r="E294" s="305">
        <f>SUMIF(INOUT!C:C,'N1113  (2)'!A294,INOUT!F:F)</f>
        <v>0</v>
      </c>
      <c r="F294" s="282">
        <f t="shared" si="34"/>
        <v>1</v>
      </c>
      <c r="G294" s="306">
        <v>125</v>
      </c>
      <c r="H294" s="280">
        <f t="shared" si="32"/>
        <v>0</v>
      </c>
      <c r="I294" s="284">
        <f t="shared" si="36"/>
        <v>125</v>
      </c>
    </row>
    <row r="295" spans="1:9" s="307" customFormat="1" x14ac:dyDescent="0.2">
      <c r="A295" s="304" t="s">
        <v>301</v>
      </c>
      <c r="B295" s="314">
        <v>3</v>
      </c>
      <c r="C295" s="276">
        <f>SUMIF(INOUT!C:C,'N1113  (2)'!A295,INOUT!E:E)</f>
        <v>2</v>
      </c>
      <c r="D295" s="281">
        <f t="shared" si="37"/>
        <v>5</v>
      </c>
      <c r="E295" s="305">
        <f>SUMIF(INOUT!C:C,'N1113  (2)'!A295,INOUT!F:F)</f>
        <v>0</v>
      </c>
      <c r="F295" s="282">
        <f t="shared" si="34"/>
        <v>5</v>
      </c>
      <c r="G295" s="306">
        <v>18</v>
      </c>
      <c r="H295" s="280">
        <f t="shared" si="32"/>
        <v>0</v>
      </c>
      <c r="I295" s="284"/>
    </row>
    <row r="296" spans="1:9" s="307" customFormat="1" x14ac:dyDescent="0.2">
      <c r="A296" s="304" t="s">
        <v>444</v>
      </c>
      <c r="B296" s="314">
        <v>2</v>
      </c>
      <c r="C296" s="276">
        <f>SUMIF(INOUT!C:C,'N1113  (2)'!A296,INOUT!E:E)</f>
        <v>20</v>
      </c>
      <c r="D296" s="281">
        <f t="shared" si="37"/>
        <v>22</v>
      </c>
      <c r="E296" s="305">
        <f>SUMIF(INOUT!C:C,'N1113  (2)'!A296,INOUT!F:F)</f>
        <v>18</v>
      </c>
      <c r="F296" s="282">
        <f t="shared" si="34"/>
        <v>4</v>
      </c>
      <c r="G296" s="334">
        <v>3800</v>
      </c>
      <c r="H296" s="280">
        <f t="shared" si="32"/>
        <v>68400</v>
      </c>
      <c r="I296" s="284"/>
    </row>
    <row r="297" spans="1:9" s="307" customFormat="1" ht="16.5" thickBot="1" x14ac:dyDescent="0.25">
      <c r="A297" s="320"/>
      <c r="B297" s="314"/>
      <c r="C297" s="314"/>
      <c r="D297" s="516" t="s">
        <v>312</v>
      </c>
      <c r="E297" s="516"/>
      <c r="F297" s="516"/>
      <c r="G297" s="516"/>
      <c r="H297" s="333">
        <f>SUM(H58:H296)</f>
        <v>194091.48</v>
      </c>
      <c r="I297" s="279">
        <f>SUM(I58:I296)</f>
        <v>126880.49399999999</v>
      </c>
    </row>
    <row r="298" spans="1:9" s="307" customFormat="1" x14ac:dyDescent="0.2">
      <c r="A298" s="304"/>
      <c r="B298" s="314"/>
      <c r="C298" s="314"/>
      <c r="D298" s="315"/>
      <c r="E298" s="321"/>
      <c r="F298" s="322"/>
      <c r="G298" s="306"/>
      <c r="H298" s="280"/>
      <c r="I298" s="284"/>
    </row>
    <row r="299" spans="1:9" s="309" customFormat="1" x14ac:dyDescent="0.2">
      <c r="A299" s="515" t="s">
        <v>368</v>
      </c>
      <c r="B299" s="515"/>
      <c r="C299" s="515"/>
      <c r="D299" s="515"/>
      <c r="E299" s="515"/>
      <c r="F299" s="515"/>
      <c r="G299" s="515"/>
      <c r="H299" s="515"/>
      <c r="I299" s="292"/>
    </row>
    <row r="300" spans="1:9" s="307" customFormat="1" x14ac:dyDescent="0.2">
      <c r="A300" s="313" t="s">
        <v>643</v>
      </c>
      <c r="B300" s="314"/>
      <c r="C300" s="276">
        <f>SUMIF(INOUT!C:C,'N1113  (2)'!A300,INOUT!E:E)</f>
        <v>0</v>
      </c>
      <c r="D300" s="281">
        <f t="shared" ref="D300:D333" si="38">B300+C300</f>
        <v>0</v>
      </c>
      <c r="E300" s="305">
        <f>SUMIF(INOUT!C:C,'N1113  (2)'!A300,INOUT!F:F)</f>
        <v>0</v>
      </c>
      <c r="F300" s="282">
        <f t="shared" ref="F300:F309" si="39">D300-E300</f>
        <v>0</v>
      </c>
      <c r="G300" s="306">
        <v>565</v>
      </c>
      <c r="H300" s="280">
        <f t="shared" ref="H300:H333" si="40">+E300*G300</f>
        <v>0</v>
      </c>
      <c r="I300" s="284">
        <f t="shared" ref="I300:I328" si="41">+G300*F300</f>
        <v>0</v>
      </c>
    </row>
    <row r="301" spans="1:9" s="307" customFormat="1" x14ac:dyDescent="0.2">
      <c r="A301" s="304" t="s">
        <v>766</v>
      </c>
      <c r="B301" s="314">
        <v>0</v>
      </c>
      <c r="C301" s="276">
        <f>SUMIF(INOUT!C:C,'N1113  (2)'!A301,INOUT!E:E)</f>
        <v>0</v>
      </c>
      <c r="D301" s="281">
        <f t="shared" si="38"/>
        <v>0</v>
      </c>
      <c r="E301" s="305">
        <f>SUMIF(INOUT!C:C,'N1113  (2)'!A301,INOUT!F:F)</f>
        <v>0</v>
      </c>
      <c r="F301" s="282">
        <f t="shared" si="39"/>
        <v>0</v>
      </c>
      <c r="G301" s="334">
        <v>415</v>
      </c>
      <c r="H301" s="280">
        <f t="shared" si="40"/>
        <v>0</v>
      </c>
      <c r="I301" s="284">
        <f t="shared" si="41"/>
        <v>0</v>
      </c>
    </row>
    <row r="302" spans="1:9" s="307" customFormat="1" x14ac:dyDescent="0.2">
      <c r="A302" s="304" t="s">
        <v>806</v>
      </c>
      <c r="B302" s="314">
        <v>0</v>
      </c>
      <c r="C302" s="276">
        <f>SUMIF(INOUT!C:C,'N1113  (2)'!A302,INOUT!E:E)</f>
        <v>0</v>
      </c>
      <c r="D302" s="281">
        <f t="shared" si="38"/>
        <v>0</v>
      </c>
      <c r="E302" s="305">
        <f>SUMIF(INOUT!C:C,'N1113  (2)'!A302,INOUT!F:F)</f>
        <v>0</v>
      </c>
      <c r="F302" s="282">
        <f t="shared" si="39"/>
        <v>0</v>
      </c>
      <c r="G302" s="334">
        <v>2600</v>
      </c>
      <c r="H302" s="280">
        <f t="shared" si="40"/>
        <v>0</v>
      </c>
      <c r="I302" s="284">
        <f t="shared" si="41"/>
        <v>0</v>
      </c>
    </row>
    <row r="303" spans="1:9" s="307" customFormat="1" x14ac:dyDescent="0.2">
      <c r="A303" s="304" t="s">
        <v>736</v>
      </c>
      <c r="B303" s="314">
        <v>0</v>
      </c>
      <c r="C303" s="276">
        <f>SUMIF(INOUT!C:C,'N1113  (2)'!A303,INOUT!E:E)</f>
        <v>0</v>
      </c>
      <c r="D303" s="281">
        <f t="shared" si="38"/>
        <v>0</v>
      </c>
      <c r="E303" s="305">
        <f>SUMIF(INOUT!C:C,'N1113  (2)'!A303,INOUT!F:F)</f>
        <v>0</v>
      </c>
      <c r="F303" s="282">
        <f t="shared" si="39"/>
        <v>0</v>
      </c>
      <c r="G303" s="306">
        <v>180</v>
      </c>
      <c r="H303" s="280">
        <f t="shared" si="40"/>
        <v>0</v>
      </c>
      <c r="I303" s="284">
        <f t="shared" si="41"/>
        <v>0</v>
      </c>
    </row>
    <row r="304" spans="1:9" s="307" customFormat="1" ht="16.5" x14ac:dyDescent="0.2">
      <c r="A304" s="168" t="s">
        <v>750</v>
      </c>
      <c r="B304" s="314">
        <v>0</v>
      </c>
      <c r="C304" s="276">
        <f>SUMIF(INOUT!C:C,'N1113  (2)'!A304,INOUT!E:E)</f>
        <v>0</v>
      </c>
      <c r="D304" s="281">
        <f t="shared" si="38"/>
        <v>0</v>
      </c>
      <c r="E304" s="305">
        <f>SUMIF(INOUT!C:C,'N1113  (2)'!A304,INOUT!F:F)</f>
        <v>0</v>
      </c>
      <c r="F304" s="282">
        <f t="shared" si="39"/>
        <v>0</v>
      </c>
      <c r="G304" s="306">
        <v>595</v>
      </c>
      <c r="H304" s="280">
        <f t="shared" si="40"/>
        <v>0</v>
      </c>
      <c r="I304" s="284">
        <f t="shared" si="41"/>
        <v>0</v>
      </c>
    </row>
    <row r="305" spans="1:9" s="307" customFormat="1" ht="16.5" x14ac:dyDescent="0.2">
      <c r="A305" s="168" t="s">
        <v>840</v>
      </c>
      <c r="B305" s="314">
        <v>0</v>
      </c>
      <c r="C305" s="276">
        <f>SUMIF(INOUT!C:C,'N1113  (2)'!A305,INOUT!E:E)</f>
        <v>0</v>
      </c>
      <c r="D305" s="281">
        <f t="shared" si="38"/>
        <v>0</v>
      </c>
      <c r="E305" s="305">
        <f>SUMIF(INOUT!C:C,'N1113  (2)'!A305,INOUT!F:F)</f>
        <v>0</v>
      </c>
      <c r="F305" s="282">
        <f t="shared" si="39"/>
        <v>0</v>
      </c>
      <c r="G305" s="306">
        <v>319.75</v>
      </c>
      <c r="H305" s="280">
        <f t="shared" si="40"/>
        <v>0</v>
      </c>
      <c r="I305" s="284">
        <f t="shared" si="41"/>
        <v>0</v>
      </c>
    </row>
    <row r="306" spans="1:9" s="307" customFormat="1" ht="16.5" x14ac:dyDescent="0.2">
      <c r="A306" s="168" t="s">
        <v>863</v>
      </c>
      <c r="B306" s="314">
        <v>0</v>
      </c>
      <c r="C306" s="276">
        <f>SUMIF(INOUT!C:C,'N1113  (2)'!A306,INOUT!E:E)</f>
        <v>0</v>
      </c>
      <c r="D306" s="281">
        <f t="shared" si="38"/>
        <v>0</v>
      </c>
      <c r="E306" s="305">
        <f>SUMIF(INOUT!C:C,'N1113  (2)'!A306,INOUT!F:F)</f>
        <v>0</v>
      </c>
      <c r="F306" s="282">
        <f t="shared" si="39"/>
        <v>0</v>
      </c>
      <c r="G306" s="306">
        <v>216</v>
      </c>
      <c r="H306" s="280">
        <f t="shared" si="40"/>
        <v>0</v>
      </c>
      <c r="I306" s="284">
        <f t="shared" si="41"/>
        <v>0</v>
      </c>
    </row>
    <row r="307" spans="1:9" s="307" customFormat="1" x14ac:dyDescent="0.2">
      <c r="A307" s="304" t="s">
        <v>107</v>
      </c>
      <c r="B307" s="314">
        <v>0</v>
      </c>
      <c r="C307" s="276">
        <f>SUMIF(INOUT!C:C,'N1113  (2)'!A307,INOUT!E:E)</f>
        <v>0</v>
      </c>
      <c r="D307" s="281">
        <f t="shared" si="38"/>
        <v>0</v>
      </c>
      <c r="E307" s="305">
        <f>SUMIF(INOUT!C:C,'N1113  (2)'!A307,INOUT!F:F)</f>
        <v>0</v>
      </c>
      <c r="F307" s="282">
        <f t="shared" si="39"/>
        <v>0</v>
      </c>
      <c r="G307" s="306">
        <v>325</v>
      </c>
      <c r="H307" s="280">
        <f t="shared" si="40"/>
        <v>0</v>
      </c>
      <c r="I307" s="284">
        <f t="shared" si="41"/>
        <v>0</v>
      </c>
    </row>
    <row r="308" spans="1:9" s="307" customFormat="1" x14ac:dyDescent="0.2">
      <c r="A308" s="304" t="s">
        <v>109</v>
      </c>
      <c r="B308" s="276">
        <v>1</v>
      </c>
      <c r="C308" s="276">
        <f>SUMIF(INOUT!C:C,'N1113  (2)'!A308,INOUT!E:E)</f>
        <v>0</v>
      </c>
      <c r="D308" s="281">
        <f t="shared" si="38"/>
        <v>1</v>
      </c>
      <c r="E308" s="305">
        <f>SUMIF(INOUT!C:C,'N1113  (2)'!A308,INOUT!F:F)</f>
        <v>0</v>
      </c>
      <c r="F308" s="282">
        <f t="shared" si="39"/>
        <v>1</v>
      </c>
      <c r="G308" s="306">
        <v>225</v>
      </c>
      <c r="H308" s="280">
        <f t="shared" si="40"/>
        <v>0</v>
      </c>
      <c r="I308" s="284">
        <f t="shared" si="41"/>
        <v>225</v>
      </c>
    </row>
    <row r="309" spans="1:9" s="307" customFormat="1" x14ac:dyDescent="0.2">
      <c r="A309" s="304" t="s">
        <v>696</v>
      </c>
      <c r="B309" s="276">
        <v>0</v>
      </c>
      <c r="C309" s="276">
        <f>SUMIF(INOUT!C:C,'N1113  (2)'!A309,INOUT!E:E)</f>
        <v>0</v>
      </c>
      <c r="D309" s="281">
        <f t="shared" si="38"/>
        <v>0</v>
      </c>
      <c r="E309" s="305">
        <f>SUMIF(INOUT!C:C,'N1113  (2)'!A309,INOUT!F:F)</f>
        <v>0</v>
      </c>
      <c r="F309" s="282">
        <f t="shared" si="39"/>
        <v>0</v>
      </c>
      <c r="G309" s="306">
        <v>220</v>
      </c>
      <c r="H309" s="280">
        <f t="shared" si="40"/>
        <v>0</v>
      </c>
      <c r="I309" s="284">
        <f t="shared" si="41"/>
        <v>0</v>
      </c>
    </row>
    <row r="310" spans="1:9" s="307" customFormat="1" x14ac:dyDescent="0.2">
      <c r="A310" s="304" t="s">
        <v>114</v>
      </c>
      <c r="B310" s="276">
        <v>0</v>
      </c>
      <c r="C310" s="276">
        <f>SUMIF(INOUT!C:C,'N1113  (2)'!A310,INOUT!E:E)</f>
        <v>0</v>
      </c>
      <c r="D310" s="281">
        <f t="shared" si="38"/>
        <v>0</v>
      </c>
      <c r="E310" s="305">
        <f>SUMIF(INOUT!C:C,'N1113  (2)'!A310,INOUT!F:F)</f>
        <v>0</v>
      </c>
      <c r="F310" s="282">
        <v>0</v>
      </c>
      <c r="G310" s="306">
        <v>460</v>
      </c>
      <c r="H310" s="280">
        <f t="shared" si="40"/>
        <v>0</v>
      </c>
      <c r="I310" s="284">
        <f t="shared" si="41"/>
        <v>0</v>
      </c>
    </row>
    <row r="311" spans="1:9" s="307" customFormat="1" x14ac:dyDescent="0.2">
      <c r="A311" s="304" t="s">
        <v>831</v>
      </c>
      <c r="B311" s="276">
        <v>0</v>
      </c>
      <c r="C311" s="276">
        <f>SUMIF(INOUT!C:C,'N1113  (2)'!A311,INOUT!E:E)</f>
        <v>0</v>
      </c>
      <c r="D311" s="281">
        <f t="shared" si="38"/>
        <v>0</v>
      </c>
      <c r="E311" s="305">
        <f>SUMIF(INOUT!C:C,'N1113  (2)'!A311,INOUT!F:F)</f>
        <v>0</v>
      </c>
      <c r="F311" s="282">
        <v>0</v>
      </c>
      <c r="G311" s="334">
        <v>449.75</v>
      </c>
      <c r="H311" s="280">
        <f t="shared" si="40"/>
        <v>0</v>
      </c>
      <c r="I311" s="284">
        <f t="shared" si="41"/>
        <v>0</v>
      </c>
    </row>
    <row r="312" spans="1:9" s="307" customFormat="1" ht="16.5" x14ac:dyDescent="0.2">
      <c r="A312" s="168" t="s">
        <v>843</v>
      </c>
      <c r="B312" s="314">
        <v>0</v>
      </c>
      <c r="C312" s="276">
        <f>SUMIF(INOUT!C:C,'N1113  (2)'!A312,INOUT!E:E)</f>
        <v>0</v>
      </c>
      <c r="D312" s="281">
        <f t="shared" si="38"/>
        <v>0</v>
      </c>
      <c r="E312" s="305">
        <f>SUMIF(INOUT!C:C,'N1113  (2)'!A312,INOUT!F:F)</f>
        <v>0</v>
      </c>
      <c r="F312" s="282">
        <f t="shared" ref="F312:F333" si="42">D312-E312</f>
        <v>0</v>
      </c>
      <c r="G312" s="306">
        <v>1599.6</v>
      </c>
      <c r="H312" s="280">
        <f t="shared" si="40"/>
        <v>0</v>
      </c>
      <c r="I312" s="284">
        <f t="shared" si="41"/>
        <v>0</v>
      </c>
    </row>
    <row r="313" spans="1:9" s="307" customFormat="1" ht="16.5" x14ac:dyDescent="0.2">
      <c r="A313" s="168" t="s">
        <v>882</v>
      </c>
      <c r="B313" s="314">
        <v>0</v>
      </c>
      <c r="C313" s="276">
        <f>SUMIF(INOUT!C:C,'N1113  (2)'!A313,INOUT!E:E)</f>
        <v>0</v>
      </c>
      <c r="D313" s="281">
        <f t="shared" si="38"/>
        <v>0</v>
      </c>
      <c r="E313" s="305">
        <f>SUMIF(INOUT!C:C,'N1113  (2)'!A313,INOUT!F:F)</f>
        <v>0</v>
      </c>
      <c r="F313" s="282">
        <f t="shared" si="42"/>
        <v>0</v>
      </c>
      <c r="G313" s="306">
        <v>180</v>
      </c>
      <c r="H313" s="280">
        <f t="shared" si="40"/>
        <v>0</v>
      </c>
      <c r="I313" s="284">
        <f t="shared" si="41"/>
        <v>0</v>
      </c>
    </row>
    <row r="314" spans="1:9" s="307" customFormat="1" ht="16.5" x14ac:dyDescent="0.2">
      <c r="A314" s="168" t="s">
        <v>842</v>
      </c>
      <c r="B314" s="314">
        <v>0</v>
      </c>
      <c r="C314" s="276">
        <f>SUMIF(INOUT!C:C,'N1113  (2)'!A314,INOUT!E:E)</f>
        <v>0</v>
      </c>
      <c r="D314" s="281">
        <f t="shared" si="38"/>
        <v>0</v>
      </c>
      <c r="E314" s="305">
        <f>SUMIF(INOUT!C:C,'N1113  (2)'!A314,INOUT!F:F)</f>
        <v>0</v>
      </c>
      <c r="F314" s="282">
        <f t="shared" si="42"/>
        <v>0</v>
      </c>
      <c r="G314" s="306">
        <v>88</v>
      </c>
      <c r="H314" s="280">
        <f t="shared" si="40"/>
        <v>0</v>
      </c>
      <c r="I314" s="284">
        <f t="shared" si="41"/>
        <v>0</v>
      </c>
    </row>
    <row r="315" spans="1:9" s="307" customFormat="1" x14ac:dyDescent="0.2">
      <c r="A315" s="304" t="s">
        <v>829</v>
      </c>
      <c r="B315" s="314"/>
      <c r="C315" s="276">
        <f>SUMIF(INOUT!C:C,'N1113  (2)'!A315,INOUT!E:E)</f>
        <v>0</v>
      </c>
      <c r="D315" s="281">
        <f t="shared" si="38"/>
        <v>0</v>
      </c>
      <c r="E315" s="305">
        <f>SUMIF(INOUT!C:C,'N1113  (2)'!A315,INOUT!F:F)</f>
        <v>0</v>
      </c>
      <c r="F315" s="282">
        <f t="shared" si="42"/>
        <v>0</v>
      </c>
      <c r="G315" s="306">
        <v>1000</v>
      </c>
      <c r="H315" s="280">
        <f t="shared" si="40"/>
        <v>0</v>
      </c>
      <c r="I315" s="284">
        <f t="shared" si="41"/>
        <v>0</v>
      </c>
    </row>
    <row r="316" spans="1:9" s="307" customFormat="1" x14ac:dyDescent="0.2">
      <c r="A316" s="304" t="s">
        <v>830</v>
      </c>
      <c r="B316" s="314"/>
      <c r="C316" s="276">
        <f>SUMIF(INOUT!C:C,'N1113  (2)'!A316,INOUT!E:E)</f>
        <v>0</v>
      </c>
      <c r="D316" s="281">
        <f t="shared" si="38"/>
        <v>0</v>
      </c>
      <c r="E316" s="305">
        <f>SUMIF(INOUT!C:C,'N1113  (2)'!A316,INOUT!F:F)</f>
        <v>0</v>
      </c>
      <c r="F316" s="282">
        <f t="shared" si="42"/>
        <v>0</v>
      </c>
      <c r="G316" s="306">
        <v>1299</v>
      </c>
      <c r="H316" s="280">
        <f t="shared" si="40"/>
        <v>0</v>
      </c>
      <c r="I316" s="284">
        <f t="shared" si="41"/>
        <v>0</v>
      </c>
    </row>
    <row r="317" spans="1:9" s="307" customFormat="1" x14ac:dyDescent="0.2">
      <c r="A317" s="304" t="s">
        <v>735</v>
      </c>
      <c r="B317" s="314"/>
      <c r="C317" s="276">
        <f>SUMIF(INOUT!C:C,'N1113  (2)'!A317,INOUT!E:E)</f>
        <v>0</v>
      </c>
      <c r="D317" s="281">
        <f t="shared" si="38"/>
        <v>0</v>
      </c>
      <c r="E317" s="305">
        <f>SUMIF(INOUT!C:C,'N1113  (2)'!A317,INOUT!F:F)</f>
        <v>0</v>
      </c>
      <c r="F317" s="282">
        <f t="shared" si="42"/>
        <v>0</v>
      </c>
      <c r="G317" s="306">
        <v>300</v>
      </c>
      <c r="H317" s="280">
        <f t="shared" si="40"/>
        <v>0</v>
      </c>
      <c r="I317" s="284">
        <f t="shared" si="41"/>
        <v>0</v>
      </c>
    </row>
    <row r="318" spans="1:9" s="307" customFormat="1" x14ac:dyDescent="0.2">
      <c r="A318" s="313" t="s">
        <v>632</v>
      </c>
      <c r="B318" s="314"/>
      <c r="C318" s="276">
        <f>SUMIF(INOUT!C:C,'N1113  (2)'!A318,INOUT!E:E)</f>
        <v>0</v>
      </c>
      <c r="D318" s="281">
        <f t="shared" si="38"/>
        <v>0</v>
      </c>
      <c r="E318" s="305">
        <f>SUMIF(INOUT!C:C,'N1113  (2)'!A318,INOUT!F:F)</f>
        <v>0</v>
      </c>
      <c r="F318" s="282">
        <f t="shared" si="42"/>
        <v>0</v>
      </c>
      <c r="G318" s="306">
        <v>785</v>
      </c>
      <c r="H318" s="280">
        <f t="shared" si="40"/>
        <v>0</v>
      </c>
      <c r="I318" s="284">
        <f t="shared" si="41"/>
        <v>0</v>
      </c>
    </row>
    <row r="319" spans="1:9" s="307" customFormat="1" x14ac:dyDescent="0.2">
      <c r="A319" s="313" t="s">
        <v>732</v>
      </c>
      <c r="B319" s="314"/>
      <c r="C319" s="276">
        <f>SUMIF(INOUT!C:C,'N1113  (2)'!A319,INOUT!E:E)</f>
        <v>0</v>
      </c>
      <c r="D319" s="281">
        <f t="shared" si="38"/>
        <v>0</v>
      </c>
      <c r="E319" s="305">
        <f>SUMIF(INOUT!C:C,'N1113  (2)'!A319,INOUT!F:F)</f>
        <v>0</v>
      </c>
      <c r="F319" s="282">
        <f t="shared" si="42"/>
        <v>0</v>
      </c>
      <c r="G319" s="306">
        <v>740</v>
      </c>
      <c r="H319" s="280">
        <f t="shared" si="40"/>
        <v>0</v>
      </c>
      <c r="I319" s="284">
        <f t="shared" si="41"/>
        <v>0</v>
      </c>
    </row>
    <row r="320" spans="1:9" s="307" customFormat="1" x14ac:dyDescent="0.2">
      <c r="A320" s="304" t="s">
        <v>447</v>
      </c>
      <c r="B320" s="314">
        <v>1</v>
      </c>
      <c r="C320" s="276">
        <f>SUMIF(INOUT!C:C,'N1113  (2)'!A320,INOUT!E:E)</f>
        <v>0</v>
      </c>
      <c r="D320" s="281">
        <f t="shared" si="38"/>
        <v>1</v>
      </c>
      <c r="E320" s="305">
        <f>SUMIF(INOUT!C:C,'N1113  (2)'!A320,INOUT!F:F)</f>
        <v>0</v>
      </c>
      <c r="F320" s="282">
        <f t="shared" si="42"/>
        <v>1</v>
      </c>
      <c r="G320" s="306">
        <v>695</v>
      </c>
      <c r="H320" s="280">
        <f t="shared" si="40"/>
        <v>0</v>
      </c>
      <c r="I320" s="284">
        <f t="shared" si="41"/>
        <v>695</v>
      </c>
    </row>
    <row r="321" spans="1:9" s="307" customFormat="1" ht="16.5" x14ac:dyDescent="0.2">
      <c r="A321" s="183" t="s">
        <v>827</v>
      </c>
      <c r="B321" s="314">
        <v>0</v>
      </c>
      <c r="C321" s="276">
        <f>SUMIF(INOUT!C:C,'N1113  (2)'!A321,INOUT!E:E)</f>
        <v>0</v>
      </c>
      <c r="D321" s="281">
        <f t="shared" si="38"/>
        <v>0</v>
      </c>
      <c r="E321" s="305">
        <f>SUMIF(INOUT!C:C,'N1113  (2)'!A321,INOUT!F:F)</f>
        <v>0</v>
      </c>
      <c r="F321" s="282">
        <f t="shared" si="42"/>
        <v>0</v>
      </c>
      <c r="G321" s="334">
        <v>1950</v>
      </c>
      <c r="H321" s="280">
        <f t="shared" si="40"/>
        <v>0</v>
      </c>
      <c r="I321" s="284">
        <f t="shared" si="41"/>
        <v>0</v>
      </c>
    </row>
    <row r="322" spans="1:9" s="307" customFormat="1" x14ac:dyDescent="0.2">
      <c r="A322" s="313" t="s">
        <v>702</v>
      </c>
      <c r="B322" s="314">
        <v>0</v>
      </c>
      <c r="C322" s="276">
        <f>SUMIF(INOUT!C:C,'N1113  (2)'!A322,INOUT!E:E)</f>
        <v>0</v>
      </c>
      <c r="D322" s="281">
        <f t="shared" si="38"/>
        <v>0</v>
      </c>
      <c r="E322" s="305">
        <f>SUMIF(INOUT!C:C,'N1113  (2)'!A322,INOUT!F:F)</f>
        <v>0</v>
      </c>
      <c r="F322" s="282">
        <f t="shared" si="42"/>
        <v>0</v>
      </c>
      <c r="G322" s="334">
        <v>3050</v>
      </c>
      <c r="H322" s="280">
        <f t="shared" si="40"/>
        <v>0</v>
      </c>
      <c r="I322" s="284">
        <f t="shared" si="41"/>
        <v>0</v>
      </c>
    </row>
    <row r="323" spans="1:9" s="307" customFormat="1" x14ac:dyDescent="0.2">
      <c r="A323" s="313" t="s">
        <v>733</v>
      </c>
      <c r="B323" s="314">
        <v>0</v>
      </c>
      <c r="C323" s="276">
        <f>SUMIF(INOUT!C:C,'N1113  (2)'!A323,INOUT!E:E)</f>
        <v>0</v>
      </c>
      <c r="D323" s="281">
        <f t="shared" si="38"/>
        <v>0</v>
      </c>
      <c r="E323" s="305">
        <f>SUMIF(INOUT!C:C,'N1113  (2)'!A323,INOUT!F:F)</f>
        <v>0</v>
      </c>
      <c r="F323" s="282">
        <f t="shared" si="42"/>
        <v>0</v>
      </c>
      <c r="G323" s="334">
        <v>3200</v>
      </c>
      <c r="H323" s="280">
        <f t="shared" si="40"/>
        <v>0</v>
      </c>
      <c r="I323" s="284">
        <f t="shared" si="41"/>
        <v>0</v>
      </c>
    </row>
    <row r="324" spans="1:9" s="307" customFormat="1" x14ac:dyDescent="0.2">
      <c r="A324" s="304" t="s">
        <v>581</v>
      </c>
      <c r="B324" s="314">
        <v>0</v>
      </c>
      <c r="C324" s="276">
        <f>SUMIF(INOUT!C:C,'N1113  (2)'!A324,INOUT!E:E)</f>
        <v>0</v>
      </c>
      <c r="D324" s="281">
        <f t="shared" si="38"/>
        <v>0</v>
      </c>
      <c r="E324" s="305">
        <f>SUMIF(INOUT!C:C,'N1113  (2)'!A324,INOUT!F:F)</f>
        <v>0</v>
      </c>
      <c r="F324" s="282">
        <f t="shared" si="42"/>
        <v>0</v>
      </c>
      <c r="G324" s="334">
        <v>4350</v>
      </c>
      <c r="H324" s="280">
        <f t="shared" si="40"/>
        <v>0</v>
      </c>
      <c r="I324" s="284">
        <f t="shared" si="41"/>
        <v>0</v>
      </c>
    </row>
    <row r="325" spans="1:9" s="307" customFormat="1" x14ac:dyDescent="0.2">
      <c r="A325" s="313" t="s">
        <v>633</v>
      </c>
      <c r="B325" s="314"/>
      <c r="C325" s="276">
        <f>SUMIF(INOUT!C:C,'N1113  (2)'!A325,INOUT!E:E)</f>
        <v>0</v>
      </c>
      <c r="D325" s="281">
        <f t="shared" si="38"/>
        <v>0</v>
      </c>
      <c r="E325" s="305">
        <f>SUMIF(INOUT!C:C,'N1113  (2)'!A325,INOUT!F:F)</f>
        <v>0</v>
      </c>
      <c r="F325" s="282">
        <f t="shared" si="42"/>
        <v>0</v>
      </c>
      <c r="G325" s="334">
        <v>1800</v>
      </c>
      <c r="H325" s="280">
        <f t="shared" si="40"/>
        <v>0</v>
      </c>
      <c r="I325" s="284">
        <f t="shared" si="41"/>
        <v>0</v>
      </c>
    </row>
    <row r="326" spans="1:9" s="307" customFormat="1" ht="16.5" x14ac:dyDescent="0.2">
      <c r="A326" s="348" t="s">
        <v>774</v>
      </c>
      <c r="B326" s="314">
        <v>0</v>
      </c>
      <c r="C326" s="276">
        <f>SUMIF(INOUT!C:C,'N1113  (2)'!A326,INOUT!E:E)</f>
        <v>0</v>
      </c>
      <c r="D326" s="281">
        <f t="shared" si="38"/>
        <v>0</v>
      </c>
      <c r="E326" s="305">
        <f>SUMIF(INOUT!C:C,'N1113  (2)'!A326,INOUT!F:F)</f>
        <v>0</v>
      </c>
      <c r="F326" s="282">
        <f t="shared" si="42"/>
        <v>0</v>
      </c>
      <c r="G326" s="334">
        <v>585</v>
      </c>
      <c r="H326" s="280">
        <f t="shared" si="40"/>
        <v>0</v>
      </c>
      <c r="I326" s="284">
        <f t="shared" si="41"/>
        <v>0</v>
      </c>
    </row>
    <row r="327" spans="1:9" s="307" customFormat="1" x14ac:dyDescent="0.2">
      <c r="A327" s="304" t="s">
        <v>294</v>
      </c>
      <c r="B327" s="314">
        <v>0</v>
      </c>
      <c r="C327" s="276">
        <f>SUMIF(INOUT!C:C,'N1113  (2)'!A327,INOUT!E:E)</f>
        <v>0</v>
      </c>
      <c r="D327" s="281">
        <f t="shared" si="38"/>
        <v>0</v>
      </c>
      <c r="E327" s="305">
        <f>SUMIF(INOUT!C:C,'N1113  (2)'!A327,INOUT!F:F)</f>
        <v>0</v>
      </c>
      <c r="F327" s="282">
        <f t="shared" si="42"/>
        <v>0</v>
      </c>
      <c r="G327" s="334">
        <v>2450</v>
      </c>
      <c r="H327" s="280">
        <f t="shared" si="40"/>
        <v>0</v>
      </c>
      <c r="I327" s="284">
        <f t="shared" si="41"/>
        <v>0</v>
      </c>
    </row>
    <row r="328" spans="1:9" s="307" customFormat="1" x14ac:dyDescent="0.2">
      <c r="A328" s="304" t="s">
        <v>734</v>
      </c>
      <c r="B328" s="314">
        <v>0</v>
      </c>
      <c r="C328" s="276">
        <f>SUMIF(INOUT!C:C,'N1113  (2)'!A328,INOUT!E:E)</f>
        <v>0</v>
      </c>
      <c r="D328" s="281">
        <f t="shared" si="38"/>
        <v>0</v>
      </c>
      <c r="E328" s="305">
        <v>0</v>
      </c>
      <c r="F328" s="282">
        <f t="shared" si="42"/>
        <v>0</v>
      </c>
      <c r="G328" s="306">
        <v>270</v>
      </c>
      <c r="H328" s="280">
        <f t="shared" si="40"/>
        <v>0</v>
      </c>
      <c r="I328" s="284">
        <f t="shared" si="41"/>
        <v>0</v>
      </c>
    </row>
    <row r="329" spans="1:9" s="307" customFormat="1" x14ac:dyDescent="0.2">
      <c r="A329" s="304" t="s">
        <v>522</v>
      </c>
      <c r="B329" s="314">
        <v>0</v>
      </c>
      <c r="C329" s="276">
        <f>SUMIF(INOUT!C:C,'N1113  (2)'!A329,INOUT!E:E)</f>
        <v>0</v>
      </c>
      <c r="D329" s="281">
        <f t="shared" si="38"/>
        <v>0</v>
      </c>
      <c r="E329" s="305">
        <f>SUMIF(INOUT!C:C,'N1113  (2)'!A329,INOUT!F:F)</f>
        <v>0</v>
      </c>
      <c r="F329" s="282">
        <f t="shared" si="42"/>
        <v>0</v>
      </c>
      <c r="G329" s="306">
        <v>495</v>
      </c>
      <c r="H329" s="280">
        <f t="shared" si="40"/>
        <v>0</v>
      </c>
      <c r="I329" s="284"/>
    </row>
    <row r="330" spans="1:9" s="307" customFormat="1" x14ac:dyDescent="0.2">
      <c r="A330" s="304" t="s">
        <v>881</v>
      </c>
      <c r="B330" s="314">
        <v>0</v>
      </c>
      <c r="C330" s="276">
        <f>SUMIF(INOUT!C:C,'N1113  (2)'!A330,INOUT!E:E)</f>
        <v>0</v>
      </c>
      <c r="D330" s="281">
        <f t="shared" si="38"/>
        <v>0</v>
      </c>
      <c r="E330" s="305">
        <f>SUMIF(INOUT!C:C,'N1113  (2)'!A330,INOUT!F:F)</f>
        <v>0</v>
      </c>
      <c r="F330" s="282">
        <f t="shared" si="42"/>
        <v>0</v>
      </c>
      <c r="G330" s="306">
        <v>499</v>
      </c>
      <c r="H330" s="280">
        <f t="shared" si="40"/>
        <v>0</v>
      </c>
      <c r="I330" s="284"/>
    </row>
    <row r="331" spans="1:9" s="307" customFormat="1" ht="16.5" x14ac:dyDescent="0.2">
      <c r="A331" s="348" t="s">
        <v>885</v>
      </c>
      <c r="B331" s="314">
        <v>0</v>
      </c>
      <c r="C331" s="276">
        <f>SUMIF(INOUT!C:C,'N1113  (2)'!A331,INOUT!E:E)</f>
        <v>1</v>
      </c>
      <c r="D331" s="281">
        <f t="shared" si="38"/>
        <v>1</v>
      </c>
      <c r="E331" s="305">
        <f>SUMIF(INOUT!C:C,'N1113  (2)'!A331,INOUT!F:F)</f>
        <v>0</v>
      </c>
      <c r="F331" s="282">
        <f t="shared" si="42"/>
        <v>1</v>
      </c>
      <c r="G331" s="306">
        <v>725</v>
      </c>
      <c r="H331" s="280">
        <f t="shared" si="40"/>
        <v>0</v>
      </c>
      <c r="I331" s="284">
        <f>+G331*F331</f>
        <v>725</v>
      </c>
    </row>
    <row r="332" spans="1:9" s="307" customFormat="1" x14ac:dyDescent="0.2">
      <c r="A332" s="304" t="s">
        <v>814</v>
      </c>
      <c r="B332" s="314">
        <v>0</v>
      </c>
      <c r="C332" s="276">
        <f>SUMIF(INOUT!C:C,'N1113  (2)'!A332,INOUT!E:E)</f>
        <v>0</v>
      </c>
      <c r="D332" s="281">
        <f t="shared" si="38"/>
        <v>0</v>
      </c>
      <c r="E332" s="305">
        <f>SUMIF(INOUT!C:C,'N1113  (2)'!A332,INOUT!F:F)</f>
        <v>0</v>
      </c>
      <c r="F332" s="282">
        <f t="shared" si="42"/>
        <v>0</v>
      </c>
      <c r="G332" s="306">
        <v>350</v>
      </c>
      <c r="H332" s="280">
        <f t="shared" si="40"/>
        <v>0</v>
      </c>
      <c r="I332" s="284">
        <f>+G332*F332</f>
        <v>0</v>
      </c>
    </row>
    <row r="333" spans="1:9" s="307" customFormat="1" x14ac:dyDescent="0.2">
      <c r="A333" s="304" t="s">
        <v>828</v>
      </c>
      <c r="B333" s="314">
        <v>0</v>
      </c>
      <c r="C333" s="276">
        <f>SUMIF(INOUT!C:C,'N1113  (2)'!A333,INOUT!E:E)</f>
        <v>70</v>
      </c>
      <c r="D333" s="281">
        <f t="shared" si="38"/>
        <v>70</v>
      </c>
      <c r="E333" s="305">
        <f>SUMIF(INOUT!C:C,'N1113  (2)'!A333,INOUT!F:F)</f>
        <v>0</v>
      </c>
      <c r="F333" s="282">
        <f t="shared" si="42"/>
        <v>70</v>
      </c>
      <c r="G333" s="306">
        <v>12.33</v>
      </c>
      <c r="H333" s="280">
        <f t="shared" si="40"/>
        <v>0</v>
      </c>
      <c r="I333" s="284">
        <f>+G333*F333</f>
        <v>863.1</v>
      </c>
    </row>
    <row r="334" spans="1:9" s="307" customFormat="1" ht="16.5" thickBot="1" x14ac:dyDescent="0.25">
      <c r="A334" s="309"/>
      <c r="B334" s="293"/>
      <c r="C334" s="293"/>
      <c r="D334" s="517" t="s">
        <v>312</v>
      </c>
      <c r="E334" s="517"/>
      <c r="F334" s="517"/>
      <c r="G334" s="517"/>
      <c r="H334" s="279">
        <f>SUM(H300:H329)</f>
        <v>0</v>
      </c>
      <c r="I334" s="279">
        <f>SUM(I300:I329)</f>
        <v>920</v>
      </c>
    </row>
    <row r="335" spans="1:9" s="307" customFormat="1" x14ac:dyDescent="0.2">
      <c r="A335" s="299"/>
      <c r="B335" s="293"/>
      <c r="C335" s="293"/>
      <c r="D335" s="323"/>
      <c r="E335" s="324"/>
      <c r="F335" s="325"/>
      <c r="G335" s="326"/>
      <c r="H335" s="284"/>
      <c r="I335" s="284"/>
    </row>
    <row r="336" spans="1:9" s="307" customFormat="1" x14ac:dyDescent="0.2">
      <c r="A336" s="299"/>
      <c r="B336" s="293"/>
      <c r="C336" s="293"/>
      <c r="D336" s="323"/>
      <c r="E336" s="324"/>
      <c r="F336" s="325"/>
      <c r="G336" s="326"/>
      <c r="H336" s="284"/>
      <c r="I336" s="284"/>
    </row>
    <row r="337" spans="1:9" s="307" customFormat="1" x14ac:dyDescent="0.2">
      <c r="A337" s="299" t="s">
        <v>56</v>
      </c>
      <c r="B337" s="327"/>
      <c r="C337" s="327"/>
      <c r="E337" s="319"/>
      <c r="F337" s="309"/>
      <c r="G337" s="328"/>
      <c r="H337" s="317"/>
    </row>
    <row r="338" spans="1:9" s="309" customFormat="1" x14ac:dyDescent="0.2">
      <c r="A338" s="299"/>
      <c r="B338" s="327"/>
      <c r="C338" s="327"/>
      <c r="D338" s="307"/>
      <c r="E338" s="319"/>
      <c r="G338" s="328"/>
      <c r="H338" s="307"/>
      <c r="I338" s="307"/>
    </row>
    <row r="339" spans="1:9" s="307" customFormat="1" x14ac:dyDescent="0.2">
      <c r="A339" s="284" t="s">
        <v>543</v>
      </c>
      <c r="B339" s="327"/>
      <c r="C339" s="327"/>
      <c r="E339" s="319"/>
      <c r="F339" s="309"/>
      <c r="G339" s="328"/>
    </row>
    <row r="340" spans="1:9" s="307" customFormat="1" x14ac:dyDescent="0.2">
      <c r="A340" s="284" t="s">
        <v>541</v>
      </c>
      <c r="B340" s="327"/>
      <c r="C340" s="327"/>
      <c r="E340" s="319"/>
      <c r="F340" s="309"/>
      <c r="G340" s="328"/>
    </row>
    <row r="341" spans="1:9" s="307" customFormat="1" x14ac:dyDescent="0.2">
      <c r="A341" s="299"/>
      <c r="B341" s="293"/>
      <c r="C341" s="293"/>
      <c r="D341" s="323"/>
      <c r="E341" s="324"/>
      <c r="F341" s="325"/>
      <c r="G341" s="326"/>
      <c r="H341" s="284"/>
      <c r="I341" s="284"/>
    </row>
    <row r="342" spans="1:9" s="307" customFormat="1" x14ac:dyDescent="0.2">
      <c r="A342" s="299" t="s">
        <v>383</v>
      </c>
      <c r="B342" s="327"/>
      <c r="C342" s="327"/>
      <c r="E342" s="319"/>
      <c r="F342" s="309"/>
      <c r="G342" s="328"/>
    </row>
    <row r="343" spans="1:9" s="307" customFormat="1" x14ac:dyDescent="0.2">
      <c r="A343" s="299"/>
      <c r="B343" s="327"/>
      <c r="C343" s="327"/>
      <c r="E343" s="319"/>
      <c r="F343" s="309"/>
      <c r="G343" s="328"/>
    </row>
    <row r="344" spans="1:9" s="307" customFormat="1" x14ac:dyDescent="0.2">
      <c r="A344" s="284" t="s">
        <v>811</v>
      </c>
      <c r="B344" s="327"/>
      <c r="C344" s="327"/>
      <c r="E344" s="319"/>
      <c r="F344" s="309"/>
      <c r="G344" s="328"/>
    </row>
    <row r="345" spans="1:9" s="307" customFormat="1" x14ac:dyDescent="0.2">
      <c r="A345" s="284" t="s">
        <v>812</v>
      </c>
      <c r="B345" s="327"/>
      <c r="C345" s="327"/>
      <c r="E345" s="319"/>
      <c r="F345" s="309"/>
      <c r="G345" s="328"/>
    </row>
    <row r="346" spans="1:9" s="274" customFormat="1" x14ac:dyDescent="0.2">
      <c r="A346" s="259"/>
      <c r="B346" s="294"/>
      <c r="C346" s="294"/>
      <c r="D346" s="295"/>
      <c r="E346" s="296"/>
      <c r="F346" s="297"/>
      <c r="G346" s="298"/>
      <c r="H346" s="190"/>
      <c r="I346" s="190"/>
    </row>
    <row r="347" spans="1:9" s="274" customFormat="1" x14ac:dyDescent="0.2">
      <c r="A347" s="259"/>
      <c r="B347" s="294"/>
      <c r="C347" s="294"/>
      <c r="D347" s="295"/>
      <c r="E347" s="296"/>
      <c r="F347" s="297"/>
      <c r="G347" s="298"/>
      <c r="H347" s="190"/>
      <c r="I347" s="190"/>
    </row>
    <row r="348" spans="1:9" s="274" customFormat="1" x14ac:dyDescent="0.2">
      <c r="A348" s="259"/>
      <c r="B348" s="294"/>
      <c r="C348" s="294"/>
      <c r="D348" s="295"/>
      <c r="E348" s="296"/>
      <c r="F348" s="297"/>
      <c r="G348" s="298"/>
      <c r="H348" s="190"/>
      <c r="I348" s="190"/>
    </row>
    <row r="349" spans="1:9" s="274" customFormat="1" x14ac:dyDescent="0.2">
      <c r="A349" s="259"/>
      <c r="B349" s="294"/>
      <c r="C349" s="294"/>
      <c r="D349" s="295"/>
      <c r="E349" s="296"/>
      <c r="F349" s="297"/>
      <c r="G349" s="298"/>
      <c r="H349" s="190"/>
      <c r="I349" s="190"/>
    </row>
    <row r="350" spans="1:9" s="274" customFormat="1" x14ac:dyDescent="0.2">
      <c r="A350" s="259"/>
      <c r="B350" s="294"/>
      <c r="C350" s="294"/>
      <c r="D350" s="295"/>
      <c r="E350" s="296"/>
      <c r="F350" s="297"/>
      <c r="G350" s="298"/>
      <c r="H350" s="190"/>
      <c r="I350" s="190"/>
    </row>
    <row r="351" spans="1:9" s="274" customFormat="1" x14ac:dyDescent="0.2">
      <c r="A351" s="259"/>
      <c r="B351" s="294"/>
      <c r="C351" s="294"/>
      <c r="D351" s="295"/>
      <c r="E351" s="296"/>
      <c r="F351" s="297"/>
      <c r="G351" s="298"/>
      <c r="H351" s="190"/>
      <c r="I351" s="190"/>
    </row>
    <row r="352" spans="1:9" s="274" customFormat="1" x14ac:dyDescent="0.2">
      <c r="A352" s="259"/>
      <c r="B352" s="294"/>
      <c r="C352" s="294"/>
      <c r="D352" s="295"/>
      <c r="E352" s="296"/>
      <c r="F352" s="297"/>
      <c r="G352" s="298"/>
      <c r="H352" s="190"/>
      <c r="I352" s="190"/>
    </row>
    <row r="353" spans="1:9" s="274" customFormat="1" x14ac:dyDescent="0.2">
      <c r="A353" s="259"/>
      <c r="B353" s="294"/>
      <c r="C353" s="294"/>
      <c r="D353" s="295"/>
      <c r="E353" s="296"/>
      <c r="F353" s="297"/>
      <c r="G353" s="298"/>
      <c r="H353" s="190"/>
      <c r="I353" s="190"/>
    </row>
    <row r="354" spans="1:9" s="274" customFormat="1" x14ac:dyDescent="0.2">
      <c r="A354" s="259"/>
      <c r="B354" s="294"/>
      <c r="C354" s="294"/>
      <c r="D354" s="295"/>
      <c r="E354" s="296"/>
      <c r="F354" s="297"/>
      <c r="G354" s="298"/>
      <c r="H354" s="190"/>
      <c r="I354" s="190"/>
    </row>
    <row r="355" spans="1:9" s="274" customFormat="1" x14ac:dyDescent="0.2">
      <c r="A355" s="259"/>
      <c r="B355" s="294"/>
      <c r="C355" s="294"/>
      <c r="D355" s="295"/>
      <c r="E355" s="296"/>
      <c r="F355" s="297"/>
      <c r="G355" s="298"/>
      <c r="H355" s="190"/>
      <c r="I355" s="190"/>
    </row>
    <row r="356" spans="1:9" s="169" customFormat="1" ht="16.5" x14ac:dyDescent="0.2">
      <c r="A356" s="168"/>
      <c r="B356" s="170"/>
      <c r="C356" s="170"/>
      <c r="D356" s="171"/>
      <c r="E356" s="172"/>
      <c r="F356" s="173"/>
      <c r="G356" s="174"/>
      <c r="H356" s="175"/>
      <c r="I356" s="175"/>
    </row>
    <row r="357" spans="1:9" s="169" customFormat="1" ht="16.5" x14ac:dyDescent="0.2">
      <c r="A357" s="168"/>
      <c r="B357" s="170"/>
      <c r="C357" s="170"/>
      <c r="D357" s="171"/>
      <c r="E357" s="172"/>
      <c r="F357" s="173"/>
      <c r="G357" s="174"/>
      <c r="H357" s="175"/>
      <c r="I357" s="175"/>
    </row>
    <row r="358" spans="1:9" s="169" customFormat="1" ht="16.5" x14ac:dyDescent="0.2">
      <c r="A358" s="168"/>
      <c r="B358" s="170"/>
      <c r="C358" s="170"/>
      <c r="D358" s="171"/>
      <c r="E358" s="172"/>
      <c r="F358" s="173"/>
      <c r="G358" s="174"/>
      <c r="H358" s="175"/>
      <c r="I358" s="175"/>
    </row>
    <row r="359" spans="1:9" s="169" customFormat="1" ht="16.5" x14ac:dyDescent="0.2">
      <c r="A359" s="168"/>
      <c r="B359" s="170"/>
      <c r="C359" s="170"/>
      <c r="D359" s="171"/>
      <c r="E359" s="172"/>
      <c r="F359" s="173"/>
      <c r="G359" s="174"/>
      <c r="H359" s="175"/>
      <c r="I359" s="175"/>
    </row>
    <row r="360" spans="1:9" s="169" customFormat="1" ht="16.5" x14ac:dyDescent="0.2">
      <c r="A360" s="168"/>
      <c r="B360" s="170"/>
      <c r="C360" s="170"/>
      <c r="D360" s="171"/>
      <c r="E360" s="172"/>
      <c r="F360" s="173"/>
      <c r="G360" s="174"/>
      <c r="H360" s="175"/>
      <c r="I360" s="175"/>
    </row>
    <row r="361" spans="1:9" s="169" customFormat="1" ht="16.5" x14ac:dyDescent="0.2">
      <c r="A361" s="168"/>
      <c r="B361" s="170"/>
      <c r="C361" s="170"/>
      <c r="D361" s="171"/>
      <c r="E361" s="172"/>
      <c r="F361" s="173"/>
      <c r="G361" s="174"/>
      <c r="H361" s="175"/>
      <c r="I361" s="175"/>
    </row>
    <row r="362" spans="1:9" s="169" customFormat="1" ht="16.5" x14ac:dyDescent="0.2">
      <c r="A362" s="168"/>
      <c r="B362" s="177"/>
      <c r="C362" s="170"/>
      <c r="D362" s="171"/>
      <c r="E362" s="172"/>
      <c r="F362" s="173"/>
      <c r="G362" s="174"/>
      <c r="H362" s="175"/>
      <c r="I362" s="175"/>
    </row>
    <row r="363" spans="1:9" s="169" customFormat="1" ht="16.5" x14ac:dyDescent="0.2">
      <c r="A363" s="168"/>
      <c r="B363" s="170"/>
      <c r="C363" s="170"/>
      <c r="D363" s="171"/>
      <c r="E363" s="172"/>
      <c r="F363" s="173"/>
      <c r="G363" s="174"/>
      <c r="H363" s="175"/>
      <c r="I363" s="175"/>
    </row>
    <row r="364" spans="1:9" s="169" customFormat="1" ht="16.5" x14ac:dyDescent="0.2">
      <c r="A364" s="168"/>
      <c r="B364" s="170"/>
      <c r="C364" s="170"/>
      <c r="D364" s="171"/>
      <c r="E364" s="172"/>
      <c r="F364" s="173"/>
      <c r="G364" s="174"/>
      <c r="H364" s="175"/>
      <c r="I364" s="175"/>
    </row>
    <row r="365" spans="1:9" s="169" customFormat="1" ht="16.5" x14ac:dyDescent="0.2">
      <c r="A365" s="168"/>
      <c r="B365" s="170"/>
      <c r="C365" s="170"/>
      <c r="D365" s="171"/>
      <c r="E365" s="172"/>
      <c r="F365" s="173"/>
      <c r="G365" s="174"/>
      <c r="H365" s="175"/>
      <c r="I365" s="175"/>
    </row>
    <row r="366" spans="1:9" s="169" customFormat="1" ht="16.5" x14ac:dyDescent="0.2">
      <c r="A366" s="168"/>
      <c r="B366" s="170"/>
      <c r="C366" s="170"/>
      <c r="D366" s="171"/>
      <c r="E366" s="172"/>
      <c r="F366" s="173"/>
      <c r="G366" s="174"/>
      <c r="H366" s="175"/>
      <c r="I366" s="175"/>
    </row>
    <row r="367" spans="1:9" s="169" customFormat="1" ht="16.5" x14ac:dyDescent="0.2">
      <c r="A367" s="168"/>
      <c r="B367" s="170"/>
      <c r="C367" s="170"/>
      <c r="D367" s="171"/>
      <c r="E367" s="172"/>
      <c r="F367" s="173"/>
      <c r="G367" s="174"/>
      <c r="H367" s="175"/>
      <c r="I367" s="175"/>
    </row>
    <row r="368" spans="1:9" s="169" customFormat="1" ht="16.5" x14ac:dyDescent="0.2">
      <c r="A368" s="168"/>
      <c r="B368" s="170"/>
      <c r="C368" s="170"/>
      <c r="D368" s="171"/>
      <c r="E368" s="172"/>
      <c r="F368" s="173"/>
      <c r="G368" s="174"/>
      <c r="H368" s="175"/>
      <c r="I368" s="175"/>
    </row>
    <row r="369" spans="1:9" s="169" customFormat="1" ht="16.5" x14ac:dyDescent="0.2">
      <c r="A369" s="168"/>
      <c r="B369" s="170"/>
      <c r="C369" s="170"/>
      <c r="D369" s="171"/>
      <c r="E369" s="172"/>
      <c r="F369" s="173"/>
      <c r="G369" s="174"/>
      <c r="H369" s="175"/>
      <c r="I369" s="175"/>
    </row>
    <row r="370" spans="1:9" s="169" customFormat="1" ht="16.5" x14ac:dyDescent="0.2">
      <c r="A370" s="168"/>
      <c r="B370" s="170"/>
      <c r="C370" s="170"/>
      <c r="D370" s="171"/>
      <c r="E370" s="172"/>
      <c r="F370" s="173"/>
      <c r="G370" s="174"/>
      <c r="H370" s="175"/>
      <c r="I370" s="175"/>
    </row>
    <row r="371" spans="1:9" s="169" customFormat="1" ht="16.5" x14ac:dyDescent="0.2">
      <c r="A371" s="168"/>
      <c r="B371" s="170"/>
      <c r="C371" s="170"/>
      <c r="D371" s="171"/>
      <c r="E371" s="172"/>
      <c r="F371" s="173"/>
      <c r="G371" s="174"/>
      <c r="H371" s="175"/>
      <c r="I371" s="175"/>
    </row>
    <row r="372" spans="1:9" s="169" customFormat="1" ht="16.5" x14ac:dyDescent="0.2">
      <c r="A372" s="168"/>
      <c r="B372" s="170"/>
      <c r="C372" s="170"/>
      <c r="D372" s="171"/>
      <c r="E372" s="172"/>
      <c r="F372" s="173"/>
      <c r="G372" s="174"/>
      <c r="H372" s="175"/>
      <c r="I372" s="175"/>
    </row>
    <row r="373" spans="1:9" s="169" customFormat="1" ht="16.5" x14ac:dyDescent="0.2">
      <c r="A373" s="168"/>
      <c r="B373" s="170"/>
      <c r="C373" s="170"/>
      <c r="D373" s="171"/>
      <c r="E373" s="172"/>
      <c r="F373" s="173"/>
      <c r="G373" s="174"/>
      <c r="H373" s="175"/>
      <c r="I373" s="175"/>
    </row>
    <row r="374" spans="1:9" s="169" customFormat="1" ht="16.5" x14ac:dyDescent="0.2">
      <c r="A374" s="168"/>
      <c r="B374" s="170"/>
      <c r="C374" s="170"/>
      <c r="D374" s="171"/>
      <c r="E374" s="172"/>
      <c r="F374" s="173"/>
      <c r="G374" s="174"/>
      <c r="H374" s="175"/>
      <c r="I374" s="175"/>
    </row>
    <row r="375" spans="1:9" s="169" customFormat="1" ht="16.5" x14ac:dyDescent="0.2">
      <c r="A375" s="168"/>
      <c r="B375" s="170"/>
      <c r="C375" s="170"/>
      <c r="D375" s="171"/>
      <c r="E375" s="172"/>
      <c r="F375" s="173"/>
      <c r="G375" s="174"/>
      <c r="H375" s="175"/>
      <c r="I375" s="175"/>
    </row>
    <row r="376" spans="1:9" s="169" customFormat="1" ht="16.5" x14ac:dyDescent="0.2">
      <c r="A376" s="168"/>
      <c r="B376" s="170"/>
      <c r="C376" s="170"/>
      <c r="D376" s="171"/>
      <c r="E376" s="172"/>
      <c r="F376" s="173"/>
      <c r="G376" s="174"/>
      <c r="H376" s="175"/>
      <c r="I376" s="175"/>
    </row>
    <row r="377" spans="1:9" s="169" customFormat="1" ht="16.5" x14ac:dyDescent="0.2">
      <c r="A377" s="168"/>
      <c r="B377" s="170"/>
      <c r="C377" s="170"/>
      <c r="D377" s="171"/>
      <c r="E377" s="172"/>
      <c r="F377" s="173"/>
      <c r="G377" s="174"/>
      <c r="H377" s="175"/>
      <c r="I377" s="175"/>
    </row>
    <row r="378" spans="1:9" s="169" customFormat="1" ht="16.5" x14ac:dyDescent="0.2">
      <c r="A378" s="168"/>
      <c r="B378" s="170"/>
      <c r="C378" s="170"/>
      <c r="D378" s="171"/>
      <c r="E378" s="172"/>
      <c r="F378" s="173"/>
      <c r="G378" s="174"/>
      <c r="H378" s="175"/>
      <c r="I378" s="175"/>
    </row>
    <row r="379" spans="1:9" s="169" customFormat="1" ht="16.5" x14ac:dyDescent="0.2">
      <c r="A379" s="168"/>
      <c r="B379" s="170"/>
      <c r="C379" s="170"/>
      <c r="D379" s="171"/>
      <c r="E379" s="172"/>
      <c r="F379" s="173"/>
      <c r="G379" s="174"/>
      <c r="H379" s="175"/>
      <c r="I379" s="175"/>
    </row>
    <row r="380" spans="1:9" s="169" customFormat="1" ht="16.5" x14ac:dyDescent="0.2">
      <c r="A380" s="168"/>
      <c r="B380" s="170"/>
      <c r="C380" s="170"/>
      <c r="D380" s="171"/>
      <c r="E380" s="172"/>
      <c r="F380" s="173"/>
      <c r="G380" s="174"/>
      <c r="H380" s="175"/>
      <c r="I380" s="175"/>
    </row>
    <row r="381" spans="1:9" s="169" customFormat="1" ht="16.5" x14ac:dyDescent="0.2">
      <c r="A381" s="168"/>
      <c r="B381" s="170"/>
      <c r="C381" s="170"/>
      <c r="D381" s="171"/>
      <c r="E381" s="172"/>
      <c r="F381" s="173"/>
      <c r="G381" s="174"/>
      <c r="H381" s="175"/>
      <c r="I381" s="175"/>
    </row>
    <row r="382" spans="1:9" s="169" customFormat="1" ht="16.5" x14ac:dyDescent="0.2">
      <c r="A382" s="168"/>
      <c r="B382" s="170"/>
      <c r="C382" s="170"/>
      <c r="D382" s="171"/>
      <c r="E382" s="172"/>
      <c r="F382" s="173"/>
      <c r="G382" s="174"/>
      <c r="H382" s="175"/>
      <c r="I382" s="175"/>
    </row>
    <row r="383" spans="1:9" s="169" customFormat="1" ht="16.5" x14ac:dyDescent="0.2">
      <c r="A383" s="168"/>
      <c r="B383" s="170"/>
      <c r="C383" s="170"/>
      <c r="D383" s="171"/>
      <c r="E383" s="172"/>
      <c r="F383" s="173"/>
      <c r="G383" s="174"/>
      <c r="H383" s="175"/>
      <c r="I383" s="175"/>
    </row>
    <row r="384" spans="1:9" s="169" customFormat="1" ht="16.5" x14ac:dyDescent="0.2">
      <c r="A384" s="168"/>
      <c r="B384" s="170"/>
      <c r="C384" s="170"/>
      <c r="D384" s="171"/>
      <c r="E384" s="172"/>
      <c r="F384" s="173"/>
      <c r="G384" s="174"/>
      <c r="H384" s="175"/>
      <c r="I384" s="175"/>
    </row>
    <row r="385" spans="1:9" s="169" customFormat="1" ht="16.5" x14ac:dyDescent="0.2">
      <c r="A385" s="168"/>
      <c r="B385" s="170"/>
      <c r="C385" s="170"/>
      <c r="D385" s="171"/>
      <c r="E385" s="172"/>
      <c r="F385" s="173"/>
      <c r="G385" s="174"/>
      <c r="H385" s="175"/>
      <c r="I385" s="175"/>
    </row>
    <row r="386" spans="1:9" s="169" customFormat="1" ht="16.5" x14ac:dyDescent="0.2">
      <c r="A386" s="168"/>
      <c r="B386" s="170"/>
      <c r="C386" s="170"/>
      <c r="D386" s="171"/>
      <c r="E386" s="172"/>
      <c r="F386" s="173"/>
      <c r="G386" s="174"/>
      <c r="H386" s="175"/>
      <c r="I386" s="175"/>
    </row>
    <row r="387" spans="1:9" s="169" customFormat="1" ht="16.5" x14ac:dyDescent="0.2">
      <c r="A387" s="168"/>
      <c r="B387" s="170"/>
      <c r="C387" s="170"/>
      <c r="D387" s="171"/>
      <c r="E387" s="172"/>
      <c r="F387" s="173"/>
      <c r="G387" s="174"/>
      <c r="H387" s="175"/>
      <c r="I387" s="175"/>
    </row>
    <row r="388" spans="1:9" s="169" customFormat="1" ht="16.5" x14ac:dyDescent="0.2">
      <c r="A388" s="168"/>
      <c r="B388" s="170"/>
      <c r="C388" s="170"/>
      <c r="D388" s="171"/>
      <c r="E388" s="172"/>
      <c r="F388" s="173"/>
      <c r="G388" s="174"/>
      <c r="H388" s="175"/>
      <c r="I388" s="175"/>
    </row>
    <row r="389" spans="1:9" s="169" customFormat="1" ht="16.5" x14ac:dyDescent="0.2">
      <c r="A389" s="168"/>
      <c r="B389" s="170"/>
      <c r="C389" s="170"/>
      <c r="D389" s="171"/>
      <c r="E389" s="172"/>
      <c r="F389" s="173"/>
      <c r="G389" s="174"/>
      <c r="H389" s="175"/>
      <c r="I389" s="175"/>
    </row>
    <row r="390" spans="1:9" s="169" customFormat="1" ht="16.5" x14ac:dyDescent="0.2">
      <c r="A390" s="168"/>
      <c r="B390" s="170"/>
      <c r="C390" s="170"/>
      <c r="D390" s="171"/>
      <c r="E390" s="172"/>
      <c r="F390" s="173"/>
      <c r="G390" s="174"/>
      <c r="H390" s="175"/>
      <c r="I390" s="175"/>
    </row>
    <row r="391" spans="1:9" s="169" customFormat="1" ht="16.5" x14ac:dyDescent="0.2">
      <c r="A391" s="168"/>
      <c r="B391" s="170"/>
      <c r="C391" s="170"/>
      <c r="D391" s="171"/>
      <c r="E391" s="172"/>
      <c r="F391" s="173"/>
      <c r="G391" s="174"/>
      <c r="H391" s="175"/>
      <c r="I391" s="175"/>
    </row>
    <row r="392" spans="1:9" s="169" customFormat="1" ht="16.5" x14ac:dyDescent="0.2">
      <c r="A392" s="168"/>
      <c r="B392" s="170"/>
      <c r="C392" s="170"/>
      <c r="D392" s="171"/>
      <c r="E392" s="172"/>
      <c r="F392" s="173"/>
      <c r="G392" s="174"/>
      <c r="H392" s="175"/>
      <c r="I392" s="175"/>
    </row>
    <row r="393" spans="1:9" s="169" customFormat="1" ht="16.5" x14ac:dyDescent="0.2">
      <c r="A393" s="168"/>
      <c r="B393" s="170"/>
      <c r="C393" s="170"/>
      <c r="D393" s="171"/>
      <c r="E393" s="172"/>
      <c r="F393" s="173"/>
      <c r="G393" s="174"/>
      <c r="H393" s="175"/>
      <c r="I393" s="175"/>
    </row>
    <row r="394" spans="1:9" s="169" customFormat="1" ht="16.5" x14ac:dyDescent="0.2">
      <c r="A394" s="168"/>
      <c r="B394" s="170"/>
      <c r="C394" s="170"/>
      <c r="D394" s="171"/>
      <c r="E394" s="172"/>
      <c r="F394" s="173"/>
      <c r="G394" s="174"/>
      <c r="H394" s="175"/>
      <c r="I394" s="175"/>
    </row>
    <row r="395" spans="1:9" s="169" customFormat="1" ht="16.5" x14ac:dyDescent="0.2">
      <c r="A395" s="168"/>
      <c r="B395" s="170"/>
      <c r="C395" s="170"/>
      <c r="D395" s="171"/>
      <c r="E395" s="172"/>
      <c r="F395" s="173"/>
      <c r="G395" s="174"/>
      <c r="H395" s="175"/>
      <c r="I395" s="175"/>
    </row>
    <row r="396" spans="1:9" s="169" customFormat="1" ht="16.5" x14ac:dyDescent="0.2">
      <c r="A396" s="168"/>
      <c r="B396" s="170"/>
      <c r="C396" s="170"/>
      <c r="D396" s="171"/>
      <c r="E396" s="172"/>
      <c r="F396" s="173"/>
      <c r="G396" s="174"/>
      <c r="H396" s="175"/>
      <c r="I396" s="175"/>
    </row>
    <row r="397" spans="1:9" s="169" customFormat="1" ht="16.5" x14ac:dyDescent="0.2">
      <c r="A397" s="168"/>
      <c r="B397" s="170"/>
      <c r="C397" s="170"/>
      <c r="D397" s="171"/>
      <c r="E397" s="172"/>
      <c r="F397" s="173"/>
      <c r="G397" s="174"/>
      <c r="H397" s="175"/>
      <c r="I397" s="175"/>
    </row>
    <row r="398" spans="1:9" s="169" customFormat="1" ht="16.5" x14ac:dyDescent="0.2">
      <c r="A398" s="168"/>
      <c r="B398" s="170"/>
      <c r="C398" s="170"/>
      <c r="D398" s="171"/>
      <c r="E398" s="172"/>
      <c r="F398" s="173"/>
      <c r="G398" s="174"/>
      <c r="H398" s="175"/>
      <c r="I398" s="175"/>
    </row>
    <row r="399" spans="1:9" s="169" customFormat="1" ht="16.5" x14ac:dyDescent="0.2">
      <c r="A399" s="168"/>
      <c r="B399" s="170"/>
      <c r="C399" s="170"/>
      <c r="D399" s="171"/>
      <c r="E399" s="172"/>
      <c r="F399" s="173"/>
      <c r="G399" s="174"/>
      <c r="H399" s="175"/>
      <c r="I399" s="175"/>
    </row>
    <row r="400" spans="1:9" s="169" customFormat="1" ht="16.5" x14ac:dyDescent="0.2">
      <c r="A400" s="168"/>
      <c r="B400" s="170"/>
      <c r="C400" s="170"/>
      <c r="D400" s="171"/>
      <c r="E400" s="172"/>
      <c r="F400" s="173"/>
      <c r="G400" s="174"/>
      <c r="H400" s="175"/>
      <c r="I400" s="175"/>
    </row>
    <row r="401" spans="1:9" s="169" customFormat="1" ht="16.5" x14ac:dyDescent="0.2">
      <c r="A401" s="168"/>
      <c r="B401" s="170"/>
      <c r="C401" s="170"/>
      <c r="D401" s="171"/>
      <c r="E401" s="172"/>
      <c r="F401" s="173"/>
      <c r="G401" s="174"/>
      <c r="H401" s="175"/>
      <c r="I401" s="175"/>
    </row>
    <row r="402" spans="1:9" s="169" customFormat="1" ht="16.5" x14ac:dyDescent="0.2">
      <c r="A402" s="168"/>
      <c r="B402" s="170"/>
      <c r="C402" s="170"/>
      <c r="D402" s="171"/>
      <c r="E402" s="172"/>
      <c r="F402" s="173"/>
      <c r="G402" s="174"/>
      <c r="H402" s="175"/>
      <c r="I402" s="175"/>
    </row>
    <row r="403" spans="1:9" s="169" customFormat="1" ht="16.5" x14ac:dyDescent="0.2">
      <c r="A403" s="168"/>
      <c r="B403" s="170"/>
      <c r="C403" s="170"/>
      <c r="D403" s="171"/>
      <c r="E403" s="172"/>
      <c r="F403" s="173"/>
      <c r="G403" s="174"/>
      <c r="H403" s="175"/>
      <c r="I403" s="175"/>
    </row>
    <row r="404" spans="1:9" s="169" customFormat="1" ht="16.5" x14ac:dyDescent="0.2">
      <c r="A404" s="168"/>
      <c r="B404" s="170"/>
      <c r="C404" s="170"/>
      <c r="D404" s="171"/>
      <c r="E404" s="172"/>
      <c r="F404" s="173"/>
      <c r="G404" s="174"/>
      <c r="H404" s="175"/>
      <c r="I404" s="175"/>
    </row>
    <row r="405" spans="1:9" s="169" customFormat="1" ht="16.5" x14ac:dyDescent="0.2">
      <c r="A405" s="168"/>
      <c r="B405" s="170"/>
      <c r="C405" s="170"/>
      <c r="D405" s="171"/>
      <c r="E405" s="172"/>
      <c r="F405" s="173"/>
      <c r="G405" s="174"/>
      <c r="H405" s="175"/>
      <c r="I405" s="175"/>
    </row>
    <row r="406" spans="1:9" s="169" customFormat="1" ht="16.5" x14ac:dyDescent="0.2">
      <c r="A406" s="168"/>
      <c r="B406" s="170"/>
      <c r="C406" s="170"/>
      <c r="D406" s="171"/>
      <c r="E406" s="172"/>
      <c r="F406" s="173"/>
      <c r="G406" s="174"/>
      <c r="H406" s="175"/>
      <c r="I406" s="175"/>
    </row>
    <row r="407" spans="1:9" s="169" customFormat="1" ht="16.5" x14ac:dyDescent="0.2">
      <c r="A407" s="168"/>
      <c r="B407" s="170"/>
      <c r="C407" s="170"/>
      <c r="D407" s="171"/>
      <c r="E407" s="172"/>
      <c r="F407" s="173"/>
      <c r="G407" s="174"/>
      <c r="H407" s="175"/>
      <c r="I407" s="175"/>
    </row>
    <row r="408" spans="1:9" s="169" customFormat="1" ht="16.5" x14ac:dyDescent="0.2">
      <c r="A408" s="168"/>
      <c r="B408" s="170"/>
      <c r="C408" s="170"/>
      <c r="D408" s="171"/>
      <c r="E408" s="172"/>
      <c r="F408" s="173"/>
      <c r="G408" s="174"/>
      <c r="H408" s="175"/>
      <c r="I408" s="175"/>
    </row>
    <row r="409" spans="1:9" s="169" customFormat="1" ht="16.5" x14ac:dyDescent="0.2">
      <c r="A409" s="168"/>
      <c r="B409" s="170"/>
      <c r="C409" s="170"/>
      <c r="D409" s="171"/>
      <c r="E409" s="172"/>
      <c r="F409" s="173"/>
      <c r="G409" s="174"/>
      <c r="H409" s="175"/>
      <c r="I409" s="175"/>
    </row>
    <row r="410" spans="1:9" s="169" customFormat="1" ht="16.5" x14ac:dyDescent="0.2">
      <c r="A410" s="168"/>
      <c r="B410" s="170"/>
      <c r="C410" s="170"/>
      <c r="D410" s="171"/>
      <c r="E410" s="172"/>
      <c r="F410" s="173"/>
      <c r="G410" s="174"/>
      <c r="H410" s="175"/>
      <c r="I410" s="175"/>
    </row>
    <row r="411" spans="1:9" s="169" customFormat="1" ht="16.5" x14ac:dyDescent="0.2">
      <c r="A411" s="168"/>
      <c r="B411" s="170"/>
      <c r="C411" s="170"/>
      <c r="D411" s="171"/>
      <c r="E411" s="172"/>
      <c r="F411" s="173"/>
      <c r="G411" s="174"/>
      <c r="H411" s="175"/>
      <c r="I411" s="175"/>
    </row>
    <row r="412" spans="1:9" s="169" customFormat="1" ht="16.5" x14ac:dyDescent="0.2">
      <c r="A412" s="168"/>
      <c r="B412" s="170"/>
      <c r="C412" s="170"/>
      <c r="D412" s="171"/>
      <c r="E412" s="172"/>
      <c r="F412" s="173"/>
      <c r="G412" s="174"/>
      <c r="H412" s="175"/>
      <c r="I412" s="175"/>
    </row>
    <row r="413" spans="1:9" s="169" customFormat="1" ht="16.5" x14ac:dyDescent="0.2">
      <c r="A413" s="168"/>
      <c r="B413" s="170"/>
      <c r="C413" s="170"/>
      <c r="D413" s="171"/>
      <c r="E413" s="172"/>
      <c r="F413" s="173"/>
      <c r="G413" s="174"/>
      <c r="H413" s="175"/>
      <c r="I413" s="175"/>
    </row>
    <row r="414" spans="1:9" s="169" customFormat="1" ht="16.5" x14ac:dyDescent="0.2">
      <c r="A414" s="168"/>
      <c r="B414" s="170"/>
      <c r="C414" s="170"/>
      <c r="D414" s="171"/>
      <c r="E414" s="172"/>
      <c r="F414" s="173"/>
      <c r="G414" s="174"/>
      <c r="H414" s="175"/>
      <c r="I414" s="175"/>
    </row>
    <row r="415" spans="1:9" s="169" customFormat="1" ht="16.5" x14ac:dyDescent="0.2">
      <c r="A415" s="168"/>
      <c r="B415" s="170"/>
      <c r="C415" s="170"/>
      <c r="D415" s="171"/>
      <c r="E415" s="172"/>
      <c r="F415" s="173"/>
      <c r="G415" s="174"/>
      <c r="H415" s="175"/>
      <c r="I415" s="175"/>
    </row>
    <row r="416" spans="1:9" s="169" customFormat="1" ht="16.5" x14ac:dyDescent="0.2">
      <c r="A416" s="168"/>
      <c r="B416" s="170"/>
      <c r="C416" s="170"/>
      <c r="D416" s="171"/>
      <c r="E416" s="172"/>
      <c r="F416" s="173"/>
      <c r="G416" s="174"/>
      <c r="H416" s="175"/>
      <c r="I416" s="175"/>
    </row>
    <row r="626" spans="6:6" x14ac:dyDescent="0.2">
      <c r="F626" s="51">
        <v>1</v>
      </c>
    </row>
    <row r="863" spans="8:8" x14ac:dyDescent="0.2">
      <c r="H863" s="89"/>
    </row>
    <row r="924" spans="1:5" x14ac:dyDescent="0.2">
      <c r="A924" s="46" t="s">
        <v>514</v>
      </c>
      <c r="E924" s="50">
        <v>2</v>
      </c>
    </row>
  </sheetData>
  <sheetProtection selectLockedCells="1" selectUnlockedCells="1"/>
  <mergeCells count="11">
    <mergeCell ref="A1:I1"/>
    <mergeCell ref="A2:I2"/>
    <mergeCell ref="D30:G30"/>
    <mergeCell ref="D34:G34"/>
    <mergeCell ref="D297:G297"/>
    <mergeCell ref="A299:H299"/>
    <mergeCell ref="D334:G334"/>
    <mergeCell ref="D44:G44"/>
    <mergeCell ref="J46:J48"/>
    <mergeCell ref="D49:G49"/>
    <mergeCell ref="A57:H57"/>
  </mergeCells>
  <phoneticPr fontId="16" type="noConversion"/>
  <printOptions gridLines="1"/>
  <pageMargins left="0.5" right="0.4" top="1" bottom="0.7" header="0.51180555555555596" footer="0.51180555555555596"/>
  <pageSetup paperSize="5" scale="90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9"/>
  <sheetViews>
    <sheetView view="pageBreakPreview" zoomScale="70" zoomScaleNormal="85" workbookViewId="0">
      <pane xSplit="1" ySplit="5" topLeftCell="B338" activePane="bottomRight" state="frozen"/>
      <selection activeCell="A108" sqref="A108"/>
      <selection pane="topRight" activeCell="A108" sqref="A108"/>
      <selection pane="bottomLeft" activeCell="A108" sqref="A108"/>
      <selection pane="bottomRight" activeCell="F364" sqref="F364"/>
    </sheetView>
  </sheetViews>
  <sheetFormatPr defaultRowHeight="15.75" x14ac:dyDescent="0.2"/>
  <cols>
    <col min="1" max="1" width="51" style="46" customWidth="1"/>
    <col min="2" max="2" width="9.42578125" style="48" customWidth="1"/>
    <col min="3" max="3" width="11.42578125" style="48" customWidth="1"/>
    <col min="4" max="4" width="8.7109375" style="49" customWidth="1"/>
    <col min="5" max="5" width="8.5703125" style="50" customWidth="1"/>
    <col min="6" max="6" width="11.140625" style="51" bestFit="1" customWidth="1"/>
    <col min="7" max="7" width="11.5703125" style="90" customWidth="1"/>
    <col min="8" max="8" width="13.42578125" style="53" customWidth="1"/>
    <col min="9" max="9" width="16" style="53" bestFit="1" customWidth="1"/>
    <col min="10" max="10" width="0" style="47" hidden="1" customWidth="1"/>
    <col min="11" max="11" width="9.85546875" style="47" customWidth="1"/>
    <col min="12" max="16384" width="9.140625" style="47"/>
  </cols>
  <sheetData>
    <row r="1" spans="1:9" s="300" customFormat="1" ht="15" x14ac:dyDescent="0.2">
      <c r="A1" s="513" t="s">
        <v>385</v>
      </c>
      <c r="B1" s="513"/>
      <c r="C1" s="513"/>
      <c r="D1" s="513"/>
      <c r="E1" s="513"/>
      <c r="F1" s="513"/>
      <c r="G1" s="513"/>
      <c r="H1" s="513"/>
      <c r="I1" s="513"/>
    </row>
    <row r="2" spans="1:9" s="300" customFormat="1" ht="15" x14ac:dyDescent="0.2">
      <c r="A2" s="513" t="s">
        <v>741</v>
      </c>
      <c r="B2" s="513"/>
      <c r="C2" s="513"/>
      <c r="D2" s="513"/>
      <c r="E2" s="513"/>
      <c r="F2" s="513"/>
      <c r="G2" s="513"/>
      <c r="H2" s="513"/>
      <c r="I2" s="513"/>
    </row>
    <row r="3" spans="1:9" s="300" customFormat="1" x14ac:dyDescent="0.2">
      <c r="A3" s="299" t="s">
        <v>715</v>
      </c>
      <c r="B3" s="267"/>
      <c r="C3" s="267"/>
      <c r="D3" s="268"/>
      <c r="E3" s="301"/>
      <c r="F3" s="269"/>
      <c r="G3" s="270"/>
      <c r="H3" s="266"/>
      <c r="I3" s="266"/>
    </row>
    <row r="4" spans="1:9" s="300" customFormat="1" ht="45" x14ac:dyDescent="0.2">
      <c r="A4" s="260" t="s">
        <v>2</v>
      </c>
      <c r="B4" s="261" t="s">
        <v>742</v>
      </c>
      <c r="C4" s="261" t="s">
        <v>743</v>
      </c>
      <c r="D4" s="262" t="s">
        <v>387</v>
      </c>
      <c r="E4" s="302" t="s">
        <v>388</v>
      </c>
      <c r="F4" s="263" t="s">
        <v>389</v>
      </c>
      <c r="G4" s="264" t="s">
        <v>4</v>
      </c>
      <c r="H4" s="265" t="s">
        <v>390</v>
      </c>
      <c r="I4" s="265" t="s">
        <v>391</v>
      </c>
    </row>
    <row r="5" spans="1:9" s="300" customFormat="1" ht="6.75" customHeight="1" x14ac:dyDescent="0.2">
      <c r="A5" s="266"/>
      <c r="B5" s="267"/>
      <c r="C5" s="267"/>
      <c r="D5" s="268"/>
      <c r="E5" s="301"/>
      <c r="F5" s="269"/>
      <c r="G5" s="270"/>
      <c r="H5" s="266"/>
      <c r="I5" s="266"/>
    </row>
    <row r="6" spans="1:9" s="300" customFormat="1" ht="15" x14ac:dyDescent="0.2">
      <c r="A6" s="271" t="s">
        <v>306</v>
      </c>
      <c r="B6" s="272"/>
      <c r="C6" s="272"/>
      <c r="D6" s="268"/>
      <c r="E6" s="303"/>
      <c r="F6" s="273"/>
      <c r="G6" s="270"/>
      <c r="H6" s="266"/>
      <c r="I6" s="266"/>
    </row>
    <row r="7" spans="1:9" s="300" customFormat="1" ht="15" x14ac:dyDescent="0.2">
      <c r="A7" s="271" t="s">
        <v>307</v>
      </c>
      <c r="B7" s="272"/>
      <c r="C7" s="272"/>
      <c r="D7" s="268"/>
      <c r="E7" s="303"/>
      <c r="F7" s="273"/>
      <c r="G7" s="270"/>
      <c r="H7" s="266"/>
      <c r="I7" s="266"/>
    </row>
    <row r="8" spans="1:9" s="307" customFormat="1" x14ac:dyDescent="0.2">
      <c r="A8" s="304" t="s">
        <v>817</v>
      </c>
      <c r="B8" s="314">
        <v>85</v>
      </c>
      <c r="C8" s="276">
        <f>SUMIF(INOUT!C:C,'N1113  (4)'!A8,INOUT!E:E)</f>
        <v>60</v>
      </c>
      <c r="D8" s="281">
        <f>B8+C8</f>
        <v>145</v>
      </c>
      <c r="E8" s="305">
        <f>SUMIF(INOUT!C:C,'N1113  (4)'!A8,INOUT!F:F)</f>
        <v>23</v>
      </c>
      <c r="F8" s="282">
        <f t="shared" ref="F8:F30" si="0">D8-E8</f>
        <v>122</v>
      </c>
      <c r="G8" s="306">
        <v>45</v>
      </c>
      <c r="H8" s="280">
        <f>+E8*G8</f>
        <v>1035</v>
      </c>
      <c r="I8" s="284">
        <f>+G8*F8</f>
        <v>5490</v>
      </c>
    </row>
    <row r="9" spans="1:9" s="307" customFormat="1" x14ac:dyDescent="0.2">
      <c r="A9" s="304" t="s">
        <v>8</v>
      </c>
      <c r="B9" s="314">
        <v>3502</v>
      </c>
      <c r="C9" s="276">
        <f>SUMIF(INOUT!C:C,'N1113  (4)'!A9,INOUT!E:E)</f>
        <v>3326</v>
      </c>
      <c r="D9" s="281">
        <f t="shared" ref="D9:D30" si="1">B9+C9</f>
        <v>6828</v>
      </c>
      <c r="E9" s="305">
        <f>SUMIF(INOUT!C:C,'N1113  (4)'!A9,INOUT!F:F)</f>
        <v>92</v>
      </c>
      <c r="F9" s="282">
        <f t="shared" si="0"/>
        <v>6736</v>
      </c>
      <c r="G9" s="306">
        <v>34.5</v>
      </c>
      <c r="H9" s="280">
        <f t="shared" ref="H9:H30" si="2">+E9*G9</f>
        <v>3174</v>
      </c>
      <c r="I9" s="284">
        <f t="shared" ref="I9:I30" si="3">+G9*F9</f>
        <v>232392</v>
      </c>
    </row>
    <row r="10" spans="1:9" s="307" customFormat="1" x14ac:dyDescent="0.2">
      <c r="A10" s="304" t="s">
        <v>10</v>
      </c>
      <c r="B10" s="314">
        <v>100</v>
      </c>
      <c r="C10" s="276">
        <f>SUMIF(INOUT!C:C,'N1113  (4)'!A10,INOUT!E:E)</f>
        <v>420</v>
      </c>
      <c r="D10" s="281">
        <f t="shared" si="1"/>
        <v>520</v>
      </c>
      <c r="E10" s="305">
        <f>SUMIF(INOUT!C:C,'N1113  (4)'!A10,INOUT!F:F)</f>
        <v>240</v>
      </c>
      <c r="F10" s="282">
        <f t="shared" si="0"/>
        <v>280</v>
      </c>
      <c r="G10" s="306">
        <v>65</v>
      </c>
      <c r="H10" s="280">
        <f t="shared" si="2"/>
        <v>15600</v>
      </c>
      <c r="I10" s="284">
        <f t="shared" si="3"/>
        <v>18200</v>
      </c>
    </row>
    <row r="11" spans="1:9" s="307" customFormat="1" x14ac:dyDescent="0.2">
      <c r="A11" s="304" t="s">
        <v>12</v>
      </c>
      <c r="B11" s="314">
        <v>16</v>
      </c>
      <c r="C11" s="276">
        <f>SUMIF(INOUT!C:C,'N1113  (4)'!A11,INOUT!E:E)</f>
        <v>9</v>
      </c>
      <c r="D11" s="281">
        <f t="shared" si="1"/>
        <v>25</v>
      </c>
      <c r="E11" s="305">
        <f>SUMIF(INOUT!C:C,'N1113  (4)'!A11,INOUT!F:F)</f>
        <v>3</v>
      </c>
      <c r="F11" s="282">
        <f t="shared" si="0"/>
        <v>22</v>
      </c>
      <c r="G11" s="306">
        <v>150</v>
      </c>
      <c r="H11" s="280">
        <f t="shared" si="2"/>
        <v>450</v>
      </c>
      <c r="I11" s="284">
        <f t="shared" si="3"/>
        <v>3300</v>
      </c>
    </row>
    <row r="12" spans="1:9" s="307" customFormat="1" x14ac:dyDescent="0.2">
      <c r="A12" s="304" t="s">
        <v>611</v>
      </c>
      <c r="B12" s="314">
        <v>6</v>
      </c>
      <c r="C12" s="276">
        <f>SUMIF(INOUT!C:C,'N1113  (4)'!A12,INOUT!E:E)</f>
        <v>8</v>
      </c>
      <c r="D12" s="281">
        <f>B12+C12</f>
        <v>14</v>
      </c>
      <c r="E12" s="305">
        <f>SUMIF(INOUT!C:C,'N1113  (4)'!A12,INOUT!F:F)</f>
        <v>3</v>
      </c>
      <c r="F12" s="282">
        <f>D12-E12</f>
        <v>11</v>
      </c>
      <c r="G12" s="306">
        <v>150</v>
      </c>
      <c r="H12" s="280">
        <f t="shared" si="2"/>
        <v>450</v>
      </c>
      <c r="I12" s="284">
        <f t="shared" si="3"/>
        <v>1650</v>
      </c>
    </row>
    <row r="13" spans="1:9" s="307" customFormat="1" x14ac:dyDescent="0.2">
      <c r="A13" s="304" t="s">
        <v>612</v>
      </c>
      <c r="B13" s="314">
        <v>3</v>
      </c>
      <c r="C13" s="276">
        <f>SUMIF(INOUT!C:C,'N1113  (4)'!A13,INOUT!E:E)</f>
        <v>0</v>
      </c>
      <c r="D13" s="281">
        <f>B13+C13</f>
        <v>3</v>
      </c>
      <c r="E13" s="305">
        <f>SUMIF(INOUT!C:C,'N1113  (4)'!A13,INOUT!F:F)</f>
        <v>0</v>
      </c>
      <c r="F13" s="282">
        <f>D13-E13</f>
        <v>3</v>
      </c>
      <c r="G13" s="306">
        <v>50</v>
      </c>
      <c r="H13" s="280">
        <f t="shared" si="2"/>
        <v>0</v>
      </c>
      <c r="I13" s="284">
        <f t="shared" si="3"/>
        <v>150</v>
      </c>
    </row>
    <row r="14" spans="1:9" s="307" customFormat="1" ht="16.5" x14ac:dyDescent="0.2">
      <c r="A14" s="162" t="s">
        <v>856</v>
      </c>
      <c r="B14" s="314">
        <v>0</v>
      </c>
      <c r="C14" s="276">
        <f>SUMIF(INOUT!C:C,'N1113  (4)'!A14,INOUT!E:E)</f>
        <v>215</v>
      </c>
      <c r="D14" s="281">
        <f>B14+C14</f>
        <v>215</v>
      </c>
      <c r="E14" s="305">
        <f>SUMIF(INOUT!C:C,'N1113  (4)'!A14,INOUT!F:F)</f>
        <v>9</v>
      </c>
      <c r="F14" s="282">
        <f>D14-E14</f>
        <v>206</v>
      </c>
      <c r="G14" s="306">
        <v>100</v>
      </c>
      <c r="H14" s="280">
        <f>+E14*G14</f>
        <v>900</v>
      </c>
      <c r="I14" s="284">
        <f>+G14*F14</f>
        <v>20600</v>
      </c>
    </row>
    <row r="15" spans="1:9" s="307" customFormat="1" x14ac:dyDescent="0.2">
      <c r="A15" s="304" t="s">
        <v>16</v>
      </c>
      <c r="B15" s="276">
        <v>25</v>
      </c>
      <c r="C15" s="276">
        <f>SUMIF(INOUT!C:C,'N1113  (4)'!A15,INOUT!E:E)</f>
        <v>25</v>
      </c>
      <c r="D15" s="281">
        <f t="shared" si="1"/>
        <v>50</v>
      </c>
      <c r="E15" s="305">
        <f>SUMIF(INOUT!C:C,'N1113  (4)'!A15,INOUT!F:F)</f>
        <v>0</v>
      </c>
      <c r="F15" s="282">
        <f t="shared" si="0"/>
        <v>50</v>
      </c>
      <c r="G15" s="306">
        <v>75</v>
      </c>
      <c r="H15" s="280">
        <f t="shared" si="2"/>
        <v>0</v>
      </c>
      <c r="I15" s="284">
        <f t="shared" si="3"/>
        <v>3750</v>
      </c>
    </row>
    <row r="16" spans="1:9" s="307" customFormat="1" x14ac:dyDescent="0.2">
      <c r="A16" s="304" t="s">
        <v>392</v>
      </c>
      <c r="B16" s="314">
        <v>60</v>
      </c>
      <c r="C16" s="276">
        <f>SUMIF(INOUT!C:C,'N1113  (4)'!A16,INOUT!E:E)</f>
        <v>100</v>
      </c>
      <c r="D16" s="281">
        <f t="shared" si="1"/>
        <v>160</v>
      </c>
      <c r="E16" s="305">
        <f>SUMIF(INOUT!C:C,'N1113  (4)'!A16,INOUT!F:F)</f>
        <v>80</v>
      </c>
      <c r="F16" s="282">
        <f t="shared" si="0"/>
        <v>80</v>
      </c>
      <c r="G16" s="306">
        <v>35</v>
      </c>
      <c r="H16" s="280">
        <f t="shared" si="2"/>
        <v>2800</v>
      </c>
      <c r="I16" s="284">
        <f t="shared" si="3"/>
        <v>2800</v>
      </c>
    </row>
    <row r="17" spans="1:11" s="307" customFormat="1" x14ac:dyDescent="0.2">
      <c r="A17" s="304" t="s">
        <v>816</v>
      </c>
      <c r="B17" s="314">
        <v>150</v>
      </c>
      <c r="C17" s="276">
        <f>SUMIF(INOUT!C:C,'N1113  (4)'!A17,INOUT!E:E)</f>
        <v>4250</v>
      </c>
      <c r="D17" s="281">
        <f t="shared" si="1"/>
        <v>4400</v>
      </c>
      <c r="E17" s="305">
        <f>SUMIF(INOUT!C:C,'N1113  (4)'!A17,INOUT!F:F)</f>
        <v>1210</v>
      </c>
      <c r="F17" s="282">
        <f t="shared" si="0"/>
        <v>3190</v>
      </c>
      <c r="G17" s="306">
        <v>37.5</v>
      </c>
      <c r="H17" s="280">
        <f t="shared" si="2"/>
        <v>45375</v>
      </c>
      <c r="I17" s="284">
        <f t="shared" si="3"/>
        <v>119625</v>
      </c>
    </row>
    <row r="18" spans="1:11" s="307" customFormat="1" ht="16.5" x14ac:dyDescent="0.2">
      <c r="A18" s="348" t="s">
        <v>778</v>
      </c>
      <c r="B18" s="314">
        <v>0</v>
      </c>
      <c r="C18" s="276">
        <f>SUMIF(INOUT!C:C,'N1113  (4)'!A18,INOUT!E:E)</f>
        <v>0</v>
      </c>
      <c r="D18" s="281">
        <f>B18+C18</f>
        <v>0</v>
      </c>
      <c r="E18" s="305">
        <f>SUMIF(INOUT!C:C,'N1113  (4)'!A18,INOUT!F:F)</f>
        <v>0</v>
      </c>
      <c r="F18" s="282">
        <f>D18-E18</f>
        <v>0</v>
      </c>
      <c r="G18" s="306">
        <v>50</v>
      </c>
      <c r="H18" s="280">
        <f>+E18*G18</f>
        <v>0</v>
      </c>
      <c r="I18" s="284">
        <f>+G18*F18</f>
        <v>0</v>
      </c>
    </row>
    <row r="19" spans="1:11" s="307" customFormat="1" x14ac:dyDescent="0.2">
      <c r="A19" s="304" t="s">
        <v>26</v>
      </c>
      <c r="B19" s="276">
        <v>700</v>
      </c>
      <c r="C19" s="276">
        <f>SUMIF(INOUT!C:C,'N1113  (4)'!A19,INOUT!E:E)</f>
        <v>700</v>
      </c>
      <c r="D19" s="281">
        <f t="shared" si="1"/>
        <v>1400</v>
      </c>
      <c r="E19" s="305">
        <f>SUMIF(INOUT!C:C,'N1113  (4)'!A19,INOUT!F:F)</f>
        <v>0</v>
      </c>
      <c r="F19" s="282">
        <f t="shared" si="0"/>
        <v>1400</v>
      </c>
      <c r="G19" s="306">
        <v>8</v>
      </c>
      <c r="H19" s="280">
        <f t="shared" si="2"/>
        <v>0</v>
      </c>
      <c r="I19" s="284">
        <f t="shared" si="3"/>
        <v>11200</v>
      </c>
    </row>
    <row r="20" spans="1:11" s="307" customFormat="1" x14ac:dyDescent="0.2">
      <c r="A20" s="304" t="s">
        <v>30</v>
      </c>
      <c r="B20" s="314">
        <v>300</v>
      </c>
      <c r="C20" s="276">
        <f>SUMIF(INOUT!C:C,'N1113  (4)'!A20,INOUT!E:E)</f>
        <v>1350</v>
      </c>
      <c r="D20" s="281">
        <f t="shared" si="1"/>
        <v>1650</v>
      </c>
      <c r="E20" s="305">
        <f>SUMIF(INOUT!C:C,'N1113  (4)'!A20,INOUT!F:F)</f>
        <v>600</v>
      </c>
      <c r="F20" s="282">
        <f t="shared" si="0"/>
        <v>1050</v>
      </c>
      <c r="G20" s="306">
        <v>13</v>
      </c>
      <c r="H20" s="280">
        <f t="shared" si="2"/>
        <v>7800</v>
      </c>
      <c r="I20" s="284">
        <f t="shared" si="3"/>
        <v>13650</v>
      </c>
      <c r="K20" s="308"/>
    </row>
    <row r="21" spans="1:11" s="307" customFormat="1" x14ac:dyDescent="0.2">
      <c r="A21" s="304" t="s">
        <v>32</v>
      </c>
      <c r="B21" s="314">
        <v>400</v>
      </c>
      <c r="C21" s="276">
        <f>SUMIF(INOUT!C:C,'N1113  (4)'!A21,INOUT!E:E)</f>
        <v>800</v>
      </c>
      <c r="D21" s="281">
        <f t="shared" si="1"/>
        <v>1200</v>
      </c>
      <c r="E21" s="305">
        <f>SUMIF(INOUT!C:C,'N1113  (4)'!A21,INOUT!F:F)</f>
        <v>600</v>
      </c>
      <c r="F21" s="282">
        <f t="shared" si="0"/>
        <v>600</v>
      </c>
      <c r="G21" s="306">
        <v>12</v>
      </c>
      <c r="H21" s="280">
        <f t="shared" si="2"/>
        <v>7200</v>
      </c>
      <c r="I21" s="284">
        <f t="shared" si="3"/>
        <v>7200</v>
      </c>
    </row>
    <row r="22" spans="1:11" s="307" customFormat="1" x14ac:dyDescent="0.2">
      <c r="A22" s="304" t="s">
        <v>34</v>
      </c>
      <c r="B22" s="314">
        <v>1600</v>
      </c>
      <c r="C22" s="276">
        <f>SUMIF(INOUT!C:C,'N1113  (4)'!A22,INOUT!E:E)</f>
        <v>3400</v>
      </c>
      <c r="D22" s="281">
        <f t="shared" si="1"/>
        <v>5000</v>
      </c>
      <c r="E22" s="305">
        <f>SUMIF(INOUT!C:C,'N1113  (4)'!A22,INOUT!F:F)</f>
        <v>1200</v>
      </c>
      <c r="F22" s="282">
        <f t="shared" si="0"/>
        <v>3800</v>
      </c>
      <c r="G22" s="306">
        <v>20</v>
      </c>
      <c r="H22" s="280">
        <f t="shared" si="2"/>
        <v>24000</v>
      </c>
      <c r="I22" s="284">
        <f t="shared" si="3"/>
        <v>76000</v>
      </c>
    </row>
    <row r="23" spans="1:11" s="307" customFormat="1" x14ac:dyDescent="0.2">
      <c r="A23" s="304" t="s">
        <v>311</v>
      </c>
      <c r="B23" s="276">
        <v>800</v>
      </c>
      <c r="C23" s="276">
        <f>SUMIF(INOUT!C:C,'N1113  (4)'!A23,INOUT!E:E)</f>
        <v>987</v>
      </c>
      <c r="D23" s="281">
        <f t="shared" si="1"/>
        <v>1787</v>
      </c>
      <c r="E23" s="305">
        <f>SUMIF(INOUT!C:C,'N1113  (4)'!A23,INOUT!F:F)</f>
        <v>475</v>
      </c>
      <c r="F23" s="282">
        <f t="shared" si="0"/>
        <v>1312</v>
      </c>
      <c r="G23" s="306">
        <v>12</v>
      </c>
      <c r="H23" s="280">
        <f t="shared" si="2"/>
        <v>5700</v>
      </c>
      <c r="I23" s="284">
        <f t="shared" si="3"/>
        <v>15744</v>
      </c>
    </row>
    <row r="24" spans="1:11" s="307" customFormat="1" x14ac:dyDescent="0.2">
      <c r="A24" s="304" t="s">
        <v>519</v>
      </c>
      <c r="B24" s="276">
        <v>12</v>
      </c>
      <c r="C24" s="276">
        <f>SUMIF(INOUT!C:C,'N1113  (4)'!A24,INOUT!E:E)</f>
        <v>190</v>
      </c>
      <c r="D24" s="281">
        <f t="shared" si="1"/>
        <v>202</v>
      </c>
      <c r="E24" s="305">
        <f>SUMIF(INOUT!C:C,'N1113  (4)'!A24,INOUT!F:F)</f>
        <v>10</v>
      </c>
      <c r="F24" s="282">
        <f t="shared" si="0"/>
        <v>192</v>
      </c>
      <c r="G24" s="306">
        <v>30</v>
      </c>
      <c r="H24" s="280">
        <f t="shared" si="2"/>
        <v>300</v>
      </c>
      <c r="I24" s="284">
        <f t="shared" si="3"/>
        <v>5760</v>
      </c>
    </row>
    <row r="25" spans="1:11" s="307" customFormat="1" x14ac:dyDescent="0.2">
      <c r="A25" s="304" t="s">
        <v>641</v>
      </c>
      <c r="B25" s="276">
        <v>5</v>
      </c>
      <c r="C25" s="276">
        <f>SUMIF(INOUT!C:C,'N1113  (4)'!A25,INOUT!E:E)</f>
        <v>3</v>
      </c>
      <c r="D25" s="281">
        <f t="shared" si="1"/>
        <v>8</v>
      </c>
      <c r="E25" s="305">
        <f>SUMIF(INOUT!C:C,'N1113  (4)'!A25,INOUT!F:F)</f>
        <v>0</v>
      </c>
      <c r="F25" s="282">
        <f t="shared" si="0"/>
        <v>8</v>
      </c>
      <c r="G25" s="306">
        <v>340</v>
      </c>
      <c r="H25" s="280">
        <f t="shared" si="2"/>
        <v>0</v>
      </c>
      <c r="I25" s="284">
        <f t="shared" si="3"/>
        <v>2720</v>
      </c>
    </row>
    <row r="26" spans="1:11" s="307" customFormat="1" x14ac:dyDescent="0.2">
      <c r="A26" s="304" t="s">
        <v>35</v>
      </c>
      <c r="B26" s="276">
        <v>354</v>
      </c>
      <c r="C26" s="276">
        <f>SUMIF(INOUT!C:C,'N1113  (4)'!A26,INOUT!E:E)</f>
        <v>350</v>
      </c>
      <c r="D26" s="281">
        <f t="shared" si="1"/>
        <v>704</v>
      </c>
      <c r="E26" s="305">
        <f>SUMIF(INOUT!C:C,'N1113  (4)'!A26,INOUT!F:F)</f>
        <v>0</v>
      </c>
      <c r="F26" s="282">
        <f t="shared" si="0"/>
        <v>704</v>
      </c>
      <c r="G26" s="306">
        <v>170</v>
      </c>
      <c r="H26" s="280">
        <f t="shared" si="2"/>
        <v>0</v>
      </c>
      <c r="I26" s="284">
        <f t="shared" si="3"/>
        <v>119680</v>
      </c>
    </row>
    <row r="27" spans="1:11" s="307" customFormat="1" x14ac:dyDescent="0.2">
      <c r="A27" s="304" t="s">
        <v>37</v>
      </c>
      <c r="B27" s="276">
        <v>22</v>
      </c>
      <c r="C27" s="276">
        <f>SUMIF(INOUT!C:C,'N1113  (4)'!A27,INOUT!E:E)</f>
        <v>30</v>
      </c>
      <c r="D27" s="281">
        <f t="shared" si="1"/>
        <v>52</v>
      </c>
      <c r="E27" s="305">
        <f>SUMIF(INOUT!C:C,'N1113  (4)'!A27,INOUT!F:F)</f>
        <v>7</v>
      </c>
      <c r="F27" s="282">
        <f t="shared" si="0"/>
        <v>45</v>
      </c>
      <c r="G27" s="306">
        <v>50</v>
      </c>
      <c r="H27" s="280">
        <f t="shared" si="2"/>
        <v>350</v>
      </c>
      <c r="I27" s="284">
        <f t="shared" si="3"/>
        <v>2250</v>
      </c>
      <c r="J27" s="307" t="s">
        <v>375</v>
      </c>
    </row>
    <row r="28" spans="1:11" s="307" customFormat="1" x14ac:dyDescent="0.2">
      <c r="A28" s="304" t="s">
        <v>39</v>
      </c>
      <c r="B28" s="314">
        <v>0</v>
      </c>
      <c r="C28" s="276">
        <f>SUMIF(INOUT!C:C,'N1113  (4)'!A28,INOUT!E:E)</f>
        <v>520</v>
      </c>
      <c r="D28" s="281">
        <f t="shared" si="1"/>
        <v>520</v>
      </c>
      <c r="E28" s="305">
        <f>SUMIF(INOUT!C:C,'N1113  (4)'!A28,INOUT!F:F)</f>
        <v>300</v>
      </c>
      <c r="F28" s="282">
        <f t="shared" si="0"/>
        <v>220</v>
      </c>
      <c r="G28" s="306">
        <v>25</v>
      </c>
      <c r="H28" s="280">
        <f t="shared" si="2"/>
        <v>7500</v>
      </c>
      <c r="I28" s="284">
        <f t="shared" si="3"/>
        <v>5500</v>
      </c>
    </row>
    <row r="29" spans="1:11" s="307" customFormat="1" x14ac:dyDescent="0.2">
      <c r="A29" s="304" t="s">
        <v>818</v>
      </c>
      <c r="B29" s="276">
        <v>900</v>
      </c>
      <c r="C29" s="276">
        <f>SUMIF(INOUT!C:C,'N1113  (4)'!A29,INOUT!E:E)</f>
        <v>900</v>
      </c>
      <c r="D29" s="281">
        <f t="shared" si="1"/>
        <v>1800</v>
      </c>
      <c r="E29" s="305">
        <f>SUMIF(INOUT!C:C,'N1113  (4)'!A29,INOUT!F:F)</f>
        <v>0</v>
      </c>
      <c r="F29" s="282">
        <f t="shared" si="0"/>
        <v>1800</v>
      </c>
      <c r="G29" s="306">
        <v>2</v>
      </c>
      <c r="H29" s="280">
        <f t="shared" si="2"/>
        <v>0</v>
      </c>
      <c r="I29" s="284">
        <f t="shared" si="3"/>
        <v>3600</v>
      </c>
      <c r="J29" s="307" t="s">
        <v>375</v>
      </c>
    </row>
    <row r="30" spans="1:11" s="307" customFormat="1" x14ac:dyDescent="0.2">
      <c r="A30" s="304" t="s">
        <v>41</v>
      </c>
      <c r="B30" s="276">
        <v>7</v>
      </c>
      <c r="C30" s="276">
        <f>SUMIF(INOUT!C:C,'N1113  (4)'!A30,INOUT!E:E)</f>
        <v>25</v>
      </c>
      <c r="D30" s="281">
        <f t="shared" si="1"/>
        <v>32</v>
      </c>
      <c r="E30" s="305">
        <f>SUMIF(INOUT!C:C,'N1113  (4)'!A30,INOUT!F:F)</f>
        <v>4</v>
      </c>
      <c r="F30" s="282">
        <f t="shared" si="0"/>
        <v>28</v>
      </c>
      <c r="G30" s="306">
        <v>0</v>
      </c>
      <c r="H30" s="280">
        <f t="shared" si="2"/>
        <v>0</v>
      </c>
      <c r="I30" s="284">
        <f t="shared" si="3"/>
        <v>0</v>
      </c>
    </row>
    <row r="31" spans="1:11" s="309" customFormat="1" ht="16.5" thickBot="1" x14ac:dyDescent="0.25">
      <c r="A31" s="275"/>
      <c r="B31" s="276"/>
      <c r="C31" s="276"/>
      <c r="D31" s="516" t="s">
        <v>312</v>
      </c>
      <c r="E31" s="516"/>
      <c r="F31" s="516"/>
      <c r="G31" s="516"/>
      <c r="H31" s="333">
        <f>SUM(H8:H30)</f>
        <v>122634</v>
      </c>
      <c r="I31" s="209">
        <f>SUM(I8:I30)</f>
        <v>671261</v>
      </c>
    </row>
    <row r="32" spans="1:11" s="307" customFormat="1" x14ac:dyDescent="0.2">
      <c r="A32" s="280"/>
      <c r="B32" s="276"/>
      <c r="C32" s="276"/>
      <c r="D32" s="281"/>
      <c r="E32" s="305"/>
      <c r="F32" s="282"/>
      <c r="G32" s="283"/>
      <c r="H32" s="280"/>
      <c r="I32" s="284"/>
    </row>
    <row r="33" spans="1:10" s="307" customFormat="1" ht="21" customHeight="1" x14ac:dyDescent="0.2">
      <c r="A33" s="285" t="s">
        <v>395</v>
      </c>
      <c r="B33" s="286"/>
      <c r="C33" s="286"/>
      <c r="D33" s="281"/>
      <c r="E33" s="310"/>
      <c r="F33" s="287"/>
      <c r="G33" s="306"/>
      <c r="H33" s="280"/>
      <c r="I33" s="284"/>
    </row>
    <row r="34" spans="1:10" s="307" customFormat="1" x14ac:dyDescent="0.2">
      <c r="A34" s="304" t="s">
        <v>396</v>
      </c>
      <c r="B34" s="276">
        <v>0</v>
      </c>
      <c r="C34" s="276">
        <f>SUMIF(INOUT!C:C,'N1113  (4)'!A34,INOUT!E:E)</f>
        <v>0</v>
      </c>
      <c r="D34" s="281">
        <f>B34+C34</f>
        <v>0</v>
      </c>
      <c r="E34" s="305">
        <v>0</v>
      </c>
      <c r="F34" s="282">
        <v>0</v>
      </c>
      <c r="G34" s="306">
        <v>0</v>
      </c>
      <c r="H34" s="280">
        <f>+E34*G34</f>
        <v>0</v>
      </c>
      <c r="I34" s="284">
        <f>+G34*F34</f>
        <v>0</v>
      </c>
    </row>
    <row r="35" spans="1:10" s="309" customFormat="1" ht="16.5" thickBot="1" x14ac:dyDescent="0.25">
      <c r="A35" s="275"/>
      <c r="B35" s="276"/>
      <c r="C35" s="276"/>
      <c r="D35" s="516" t="s">
        <v>312</v>
      </c>
      <c r="E35" s="516"/>
      <c r="F35" s="516"/>
      <c r="G35" s="516"/>
      <c r="H35" s="278">
        <f>SUM(H34:H34)</f>
        <v>0</v>
      </c>
      <c r="I35" s="279">
        <f>SUM(I34:I34)</f>
        <v>0</v>
      </c>
    </row>
    <row r="36" spans="1:10" s="307" customFormat="1" x14ac:dyDescent="0.2">
      <c r="A36" s="304"/>
      <c r="B36" s="276"/>
      <c r="C36" s="276"/>
      <c r="D36" s="281"/>
      <c r="E36" s="305"/>
      <c r="F36" s="282"/>
      <c r="G36" s="306"/>
      <c r="H36" s="280"/>
      <c r="I36" s="284"/>
    </row>
    <row r="37" spans="1:10" s="307" customFormat="1" ht="21" customHeight="1" x14ac:dyDescent="0.2">
      <c r="A37" s="285" t="s">
        <v>314</v>
      </c>
      <c r="B37" s="286"/>
      <c r="C37" s="286"/>
      <c r="D37" s="281"/>
      <c r="E37" s="310"/>
      <c r="F37" s="287"/>
      <c r="G37" s="306"/>
      <c r="H37" s="280"/>
      <c r="I37" s="284"/>
    </row>
    <row r="38" spans="1:10" s="307" customFormat="1" x14ac:dyDescent="0.2">
      <c r="A38" s="304" t="s">
        <v>315</v>
      </c>
      <c r="B38" s="276">
        <v>120</v>
      </c>
      <c r="C38" s="276">
        <f>SUMIF(INOUT!C:C,'N1113  (4)'!A38,INOUT!E:E)</f>
        <v>180</v>
      </c>
      <c r="D38" s="281">
        <f t="shared" ref="D38:D45" si="4">B38+C38</f>
        <v>300</v>
      </c>
      <c r="E38" s="305">
        <f>SUMIF(INOUT!C:C,'N1113  (4)'!A38,INOUT!F:F)</f>
        <v>100</v>
      </c>
      <c r="F38" s="282">
        <f>D38-E38</f>
        <v>200</v>
      </c>
      <c r="G38" s="306">
        <v>13</v>
      </c>
      <c r="H38" s="280">
        <f t="shared" ref="H38:H45" si="5">+E38*G38</f>
        <v>1300</v>
      </c>
      <c r="I38" s="284">
        <f t="shared" ref="I38:I45" si="6">+G38*F38</f>
        <v>2600</v>
      </c>
    </row>
    <row r="39" spans="1:10" s="307" customFormat="1" x14ac:dyDescent="0.2">
      <c r="A39" s="304" t="s">
        <v>397</v>
      </c>
      <c r="B39" s="276">
        <v>160</v>
      </c>
      <c r="C39" s="276">
        <f>SUMIF(INOUT!C:C,'N1113  (4)'!A39,INOUT!E:E)</f>
        <v>0</v>
      </c>
      <c r="D39" s="281">
        <f t="shared" si="4"/>
        <v>160</v>
      </c>
      <c r="E39" s="305">
        <f>SUMIF(INOUT!C:C,'N1113  (4)'!A39,INOUT!F:F)</f>
        <v>0</v>
      </c>
      <c r="F39" s="282">
        <f t="shared" ref="F39:F45" si="7">D39-E39</f>
        <v>160</v>
      </c>
      <c r="G39" s="306">
        <v>18</v>
      </c>
      <c r="H39" s="280">
        <f t="shared" si="5"/>
        <v>0</v>
      </c>
      <c r="I39" s="284">
        <f t="shared" si="6"/>
        <v>2880</v>
      </c>
    </row>
    <row r="40" spans="1:10" s="307" customFormat="1" x14ac:dyDescent="0.2">
      <c r="A40" s="304" t="s">
        <v>398</v>
      </c>
      <c r="B40" s="276">
        <v>6</v>
      </c>
      <c r="C40" s="276">
        <f>SUMIF(INOUT!C:C,'N1113  (4)'!A40,INOUT!E:E)</f>
        <v>0</v>
      </c>
      <c r="D40" s="281">
        <f t="shared" si="4"/>
        <v>6</v>
      </c>
      <c r="E40" s="305">
        <f>SUMIF(INOUT!C:C,'N1113  (4)'!A40,INOUT!F:F)</f>
        <v>0</v>
      </c>
      <c r="F40" s="282">
        <f t="shared" si="7"/>
        <v>6</v>
      </c>
      <c r="G40" s="306">
        <v>115</v>
      </c>
      <c r="H40" s="280">
        <f t="shared" si="5"/>
        <v>0</v>
      </c>
      <c r="I40" s="284">
        <f t="shared" si="6"/>
        <v>690</v>
      </c>
    </row>
    <row r="41" spans="1:10" s="307" customFormat="1" x14ac:dyDescent="0.2">
      <c r="A41" s="304" t="s">
        <v>738</v>
      </c>
      <c r="B41" s="276">
        <v>100</v>
      </c>
      <c r="C41" s="276">
        <f>SUMIF(INOUT!C:C,'N1113  (4)'!A41,INOUT!E:E)</f>
        <v>0</v>
      </c>
      <c r="D41" s="281">
        <f t="shared" si="4"/>
        <v>100</v>
      </c>
      <c r="E41" s="305">
        <f>SUMIF(INOUT!C:C,'N1113  (4)'!A41,INOUT!F:F)</f>
        <v>0</v>
      </c>
      <c r="F41" s="282">
        <f t="shared" si="7"/>
        <v>100</v>
      </c>
      <c r="G41" s="306">
        <v>60</v>
      </c>
      <c r="H41" s="280">
        <f>+E41*G41</f>
        <v>0</v>
      </c>
      <c r="I41" s="284">
        <f>+G41*F41</f>
        <v>6000</v>
      </c>
    </row>
    <row r="42" spans="1:10" s="307" customFormat="1" x14ac:dyDescent="0.2">
      <c r="A42" s="304" t="s">
        <v>319</v>
      </c>
      <c r="B42" s="276">
        <v>0</v>
      </c>
      <c r="C42" s="276">
        <f>SUMIF(INOUT!C:C,'N1113  (4)'!A42,INOUT!E:E)</f>
        <v>100</v>
      </c>
      <c r="D42" s="281">
        <f t="shared" si="4"/>
        <v>100</v>
      </c>
      <c r="E42" s="305">
        <f>SUMIF(INOUT!C:C,'N1113  (4)'!A42,INOUT!F:F)</f>
        <v>20</v>
      </c>
      <c r="F42" s="282">
        <f t="shared" si="7"/>
        <v>80</v>
      </c>
      <c r="G42" s="306">
        <v>60</v>
      </c>
      <c r="H42" s="280">
        <f t="shared" si="5"/>
        <v>1200</v>
      </c>
      <c r="I42" s="284">
        <f t="shared" si="6"/>
        <v>4800</v>
      </c>
    </row>
    <row r="43" spans="1:10" s="307" customFormat="1" x14ac:dyDescent="0.2">
      <c r="A43" s="304" t="s">
        <v>318</v>
      </c>
      <c r="B43" s="276">
        <v>140</v>
      </c>
      <c r="C43" s="276">
        <f>SUMIF(INOUT!C:C,'N1113  (4)'!A43,INOUT!E:E)</f>
        <v>140</v>
      </c>
      <c r="D43" s="281">
        <f t="shared" si="4"/>
        <v>280</v>
      </c>
      <c r="E43" s="305">
        <f>SUMIF(INOUT!C:C,'N1113  (4)'!A43,INOUT!F:F)</f>
        <v>0</v>
      </c>
      <c r="F43" s="282">
        <f t="shared" si="7"/>
        <v>280</v>
      </c>
      <c r="G43" s="306">
        <v>50</v>
      </c>
      <c r="H43" s="280">
        <f t="shared" si="5"/>
        <v>0</v>
      </c>
      <c r="I43" s="284">
        <f t="shared" si="6"/>
        <v>14000</v>
      </c>
    </row>
    <row r="44" spans="1:10" s="307" customFormat="1" ht="16.5" x14ac:dyDescent="0.2">
      <c r="A44" s="348" t="s">
        <v>888</v>
      </c>
      <c r="B44" s="276">
        <v>0</v>
      </c>
      <c r="C44" s="276">
        <f>SUMIF(INOUT!C:C,'N1113  (4)'!A44,INOUT!E:E)</f>
        <v>0</v>
      </c>
      <c r="D44" s="281">
        <f>B44+C44</f>
        <v>0</v>
      </c>
      <c r="E44" s="305">
        <f>SUMIF(INOUT!C:C,'N1113  (4)'!A44,INOUT!F:F)</f>
        <v>0</v>
      </c>
      <c r="F44" s="282">
        <f>D44-E44</f>
        <v>0</v>
      </c>
      <c r="G44" s="306">
        <v>50</v>
      </c>
      <c r="H44" s="280">
        <f>+E44*G44</f>
        <v>0</v>
      </c>
      <c r="I44" s="284">
        <f>+G44*F44</f>
        <v>0</v>
      </c>
    </row>
    <row r="45" spans="1:10" s="307" customFormat="1" x14ac:dyDescent="0.2">
      <c r="A45" s="304" t="s">
        <v>399</v>
      </c>
      <c r="B45" s="276">
        <v>900</v>
      </c>
      <c r="C45" s="276">
        <f>SUMIF(INOUT!C:C,'N1113  (4)'!A45,INOUT!E:E)</f>
        <v>900</v>
      </c>
      <c r="D45" s="281">
        <f t="shared" si="4"/>
        <v>1800</v>
      </c>
      <c r="E45" s="305">
        <f>SUMIF(INOUT!C:C,'N1113  (4)'!A45,INOUT!F:F)</f>
        <v>0</v>
      </c>
      <c r="F45" s="282">
        <f t="shared" si="7"/>
        <v>1800</v>
      </c>
      <c r="G45" s="306">
        <v>80</v>
      </c>
      <c r="H45" s="280">
        <f t="shared" si="5"/>
        <v>0</v>
      </c>
      <c r="I45" s="284">
        <f t="shared" si="6"/>
        <v>144000</v>
      </c>
    </row>
    <row r="46" spans="1:10" s="307" customFormat="1" ht="16.5" thickBot="1" x14ac:dyDescent="0.25">
      <c r="A46" s="304"/>
      <c r="B46" s="276"/>
      <c r="C46" s="276"/>
      <c r="D46" s="516" t="s">
        <v>312</v>
      </c>
      <c r="E46" s="516"/>
      <c r="F46" s="516"/>
      <c r="G46" s="516"/>
      <c r="H46" s="278">
        <f>SUM(H38:H45)</f>
        <v>2500</v>
      </c>
      <c r="I46" s="279">
        <f>SUM(I38:I45)</f>
        <v>174970</v>
      </c>
    </row>
    <row r="47" spans="1:10" s="307" customFormat="1" x14ac:dyDescent="0.2">
      <c r="A47" s="288" t="s">
        <v>400</v>
      </c>
      <c r="B47" s="276"/>
      <c r="C47" s="276"/>
      <c r="D47" s="277"/>
      <c r="E47" s="289"/>
      <c r="F47" s="277"/>
      <c r="G47" s="283"/>
      <c r="H47" s="275"/>
      <c r="I47" s="290"/>
    </row>
    <row r="48" spans="1:10" s="307" customFormat="1" x14ac:dyDescent="0.2">
      <c r="A48" s="311" t="s">
        <v>376</v>
      </c>
      <c r="B48" s="276">
        <v>400</v>
      </c>
      <c r="C48" s="276">
        <f>SUMIF(INOUT!C:C,'N1113  (4)'!A48,INOUT!E:E)</f>
        <v>0</v>
      </c>
      <c r="D48" s="281">
        <f>B48+C48</f>
        <v>400</v>
      </c>
      <c r="E48" s="305">
        <f>SUMIF(INOUT!C:C,'N1113  (4)'!A48,INOUT!F:F)</f>
        <v>0</v>
      </c>
      <c r="F48" s="282">
        <f>D48-E48</f>
        <v>400</v>
      </c>
      <c r="G48" s="306">
        <v>4</v>
      </c>
      <c r="H48" s="312">
        <f>+E48*G48</f>
        <v>0</v>
      </c>
      <c r="I48" s="284">
        <f>+G48*F48</f>
        <v>1600</v>
      </c>
      <c r="J48" s="521"/>
    </row>
    <row r="49" spans="1:10" s="307" customFormat="1" x14ac:dyDescent="0.2">
      <c r="A49" s="311" t="s">
        <v>819</v>
      </c>
      <c r="B49" s="276">
        <v>300</v>
      </c>
      <c r="C49" s="276">
        <f>SUMIF(INOUT!C:C,'N1113  (4)'!A49,INOUT!E:E)</f>
        <v>0</v>
      </c>
      <c r="D49" s="281">
        <f>B49+C49</f>
        <v>300</v>
      </c>
      <c r="E49" s="305">
        <f>SUMIF(INOUT!C:C,'N1113  (4)'!A49,INOUT!F:F)</f>
        <v>0</v>
      </c>
      <c r="F49" s="282">
        <f>D49-E49</f>
        <v>300</v>
      </c>
      <c r="G49" s="306">
        <v>3.5</v>
      </c>
      <c r="H49" s="312">
        <f>+E49*G49</f>
        <v>0</v>
      </c>
      <c r="I49" s="284">
        <f>+G49*F49</f>
        <v>1050</v>
      </c>
      <c r="J49" s="521"/>
    </row>
    <row r="50" spans="1:10" s="307" customFormat="1" x14ac:dyDescent="0.2">
      <c r="A50" s="311" t="s">
        <v>402</v>
      </c>
      <c r="B50" s="276">
        <v>500</v>
      </c>
      <c r="C50" s="276">
        <f>SUMIF(INOUT!C:C,'N1113  (4)'!A50,INOUT!E:E)</f>
        <v>0</v>
      </c>
      <c r="D50" s="281">
        <f>B50+C50</f>
        <v>500</v>
      </c>
      <c r="E50" s="305">
        <f>SUMIF(INOUT!C:C,'N1113  (4)'!A50,INOUT!F:F)</f>
        <v>0</v>
      </c>
      <c r="F50" s="282">
        <f>D50-E50</f>
        <v>500</v>
      </c>
      <c r="G50" s="306">
        <v>80</v>
      </c>
      <c r="H50" s="312">
        <f>+E50*G50</f>
        <v>0</v>
      </c>
      <c r="I50" s="284">
        <f>+G50*F50</f>
        <v>40000</v>
      </c>
      <c r="J50" s="521"/>
    </row>
    <row r="51" spans="1:10" s="309" customFormat="1" ht="16.5" thickBot="1" x14ac:dyDescent="0.25">
      <c r="A51" s="291"/>
      <c r="B51" s="276"/>
      <c r="C51" s="276"/>
      <c r="D51" s="516" t="s">
        <v>312</v>
      </c>
      <c r="E51" s="516"/>
      <c r="F51" s="516"/>
      <c r="G51" s="516"/>
      <c r="H51" s="278">
        <f>SUM(H48:H50)</f>
        <v>0</v>
      </c>
      <c r="I51" s="279">
        <f>SUM(I48:I50)</f>
        <v>42650</v>
      </c>
    </row>
    <row r="52" spans="1:10" s="307" customFormat="1" x14ac:dyDescent="0.2">
      <c r="A52" s="280"/>
      <c r="B52" s="276"/>
      <c r="C52" s="276"/>
      <c r="D52" s="281"/>
      <c r="E52" s="305"/>
      <c r="F52" s="282"/>
      <c r="G52" s="306"/>
      <c r="H52" s="280"/>
      <c r="I52" s="284"/>
    </row>
    <row r="53" spans="1:10" s="307" customFormat="1" x14ac:dyDescent="0.2">
      <c r="A53" s="280"/>
      <c r="B53" s="276"/>
      <c r="C53" s="276"/>
      <c r="D53" s="281"/>
      <c r="E53" s="305"/>
      <c r="F53" s="282"/>
      <c r="G53" s="306"/>
      <c r="H53" s="280"/>
      <c r="I53" s="284"/>
    </row>
    <row r="54" spans="1:10" s="307" customFormat="1" x14ac:dyDescent="0.2">
      <c r="A54" s="280"/>
      <c r="B54" s="276"/>
      <c r="C54" s="276"/>
      <c r="D54" s="281"/>
      <c r="E54" s="305"/>
      <c r="F54" s="282"/>
      <c r="G54" s="306"/>
      <c r="H54" s="280"/>
      <c r="I54" s="284"/>
    </row>
    <row r="55" spans="1:10" s="307" customFormat="1" x14ac:dyDescent="0.2">
      <c r="A55" s="280"/>
      <c r="B55" s="276"/>
      <c r="C55" s="276"/>
      <c r="D55" s="281"/>
      <c r="E55" s="305"/>
      <c r="F55" s="282"/>
      <c r="G55" s="306"/>
      <c r="H55" s="280"/>
      <c r="I55" s="284"/>
    </row>
    <row r="56" spans="1:10" s="307" customFormat="1" x14ac:dyDescent="0.2">
      <c r="A56" s="280"/>
      <c r="B56" s="276"/>
      <c r="C56" s="276"/>
      <c r="D56" s="281"/>
      <c r="E56" s="305"/>
      <c r="F56" s="282"/>
      <c r="G56" s="306"/>
      <c r="H56" s="280"/>
      <c r="I56" s="284"/>
    </row>
    <row r="57" spans="1:10" s="307" customFormat="1" x14ac:dyDescent="0.2">
      <c r="A57" s="280"/>
      <c r="B57" s="276"/>
      <c r="C57" s="276"/>
      <c r="D57" s="281"/>
      <c r="E57" s="305"/>
      <c r="F57" s="282"/>
      <c r="G57" s="306"/>
      <c r="H57" s="280"/>
      <c r="I57" s="284"/>
    </row>
    <row r="58" spans="1:10" s="307" customFormat="1" x14ac:dyDescent="0.2">
      <c r="A58" s="280"/>
      <c r="B58" s="276"/>
      <c r="C58" s="276"/>
      <c r="D58" s="281"/>
      <c r="E58" s="305"/>
      <c r="F58" s="282"/>
      <c r="G58" s="306"/>
      <c r="H58" s="280"/>
      <c r="I58" s="284"/>
    </row>
    <row r="59" spans="1:10" s="307" customFormat="1" x14ac:dyDescent="0.2">
      <c r="A59" s="515" t="s">
        <v>324</v>
      </c>
      <c r="B59" s="515"/>
      <c r="C59" s="515"/>
      <c r="D59" s="515"/>
      <c r="E59" s="515"/>
      <c r="F59" s="515"/>
      <c r="G59" s="515"/>
      <c r="H59" s="515"/>
      <c r="I59" s="292"/>
    </row>
    <row r="60" spans="1:10" s="307" customFormat="1" x14ac:dyDescent="0.2">
      <c r="A60" s="313" t="s">
        <v>648</v>
      </c>
      <c r="B60" s="276">
        <v>0</v>
      </c>
      <c r="C60" s="276">
        <f>SUMIF(INOUT!C:C,'N1113  (4)'!A60,INOUT!E:E)</f>
        <v>0</v>
      </c>
      <c r="D60" s="281">
        <f t="shared" ref="D60:D123" si="8">B60+C60</f>
        <v>0</v>
      </c>
      <c r="E60" s="305">
        <f>SUMIF(INOUT!C:C,'N1113  (4)'!A60,INOUT!F:F)</f>
        <v>0</v>
      </c>
      <c r="F60" s="282">
        <f>D60-E60</f>
        <v>0</v>
      </c>
      <c r="G60" s="306">
        <v>50</v>
      </c>
      <c r="H60" s="280">
        <f t="shared" ref="H60:H123" si="9">+E60*G60</f>
        <v>0</v>
      </c>
      <c r="I60" s="284">
        <f t="shared" ref="I60:I93" si="10">+G60*F60</f>
        <v>0</v>
      </c>
    </row>
    <row r="61" spans="1:10" s="307" customFormat="1" x14ac:dyDescent="0.2">
      <c r="A61" s="304" t="s">
        <v>678</v>
      </c>
      <c r="B61" s="314">
        <v>104</v>
      </c>
      <c r="C61" s="276">
        <f>SUMIF(INOUT!C:C,'N1113  (4)'!A61,INOUT!E:E)</f>
        <v>255</v>
      </c>
      <c r="D61" s="281">
        <f t="shared" si="8"/>
        <v>359</v>
      </c>
      <c r="E61" s="305">
        <f>SUMIF(INOUT!C:C,'N1113  (4)'!A61,INOUT!F:F)</f>
        <v>36</v>
      </c>
      <c r="F61" s="282">
        <f>D61-E61</f>
        <v>323</v>
      </c>
      <c r="G61" s="306">
        <v>13</v>
      </c>
      <c r="H61" s="280">
        <f t="shared" si="9"/>
        <v>468</v>
      </c>
      <c r="I61" s="284">
        <f t="shared" si="10"/>
        <v>4199</v>
      </c>
    </row>
    <row r="62" spans="1:10" s="307" customFormat="1" x14ac:dyDescent="0.2">
      <c r="A62" s="304" t="s">
        <v>403</v>
      </c>
      <c r="B62" s="314">
        <v>0</v>
      </c>
      <c r="C62" s="276">
        <f>SUMIF(INOUT!C:C,'N1113  (4)'!A62,INOUT!E:E)</f>
        <v>0</v>
      </c>
      <c r="D62" s="281">
        <f t="shared" si="8"/>
        <v>0</v>
      </c>
      <c r="E62" s="305">
        <f>SUMIF(INOUT!C:C,'N1113  (4)'!A62,INOUT!F:F)</f>
        <v>0</v>
      </c>
      <c r="F62" s="282">
        <f>D62-E62</f>
        <v>0</v>
      </c>
      <c r="G62" s="306">
        <v>3.75</v>
      </c>
      <c r="H62" s="280">
        <f t="shared" si="9"/>
        <v>0</v>
      </c>
      <c r="I62" s="284">
        <f t="shared" si="10"/>
        <v>0</v>
      </c>
      <c r="J62" s="309"/>
    </row>
    <row r="63" spans="1:10" s="307" customFormat="1" x14ac:dyDescent="0.2">
      <c r="A63" s="304" t="s">
        <v>404</v>
      </c>
      <c r="B63" s="314">
        <v>0</v>
      </c>
      <c r="C63" s="276">
        <f>SUMIF(INOUT!C:C,'N1113  (4)'!A63,INOUT!E:E)</f>
        <v>274</v>
      </c>
      <c r="D63" s="281">
        <f t="shared" si="8"/>
        <v>274</v>
      </c>
      <c r="E63" s="305">
        <f>SUMIF(INOUT!C:C,'N1113  (4)'!A63,INOUT!F:F)</f>
        <v>275</v>
      </c>
      <c r="F63" s="282">
        <f>D63-E63</f>
        <v>-1</v>
      </c>
      <c r="G63" s="306">
        <v>3.6</v>
      </c>
      <c r="H63" s="280">
        <f t="shared" si="9"/>
        <v>990</v>
      </c>
      <c r="I63" s="284">
        <f t="shared" si="10"/>
        <v>-3.6</v>
      </c>
      <c r="J63" s="309"/>
    </row>
    <row r="64" spans="1:10" s="307" customFormat="1" x14ac:dyDescent="0.2">
      <c r="A64" s="304" t="s">
        <v>653</v>
      </c>
      <c r="B64" s="314">
        <v>0</v>
      </c>
      <c r="C64" s="276">
        <f>SUMIF(INOUT!C:C,'N1113  (4)'!A64,INOUT!E:E)</f>
        <v>24</v>
      </c>
      <c r="D64" s="281">
        <f t="shared" si="8"/>
        <v>24</v>
      </c>
      <c r="E64" s="305">
        <f>SUMIF(INOUT!C:C,'N1113  (4)'!A64,INOUT!F:F)</f>
        <v>24</v>
      </c>
      <c r="F64" s="282">
        <f>D64-E64</f>
        <v>0</v>
      </c>
      <c r="G64" s="306">
        <v>3.75</v>
      </c>
      <c r="H64" s="280">
        <f>+E64*G64</f>
        <v>90</v>
      </c>
      <c r="I64" s="284">
        <f t="shared" si="10"/>
        <v>0</v>
      </c>
      <c r="J64" s="309"/>
    </row>
    <row r="65" spans="1:10" s="307" customFormat="1" x14ac:dyDescent="0.2">
      <c r="A65" s="304" t="s">
        <v>646</v>
      </c>
      <c r="B65" s="314">
        <v>27</v>
      </c>
      <c r="C65" s="276">
        <v>0</v>
      </c>
      <c r="D65" s="281">
        <f t="shared" si="8"/>
        <v>27</v>
      </c>
      <c r="E65" s="305">
        <f>SUMIF(INOUT!C:C,'N1113  (4)'!A65,INOUT!F:F)</f>
        <v>0</v>
      </c>
      <c r="F65" s="282">
        <f t="shared" ref="F65:F80" si="11">D65-E65</f>
        <v>27</v>
      </c>
      <c r="G65" s="306">
        <v>5</v>
      </c>
      <c r="H65" s="280">
        <f t="shared" si="9"/>
        <v>0</v>
      </c>
      <c r="I65" s="284">
        <f t="shared" si="10"/>
        <v>135</v>
      </c>
      <c r="J65" s="309"/>
    </row>
    <row r="66" spans="1:10" s="307" customFormat="1" x14ac:dyDescent="0.2">
      <c r="A66" s="304" t="s">
        <v>809</v>
      </c>
      <c r="B66" s="314">
        <v>261</v>
      </c>
      <c r="C66" s="276">
        <f>SUMIF(INOUT!C:C,'N1113  (4)'!A66,INOUT!E:E)</f>
        <v>0</v>
      </c>
      <c r="D66" s="281">
        <f t="shared" si="8"/>
        <v>261</v>
      </c>
      <c r="E66" s="305">
        <f>SUMIF(INOUT!C:C,'N1113  (4)'!A66,INOUT!F:F)</f>
        <v>0</v>
      </c>
      <c r="F66" s="282">
        <f t="shared" si="11"/>
        <v>261</v>
      </c>
      <c r="G66" s="306">
        <v>3.75</v>
      </c>
      <c r="H66" s="280">
        <f t="shared" si="9"/>
        <v>0</v>
      </c>
      <c r="I66" s="284">
        <f t="shared" si="10"/>
        <v>978.75</v>
      </c>
      <c r="J66" s="309"/>
    </row>
    <row r="67" spans="1:10" s="307" customFormat="1" ht="16.5" x14ac:dyDescent="0.2">
      <c r="A67" s="168" t="s">
        <v>823</v>
      </c>
      <c r="B67" s="314"/>
      <c r="C67" s="276">
        <f>SUMIF(INOUT!C:C,'N1113  (4)'!A67,INOUT!E:E)</f>
        <v>0</v>
      </c>
      <c r="D67" s="281">
        <f t="shared" si="8"/>
        <v>0</v>
      </c>
      <c r="E67" s="305">
        <f>SUMIF(INOUT!C:C,'N1113  (4)'!A67,INOUT!F:F)</f>
        <v>0</v>
      </c>
      <c r="F67" s="282">
        <f>D67-E67</f>
        <v>0</v>
      </c>
      <c r="G67" s="306">
        <v>5</v>
      </c>
      <c r="H67" s="280">
        <f t="shared" si="9"/>
        <v>0</v>
      </c>
      <c r="I67" s="284">
        <f t="shared" si="10"/>
        <v>0</v>
      </c>
      <c r="J67" s="309"/>
    </row>
    <row r="68" spans="1:10" s="307" customFormat="1" x14ac:dyDescent="0.2">
      <c r="A68" s="304" t="s">
        <v>689</v>
      </c>
      <c r="B68" s="314">
        <v>89</v>
      </c>
      <c r="C68" s="276">
        <f>SUMIF(INOUT!C:C,'N1113  (4)'!A68,INOUT!E:E)</f>
        <v>0</v>
      </c>
      <c r="D68" s="281">
        <f t="shared" si="8"/>
        <v>89</v>
      </c>
      <c r="E68" s="305">
        <f>SUMIF(INOUT!C:C,'N1113  (4)'!A68,INOUT!F:F)</f>
        <v>0</v>
      </c>
      <c r="F68" s="282">
        <f t="shared" si="11"/>
        <v>89</v>
      </c>
      <c r="G68" s="306">
        <v>5</v>
      </c>
      <c r="H68" s="280">
        <f t="shared" si="9"/>
        <v>0</v>
      </c>
      <c r="I68" s="284">
        <f t="shared" si="10"/>
        <v>445</v>
      </c>
      <c r="J68" s="309"/>
    </row>
    <row r="69" spans="1:10" s="307" customFormat="1" x14ac:dyDescent="0.2">
      <c r="A69" s="304" t="s">
        <v>406</v>
      </c>
      <c r="B69" s="314">
        <v>10</v>
      </c>
      <c r="C69" s="276">
        <f>SUMIF(INOUT!C:C,'N1113  (4)'!A69,INOUT!E:E)</f>
        <v>0</v>
      </c>
      <c r="D69" s="281">
        <f t="shared" si="8"/>
        <v>10</v>
      </c>
      <c r="E69" s="305">
        <f>SUMIF(INOUT!C:C,'N1113  (4)'!A69,INOUT!F:F)</f>
        <v>0</v>
      </c>
      <c r="F69" s="282">
        <f t="shared" si="11"/>
        <v>10</v>
      </c>
      <c r="G69" s="306">
        <v>18.75</v>
      </c>
      <c r="H69" s="280">
        <f t="shared" si="9"/>
        <v>0</v>
      </c>
      <c r="I69" s="284">
        <f t="shared" si="10"/>
        <v>187.5</v>
      </c>
    </row>
    <row r="70" spans="1:10" s="307" customFormat="1" x14ac:dyDescent="0.2">
      <c r="A70" s="304" t="s">
        <v>407</v>
      </c>
      <c r="B70" s="314">
        <v>9</v>
      </c>
      <c r="C70" s="276">
        <f>SUMIF(INOUT!C:C,'N1113  (4)'!A70,INOUT!E:E)</f>
        <v>9</v>
      </c>
      <c r="D70" s="281">
        <f t="shared" si="8"/>
        <v>18</v>
      </c>
      <c r="E70" s="305">
        <f>SUMIF(INOUT!C:C,'N1113  (4)'!A70,INOUT!F:F)</f>
        <v>9</v>
      </c>
      <c r="F70" s="282">
        <f t="shared" si="11"/>
        <v>9</v>
      </c>
      <c r="G70" s="306">
        <v>12</v>
      </c>
      <c r="H70" s="280">
        <f t="shared" si="9"/>
        <v>108</v>
      </c>
      <c r="I70" s="284">
        <f t="shared" si="10"/>
        <v>108</v>
      </c>
    </row>
    <row r="71" spans="1:10" s="307" customFormat="1" x14ac:dyDescent="0.2">
      <c r="A71" s="304" t="s">
        <v>408</v>
      </c>
      <c r="B71" s="314">
        <v>0</v>
      </c>
      <c r="C71" s="276">
        <f>SUMIF(INOUT!C:C,'N1113  (4)'!A71,INOUT!E:E)</f>
        <v>0</v>
      </c>
      <c r="D71" s="281">
        <f t="shared" si="8"/>
        <v>0</v>
      </c>
      <c r="E71" s="305">
        <f>SUMIF(INOUT!C:C,'N1113  (4)'!A71,INOUT!F:F)</f>
        <v>0</v>
      </c>
      <c r="F71" s="282">
        <f t="shared" si="11"/>
        <v>0</v>
      </c>
      <c r="G71" s="306">
        <v>0</v>
      </c>
      <c r="H71" s="280">
        <f t="shared" si="9"/>
        <v>0</v>
      </c>
      <c r="I71" s="284">
        <f t="shared" si="10"/>
        <v>0</v>
      </c>
    </row>
    <row r="72" spans="1:10" s="307" customFormat="1" x14ac:dyDescent="0.2">
      <c r="A72" s="304" t="s">
        <v>502</v>
      </c>
      <c r="B72" s="314">
        <v>8</v>
      </c>
      <c r="C72" s="276">
        <f>SUMIF(INOUT!C:C,'N1113  (4)'!A72,INOUT!E:E)</f>
        <v>0</v>
      </c>
      <c r="D72" s="281">
        <f t="shared" si="8"/>
        <v>8</v>
      </c>
      <c r="E72" s="305">
        <f>SUMIF(INOUT!C:C,'N1113  (4)'!A72,INOUT!F:F)</f>
        <v>0</v>
      </c>
      <c r="F72" s="282">
        <f t="shared" si="11"/>
        <v>8</v>
      </c>
      <c r="G72" s="306">
        <v>37</v>
      </c>
      <c r="H72" s="280">
        <f t="shared" si="9"/>
        <v>0</v>
      </c>
      <c r="I72" s="284">
        <f t="shared" si="10"/>
        <v>296</v>
      </c>
    </row>
    <row r="73" spans="1:10" s="307" customFormat="1" x14ac:dyDescent="0.2">
      <c r="A73" s="304" t="s">
        <v>410</v>
      </c>
      <c r="B73" s="314">
        <v>14</v>
      </c>
      <c r="C73" s="276">
        <f>SUMIF(INOUT!C:C,'N1113  (4)'!A73,INOUT!E:E)</f>
        <v>0</v>
      </c>
      <c r="D73" s="281">
        <f t="shared" si="8"/>
        <v>14</v>
      </c>
      <c r="E73" s="305">
        <f>SUMIF(INOUT!C:C,'N1113  (4)'!A73,INOUT!F:F)</f>
        <v>0</v>
      </c>
      <c r="F73" s="282">
        <f t="shared" si="11"/>
        <v>14</v>
      </c>
      <c r="G73" s="306">
        <v>12</v>
      </c>
      <c r="H73" s="280">
        <f t="shared" si="9"/>
        <v>0</v>
      </c>
      <c r="I73" s="284">
        <f t="shared" si="10"/>
        <v>168</v>
      </c>
    </row>
    <row r="74" spans="1:10" s="307" customFormat="1" x14ac:dyDescent="0.2">
      <c r="A74" s="304" t="s">
        <v>699</v>
      </c>
      <c r="B74" s="314">
        <v>0</v>
      </c>
      <c r="C74" s="276">
        <f>SUMIF(INOUT!C:C,'N1113  (4)'!A74,INOUT!E:E)</f>
        <v>0</v>
      </c>
      <c r="D74" s="281">
        <f t="shared" si="8"/>
        <v>0</v>
      </c>
      <c r="E74" s="305">
        <f>SUMIF(INOUT!C:C,'N1113  (4)'!A74,INOUT!F:F)</f>
        <v>0</v>
      </c>
      <c r="F74" s="282">
        <f t="shared" si="11"/>
        <v>0</v>
      </c>
      <c r="G74" s="306">
        <v>18.75</v>
      </c>
      <c r="H74" s="280">
        <f t="shared" si="9"/>
        <v>0</v>
      </c>
      <c r="I74" s="284">
        <f t="shared" si="10"/>
        <v>0</v>
      </c>
    </row>
    <row r="75" spans="1:10" s="307" customFormat="1" x14ac:dyDescent="0.2">
      <c r="A75" s="304" t="s">
        <v>411</v>
      </c>
      <c r="B75" s="314">
        <v>5</v>
      </c>
      <c r="C75" s="276">
        <f>SUMIF(INOUT!C:C,'N1113  (4)'!A75,INOUT!E:E)</f>
        <v>4</v>
      </c>
      <c r="D75" s="281">
        <f t="shared" si="8"/>
        <v>9</v>
      </c>
      <c r="E75" s="305">
        <f>SUMIF(INOUT!C:C,'N1113  (4)'!A75,INOUT!F:F)</f>
        <v>4</v>
      </c>
      <c r="F75" s="282">
        <f t="shared" si="11"/>
        <v>5</v>
      </c>
      <c r="G75" s="306">
        <v>18.75</v>
      </c>
      <c r="H75" s="280">
        <f t="shared" si="9"/>
        <v>75</v>
      </c>
      <c r="I75" s="284">
        <f t="shared" si="10"/>
        <v>93.75</v>
      </c>
    </row>
    <row r="76" spans="1:10" s="307" customFormat="1" x14ac:dyDescent="0.2">
      <c r="A76" s="304" t="s">
        <v>799</v>
      </c>
      <c r="B76" s="314">
        <v>0</v>
      </c>
      <c r="C76" s="276">
        <f>SUMIF(INOUT!C:C,'N1113  (4)'!A76,INOUT!E:E)</f>
        <v>2</v>
      </c>
      <c r="D76" s="281">
        <f>B76+C76</f>
        <v>2</v>
      </c>
      <c r="E76" s="305">
        <f>SUMIF(INOUT!C:C,'N1113  (4)'!A76,INOUT!F:F)</f>
        <v>0</v>
      </c>
      <c r="F76" s="282">
        <f>D76-E76</f>
        <v>2</v>
      </c>
      <c r="G76" s="306">
        <v>22.75</v>
      </c>
      <c r="H76" s="280">
        <f>+E76*G76</f>
        <v>0</v>
      </c>
      <c r="I76" s="284">
        <f>+G76*F76</f>
        <v>45.5</v>
      </c>
    </row>
    <row r="77" spans="1:10" s="307" customFormat="1" x14ac:dyDescent="0.2">
      <c r="A77" s="304" t="s">
        <v>412</v>
      </c>
      <c r="B77" s="315">
        <v>0</v>
      </c>
      <c r="C77" s="276">
        <f>SUMIF(INOUT!C:C,'N1113  (4)'!A77,INOUT!E:E)</f>
        <v>0</v>
      </c>
      <c r="D77" s="281">
        <f t="shared" si="8"/>
        <v>0</v>
      </c>
      <c r="E77" s="305">
        <f>SUMIF(INOUT!C:C,'N1113  (4)'!A77,INOUT!F:F)</f>
        <v>0</v>
      </c>
      <c r="F77" s="282">
        <f t="shared" si="11"/>
        <v>0</v>
      </c>
      <c r="G77" s="316">
        <v>22</v>
      </c>
      <c r="H77" s="280">
        <f t="shared" si="9"/>
        <v>0</v>
      </c>
      <c r="I77" s="284">
        <f t="shared" si="10"/>
        <v>0</v>
      </c>
    </row>
    <row r="78" spans="1:10" s="307" customFormat="1" x14ac:dyDescent="0.2">
      <c r="A78" s="304" t="s">
        <v>413</v>
      </c>
      <c r="B78" s="314">
        <v>0</v>
      </c>
      <c r="C78" s="276">
        <f>SUMIF(INOUT!C:C,'N1113  (4)'!A78,INOUT!E:E)</f>
        <v>0</v>
      </c>
      <c r="D78" s="281">
        <f t="shared" si="8"/>
        <v>0</v>
      </c>
      <c r="E78" s="305">
        <f>SUMIF(INOUT!C:C,'N1113  (4)'!A78,INOUT!F:F)</f>
        <v>0</v>
      </c>
      <c r="F78" s="282">
        <f t="shared" si="11"/>
        <v>0</v>
      </c>
      <c r="G78" s="306">
        <v>14</v>
      </c>
      <c r="H78" s="280">
        <f t="shared" si="9"/>
        <v>0</v>
      </c>
      <c r="I78" s="284">
        <f t="shared" si="10"/>
        <v>0</v>
      </c>
    </row>
    <row r="79" spans="1:10" s="307" customFormat="1" ht="16.5" x14ac:dyDescent="0.2">
      <c r="A79" s="348" t="s">
        <v>798</v>
      </c>
      <c r="B79" s="314">
        <v>0</v>
      </c>
      <c r="C79" s="276">
        <f>SUMIF(INOUT!C:C,'N1113  (4)'!A79,INOUT!E:E)</f>
        <v>0</v>
      </c>
      <c r="D79" s="281">
        <f>B79+C79</f>
        <v>0</v>
      </c>
      <c r="E79" s="305">
        <f>SUMIF(INOUT!C:C,'N1113  (4)'!A79,INOUT!F:F)</f>
        <v>0</v>
      </c>
      <c r="F79" s="282">
        <f>D79-E79</f>
        <v>0</v>
      </c>
      <c r="G79" s="306">
        <v>18.75</v>
      </c>
      <c r="H79" s="280">
        <f>+E79*G79</f>
        <v>0</v>
      </c>
      <c r="I79" s="284">
        <f>+G79*F79</f>
        <v>0</v>
      </c>
    </row>
    <row r="80" spans="1:10" s="307" customFormat="1" ht="16.5" x14ac:dyDescent="0.2">
      <c r="A80" s="168" t="s">
        <v>770</v>
      </c>
      <c r="B80" s="314">
        <v>0</v>
      </c>
      <c r="C80" s="276">
        <f>SUMIF(INOUT!C:C,'N1113  (4)'!A80,INOUT!E:E)</f>
        <v>0</v>
      </c>
      <c r="D80" s="281">
        <f t="shared" si="8"/>
        <v>0</v>
      </c>
      <c r="E80" s="305">
        <f>SUMIF(INOUT!C:C,'N1113  (4)'!A80,INOUT!F:F)</f>
        <v>0</v>
      </c>
      <c r="F80" s="282">
        <f t="shared" si="11"/>
        <v>0</v>
      </c>
      <c r="G80" s="306">
        <v>46</v>
      </c>
      <c r="H80" s="280">
        <f>+E80*G80</f>
        <v>0</v>
      </c>
      <c r="I80" s="284">
        <f t="shared" si="10"/>
        <v>0</v>
      </c>
    </row>
    <row r="81" spans="1:9" s="307" customFormat="1" ht="16.5" x14ac:dyDescent="0.2">
      <c r="A81" s="348" t="s">
        <v>886</v>
      </c>
      <c r="B81" s="314">
        <v>0</v>
      </c>
      <c r="C81" s="276">
        <f>SUMIF(INOUT!C:C,'N1113  (4)'!A81,INOUT!E:E)</f>
        <v>16</v>
      </c>
      <c r="D81" s="281">
        <f t="shared" si="8"/>
        <v>16</v>
      </c>
      <c r="E81" s="305">
        <f>SUMIF(INOUT!C:C,'N1113  (4)'!A81,INOUT!F:F)</f>
        <v>16</v>
      </c>
      <c r="F81" s="282">
        <f>D81-E81</f>
        <v>0</v>
      </c>
      <c r="G81" s="306">
        <v>20</v>
      </c>
      <c r="H81" s="280">
        <f>+E81*G81</f>
        <v>320</v>
      </c>
      <c r="I81" s="284">
        <f t="shared" si="10"/>
        <v>0</v>
      </c>
    </row>
    <row r="82" spans="1:9" s="307" customFormat="1" x14ac:dyDescent="0.2">
      <c r="A82" s="304" t="s">
        <v>731</v>
      </c>
      <c r="B82" s="314">
        <v>7</v>
      </c>
      <c r="C82" s="276">
        <f>SUMIF(INOUT!C:C,'N1113  (4)'!A82,INOUT!E:E)</f>
        <v>0</v>
      </c>
      <c r="D82" s="281">
        <f t="shared" si="8"/>
        <v>7</v>
      </c>
      <c r="E82" s="305">
        <f>SUMIF(INOUT!C:C,'N1113  (4)'!A82,INOUT!F:F)</f>
        <v>0</v>
      </c>
      <c r="F82" s="282">
        <f t="shared" ref="F82:F135" si="12">D82-E82</f>
        <v>7</v>
      </c>
      <c r="G82" s="306">
        <v>10</v>
      </c>
      <c r="H82" s="280">
        <f t="shared" si="9"/>
        <v>0</v>
      </c>
      <c r="I82" s="284">
        <f t="shared" si="10"/>
        <v>70</v>
      </c>
    </row>
    <row r="83" spans="1:9" s="307" customFormat="1" x14ac:dyDescent="0.2">
      <c r="A83" s="304" t="s">
        <v>479</v>
      </c>
      <c r="B83" s="314">
        <v>0</v>
      </c>
      <c r="C83" s="276">
        <f>SUMIF(INOUT!C:C,'N1113  (4)'!A83,INOUT!E:E)</f>
        <v>11</v>
      </c>
      <c r="D83" s="281">
        <f t="shared" si="8"/>
        <v>11</v>
      </c>
      <c r="E83" s="305">
        <f>SUMIF(INOUT!C:C,'N1113  (4)'!A83,INOUT!F:F)</f>
        <v>2</v>
      </c>
      <c r="F83" s="282">
        <f t="shared" si="12"/>
        <v>9</v>
      </c>
      <c r="G83" s="306">
        <v>35</v>
      </c>
      <c r="H83" s="280">
        <f t="shared" si="9"/>
        <v>70</v>
      </c>
      <c r="I83" s="284">
        <f t="shared" si="10"/>
        <v>315</v>
      </c>
    </row>
    <row r="84" spans="1:9" s="307" customFormat="1" x14ac:dyDescent="0.2">
      <c r="A84" s="304" t="s">
        <v>533</v>
      </c>
      <c r="B84" s="276">
        <v>10</v>
      </c>
      <c r="C84" s="276">
        <f>SUMIF(INOUT!C:C,'N1113  (4)'!A84,INOUT!E:E)</f>
        <v>13</v>
      </c>
      <c r="D84" s="281">
        <f t="shared" si="8"/>
        <v>23</v>
      </c>
      <c r="E84" s="305">
        <f>SUMIF(INOUT!C:C,'N1113  (4)'!A84,INOUT!F:F)</f>
        <v>3</v>
      </c>
      <c r="F84" s="282">
        <f t="shared" si="12"/>
        <v>20</v>
      </c>
      <c r="G84" s="306">
        <v>45</v>
      </c>
      <c r="H84" s="280">
        <f t="shared" si="9"/>
        <v>135</v>
      </c>
      <c r="I84" s="284">
        <f t="shared" si="10"/>
        <v>900</v>
      </c>
    </row>
    <row r="85" spans="1:9" s="307" customFormat="1" x14ac:dyDescent="0.2">
      <c r="A85" s="304" t="s">
        <v>871</v>
      </c>
      <c r="B85" s="276">
        <v>10</v>
      </c>
      <c r="C85" s="276">
        <f>SUMIF(INOUT!C:C,'N1113  (4)'!A85,INOUT!E:E)</f>
        <v>4</v>
      </c>
      <c r="D85" s="281">
        <f t="shared" si="8"/>
        <v>14</v>
      </c>
      <c r="E85" s="305">
        <f>SUMIF(INOUT!C:C,'N1113  (4)'!A85,INOUT!F:F)</f>
        <v>4</v>
      </c>
      <c r="F85" s="282">
        <f>D85-E85</f>
        <v>10</v>
      </c>
      <c r="G85" s="306">
        <v>145</v>
      </c>
      <c r="H85" s="280">
        <f>+E85*G85</f>
        <v>580</v>
      </c>
      <c r="I85" s="284">
        <f t="shared" si="10"/>
        <v>1450</v>
      </c>
    </row>
    <row r="86" spans="1:9" s="307" customFormat="1" x14ac:dyDescent="0.2">
      <c r="A86" s="304" t="s">
        <v>833</v>
      </c>
      <c r="B86" s="314">
        <v>5</v>
      </c>
      <c r="C86" s="276">
        <f>SUMIF(INOUT!C:C,'N1113  (4)'!A86,INOUT!E:E)</f>
        <v>0</v>
      </c>
      <c r="D86" s="281">
        <f t="shared" si="8"/>
        <v>5</v>
      </c>
      <c r="E86" s="305">
        <f>SUMIF(INOUT!C:C,'N1113  (4)'!A86,INOUT!F:F)</f>
        <v>0</v>
      </c>
      <c r="F86" s="282">
        <f t="shared" si="12"/>
        <v>5</v>
      </c>
      <c r="G86" s="306">
        <v>6</v>
      </c>
      <c r="H86" s="280">
        <f t="shared" si="9"/>
        <v>0</v>
      </c>
      <c r="I86" s="284">
        <f t="shared" si="10"/>
        <v>30</v>
      </c>
    </row>
    <row r="87" spans="1:9" s="307" customFormat="1" x14ac:dyDescent="0.2">
      <c r="A87" s="304" t="s">
        <v>902</v>
      </c>
      <c r="B87" s="314">
        <v>0</v>
      </c>
      <c r="C87" s="276">
        <f>SUMIF(INOUT!C:C,'N1113  (4)'!A87,INOUT!E:E)</f>
        <v>5</v>
      </c>
      <c r="D87" s="281">
        <f>B87+C87</f>
        <v>5</v>
      </c>
      <c r="E87" s="305">
        <f>SUMIF(INOUT!C:C,'N1113  (4)'!A87,INOUT!F:F)</f>
        <v>1</v>
      </c>
      <c r="F87" s="282">
        <f>D87-E87</f>
        <v>4</v>
      </c>
      <c r="G87" s="306">
        <v>5.42</v>
      </c>
      <c r="H87" s="280">
        <f>+E87*G87</f>
        <v>5.42</v>
      </c>
      <c r="I87" s="284">
        <f>+G87*F87</f>
        <v>21.68</v>
      </c>
    </row>
    <row r="88" spans="1:9" s="307" customFormat="1" x14ac:dyDescent="0.2">
      <c r="A88" s="304" t="s">
        <v>844</v>
      </c>
      <c r="B88" s="276">
        <v>0</v>
      </c>
      <c r="C88" s="276">
        <f>SUMIF(INOUT!C:C,'N1113  (4)'!A88,INOUT!E:E)</f>
        <v>12</v>
      </c>
      <c r="D88" s="281">
        <f t="shared" si="8"/>
        <v>12</v>
      </c>
      <c r="E88" s="305">
        <f>SUMIF(INOUT!C:C,'N1113  (4)'!A88,INOUT!F:F)</f>
        <v>9</v>
      </c>
      <c r="F88" s="282">
        <f t="shared" si="12"/>
        <v>3</v>
      </c>
      <c r="G88" s="306">
        <v>29</v>
      </c>
      <c r="H88" s="280">
        <f t="shared" si="9"/>
        <v>261</v>
      </c>
      <c r="I88" s="284">
        <f t="shared" si="10"/>
        <v>87</v>
      </c>
    </row>
    <row r="89" spans="1:9" s="307" customFormat="1" ht="16.5" x14ac:dyDescent="0.2">
      <c r="A89" s="353" t="s">
        <v>785</v>
      </c>
      <c r="B89" s="276">
        <v>0</v>
      </c>
      <c r="C89" s="276">
        <f>SUMIF(INOUT!C:C,'N1113  (4)'!A89,INOUT!E:E)</f>
        <v>1</v>
      </c>
      <c r="D89" s="281">
        <f t="shared" si="8"/>
        <v>1</v>
      </c>
      <c r="E89" s="305">
        <f>SUMIF(INOUT!C:C,'N1113  (4)'!A89,INOUT!F:F)</f>
        <v>0</v>
      </c>
      <c r="F89" s="282">
        <f>D89-E89</f>
        <v>1</v>
      </c>
      <c r="G89" s="306">
        <v>15</v>
      </c>
      <c r="H89" s="280">
        <f>+E89*G89</f>
        <v>0</v>
      </c>
      <c r="I89" s="284">
        <f>+G89*F89</f>
        <v>15</v>
      </c>
    </row>
    <row r="90" spans="1:9" s="307" customFormat="1" ht="16.5" x14ac:dyDescent="0.2">
      <c r="A90" s="353" t="s">
        <v>900</v>
      </c>
      <c r="B90" s="276">
        <v>0</v>
      </c>
      <c r="C90" s="276">
        <f>SUMIF(INOUT!C:C,'N1113  (4)'!A90,INOUT!E:E)</f>
        <v>0</v>
      </c>
      <c r="D90" s="281">
        <f>B90+C90</f>
        <v>0</v>
      </c>
      <c r="E90" s="305">
        <f>SUMIF(INOUT!C:C,'N1113  (4)'!A90,INOUT!F:F)</f>
        <v>0</v>
      </c>
      <c r="F90" s="282">
        <f>D90-E90</f>
        <v>0</v>
      </c>
      <c r="G90" s="306">
        <v>3.75</v>
      </c>
      <c r="H90" s="280">
        <f>+E90*G90</f>
        <v>0</v>
      </c>
      <c r="I90" s="284">
        <f>+G90*F90</f>
        <v>0</v>
      </c>
    </row>
    <row r="91" spans="1:9" s="307" customFormat="1" x14ac:dyDescent="0.2">
      <c r="A91" s="304" t="s">
        <v>703</v>
      </c>
      <c r="B91" s="276">
        <v>1</v>
      </c>
      <c r="C91" s="276">
        <f>SUMIF(INOUT!C:C,'N1113  (4)'!A91,INOUT!E:E)</f>
        <v>0</v>
      </c>
      <c r="D91" s="281">
        <f t="shared" si="8"/>
        <v>1</v>
      </c>
      <c r="E91" s="305">
        <f>SUMIF(INOUT!C:C,'N1113  (4)'!A91,INOUT!F:F)</f>
        <v>0</v>
      </c>
      <c r="F91" s="282">
        <f t="shared" si="12"/>
        <v>1</v>
      </c>
      <c r="G91" s="306">
        <v>34</v>
      </c>
      <c r="H91" s="280">
        <f t="shared" si="9"/>
        <v>0</v>
      </c>
      <c r="I91" s="284">
        <f t="shared" si="10"/>
        <v>34</v>
      </c>
    </row>
    <row r="92" spans="1:9" s="307" customFormat="1" ht="16.5" x14ac:dyDescent="0.2">
      <c r="A92" s="168" t="s">
        <v>415</v>
      </c>
      <c r="B92" s="314">
        <v>12</v>
      </c>
      <c r="C92" s="276">
        <f>SUMIF(INOUT!C:C,'N1113  (4)'!A92,INOUT!E:E)</f>
        <v>99</v>
      </c>
      <c r="D92" s="281">
        <f t="shared" si="8"/>
        <v>111</v>
      </c>
      <c r="E92" s="305">
        <f>SUMIF(INOUT!C:C,'N1113  (4)'!A92,INOUT!F:F)</f>
        <v>75</v>
      </c>
      <c r="F92" s="282">
        <f t="shared" si="12"/>
        <v>36</v>
      </c>
      <c r="G92" s="306">
        <v>137</v>
      </c>
      <c r="H92" s="280">
        <f t="shared" si="9"/>
        <v>10275</v>
      </c>
      <c r="I92" s="284">
        <f t="shared" si="10"/>
        <v>4932</v>
      </c>
    </row>
    <row r="93" spans="1:9" s="307" customFormat="1" x14ac:dyDescent="0.2">
      <c r="A93" s="304" t="s">
        <v>416</v>
      </c>
      <c r="B93" s="314">
        <v>26</v>
      </c>
      <c r="C93" s="276">
        <f>SUMIF(INOUT!C:C,'N1113  (4)'!A93,INOUT!E:E)</f>
        <v>86</v>
      </c>
      <c r="D93" s="281">
        <f t="shared" si="8"/>
        <v>112</v>
      </c>
      <c r="E93" s="305">
        <f>SUMIF(INOUT!C:C,'N1113  (4)'!A93,INOUT!F:F)</f>
        <v>63</v>
      </c>
      <c r="F93" s="282">
        <f t="shared" si="12"/>
        <v>49</v>
      </c>
      <c r="G93" s="306">
        <v>122</v>
      </c>
      <c r="H93" s="280">
        <f t="shared" si="9"/>
        <v>7686</v>
      </c>
      <c r="I93" s="284">
        <f t="shared" si="10"/>
        <v>5978</v>
      </c>
    </row>
    <row r="94" spans="1:9" s="307" customFormat="1" x14ac:dyDescent="0.2">
      <c r="A94" s="304" t="s">
        <v>651</v>
      </c>
      <c r="B94" s="276">
        <v>0</v>
      </c>
      <c r="C94" s="276">
        <f>SUMIF(INOUT!C:C,'N1113  (4)'!A94,INOUT!E:E)</f>
        <v>0</v>
      </c>
      <c r="D94" s="281">
        <f t="shared" si="8"/>
        <v>0</v>
      </c>
      <c r="E94" s="305">
        <f>SUMIF(INOUT!C:C,'N1113  (4)'!A94,INOUT!F:F)</f>
        <v>0</v>
      </c>
      <c r="F94" s="282">
        <f t="shared" si="12"/>
        <v>0</v>
      </c>
      <c r="G94" s="306">
        <v>310</v>
      </c>
      <c r="H94" s="280">
        <f t="shared" si="9"/>
        <v>0</v>
      </c>
      <c r="I94" s="284">
        <f>+G94*F94</f>
        <v>0</v>
      </c>
    </row>
    <row r="95" spans="1:9" s="307" customFormat="1" x14ac:dyDescent="0.2">
      <c r="A95" s="304" t="s">
        <v>789</v>
      </c>
      <c r="B95" s="276">
        <v>0</v>
      </c>
      <c r="C95" s="276">
        <f>SUMIF(INOUT!C:C,'N1113  (4)'!A95,INOUT!E:E)</f>
        <v>0</v>
      </c>
      <c r="D95" s="281">
        <f t="shared" si="8"/>
        <v>0</v>
      </c>
      <c r="E95" s="305">
        <f>SUMIF(INOUT!C:C,'N1113  (4)'!A95,INOUT!F:F)</f>
        <v>0</v>
      </c>
      <c r="F95" s="282">
        <f>D95-E95</f>
        <v>0</v>
      </c>
      <c r="G95" s="306">
        <v>300</v>
      </c>
      <c r="H95" s="280">
        <f>+E95*G95</f>
        <v>0</v>
      </c>
      <c r="I95" s="284">
        <f>+G95*F95</f>
        <v>0</v>
      </c>
    </row>
    <row r="96" spans="1:9" s="307" customFormat="1" x14ac:dyDescent="0.2">
      <c r="A96" s="304" t="s">
        <v>759</v>
      </c>
      <c r="B96" s="276">
        <v>0</v>
      </c>
      <c r="C96" s="276">
        <f>SUMIF(INOUT!C:C,'N1113  (4)'!A96,INOUT!E:E)</f>
        <v>0</v>
      </c>
      <c r="D96" s="281">
        <f t="shared" si="8"/>
        <v>0</v>
      </c>
      <c r="E96" s="305">
        <f>SUMIF(INOUT!C:C,'N1113  (4)'!A96,INOUT!F:F)</f>
        <v>0</v>
      </c>
      <c r="F96" s="282">
        <f>D96-E96</f>
        <v>0</v>
      </c>
      <c r="G96" s="306">
        <v>270</v>
      </c>
      <c r="H96" s="280">
        <f t="shared" si="9"/>
        <v>0</v>
      </c>
      <c r="I96" s="284">
        <f>+G96*F96</f>
        <v>0</v>
      </c>
    </row>
    <row r="97" spans="1:9" s="307" customFormat="1" x14ac:dyDescent="0.2">
      <c r="A97" s="304" t="s">
        <v>790</v>
      </c>
      <c r="B97" s="276">
        <v>0</v>
      </c>
      <c r="C97" s="276">
        <f>SUMIF(INOUT!C:C,'N1113  (4)'!A97,INOUT!E:E)</f>
        <v>0</v>
      </c>
      <c r="D97" s="281">
        <f t="shared" si="8"/>
        <v>0</v>
      </c>
      <c r="E97" s="305">
        <f>SUMIF(INOUT!C:C,'N1113  (4)'!A97,INOUT!F:F)</f>
        <v>0</v>
      </c>
      <c r="F97" s="282">
        <f>D97-E97</f>
        <v>0</v>
      </c>
      <c r="G97" s="306">
        <v>260</v>
      </c>
      <c r="H97" s="280">
        <f>+E97*G97</f>
        <v>0</v>
      </c>
      <c r="I97" s="284">
        <f>+G97*F97</f>
        <v>0</v>
      </c>
    </row>
    <row r="98" spans="1:9" s="307" customFormat="1" x14ac:dyDescent="0.2">
      <c r="A98" s="304" t="s">
        <v>675</v>
      </c>
      <c r="B98" s="276">
        <v>2</v>
      </c>
      <c r="C98" s="276">
        <f>SUMIF(INOUT!C:C,'N1113  (4)'!A98,INOUT!E:E)</f>
        <v>2</v>
      </c>
      <c r="D98" s="281">
        <f t="shared" si="8"/>
        <v>4</v>
      </c>
      <c r="E98" s="305">
        <f>SUMIF(INOUT!C:C,'N1113  (4)'!A98,INOUT!F:F)</f>
        <v>0</v>
      </c>
      <c r="F98" s="282">
        <f t="shared" si="12"/>
        <v>4</v>
      </c>
      <c r="G98" s="306">
        <v>145</v>
      </c>
      <c r="H98" s="280">
        <f t="shared" si="9"/>
        <v>0</v>
      </c>
      <c r="I98" s="284">
        <f>+G98*F98</f>
        <v>580</v>
      </c>
    </row>
    <row r="99" spans="1:9" s="307" customFormat="1" x14ac:dyDescent="0.2">
      <c r="A99" s="304" t="s">
        <v>794</v>
      </c>
      <c r="B99" s="276">
        <v>0</v>
      </c>
      <c r="C99" s="276">
        <f>SUMIF(INOUT!C:C,'N1113  (4)'!A99,INOUT!E:E)</f>
        <v>0</v>
      </c>
      <c r="D99" s="281">
        <f t="shared" si="8"/>
        <v>0</v>
      </c>
      <c r="E99" s="305">
        <v>0</v>
      </c>
      <c r="F99" s="282">
        <f t="shared" si="12"/>
        <v>0</v>
      </c>
      <c r="G99" s="306">
        <v>95</v>
      </c>
      <c r="H99" s="280">
        <f t="shared" si="9"/>
        <v>0</v>
      </c>
      <c r="I99" s="284"/>
    </row>
    <row r="100" spans="1:9" s="307" customFormat="1" x14ac:dyDescent="0.2">
      <c r="A100" s="304" t="s">
        <v>555</v>
      </c>
      <c r="B100" s="276">
        <v>3</v>
      </c>
      <c r="C100" s="276">
        <f>SUMIF(INOUT!C:C,'N1113  (4)'!A100,INOUT!E:E)</f>
        <v>2</v>
      </c>
      <c r="D100" s="281">
        <f t="shared" si="8"/>
        <v>5</v>
      </c>
      <c r="E100" s="305">
        <f>SUMIF(INOUT!C:C,'N1113  (4)'!A100,INOUT!F:F)</f>
        <v>0</v>
      </c>
      <c r="F100" s="282">
        <f t="shared" si="12"/>
        <v>5</v>
      </c>
      <c r="G100" s="306">
        <v>395</v>
      </c>
      <c r="H100" s="280">
        <f t="shared" si="9"/>
        <v>0</v>
      </c>
      <c r="I100" s="284">
        <f>+G100*F100</f>
        <v>1975</v>
      </c>
    </row>
    <row r="101" spans="1:9" s="307" customFormat="1" x14ac:dyDescent="0.2">
      <c r="A101" s="304" t="s">
        <v>513</v>
      </c>
      <c r="B101" s="276">
        <v>10</v>
      </c>
      <c r="C101" s="276">
        <f>SUMIF(INOUT!C:C,'N1113  (4)'!A101,INOUT!E:E)</f>
        <v>0</v>
      </c>
      <c r="D101" s="281">
        <f t="shared" si="8"/>
        <v>10</v>
      </c>
      <c r="E101" s="305">
        <f>SUMIF(INOUT!C:C,'N1113  (4)'!A101,INOUT!F:F)</f>
        <v>0</v>
      </c>
      <c r="F101" s="282">
        <f t="shared" si="12"/>
        <v>10</v>
      </c>
      <c r="G101" s="306">
        <v>25</v>
      </c>
      <c r="H101" s="280">
        <f t="shared" si="9"/>
        <v>0</v>
      </c>
      <c r="I101" s="284">
        <f t="shared" ref="I101:I111" si="13">+G101*F101</f>
        <v>250</v>
      </c>
    </row>
    <row r="102" spans="1:9" s="307" customFormat="1" x14ac:dyDescent="0.2">
      <c r="A102" s="304" t="s">
        <v>536</v>
      </c>
      <c r="B102" s="276">
        <v>16</v>
      </c>
      <c r="C102" s="276">
        <f>SUMIF(INOUT!C:C,'N1113  (4)'!A102,INOUT!E:E)</f>
        <v>0</v>
      </c>
      <c r="D102" s="281">
        <f t="shared" si="8"/>
        <v>16</v>
      </c>
      <c r="E102" s="305">
        <f>SUMIF(INOUT!C:C,'N1113  (4)'!A102,INOUT!F:F)</f>
        <v>0</v>
      </c>
      <c r="F102" s="282">
        <f t="shared" si="12"/>
        <v>16</v>
      </c>
      <c r="G102" s="306">
        <v>25</v>
      </c>
      <c r="H102" s="280">
        <f t="shared" si="9"/>
        <v>0</v>
      </c>
      <c r="I102" s="284">
        <f t="shared" si="13"/>
        <v>400</v>
      </c>
    </row>
    <row r="103" spans="1:9" s="307" customFormat="1" x14ac:dyDescent="0.2">
      <c r="A103" s="304" t="s">
        <v>866</v>
      </c>
      <c r="B103" s="276">
        <v>0</v>
      </c>
      <c r="C103" s="276">
        <f>SUMIF(INOUT!C:C,'N1113  (4)'!A103,INOUT!E:E)</f>
        <v>0</v>
      </c>
      <c r="D103" s="281">
        <f>B103+C103</f>
        <v>0</v>
      </c>
      <c r="E103" s="305">
        <f>SUMIF(INOUT!C:C,'N1113  (4)'!A103,INOUT!F:F)</f>
        <v>0</v>
      </c>
      <c r="F103" s="282">
        <f>D103-E103</f>
        <v>0</v>
      </c>
      <c r="G103" s="306">
        <v>24</v>
      </c>
      <c r="H103" s="280">
        <f>+E103*G103</f>
        <v>0</v>
      </c>
      <c r="I103" s="284">
        <f>+G103*F103</f>
        <v>0</v>
      </c>
    </row>
    <row r="104" spans="1:9" s="307" customFormat="1" x14ac:dyDescent="0.2">
      <c r="A104" s="304" t="s">
        <v>868</v>
      </c>
      <c r="B104" s="276">
        <v>0</v>
      </c>
      <c r="C104" s="276">
        <f>SUMIF(INOUT!C:C,'N1113  (4)'!A104,INOUT!E:E)</f>
        <v>12</v>
      </c>
      <c r="D104" s="281">
        <f>B104+C104</f>
        <v>12</v>
      </c>
      <c r="E104" s="305">
        <f>SUMIF(INOUT!C:C,'N1113  (4)'!A104,INOUT!F:F)</f>
        <v>8</v>
      </c>
      <c r="F104" s="282">
        <f>D104-E104</f>
        <v>4</v>
      </c>
      <c r="G104" s="306">
        <v>23</v>
      </c>
      <c r="H104" s="280">
        <f>+E104*G104</f>
        <v>184</v>
      </c>
      <c r="I104" s="284">
        <f>+G104*F104</f>
        <v>92</v>
      </c>
    </row>
    <row r="105" spans="1:9" s="307" customFormat="1" x14ac:dyDescent="0.2">
      <c r="A105" s="304" t="s">
        <v>849</v>
      </c>
      <c r="B105" s="314">
        <v>0</v>
      </c>
      <c r="C105" s="276">
        <f>SUMIF(INOUT!C:C,'N1113  (4)'!A105,INOUT!E:E)</f>
        <v>0</v>
      </c>
      <c r="D105" s="281">
        <f>B105+C105</f>
        <v>0</v>
      </c>
      <c r="E105" s="305">
        <f>SUMIF(INOUT!C:C,'N1113  (4)'!A105,INOUT!F:F)</f>
        <v>0</v>
      </c>
      <c r="F105" s="282">
        <f>D105-E105</f>
        <v>0</v>
      </c>
      <c r="G105" s="306">
        <v>595</v>
      </c>
      <c r="H105" s="280">
        <f>+E105*G105</f>
        <v>0</v>
      </c>
      <c r="I105" s="284">
        <f>+G105*F105</f>
        <v>0</v>
      </c>
    </row>
    <row r="106" spans="1:9" s="307" customFormat="1" x14ac:dyDescent="0.2">
      <c r="A106" s="304" t="s">
        <v>73</v>
      </c>
      <c r="B106" s="314">
        <v>1</v>
      </c>
      <c r="C106" s="276">
        <f>SUMIF(INOUT!C:C,'N1113  (4)'!A106,INOUT!E:E)</f>
        <v>0</v>
      </c>
      <c r="D106" s="281">
        <f t="shared" si="8"/>
        <v>1</v>
      </c>
      <c r="E106" s="305">
        <f>SUMIF(INOUT!C:C,'N1113  (4)'!A106,INOUT!F:F)</f>
        <v>0</v>
      </c>
      <c r="F106" s="282">
        <f t="shared" si="12"/>
        <v>1</v>
      </c>
      <c r="G106" s="306">
        <v>185</v>
      </c>
      <c r="H106" s="280">
        <f t="shared" si="9"/>
        <v>0</v>
      </c>
      <c r="I106" s="284">
        <f t="shared" si="13"/>
        <v>185</v>
      </c>
    </row>
    <row r="107" spans="1:9" s="307" customFormat="1" x14ac:dyDescent="0.2">
      <c r="A107" s="304" t="s">
        <v>418</v>
      </c>
      <c r="B107" s="314">
        <v>3</v>
      </c>
      <c r="C107" s="276">
        <f>SUMIF(INOUT!C:C,'N1113  (4)'!A107,INOUT!E:E)</f>
        <v>2</v>
      </c>
      <c r="D107" s="281">
        <f t="shared" si="8"/>
        <v>5</v>
      </c>
      <c r="E107" s="305">
        <f>SUMIF(INOUT!C:C,'N1113  (4)'!A107,INOUT!F:F)</f>
        <v>0</v>
      </c>
      <c r="F107" s="282">
        <f t="shared" si="12"/>
        <v>5</v>
      </c>
      <c r="G107" s="306">
        <v>145</v>
      </c>
      <c r="H107" s="280">
        <f t="shared" si="9"/>
        <v>0</v>
      </c>
      <c r="I107" s="284">
        <f t="shared" si="13"/>
        <v>725</v>
      </c>
    </row>
    <row r="108" spans="1:9" s="307" customFormat="1" x14ac:dyDescent="0.2">
      <c r="A108" s="304" t="s">
        <v>419</v>
      </c>
      <c r="B108" s="314">
        <v>5</v>
      </c>
      <c r="C108" s="276">
        <f>SUMIF(INOUT!C:C,'N1113  (4)'!A108,INOUT!E:E)</f>
        <v>8</v>
      </c>
      <c r="D108" s="281">
        <f t="shared" si="8"/>
        <v>13</v>
      </c>
      <c r="E108" s="305">
        <f>SUMIF(INOUT!C:C,'N1113  (4)'!A108,INOUT!F:F)</f>
        <v>8</v>
      </c>
      <c r="F108" s="282">
        <f t="shared" si="12"/>
        <v>5</v>
      </c>
      <c r="G108" s="306">
        <v>185</v>
      </c>
      <c r="H108" s="280">
        <f t="shared" si="9"/>
        <v>1480</v>
      </c>
      <c r="I108" s="284">
        <f t="shared" si="13"/>
        <v>925</v>
      </c>
    </row>
    <row r="109" spans="1:9" s="307" customFormat="1" x14ac:dyDescent="0.2">
      <c r="A109" s="304" t="s">
        <v>76</v>
      </c>
      <c r="B109" s="314">
        <v>0</v>
      </c>
      <c r="C109" s="276">
        <f>SUMIF(INOUT!C:C,'N1113  (4)'!A109,INOUT!E:E)</f>
        <v>0</v>
      </c>
      <c r="D109" s="281">
        <f>B109+C109</f>
        <v>0</v>
      </c>
      <c r="E109" s="305">
        <f>SUMIF(INOUT!C:C,'N1113  (4)'!A109,INOUT!F:F)</f>
        <v>0</v>
      </c>
      <c r="F109" s="282">
        <f>D109-E109</f>
        <v>0</v>
      </c>
      <c r="G109" s="306">
        <v>565</v>
      </c>
      <c r="H109" s="280">
        <f>+E109*G109</f>
        <v>0</v>
      </c>
      <c r="I109" s="284">
        <f>+G109*F109</f>
        <v>0</v>
      </c>
    </row>
    <row r="110" spans="1:9" s="307" customFormat="1" x14ac:dyDescent="0.2">
      <c r="A110" s="304" t="s">
        <v>634</v>
      </c>
      <c r="B110" s="314">
        <v>0</v>
      </c>
      <c r="C110" s="276">
        <f>SUMIF(INOUT!C:C,'N1113  (4)'!A110,INOUT!E:E)</f>
        <v>0</v>
      </c>
      <c r="D110" s="281">
        <f>B110+C110</f>
        <v>0</v>
      </c>
      <c r="E110" s="305">
        <f>SUMIF(INOUT!C:C,'N1113  (4)'!A110,INOUT!F:F)</f>
        <v>0</v>
      </c>
      <c r="F110" s="282">
        <f>D110-E110</f>
        <v>0</v>
      </c>
      <c r="G110" s="306">
        <v>195</v>
      </c>
      <c r="H110" s="280">
        <f>+E110*G110</f>
        <v>0</v>
      </c>
      <c r="I110" s="284">
        <f>+G110*F110</f>
        <v>0</v>
      </c>
    </row>
    <row r="111" spans="1:9" s="307" customFormat="1" x14ac:dyDescent="0.2">
      <c r="A111" s="304" t="s">
        <v>85</v>
      </c>
      <c r="B111" s="314">
        <v>0</v>
      </c>
      <c r="C111" s="276">
        <f>SUMIF(INOUT!C:C,'N1113  (4)'!A111,INOUT!E:E)</f>
        <v>150</v>
      </c>
      <c r="D111" s="281">
        <f t="shared" si="8"/>
        <v>150</v>
      </c>
      <c r="E111" s="305">
        <f>SUMIF(INOUT!C:C,'N1113  (4)'!A111,INOUT!F:F)</f>
        <v>100</v>
      </c>
      <c r="F111" s="282">
        <f t="shared" si="12"/>
        <v>50</v>
      </c>
      <c r="G111" s="306">
        <v>15</v>
      </c>
      <c r="H111" s="280">
        <f t="shared" si="9"/>
        <v>1500</v>
      </c>
      <c r="I111" s="284">
        <f t="shared" si="13"/>
        <v>750</v>
      </c>
    </row>
    <row r="112" spans="1:9" s="307" customFormat="1" x14ac:dyDescent="0.2">
      <c r="A112" s="304" t="s">
        <v>726</v>
      </c>
      <c r="B112" s="276">
        <v>0</v>
      </c>
      <c r="C112" s="276">
        <f>SUMIF(INOUT!C:C,'N1113  (4)'!A112,INOUT!E:E)</f>
        <v>0</v>
      </c>
      <c r="D112" s="281">
        <f>B112+C112</f>
        <v>0</v>
      </c>
      <c r="E112" s="305">
        <f>SUMIF(INOUT!C:C,'N1113  (4)'!A112,INOUT!F:F)</f>
        <v>0</v>
      </c>
      <c r="F112" s="282">
        <f>D112-E112</f>
        <v>0</v>
      </c>
      <c r="G112" s="306">
        <v>175</v>
      </c>
      <c r="H112" s="280">
        <f>+E112*G112</f>
        <v>0</v>
      </c>
      <c r="I112" s="284">
        <f>+G112*F112</f>
        <v>0</v>
      </c>
    </row>
    <row r="113" spans="1:9" s="307" customFormat="1" x14ac:dyDescent="0.2">
      <c r="A113" s="304" t="s">
        <v>861</v>
      </c>
      <c r="B113" s="276">
        <v>0</v>
      </c>
      <c r="C113" s="276">
        <f>SUMIF(INOUT!C:C,'N1113  (4)'!A113,INOUT!E:E)</f>
        <v>0</v>
      </c>
      <c r="D113" s="281">
        <f>B113+C113</f>
        <v>0</v>
      </c>
      <c r="E113" s="305">
        <f>SUMIF(INOUT!C:C,'N1113  (4)'!A113,INOUT!F:F)</f>
        <v>0</v>
      </c>
      <c r="F113" s="282">
        <f>D113-E113</f>
        <v>0</v>
      </c>
      <c r="G113" s="306">
        <v>119.75</v>
      </c>
      <c r="H113" s="280">
        <f>+E113*G113</f>
        <v>0</v>
      </c>
      <c r="I113" s="284">
        <f>+G113*F113</f>
        <v>0</v>
      </c>
    </row>
    <row r="114" spans="1:9" s="307" customFormat="1" x14ac:dyDescent="0.2">
      <c r="A114" s="304" t="s">
        <v>862</v>
      </c>
      <c r="B114" s="276">
        <v>0</v>
      </c>
      <c r="C114" s="276">
        <f>SUMIF(INOUT!C:C,'N1113  (4)'!A114,INOUT!E:E)</f>
        <v>0</v>
      </c>
      <c r="D114" s="281">
        <f>B114+C114</f>
        <v>0</v>
      </c>
      <c r="E114" s="305">
        <f>SUMIF(INOUT!C:C,'N1113  (4)'!A114,INOUT!F:F)</f>
        <v>0</v>
      </c>
      <c r="F114" s="282">
        <f>D114-E114</f>
        <v>0</v>
      </c>
      <c r="G114" s="306">
        <v>226.5</v>
      </c>
      <c r="H114" s="280">
        <f>+E114*G114</f>
        <v>0</v>
      </c>
      <c r="I114" s="284">
        <f>+G114*F114</f>
        <v>0</v>
      </c>
    </row>
    <row r="115" spans="1:9" s="307" customFormat="1" x14ac:dyDescent="0.2">
      <c r="A115" s="304" t="s">
        <v>530</v>
      </c>
      <c r="B115" s="276">
        <v>1</v>
      </c>
      <c r="C115" s="276">
        <f>SUMIF(INOUT!C:C,'N1113  (4)'!A115,INOUT!E:E)</f>
        <v>1</v>
      </c>
      <c r="D115" s="281">
        <f t="shared" si="8"/>
        <v>2</v>
      </c>
      <c r="E115" s="305">
        <f>SUMIF(INOUT!C:C,'N1113  (4)'!A115,INOUT!F:F)</f>
        <v>0</v>
      </c>
      <c r="F115" s="282">
        <f t="shared" si="12"/>
        <v>2</v>
      </c>
      <c r="G115" s="306">
        <v>49</v>
      </c>
      <c r="H115" s="280">
        <f t="shared" si="9"/>
        <v>0</v>
      </c>
      <c r="I115" s="284">
        <f>+G115*F115</f>
        <v>98</v>
      </c>
    </row>
    <row r="116" spans="1:9" s="307" customFormat="1" x14ac:dyDescent="0.2">
      <c r="A116" s="304" t="s">
        <v>532</v>
      </c>
      <c r="B116" s="314">
        <v>369</v>
      </c>
      <c r="C116" s="276">
        <f>SUMIF(INOUT!C:C,'N1113  (4)'!A116,INOUT!E:E)</f>
        <v>0</v>
      </c>
      <c r="D116" s="281">
        <f t="shared" si="8"/>
        <v>369</v>
      </c>
      <c r="E116" s="305">
        <f>SUMIF(INOUT!C:C,'N1113  (4)'!A116,INOUT!F:F)</f>
        <v>0</v>
      </c>
      <c r="F116" s="282">
        <f t="shared" si="12"/>
        <v>369</v>
      </c>
      <c r="G116" s="306">
        <v>0.54</v>
      </c>
      <c r="H116" s="280">
        <f t="shared" si="9"/>
        <v>0</v>
      </c>
      <c r="I116" s="284"/>
    </row>
    <row r="117" spans="1:9" s="307" customFormat="1" x14ac:dyDescent="0.2">
      <c r="A117" s="304" t="s">
        <v>90</v>
      </c>
      <c r="B117" s="314">
        <v>2</v>
      </c>
      <c r="C117" s="276">
        <f>SUMIF(INOUT!C:C,'N1113  (4)'!A117,INOUT!E:E)</f>
        <v>1</v>
      </c>
      <c r="D117" s="281">
        <f t="shared" si="8"/>
        <v>3</v>
      </c>
      <c r="E117" s="305">
        <f>SUMIF(INOUT!C:C,'N1113  (4)'!A117,INOUT!F:F)</f>
        <v>0</v>
      </c>
      <c r="F117" s="282">
        <f t="shared" si="12"/>
        <v>3</v>
      </c>
      <c r="G117" s="306">
        <v>0</v>
      </c>
      <c r="H117" s="280">
        <f t="shared" si="9"/>
        <v>0</v>
      </c>
      <c r="I117" s="284">
        <f t="shared" ref="I117:I129" si="14">+G117*F117</f>
        <v>0</v>
      </c>
    </row>
    <row r="118" spans="1:9" s="307" customFormat="1" x14ac:dyDescent="0.2">
      <c r="A118" s="304" t="s">
        <v>96</v>
      </c>
      <c r="B118" s="314">
        <v>4</v>
      </c>
      <c r="C118" s="276">
        <f>SUMIF(INOUT!C:C,'N1113  (4)'!A118,INOUT!E:E)</f>
        <v>4</v>
      </c>
      <c r="D118" s="281">
        <f t="shared" si="8"/>
        <v>8</v>
      </c>
      <c r="E118" s="305">
        <f>SUMIF(INOUT!C:C,'N1113  (4)'!A118,INOUT!F:F)</f>
        <v>1</v>
      </c>
      <c r="F118" s="282">
        <f t="shared" si="12"/>
        <v>7</v>
      </c>
      <c r="G118" s="306">
        <v>0</v>
      </c>
      <c r="H118" s="280">
        <f t="shared" si="9"/>
        <v>0</v>
      </c>
      <c r="I118" s="284">
        <f t="shared" si="14"/>
        <v>0</v>
      </c>
    </row>
    <row r="119" spans="1:9" s="307" customFormat="1" x14ac:dyDescent="0.2">
      <c r="A119" s="304" t="s">
        <v>97</v>
      </c>
      <c r="B119" s="314">
        <v>3</v>
      </c>
      <c r="C119" s="276">
        <f>SUMIF(INOUT!C:C,'N1113  (4)'!A119,INOUT!E:E)</f>
        <v>3</v>
      </c>
      <c r="D119" s="281">
        <f t="shared" si="8"/>
        <v>6</v>
      </c>
      <c r="E119" s="305">
        <f>SUMIF(INOUT!C:C,'N1113  (4)'!A119,INOUT!F:F)</f>
        <v>0</v>
      </c>
      <c r="F119" s="282">
        <f t="shared" si="12"/>
        <v>6</v>
      </c>
      <c r="G119" s="306">
        <v>0</v>
      </c>
      <c r="H119" s="280">
        <f t="shared" si="9"/>
        <v>0</v>
      </c>
      <c r="I119" s="284">
        <f t="shared" si="14"/>
        <v>0</v>
      </c>
    </row>
    <row r="120" spans="1:9" s="307" customFormat="1" x14ac:dyDescent="0.2">
      <c r="A120" s="304" t="s">
        <v>593</v>
      </c>
      <c r="B120" s="314">
        <v>0</v>
      </c>
      <c r="C120" s="276">
        <f>SUMIF(INOUT!C:C,'N1113  (4)'!A120,INOUT!E:E)</f>
        <v>0</v>
      </c>
      <c r="D120" s="281">
        <f>B120+C120</f>
        <v>0</v>
      </c>
      <c r="E120" s="305">
        <v>0</v>
      </c>
      <c r="F120" s="282">
        <f>D120-E120</f>
        <v>0</v>
      </c>
      <c r="G120" s="306">
        <v>6</v>
      </c>
      <c r="H120" s="280">
        <f>+E120*G120</f>
        <v>0</v>
      </c>
      <c r="I120" s="284">
        <f t="shared" si="14"/>
        <v>0</v>
      </c>
    </row>
    <row r="121" spans="1:9" s="307" customFormat="1" x14ac:dyDescent="0.2">
      <c r="A121" s="304" t="s">
        <v>576</v>
      </c>
      <c r="B121" s="314">
        <v>0</v>
      </c>
      <c r="C121" s="276">
        <f>SUMIF(INOUT!C:C,'N1113  (4)'!A121,INOUT!E:E)</f>
        <v>11</v>
      </c>
      <c r="D121" s="281">
        <f>B121+C121</f>
        <v>11</v>
      </c>
      <c r="E121" s="305">
        <f>SUMIF(INOUT!C:C,'N1113  (4)'!A121,INOUT!F:F)</f>
        <v>9</v>
      </c>
      <c r="F121" s="282">
        <f>D121-E121</f>
        <v>2</v>
      </c>
      <c r="G121" s="306">
        <v>460</v>
      </c>
      <c r="H121" s="280">
        <f>+E121*G121</f>
        <v>4140</v>
      </c>
      <c r="I121" s="284">
        <f>+G121*F121</f>
        <v>920</v>
      </c>
    </row>
    <row r="122" spans="1:9" s="307" customFormat="1" x14ac:dyDescent="0.2">
      <c r="A122" s="304" t="s">
        <v>619</v>
      </c>
      <c r="B122" s="314">
        <v>1</v>
      </c>
      <c r="C122" s="276">
        <f>SUMIF(INOUT!C:C,'N1113  (4)'!A122,INOUT!E:E)</f>
        <v>4</v>
      </c>
      <c r="D122" s="281">
        <f t="shared" si="8"/>
        <v>5</v>
      </c>
      <c r="E122" s="305">
        <f>SUMIF(INOUT!C:C,'N1113  (4)'!A122,INOUT!F:F)</f>
        <v>5</v>
      </c>
      <c r="F122" s="282">
        <f t="shared" si="12"/>
        <v>0</v>
      </c>
      <c r="G122" s="306">
        <v>680</v>
      </c>
      <c r="H122" s="280">
        <f t="shared" si="9"/>
        <v>3400</v>
      </c>
      <c r="I122" s="284">
        <f t="shared" si="14"/>
        <v>0</v>
      </c>
    </row>
    <row r="123" spans="1:9" s="307" customFormat="1" x14ac:dyDescent="0.2">
      <c r="A123" s="304" t="s">
        <v>579</v>
      </c>
      <c r="B123" s="314">
        <v>2</v>
      </c>
      <c r="C123" s="276">
        <f>SUMIF(INOUT!C:C,'N1113  (4)'!A123,INOUT!E:E)</f>
        <v>2</v>
      </c>
      <c r="D123" s="281">
        <f t="shared" si="8"/>
        <v>4</v>
      </c>
      <c r="E123" s="305">
        <v>0</v>
      </c>
      <c r="F123" s="282">
        <f t="shared" si="12"/>
        <v>4</v>
      </c>
      <c r="G123" s="306">
        <v>700</v>
      </c>
      <c r="H123" s="280">
        <f t="shared" si="9"/>
        <v>0</v>
      </c>
      <c r="I123" s="284">
        <f t="shared" si="14"/>
        <v>2800</v>
      </c>
    </row>
    <row r="124" spans="1:9" s="307" customFormat="1" x14ac:dyDescent="0.2">
      <c r="A124" s="304" t="s">
        <v>333</v>
      </c>
      <c r="B124" s="314">
        <v>13</v>
      </c>
      <c r="C124" s="276">
        <f>SUMIF(INOUT!C:C,'N1113  (4)'!A124,INOUT!E:E)</f>
        <v>12</v>
      </c>
      <c r="D124" s="281">
        <f t="shared" ref="D124:D170" si="15">B124+C124</f>
        <v>25</v>
      </c>
      <c r="E124" s="305">
        <f>SUMIF(INOUT!C:C,'N1113  (4)'!A124,INOUT!F:F)</f>
        <v>12</v>
      </c>
      <c r="F124" s="282">
        <f t="shared" si="12"/>
        <v>13</v>
      </c>
      <c r="G124" s="306">
        <v>26</v>
      </c>
      <c r="H124" s="280">
        <f>+E124*G124</f>
        <v>312</v>
      </c>
      <c r="I124" s="284">
        <f>+G124*F124</f>
        <v>338</v>
      </c>
    </row>
    <row r="125" spans="1:9" s="307" customFormat="1" x14ac:dyDescent="0.2">
      <c r="A125" s="304" t="s">
        <v>587</v>
      </c>
      <c r="B125" s="314">
        <v>0</v>
      </c>
      <c r="C125" s="276">
        <f>SUMIF(INOUT!C:C,'N1113  (4)'!A125,INOUT!E:E)</f>
        <v>25</v>
      </c>
      <c r="D125" s="281">
        <f t="shared" si="15"/>
        <v>25</v>
      </c>
      <c r="E125" s="305">
        <f>SUMIF(INOUT!C:C,'N1113  (4)'!A125,INOUT!F:F)</f>
        <v>26</v>
      </c>
      <c r="F125" s="282">
        <f>D125-E125</f>
        <v>-1</v>
      </c>
      <c r="G125" s="306">
        <v>29</v>
      </c>
      <c r="H125" s="280">
        <f>+E125*G125</f>
        <v>754</v>
      </c>
      <c r="I125" s="284">
        <f>+G125*F125</f>
        <v>-29</v>
      </c>
    </row>
    <row r="126" spans="1:9" s="307" customFormat="1" x14ac:dyDescent="0.2">
      <c r="A126" s="304" t="s">
        <v>623</v>
      </c>
      <c r="B126" s="314">
        <v>0</v>
      </c>
      <c r="C126" s="276">
        <f>SUMIF(INOUT!C:C,'N1113  (4)'!A126,INOUT!E:E)</f>
        <v>6</v>
      </c>
      <c r="D126" s="281">
        <f t="shared" si="15"/>
        <v>6</v>
      </c>
      <c r="E126" s="305">
        <f>SUMIF(INOUT!C:C,'N1113  (4)'!A126,INOUT!F:F)</f>
        <v>8</v>
      </c>
      <c r="F126" s="282">
        <f>D126-E126</f>
        <v>-2</v>
      </c>
      <c r="G126" s="306">
        <v>20</v>
      </c>
      <c r="H126" s="280">
        <f>+E126*G126</f>
        <v>160</v>
      </c>
      <c r="I126" s="284">
        <f>+G126*F126</f>
        <v>-40</v>
      </c>
    </row>
    <row r="127" spans="1:9" s="307" customFormat="1" x14ac:dyDescent="0.2">
      <c r="A127" s="304" t="s">
        <v>669</v>
      </c>
      <c r="B127" s="314">
        <v>0</v>
      </c>
      <c r="C127" s="276">
        <f>SUMIF(INOUT!C:C,'N1113  (4)'!A127,INOUT!E:E)</f>
        <v>30</v>
      </c>
      <c r="D127" s="281">
        <f t="shared" si="15"/>
        <v>30</v>
      </c>
      <c r="E127" s="305">
        <f>SUMIF(INOUT!C:C,'N1113  (4)'!A127,INOUT!F:F)</f>
        <v>31</v>
      </c>
      <c r="F127" s="282">
        <f>D127-E127</f>
        <v>-1</v>
      </c>
      <c r="G127" s="306">
        <v>24</v>
      </c>
      <c r="H127" s="280">
        <f>+E127*G127</f>
        <v>744</v>
      </c>
      <c r="I127" s="284">
        <f>+G127*F127</f>
        <v>-24</v>
      </c>
    </row>
    <row r="128" spans="1:9" s="307" customFormat="1" x14ac:dyDescent="0.2">
      <c r="A128" s="304" t="s">
        <v>784</v>
      </c>
      <c r="B128" s="314">
        <v>0</v>
      </c>
      <c r="C128" s="276">
        <f>SUMIF(INOUT!C:C,'N1113  (4)'!A128,INOUT!E:E)</f>
        <v>0</v>
      </c>
      <c r="D128" s="281">
        <f t="shared" si="15"/>
        <v>0</v>
      </c>
      <c r="E128" s="305">
        <f>SUMIF(INOUT!C:C,'N1113  (4)'!A128,INOUT!F:F)</f>
        <v>0</v>
      </c>
      <c r="F128" s="282">
        <f>D128-E128</f>
        <v>0</v>
      </c>
      <c r="G128" s="306">
        <v>210</v>
      </c>
      <c r="H128" s="280">
        <f>+E128*G128</f>
        <v>0</v>
      </c>
      <c r="I128" s="284">
        <f>+G128*F128</f>
        <v>0</v>
      </c>
    </row>
    <row r="129" spans="1:9" s="307" customFormat="1" x14ac:dyDescent="0.2">
      <c r="A129" s="304" t="s">
        <v>121</v>
      </c>
      <c r="B129" s="314">
        <v>1</v>
      </c>
      <c r="C129" s="276">
        <f>SUMIF(INOUT!C:C,'N1113  (4)'!A129,INOUT!E:E)</f>
        <v>1</v>
      </c>
      <c r="D129" s="281">
        <f t="shared" si="15"/>
        <v>2</v>
      </c>
      <c r="E129" s="305">
        <f>SUMIF(INOUT!C:C,'N1113  (4)'!A129,INOUT!F:F)</f>
        <v>1</v>
      </c>
      <c r="F129" s="282">
        <f t="shared" si="12"/>
        <v>1</v>
      </c>
      <c r="G129" s="306">
        <v>12</v>
      </c>
      <c r="H129" s="280">
        <f t="shared" ref="H129:H191" si="16">+E129*G129</f>
        <v>12</v>
      </c>
      <c r="I129" s="284">
        <f t="shared" si="14"/>
        <v>12</v>
      </c>
    </row>
    <row r="130" spans="1:9" s="307" customFormat="1" x14ac:dyDescent="0.2">
      <c r="A130" s="304" t="s">
        <v>880</v>
      </c>
      <c r="B130" s="314">
        <v>0</v>
      </c>
      <c r="C130" s="276">
        <f>SUMIF(INOUT!C:C,'N1113  (4)'!A130,INOUT!E:E)</f>
        <v>0</v>
      </c>
      <c r="D130" s="281">
        <f t="shared" si="15"/>
        <v>0</v>
      </c>
      <c r="E130" s="305">
        <f>SUMIF(INOUT!C:C,'N1113  (4)'!A130,INOUT!F:F)</f>
        <v>0</v>
      </c>
      <c r="F130" s="282">
        <f>D130-E130</f>
        <v>0</v>
      </c>
      <c r="G130" s="306">
        <v>30</v>
      </c>
      <c r="H130" s="280">
        <f>+E130*G130</f>
        <v>0</v>
      </c>
      <c r="I130" s="284"/>
    </row>
    <row r="131" spans="1:9" s="307" customFormat="1" x14ac:dyDescent="0.2">
      <c r="A131" s="304" t="s">
        <v>793</v>
      </c>
      <c r="B131" s="314">
        <v>0</v>
      </c>
      <c r="C131" s="276">
        <f>SUMIF(INOUT!C:C,'N1113  (4)'!A131,INOUT!E:E)</f>
        <v>0</v>
      </c>
      <c r="D131" s="281">
        <f t="shared" si="15"/>
        <v>0</v>
      </c>
      <c r="E131" s="305">
        <f>SUMIF(INOUT!C:C,'N1113  (4)'!A131,INOUT!F:F)</f>
        <v>0</v>
      </c>
      <c r="F131" s="282">
        <f>D131-E131</f>
        <v>0</v>
      </c>
      <c r="G131" s="306">
        <v>79</v>
      </c>
      <c r="H131" s="280">
        <f>+E131*G131</f>
        <v>0</v>
      </c>
      <c r="I131" s="284"/>
    </row>
    <row r="132" spans="1:9" s="307" customFormat="1" x14ac:dyDescent="0.2">
      <c r="A132" s="304" t="s">
        <v>521</v>
      </c>
      <c r="B132" s="314">
        <v>8</v>
      </c>
      <c r="C132" s="276">
        <f>SUMIF(INOUT!C:C,'N1113  (4)'!A132,INOUT!E:E)</f>
        <v>12</v>
      </c>
      <c r="D132" s="281">
        <f t="shared" si="15"/>
        <v>20</v>
      </c>
      <c r="E132" s="305">
        <v>0</v>
      </c>
      <c r="F132" s="282">
        <f t="shared" si="12"/>
        <v>20</v>
      </c>
      <c r="G132" s="306">
        <v>2.8</v>
      </c>
      <c r="H132" s="280">
        <f t="shared" si="16"/>
        <v>0</v>
      </c>
      <c r="I132" s="284"/>
    </row>
    <row r="133" spans="1:9" s="307" customFormat="1" x14ac:dyDescent="0.2">
      <c r="A133" s="304" t="s">
        <v>123</v>
      </c>
      <c r="B133" s="314">
        <v>2</v>
      </c>
      <c r="C133" s="276">
        <f>SUMIF(INOUT!C:C,'N1113  (4)'!A133,INOUT!E:E)</f>
        <v>2</v>
      </c>
      <c r="D133" s="281">
        <f t="shared" si="15"/>
        <v>4</v>
      </c>
      <c r="E133" s="305">
        <f>SUMIF(INOUT!C:C,'N1113  (4)'!A133,INOUT!F:F)</f>
        <v>1</v>
      </c>
      <c r="F133" s="282">
        <f t="shared" si="12"/>
        <v>3</v>
      </c>
      <c r="G133" s="306">
        <v>65</v>
      </c>
      <c r="H133" s="280">
        <f t="shared" si="16"/>
        <v>65</v>
      </c>
      <c r="I133" s="284">
        <f t="shared" ref="I133:I138" si="17">+G133*F133</f>
        <v>195</v>
      </c>
    </row>
    <row r="134" spans="1:9" s="307" customFormat="1" x14ac:dyDescent="0.2">
      <c r="A134" s="304" t="s">
        <v>748</v>
      </c>
      <c r="B134" s="314">
        <v>0</v>
      </c>
      <c r="C134" s="276">
        <f>SUMIF(INOUT!C:C,'N1113  (4)'!A134,INOUT!E:E)</f>
        <v>0</v>
      </c>
      <c r="D134" s="281">
        <f t="shared" si="15"/>
        <v>0</v>
      </c>
      <c r="E134" s="305">
        <f>SUMIF(INOUT!C:C,'N1113  (4)'!A134,INOUT!F:F)</f>
        <v>0</v>
      </c>
      <c r="F134" s="282">
        <f>D134-E134</f>
        <v>0</v>
      </c>
      <c r="G134" s="306">
        <v>108</v>
      </c>
      <c r="H134" s="280">
        <f>+E134*G134</f>
        <v>0</v>
      </c>
      <c r="I134" s="284">
        <f t="shared" si="17"/>
        <v>0</v>
      </c>
    </row>
    <row r="135" spans="1:9" s="307" customFormat="1" x14ac:dyDescent="0.2">
      <c r="A135" s="304" t="s">
        <v>594</v>
      </c>
      <c r="B135" s="314">
        <v>10</v>
      </c>
      <c r="C135" s="276">
        <f>SUMIF(INOUT!C:C,'N1113  (4)'!A135,INOUT!E:E)</f>
        <v>9</v>
      </c>
      <c r="D135" s="281">
        <f t="shared" si="15"/>
        <v>19</v>
      </c>
      <c r="E135" s="305">
        <f>SUMIF(INOUT!C:C,'N1113  (4)'!A135,INOUT!F:F)</f>
        <v>0</v>
      </c>
      <c r="F135" s="282">
        <f t="shared" si="12"/>
        <v>19</v>
      </c>
      <c r="G135" s="306">
        <v>16.5</v>
      </c>
      <c r="H135" s="280">
        <f t="shared" si="16"/>
        <v>0</v>
      </c>
      <c r="I135" s="284">
        <f t="shared" si="17"/>
        <v>313.5</v>
      </c>
    </row>
    <row r="136" spans="1:9" s="307" customFormat="1" x14ac:dyDescent="0.2">
      <c r="A136" s="304" t="s">
        <v>534</v>
      </c>
      <c r="B136" s="314">
        <v>0</v>
      </c>
      <c r="C136" s="276">
        <f>SUMIF(INOUT!C:C,'N1113  (4)'!A136,INOUT!E:E)</f>
        <v>0</v>
      </c>
      <c r="D136" s="281">
        <f t="shared" si="15"/>
        <v>0</v>
      </c>
      <c r="E136" s="305">
        <f>SUMIF(INOUT!C:C,'N1113  (4)'!A136,INOUT!F:F)</f>
        <v>0</v>
      </c>
      <c r="F136" s="282">
        <v>0</v>
      </c>
      <c r="G136" s="306">
        <v>118</v>
      </c>
      <c r="H136" s="280">
        <f t="shared" si="16"/>
        <v>0</v>
      </c>
      <c r="I136" s="284">
        <f t="shared" si="17"/>
        <v>0</v>
      </c>
    </row>
    <row r="137" spans="1:9" s="307" customFormat="1" x14ac:dyDescent="0.2">
      <c r="A137" s="304" t="s">
        <v>872</v>
      </c>
      <c r="B137" s="314">
        <v>0</v>
      </c>
      <c r="C137" s="276">
        <f>SUMIF(INOUT!C:C,'N1113  (4)'!A137,INOUT!E:E)</f>
        <v>0</v>
      </c>
      <c r="D137" s="281">
        <f t="shared" si="15"/>
        <v>0</v>
      </c>
      <c r="E137" s="305">
        <f>SUMIF(INOUT!C:C,'N1113  (4)'!A137,INOUT!F:F)</f>
        <v>0</v>
      </c>
      <c r="F137" s="282">
        <v>0</v>
      </c>
      <c r="G137" s="306">
        <v>110</v>
      </c>
      <c r="H137" s="280">
        <f>+E137*G137</f>
        <v>0</v>
      </c>
      <c r="I137" s="284">
        <f t="shared" si="17"/>
        <v>0</v>
      </c>
    </row>
    <row r="138" spans="1:9" s="307" customFormat="1" x14ac:dyDescent="0.2">
      <c r="A138" s="304" t="s">
        <v>796</v>
      </c>
      <c r="B138" s="314">
        <v>0</v>
      </c>
      <c r="C138" s="276">
        <f>SUMIF(INOUT!C:C,'N1113  (4)'!A138,INOUT!E:E)</f>
        <v>2</v>
      </c>
      <c r="D138" s="281">
        <f t="shared" si="15"/>
        <v>2</v>
      </c>
      <c r="E138" s="305">
        <f>SUMIF(INOUT!C:C,'N1113  (4)'!A138,INOUT!F:F)</f>
        <v>2</v>
      </c>
      <c r="F138" s="282">
        <v>0</v>
      </c>
      <c r="G138" s="306">
        <v>115</v>
      </c>
      <c r="H138" s="280">
        <f>+E138*G138</f>
        <v>230</v>
      </c>
      <c r="I138" s="284">
        <f t="shared" si="17"/>
        <v>0</v>
      </c>
    </row>
    <row r="139" spans="1:9" s="307" customFormat="1" x14ac:dyDescent="0.2">
      <c r="A139" s="304" t="s">
        <v>334</v>
      </c>
      <c r="B139" s="314">
        <v>2</v>
      </c>
      <c r="C139" s="276">
        <f>SUMIF(INOUT!C:C,'N1113  (4)'!A139,INOUT!E:E)</f>
        <v>6</v>
      </c>
      <c r="D139" s="281">
        <f t="shared" si="15"/>
        <v>8</v>
      </c>
      <c r="E139" s="305">
        <f>SUMIF(INOUT!C:C,'N1113  (4)'!A139,INOUT!F:F)</f>
        <v>2</v>
      </c>
      <c r="F139" s="282">
        <f t="shared" ref="F139:F166" si="18">D139-E139</f>
        <v>6</v>
      </c>
      <c r="G139" s="306">
        <v>45</v>
      </c>
      <c r="H139" s="280">
        <f t="shared" si="16"/>
        <v>90</v>
      </c>
      <c r="I139" s="284"/>
    </row>
    <row r="140" spans="1:9" s="307" customFormat="1" x14ac:dyDescent="0.2">
      <c r="A140" s="304" t="s">
        <v>518</v>
      </c>
      <c r="B140" s="314">
        <v>0</v>
      </c>
      <c r="C140" s="276">
        <f>SUMIF(INOUT!C:C,'N1113  (4)'!A140,INOUT!E:E)</f>
        <v>1</v>
      </c>
      <c r="D140" s="281">
        <f t="shared" si="15"/>
        <v>1</v>
      </c>
      <c r="E140" s="305">
        <f>SUMIF(INOUT!C:C,'N1113  (4)'!A140,INOUT!F:F)</f>
        <v>1</v>
      </c>
      <c r="F140" s="282">
        <f>D140-E140</f>
        <v>0</v>
      </c>
      <c r="G140" s="306">
        <v>43</v>
      </c>
      <c r="H140" s="280">
        <f t="shared" si="16"/>
        <v>43</v>
      </c>
      <c r="I140" s="284">
        <f t="shared" ref="I140:I173" si="19">+G140*F140</f>
        <v>0</v>
      </c>
    </row>
    <row r="141" spans="1:9" s="307" customFormat="1" x14ac:dyDescent="0.2">
      <c r="A141" s="304" t="s">
        <v>603</v>
      </c>
      <c r="B141" s="314">
        <v>0</v>
      </c>
      <c r="C141" s="276">
        <f>SUMIF(INOUT!C:C,'N1113  (4)'!A141,INOUT!E:E)</f>
        <v>0</v>
      </c>
      <c r="D141" s="281">
        <f t="shared" si="15"/>
        <v>0</v>
      </c>
      <c r="E141" s="305">
        <f>SUMIF(INOUT!C:C,'N1113  (4)'!A141,INOUT!F:F)</f>
        <v>0</v>
      </c>
      <c r="F141" s="282">
        <f t="shared" si="18"/>
        <v>0</v>
      </c>
      <c r="G141" s="306">
        <v>2</v>
      </c>
      <c r="H141" s="280">
        <f t="shared" si="16"/>
        <v>0</v>
      </c>
      <c r="I141" s="284">
        <f t="shared" si="19"/>
        <v>0</v>
      </c>
    </row>
    <row r="142" spans="1:9" s="307" customFormat="1" x14ac:dyDescent="0.2">
      <c r="A142" s="304" t="s">
        <v>129</v>
      </c>
      <c r="B142" s="314">
        <v>7</v>
      </c>
      <c r="C142" s="276">
        <f>SUMIF(INOUT!C:C,'N1113  (4)'!A142,INOUT!E:E)</f>
        <v>0</v>
      </c>
      <c r="D142" s="281">
        <f t="shared" si="15"/>
        <v>7</v>
      </c>
      <c r="E142" s="305">
        <f>SUMIF(INOUT!C:C,'N1113  (4)'!A142,INOUT!F:F)</f>
        <v>0</v>
      </c>
      <c r="F142" s="282">
        <f t="shared" si="18"/>
        <v>7</v>
      </c>
      <c r="G142" s="306">
        <v>10</v>
      </c>
      <c r="H142" s="280">
        <f t="shared" si="16"/>
        <v>0</v>
      </c>
      <c r="I142" s="284">
        <f t="shared" si="19"/>
        <v>70</v>
      </c>
    </row>
    <row r="143" spans="1:9" s="307" customFormat="1" x14ac:dyDescent="0.2">
      <c r="A143" s="304" t="s">
        <v>132</v>
      </c>
      <c r="B143" s="314">
        <v>66</v>
      </c>
      <c r="C143" s="276">
        <f>SUMIF(INOUT!C:C,'N1113  (4)'!A143,INOUT!E:E)</f>
        <v>0</v>
      </c>
      <c r="D143" s="281">
        <f t="shared" si="15"/>
        <v>66</v>
      </c>
      <c r="E143" s="305">
        <f>SUMIF(INOUT!C:C,'N1113  (4)'!A143,INOUT!F:F)</f>
        <v>0</v>
      </c>
      <c r="F143" s="282">
        <f t="shared" si="18"/>
        <v>66</v>
      </c>
      <c r="G143" s="306">
        <v>1.5</v>
      </c>
      <c r="H143" s="280">
        <f t="shared" si="16"/>
        <v>0</v>
      </c>
      <c r="I143" s="284">
        <f t="shared" si="19"/>
        <v>99</v>
      </c>
    </row>
    <row r="144" spans="1:9" s="307" customFormat="1" x14ac:dyDescent="0.2">
      <c r="A144" s="304" t="s">
        <v>853</v>
      </c>
      <c r="B144" s="314">
        <v>0</v>
      </c>
      <c r="C144" s="276">
        <f>SUMIF(INOUT!C:C,'N1113  (4)'!A144,INOUT!E:E)</f>
        <v>172</v>
      </c>
      <c r="D144" s="281">
        <f t="shared" si="15"/>
        <v>172</v>
      </c>
      <c r="E144" s="305">
        <f>SUMIF(INOUT!C:C,'N1113  (4)'!A144,INOUT!F:F)</f>
        <v>111</v>
      </c>
      <c r="F144" s="282">
        <f>D144-E144</f>
        <v>61</v>
      </c>
      <c r="G144" s="306">
        <v>2</v>
      </c>
      <c r="H144" s="280">
        <f>+E144*G144</f>
        <v>222</v>
      </c>
      <c r="I144" s="284">
        <f>+G144*F144</f>
        <v>122</v>
      </c>
    </row>
    <row r="145" spans="1:11" s="307" customFormat="1" x14ac:dyDescent="0.2">
      <c r="A145" s="304" t="s">
        <v>138</v>
      </c>
      <c r="B145" s="314">
        <v>90</v>
      </c>
      <c r="C145" s="276">
        <f>SUMIF(INOUT!C:C,'N1113  (4)'!A145,INOUT!E:E)</f>
        <v>220</v>
      </c>
      <c r="D145" s="281">
        <f t="shared" si="15"/>
        <v>310</v>
      </c>
      <c r="E145" s="305">
        <f>SUMIF(INOUT!C:C,'N1113  (4)'!A145,INOUT!F:F)</f>
        <v>120</v>
      </c>
      <c r="F145" s="282">
        <f t="shared" si="18"/>
        <v>190</v>
      </c>
      <c r="G145" s="306">
        <v>1.5</v>
      </c>
      <c r="H145" s="280">
        <f t="shared" si="16"/>
        <v>180</v>
      </c>
      <c r="I145" s="284">
        <f t="shared" si="19"/>
        <v>285</v>
      </c>
    </row>
    <row r="146" spans="1:11" s="307" customFormat="1" x14ac:dyDescent="0.2">
      <c r="A146" s="304" t="s">
        <v>335</v>
      </c>
      <c r="B146" s="314">
        <v>3</v>
      </c>
      <c r="C146" s="276">
        <v>0</v>
      </c>
      <c r="D146" s="281">
        <f t="shared" si="15"/>
        <v>3</v>
      </c>
      <c r="E146" s="305">
        <f>SUMIF(INOUT!C:C,'N1113  (4)'!A146,INOUT!F:F)</f>
        <v>50</v>
      </c>
      <c r="F146" s="282">
        <f t="shared" si="18"/>
        <v>-47</v>
      </c>
      <c r="G146" s="306">
        <v>198</v>
      </c>
      <c r="H146" s="280">
        <f t="shared" si="16"/>
        <v>9900</v>
      </c>
      <c r="I146" s="284">
        <f t="shared" si="19"/>
        <v>-9306</v>
      </c>
    </row>
    <row r="147" spans="1:11" s="307" customFormat="1" x14ac:dyDescent="0.2">
      <c r="A147" s="304" t="s">
        <v>336</v>
      </c>
      <c r="B147" s="314">
        <v>2</v>
      </c>
      <c r="C147" s="276">
        <f>SUMIF(INOUT!C:C,'N1113  (4)'!A147,INOUT!E:E)</f>
        <v>2</v>
      </c>
      <c r="D147" s="281">
        <f t="shared" si="15"/>
        <v>4</v>
      </c>
      <c r="E147" s="305">
        <f>SUMIF(INOUT!C:C,'N1113  (4)'!A147,INOUT!F:F)</f>
        <v>0</v>
      </c>
      <c r="F147" s="282">
        <f t="shared" si="18"/>
        <v>4</v>
      </c>
      <c r="G147" s="306">
        <v>210</v>
      </c>
      <c r="H147" s="280">
        <f t="shared" si="16"/>
        <v>0</v>
      </c>
      <c r="I147" s="284">
        <f t="shared" si="19"/>
        <v>840</v>
      </c>
    </row>
    <row r="148" spans="1:11" s="307" customFormat="1" x14ac:dyDescent="0.2">
      <c r="A148" s="304" t="s">
        <v>744</v>
      </c>
      <c r="B148" s="314">
        <v>0</v>
      </c>
      <c r="C148" s="276">
        <f>SUMIF(INOUT!C:C,'N1113  (4)'!A148,INOUT!E:E)</f>
        <v>0</v>
      </c>
      <c r="D148" s="281">
        <f>B148+C148</f>
        <v>0</v>
      </c>
      <c r="E148" s="305">
        <f>SUMIF(INOUT!C:C,'N1113  (4)'!A148,INOUT!F:F)</f>
        <v>0</v>
      </c>
      <c r="F148" s="282">
        <f>D148-E148</f>
        <v>0</v>
      </c>
      <c r="G148" s="306">
        <v>1</v>
      </c>
      <c r="H148" s="280">
        <f t="shared" si="16"/>
        <v>0</v>
      </c>
      <c r="I148" s="284">
        <f t="shared" si="19"/>
        <v>0</v>
      </c>
    </row>
    <row r="149" spans="1:11" s="307" customFormat="1" x14ac:dyDescent="0.2">
      <c r="A149" s="304" t="s">
        <v>500</v>
      </c>
      <c r="B149" s="314">
        <v>2</v>
      </c>
      <c r="C149" s="276">
        <f>SUMIF(INOUT!C:C,'N1113  (4)'!A149,INOUT!E:E)</f>
        <v>4</v>
      </c>
      <c r="D149" s="281">
        <f t="shared" si="15"/>
        <v>6</v>
      </c>
      <c r="E149" s="305">
        <f>SUMIF(INOUT!C:C,'N1113  (4)'!A149,INOUT!F:F)</f>
        <v>1</v>
      </c>
      <c r="F149" s="282">
        <f t="shared" si="18"/>
        <v>5</v>
      </c>
      <c r="G149" s="306">
        <v>10</v>
      </c>
      <c r="H149" s="280">
        <f t="shared" si="16"/>
        <v>10</v>
      </c>
      <c r="I149" s="284">
        <f t="shared" si="19"/>
        <v>50</v>
      </c>
    </row>
    <row r="150" spans="1:11" s="307" customFormat="1" x14ac:dyDescent="0.2">
      <c r="A150" s="304" t="s">
        <v>143</v>
      </c>
      <c r="B150" s="314">
        <v>4</v>
      </c>
      <c r="C150" s="276">
        <f>SUMIF(INOUT!C:C,'N1113  (4)'!A150,INOUT!E:E)</f>
        <v>19</v>
      </c>
      <c r="D150" s="281">
        <f>B150+C150</f>
        <v>23</v>
      </c>
      <c r="E150" s="305">
        <f>SUMIF(INOUT!C:C,'N1113  (4)'!A150,INOUT!F:F)</f>
        <v>18</v>
      </c>
      <c r="F150" s="282">
        <f t="shared" si="18"/>
        <v>5</v>
      </c>
      <c r="G150" s="306">
        <v>26</v>
      </c>
      <c r="H150" s="280">
        <f t="shared" si="16"/>
        <v>468</v>
      </c>
      <c r="I150" s="284">
        <f t="shared" si="19"/>
        <v>130</v>
      </c>
    </row>
    <row r="151" spans="1:11" s="307" customFormat="1" x14ac:dyDescent="0.2">
      <c r="A151" s="304" t="s">
        <v>421</v>
      </c>
      <c r="B151" s="314">
        <v>7</v>
      </c>
      <c r="C151" s="276">
        <f>SUMIF(INOUT!C:C,'N1113  (4)'!A151,INOUT!E:E)</f>
        <v>0</v>
      </c>
      <c r="D151" s="281">
        <f>B151+C151</f>
        <v>7</v>
      </c>
      <c r="E151" s="305">
        <f>SUMIF(INOUT!C:C,'N1113  (4)'!A151,INOUT!F:F)</f>
        <v>0</v>
      </c>
      <c r="F151" s="282">
        <f>D151-E151</f>
        <v>7</v>
      </c>
      <c r="G151" s="306">
        <v>89</v>
      </c>
      <c r="H151" s="280">
        <f t="shared" si="16"/>
        <v>0</v>
      </c>
      <c r="I151" s="284">
        <f t="shared" si="19"/>
        <v>623</v>
      </c>
      <c r="K151" s="317"/>
    </row>
    <row r="152" spans="1:11" s="307" customFormat="1" x14ac:dyDescent="0.2">
      <c r="A152" s="304" t="s">
        <v>865</v>
      </c>
      <c r="B152" s="314">
        <v>0</v>
      </c>
      <c r="C152" s="276">
        <f>SUMIF(INOUT!C:C,'N1113  (4)'!A152,INOUT!E:E)</f>
        <v>8</v>
      </c>
      <c r="D152" s="281">
        <f t="shared" si="15"/>
        <v>8</v>
      </c>
      <c r="E152" s="305">
        <f>SUMIF(INOUT!C:C,'N1113  (4)'!A152,INOUT!F:F)</f>
        <v>9</v>
      </c>
      <c r="F152" s="282">
        <f t="shared" si="18"/>
        <v>-1</v>
      </c>
      <c r="G152" s="306">
        <v>95</v>
      </c>
      <c r="H152" s="280">
        <f t="shared" si="16"/>
        <v>855</v>
      </c>
      <c r="I152" s="284">
        <f t="shared" si="19"/>
        <v>-95</v>
      </c>
      <c r="K152" s="317"/>
    </row>
    <row r="153" spans="1:11" s="307" customFormat="1" x14ac:dyDescent="0.2">
      <c r="A153" s="304" t="s">
        <v>557</v>
      </c>
      <c r="B153" s="314">
        <v>0</v>
      </c>
      <c r="C153" s="276">
        <f>SUMIF(INOUT!C:C,'N1113  (4)'!A153,INOUT!E:E)</f>
        <v>0</v>
      </c>
      <c r="D153" s="281">
        <f t="shared" si="15"/>
        <v>0</v>
      </c>
      <c r="E153" s="305">
        <f>SUMIF(INOUT!C:C,'N1113  (4)'!A153,INOUT!F:F)</f>
        <v>0</v>
      </c>
      <c r="F153" s="282">
        <f t="shared" si="18"/>
        <v>0</v>
      </c>
      <c r="G153" s="306">
        <v>110</v>
      </c>
      <c r="H153" s="280">
        <f t="shared" si="16"/>
        <v>0</v>
      </c>
      <c r="I153" s="284">
        <f t="shared" si="19"/>
        <v>0</v>
      </c>
      <c r="K153" s="317"/>
    </row>
    <row r="154" spans="1:11" s="307" customFormat="1" ht="16.5" customHeight="1" x14ac:dyDescent="0.2">
      <c r="A154" s="304" t="s">
        <v>422</v>
      </c>
      <c r="B154" s="314">
        <v>2</v>
      </c>
      <c r="C154" s="276">
        <f>SUMIF(INOUT!C:C,'N1113  (4)'!A154,INOUT!E:E)</f>
        <v>0</v>
      </c>
      <c r="D154" s="281">
        <f>B154+C154</f>
        <v>2</v>
      </c>
      <c r="E154" s="305">
        <f>SUMIF(INOUT!C:C,'N1113  (4)'!A154,INOUT!F:F)</f>
        <v>0</v>
      </c>
      <c r="F154" s="282">
        <f t="shared" si="18"/>
        <v>2</v>
      </c>
      <c r="G154" s="306">
        <v>75</v>
      </c>
      <c r="H154" s="280">
        <f t="shared" si="16"/>
        <v>0</v>
      </c>
      <c r="I154" s="284">
        <f t="shared" si="19"/>
        <v>150</v>
      </c>
    </row>
    <row r="155" spans="1:11" s="307" customFormat="1" x14ac:dyDescent="0.2">
      <c r="A155" s="304" t="s">
        <v>151</v>
      </c>
      <c r="B155" s="314">
        <v>3</v>
      </c>
      <c r="C155" s="276">
        <f>SUMIF(INOUT!C:C,'N1113  (4)'!A155,INOUT!E:E)</f>
        <v>0</v>
      </c>
      <c r="D155" s="281">
        <f>B155+C155</f>
        <v>3</v>
      </c>
      <c r="E155" s="305">
        <f>SUMIF(INOUT!C:C,'N1113  (4)'!A155,INOUT!F:F)</f>
        <v>0</v>
      </c>
      <c r="F155" s="282">
        <f t="shared" si="18"/>
        <v>3</v>
      </c>
      <c r="G155" s="306">
        <v>26</v>
      </c>
      <c r="H155" s="280">
        <f t="shared" si="16"/>
        <v>0</v>
      </c>
      <c r="I155" s="284">
        <f t="shared" si="19"/>
        <v>78</v>
      </c>
    </row>
    <row r="156" spans="1:11" s="307" customFormat="1" x14ac:dyDescent="0.2">
      <c r="A156" s="304" t="s">
        <v>852</v>
      </c>
      <c r="B156" s="314">
        <v>0</v>
      </c>
      <c r="C156" s="276">
        <f>SUMIF(INOUT!C:C,'N1113  (4)'!A156,INOUT!E:E)</f>
        <v>3</v>
      </c>
      <c r="D156" s="281">
        <f>B156+C156</f>
        <v>3</v>
      </c>
      <c r="E156" s="305">
        <f>SUMIF(INOUT!C:C,'N1113  (4)'!A156,INOUT!F:F)</f>
        <v>0</v>
      </c>
      <c r="F156" s="282">
        <f>D156-E156</f>
        <v>3</v>
      </c>
      <c r="G156" s="306">
        <v>32</v>
      </c>
      <c r="H156" s="280">
        <f>+E156*G156</f>
        <v>0</v>
      </c>
      <c r="I156" s="284">
        <f>+G156*F156</f>
        <v>96</v>
      </c>
    </row>
    <row r="157" spans="1:11" s="307" customFormat="1" x14ac:dyDescent="0.2">
      <c r="A157" s="304" t="s">
        <v>423</v>
      </c>
      <c r="B157" s="314">
        <v>5</v>
      </c>
      <c r="C157" s="276">
        <v>0</v>
      </c>
      <c r="D157" s="281">
        <f t="shared" si="15"/>
        <v>5</v>
      </c>
      <c r="E157" s="305">
        <f>SUMIF(INOUT!C:C,'N1113  (4)'!A157,INOUT!F:F)</f>
        <v>0</v>
      </c>
      <c r="F157" s="282">
        <f t="shared" si="18"/>
        <v>5</v>
      </c>
      <c r="G157" s="306">
        <v>19.5</v>
      </c>
      <c r="H157" s="280">
        <f t="shared" si="16"/>
        <v>0</v>
      </c>
      <c r="I157" s="284">
        <f t="shared" si="19"/>
        <v>97.5</v>
      </c>
    </row>
    <row r="158" spans="1:11" s="307" customFormat="1" x14ac:dyDescent="0.2">
      <c r="A158" s="304" t="s">
        <v>638</v>
      </c>
      <c r="B158" s="314">
        <v>0</v>
      </c>
      <c r="C158" s="276">
        <v>10</v>
      </c>
      <c r="D158" s="281">
        <f t="shared" si="15"/>
        <v>10</v>
      </c>
      <c r="E158" s="305">
        <f>SUMIF(INOUT!C:C,'N1113  (4)'!A158,INOUT!F:F)</f>
        <v>0</v>
      </c>
      <c r="F158" s="282">
        <f t="shared" si="18"/>
        <v>10</v>
      </c>
      <c r="G158" s="306">
        <v>10</v>
      </c>
      <c r="H158" s="280">
        <f t="shared" si="16"/>
        <v>0</v>
      </c>
      <c r="I158" s="284">
        <f t="shared" si="19"/>
        <v>100</v>
      </c>
    </row>
    <row r="159" spans="1:11" s="307" customFormat="1" x14ac:dyDescent="0.2">
      <c r="A159" s="304" t="s">
        <v>564</v>
      </c>
      <c r="B159" s="314">
        <v>0</v>
      </c>
      <c r="C159" s="276">
        <f>SUMIF(INOUT!C:C,'N1113  (4)'!A159,INOUT!E:E)</f>
        <v>272</v>
      </c>
      <c r="D159" s="281">
        <f t="shared" si="15"/>
        <v>272</v>
      </c>
      <c r="E159" s="305">
        <f>SUMIF(INOUT!C:C,'N1113  (4)'!A159,INOUT!F:F)</f>
        <v>166</v>
      </c>
      <c r="F159" s="282">
        <f t="shared" si="18"/>
        <v>106</v>
      </c>
      <c r="G159" s="306">
        <v>3.6</v>
      </c>
      <c r="H159" s="280">
        <f t="shared" si="16"/>
        <v>597.6</v>
      </c>
      <c r="I159" s="284">
        <f t="shared" si="19"/>
        <v>381.6</v>
      </c>
    </row>
    <row r="160" spans="1:11" s="307" customFormat="1" x14ac:dyDescent="0.2">
      <c r="A160" s="304" t="s">
        <v>754</v>
      </c>
      <c r="B160" s="314">
        <v>0</v>
      </c>
      <c r="C160" s="276">
        <f>SUMIF(INOUT!C:C,'N1113  (4)'!A160,INOUT!E:E)</f>
        <v>500</v>
      </c>
      <c r="D160" s="281">
        <f>B160+C160</f>
        <v>500</v>
      </c>
      <c r="E160" s="305">
        <f>SUMIF(INOUT!C:C,'N1113  (4)'!A160,INOUT!F:F)</f>
        <v>705</v>
      </c>
      <c r="F160" s="282">
        <f>D160-E160</f>
        <v>-205</v>
      </c>
      <c r="G160" s="306">
        <v>3.25</v>
      </c>
      <c r="H160" s="280">
        <f>+E160*G160</f>
        <v>2291.25</v>
      </c>
      <c r="I160" s="284">
        <f>+G160*F160</f>
        <v>-666.25</v>
      </c>
    </row>
    <row r="161" spans="1:9" s="307" customFormat="1" x14ac:dyDescent="0.2">
      <c r="A161" s="304" t="s">
        <v>674</v>
      </c>
      <c r="B161" s="314">
        <v>0</v>
      </c>
      <c r="C161" s="276">
        <f>SUMIF(INOUT!C:C,'N1113  (4)'!A161,INOUT!E:E)</f>
        <v>500</v>
      </c>
      <c r="D161" s="281">
        <f>B161+C161</f>
        <v>500</v>
      </c>
      <c r="E161" s="305">
        <f>SUMIF(INOUT!C:C,'N1113  (4)'!A161,INOUT!F:F)</f>
        <v>0</v>
      </c>
      <c r="F161" s="282">
        <f>D161-E161</f>
        <v>500</v>
      </c>
      <c r="G161" s="306">
        <v>3.2</v>
      </c>
      <c r="H161" s="280">
        <f>+E161*G161</f>
        <v>0</v>
      </c>
      <c r="I161" s="284">
        <f>+G161*F161</f>
        <v>1600</v>
      </c>
    </row>
    <row r="162" spans="1:9" s="307" customFormat="1" x14ac:dyDescent="0.2">
      <c r="A162" s="304" t="s">
        <v>783</v>
      </c>
      <c r="B162" s="314">
        <v>0</v>
      </c>
      <c r="C162" s="276">
        <f>SUMIF(INOUT!C:C,'N1113  (4)'!A162,INOUT!E:E)</f>
        <v>0</v>
      </c>
      <c r="D162" s="281">
        <f>B162+C162</f>
        <v>0</v>
      </c>
      <c r="E162" s="305">
        <f>SUMIF(INOUT!C:C,'N1113  (4)'!A162,INOUT!F:F)</f>
        <v>0</v>
      </c>
      <c r="F162" s="282">
        <f>D162-E162</f>
        <v>0</v>
      </c>
      <c r="G162" s="306">
        <v>3.5</v>
      </c>
      <c r="H162" s="280">
        <f>+E162*G162</f>
        <v>0</v>
      </c>
      <c r="I162" s="284">
        <f>+G162*F162</f>
        <v>0</v>
      </c>
    </row>
    <row r="163" spans="1:9" s="307" customFormat="1" x14ac:dyDescent="0.2">
      <c r="A163" s="304" t="s">
        <v>377</v>
      </c>
      <c r="B163" s="314">
        <v>75</v>
      </c>
      <c r="C163" s="276">
        <f>SUMIF(INOUT!C:C,'N1113  (4)'!A163,INOUT!E:E)</f>
        <v>518</v>
      </c>
      <c r="D163" s="281">
        <f>B163+C163</f>
        <v>593</v>
      </c>
      <c r="E163" s="305">
        <f>SUMIF(INOUT!C:C,'N1113  (4)'!A163,INOUT!F:F)</f>
        <v>238</v>
      </c>
      <c r="F163" s="282">
        <f>D163-E163</f>
        <v>355</v>
      </c>
      <c r="G163" s="306">
        <v>2.75</v>
      </c>
      <c r="H163" s="280">
        <f t="shared" si="16"/>
        <v>654.5</v>
      </c>
      <c r="I163" s="284">
        <f t="shared" si="19"/>
        <v>976.25</v>
      </c>
    </row>
    <row r="164" spans="1:9" s="307" customFormat="1" x14ac:dyDescent="0.2">
      <c r="A164" s="304" t="s">
        <v>664</v>
      </c>
      <c r="B164" s="314">
        <v>5</v>
      </c>
      <c r="C164" s="276">
        <v>0</v>
      </c>
      <c r="D164" s="281">
        <f t="shared" si="15"/>
        <v>5</v>
      </c>
      <c r="E164" s="305">
        <f>SUMIF(INOUT!C:C,'N1113  (4)'!A164,INOUT!F:F)</f>
        <v>0</v>
      </c>
      <c r="F164" s="282">
        <f t="shared" si="18"/>
        <v>5</v>
      </c>
      <c r="G164" s="306">
        <v>14</v>
      </c>
      <c r="H164" s="280">
        <f t="shared" si="16"/>
        <v>0</v>
      </c>
      <c r="I164" s="284">
        <f t="shared" si="19"/>
        <v>70</v>
      </c>
    </row>
    <row r="165" spans="1:9" s="307" customFormat="1" ht="16.5" x14ac:dyDescent="0.2">
      <c r="A165" s="168" t="s">
        <v>876</v>
      </c>
      <c r="B165" s="314">
        <v>0</v>
      </c>
      <c r="C165" s="276">
        <f>SUMIF(INOUT!C:C,'N1113  (4)'!A165,INOUT!E:E)</f>
        <v>0</v>
      </c>
      <c r="D165" s="281">
        <f t="shared" si="15"/>
        <v>0</v>
      </c>
      <c r="E165" s="305">
        <f>SUMIF(INOUT!C:C,'N1113  (4)'!A165,INOUT!F:F)</f>
        <v>0</v>
      </c>
      <c r="F165" s="282">
        <f>D165-E165</f>
        <v>0</v>
      </c>
      <c r="G165" s="306">
        <v>18.5</v>
      </c>
      <c r="H165" s="280">
        <f>+E165*G165</f>
        <v>0</v>
      </c>
      <c r="I165" s="284">
        <f t="shared" si="19"/>
        <v>0</v>
      </c>
    </row>
    <row r="166" spans="1:9" s="307" customFormat="1" x14ac:dyDescent="0.2">
      <c r="A166" s="304" t="s">
        <v>483</v>
      </c>
      <c r="B166" s="314">
        <v>14</v>
      </c>
      <c r="C166" s="276">
        <f>SUMIF(INOUT!C:C,'N1113  (4)'!A166,INOUT!E:E)</f>
        <v>8</v>
      </c>
      <c r="D166" s="281">
        <f t="shared" si="15"/>
        <v>22</v>
      </c>
      <c r="E166" s="305">
        <f>SUMIF(INOUT!C:C,'N1113  (4)'!A166,INOUT!F:F)</f>
        <v>8</v>
      </c>
      <c r="F166" s="282">
        <f t="shared" si="18"/>
        <v>14</v>
      </c>
      <c r="G166" s="306">
        <v>6</v>
      </c>
      <c r="H166" s="280">
        <f t="shared" si="16"/>
        <v>48</v>
      </c>
      <c r="I166" s="284">
        <f t="shared" si="19"/>
        <v>84</v>
      </c>
    </row>
    <row r="167" spans="1:9" s="307" customFormat="1" x14ac:dyDescent="0.2">
      <c r="A167" s="304" t="s">
        <v>520</v>
      </c>
      <c r="B167" s="314">
        <v>0</v>
      </c>
      <c r="C167" s="276">
        <f>SUMIF(INOUT!C:C,'N1113  (4)'!A167,INOUT!E:E)</f>
        <v>145</v>
      </c>
      <c r="D167" s="281">
        <f t="shared" si="15"/>
        <v>145</v>
      </c>
      <c r="E167" s="305">
        <f>SUMIF(INOUT!C:C,'N1113  (4)'!A167,INOUT!F:F)</f>
        <v>119</v>
      </c>
      <c r="F167" s="282">
        <f>D167-E167</f>
        <v>26</v>
      </c>
      <c r="G167" s="306">
        <v>11.5</v>
      </c>
      <c r="H167" s="280">
        <f t="shared" si="16"/>
        <v>1368.5</v>
      </c>
      <c r="I167" s="284">
        <f t="shared" si="19"/>
        <v>299</v>
      </c>
    </row>
    <row r="168" spans="1:9" s="307" customFormat="1" x14ac:dyDescent="0.2">
      <c r="A168" s="304" t="s">
        <v>746</v>
      </c>
      <c r="B168" s="314">
        <v>0</v>
      </c>
      <c r="C168" s="276">
        <f>SUMIF(INOUT!C:C,'N1113  (4)'!A168,INOUT!E:E)</f>
        <v>24</v>
      </c>
      <c r="D168" s="281">
        <f t="shared" si="15"/>
        <v>24</v>
      </c>
      <c r="E168" s="305">
        <f>SUMIF(INOUT!C:C,'N1113  (4)'!A168,INOUT!F:F)</f>
        <v>24</v>
      </c>
      <c r="F168" s="282">
        <f>D168-E168</f>
        <v>0</v>
      </c>
      <c r="G168" s="306">
        <v>20</v>
      </c>
      <c r="H168" s="280">
        <f>+E168*G168</f>
        <v>480</v>
      </c>
      <c r="I168" s="284">
        <f>+G168*F168</f>
        <v>0</v>
      </c>
    </row>
    <row r="169" spans="1:9" s="307" customFormat="1" x14ac:dyDescent="0.2">
      <c r="A169" s="304" t="s">
        <v>848</v>
      </c>
      <c r="B169" s="314">
        <v>0</v>
      </c>
      <c r="C169" s="276">
        <f>SUMIF(INOUT!C:C,'N1113  (4)'!A169,INOUT!E:E)</f>
        <v>0</v>
      </c>
      <c r="D169" s="281">
        <f t="shared" si="15"/>
        <v>0</v>
      </c>
      <c r="E169" s="305">
        <f>SUMIF(INOUT!C:C,'N1113  (4)'!A169,INOUT!F:F)</f>
        <v>0</v>
      </c>
      <c r="F169" s="282">
        <f t="shared" ref="F169:F232" si="20">D169-E169</f>
        <v>0</v>
      </c>
      <c r="G169" s="306">
        <v>9</v>
      </c>
      <c r="H169" s="280">
        <f t="shared" si="16"/>
        <v>0</v>
      </c>
      <c r="I169" s="284">
        <f t="shared" si="19"/>
        <v>0</v>
      </c>
    </row>
    <row r="170" spans="1:9" s="307" customFormat="1" x14ac:dyDescent="0.2">
      <c r="A170" s="304" t="s">
        <v>779</v>
      </c>
      <c r="B170" s="314">
        <v>0</v>
      </c>
      <c r="C170" s="276">
        <f>SUMIF(INOUT!C:C,'N1113  (4)'!A170,INOUT!E:E)</f>
        <v>0</v>
      </c>
      <c r="D170" s="281">
        <f t="shared" si="15"/>
        <v>0</v>
      </c>
      <c r="E170" s="305">
        <f>SUMIF(INOUT!C:C,'N1113  (4)'!A170,INOUT!F:F)</f>
        <v>0</v>
      </c>
      <c r="F170" s="282">
        <f>D170-E170</f>
        <v>0</v>
      </c>
      <c r="G170" s="306">
        <v>13</v>
      </c>
      <c r="H170" s="280">
        <f>+E170*G170</f>
        <v>0</v>
      </c>
      <c r="I170" s="284">
        <f>+G170*F170</f>
        <v>0</v>
      </c>
    </row>
    <row r="171" spans="1:9" s="307" customFormat="1" x14ac:dyDescent="0.2">
      <c r="A171" s="304" t="s">
        <v>797</v>
      </c>
      <c r="B171" s="314">
        <v>0</v>
      </c>
      <c r="C171" s="276">
        <f>SUMIF(INOUT!C:C,'N1113  (4)'!A171,INOUT!E:E)</f>
        <v>0</v>
      </c>
      <c r="D171" s="281">
        <f>B171+C171</f>
        <v>0</v>
      </c>
      <c r="E171" s="305">
        <f>SUMIF(INOUT!C:C,'N1113  (4)'!A171,INOUT!F:F)</f>
        <v>0</v>
      </c>
      <c r="F171" s="282">
        <f>D171-E171</f>
        <v>0</v>
      </c>
      <c r="G171" s="306">
        <v>14</v>
      </c>
      <c r="H171" s="280">
        <f>+E171*G171</f>
        <v>0</v>
      </c>
      <c r="I171" s="284">
        <f>+G171*F171</f>
        <v>0</v>
      </c>
    </row>
    <row r="172" spans="1:9" s="307" customFormat="1" x14ac:dyDescent="0.2">
      <c r="A172" s="304" t="s">
        <v>554</v>
      </c>
      <c r="B172" s="314">
        <v>23</v>
      </c>
      <c r="C172" s="276">
        <f>SUMIF(INOUT!C:C,'N1113  (4)'!A172,INOUT!E:E)</f>
        <v>2</v>
      </c>
      <c r="D172" s="281">
        <f t="shared" ref="D172:D213" si="21">B172+C172</f>
        <v>25</v>
      </c>
      <c r="E172" s="305">
        <f>SUMIF(INOUT!C:C,'N1113  (4)'!A172,INOUT!F:F)</f>
        <v>2</v>
      </c>
      <c r="F172" s="282">
        <f t="shared" si="20"/>
        <v>23</v>
      </c>
      <c r="G172" s="306">
        <v>9.5</v>
      </c>
      <c r="H172" s="280">
        <f t="shared" si="16"/>
        <v>19</v>
      </c>
      <c r="I172" s="284">
        <f t="shared" si="19"/>
        <v>218.5</v>
      </c>
    </row>
    <row r="173" spans="1:9" s="307" customFormat="1" ht="16.5" x14ac:dyDescent="0.2">
      <c r="A173" s="168" t="s">
        <v>837</v>
      </c>
      <c r="B173" s="314">
        <v>0</v>
      </c>
      <c r="C173" s="276">
        <f>SUMIF(INOUT!C:C,'N1113  (4)'!A173,INOUT!E:E)</f>
        <v>0</v>
      </c>
      <c r="D173" s="281">
        <f t="shared" si="21"/>
        <v>0</v>
      </c>
      <c r="E173" s="305">
        <f>SUMIF(INOUT!C:C,'N1113  (4)'!A173,INOUT!F:F)</f>
        <v>0</v>
      </c>
      <c r="F173" s="282">
        <f t="shared" si="20"/>
        <v>0</v>
      </c>
      <c r="G173" s="306">
        <v>20</v>
      </c>
      <c r="H173" s="280">
        <f t="shared" si="16"/>
        <v>0</v>
      </c>
      <c r="I173" s="284">
        <f t="shared" si="19"/>
        <v>0</v>
      </c>
    </row>
    <row r="174" spans="1:9" s="307" customFormat="1" x14ac:dyDescent="0.2">
      <c r="A174" s="304" t="s">
        <v>687</v>
      </c>
      <c r="B174" s="314">
        <v>0</v>
      </c>
      <c r="C174" s="276">
        <f>SUMIF(INOUT!C:C,'N1113  (4)'!A174,INOUT!E:E)</f>
        <v>0</v>
      </c>
      <c r="D174" s="281">
        <f>B174+C174</f>
        <v>0</v>
      </c>
      <c r="E174" s="305">
        <f>SUMIF(INOUT!C:C,'N1113  (4)'!A174,INOUT!F:F)</f>
        <v>0</v>
      </c>
      <c r="F174" s="282">
        <f>D174-E174</f>
        <v>0</v>
      </c>
      <c r="G174" s="306">
        <v>45</v>
      </c>
      <c r="H174" s="280">
        <f>+E174*G174</f>
        <v>0</v>
      </c>
      <c r="I174" s="284"/>
    </row>
    <row r="175" spans="1:9" s="307" customFormat="1" x14ac:dyDescent="0.2">
      <c r="A175" s="304" t="s">
        <v>526</v>
      </c>
      <c r="B175" s="314">
        <v>3</v>
      </c>
      <c r="C175" s="276">
        <f>SUMIF(INOUT!C:C,'N1113  (4)'!A175,INOUT!E:E)</f>
        <v>0</v>
      </c>
      <c r="D175" s="281">
        <f>B175+C175</f>
        <v>3</v>
      </c>
      <c r="E175" s="305">
        <f>SUMIF(INOUT!C:C,'N1113  (4)'!A175,INOUT!F:F)</f>
        <v>0</v>
      </c>
      <c r="F175" s="282">
        <f>D175-E175</f>
        <v>3</v>
      </c>
      <c r="G175" s="306">
        <v>50</v>
      </c>
      <c r="H175" s="280">
        <f>+E175*G175</f>
        <v>0</v>
      </c>
      <c r="I175" s="284"/>
    </row>
    <row r="176" spans="1:9" s="307" customFormat="1" x14ac:dyDescent="0.2">
      <c r="A176" s="304" t="s">
        <v>729</v>
      </c>
      <c r="B176" s="314">
        <v>2</v>
      </c>
      <c r="C176" s="276">
        <f>SUMIF(INOUT!C:C,'N1113  (4)'!A176,INOUT!E:E)</f>
        <v>0</v>
      </c>
      <c r="D176" s="281">
        <f t="shared" si="21"/>
        <v>2</v>
      </c>
      <c r="E176" s="305">
        <f>SUMIF(INOUT!C:C,'N1113  (4)'!A176,INOUT!F:F)</f>
        <v>0</v>
      </c>
      <c r="F176" s="282">
        <f t="shared" si="20"/>
        <v>2</v>
      </c>
      <c r="G176" s="306">
        <v>109.75</v>
      </c>
      <c r="H176" s="280">
        <f t="shared" si="16"/>
        <v>0</v>
      </c>
      <c r="I176" s="284"/>
    </row>
    <row r="177" spans="1:9" s="307" customFormat="1" x14ac:dyDescent="0.2">
      <c r="A177" s="304" t="s">
        <v>342</v>
      </c>
      <c r="B177" s="314">
        <v>7</v>
      </c>
      <c r="C177" s="276">
        <f>SUMIF(INOUT!C:C,'N1113  (4)'!A177,INOUT!E:E)</f>
        <v>4</v>
      </c>
      <c r="D177" s="281">
        <f t="shared" si="21"/>
        <v>11</v>
      </c>
      <c r="E177" s="305">
        <f>SUMIF(INOUT!C:C,'N1113  (4)'!A177,INOUT!F:F)</f>
        <v>5</v>
      </c>
      <c r="F177" s="282">
        <f t="shared" si="20"/>
        <v>6</v>
      </c>
      <c r="G177" s="306">
        <v>39</v>
      </c>
      <c r="H177" s="280">
        <f t="shared" si="16"/>
        <v>195</v>
      </c>
      <c r="I177" s="284">
        <f t="shared" ref="I177:I191" si="22">+G177*F177</f>
        <v>234</v>
      </c>
    </row>
    <row r="178" spans="1:9" s="307" customFormat="1" x14ac:dyDescent="0.2">
      <c r="A178" s="304" t="s">
        <v>873</v>
      </c>
      <c r="B178" s="314">
        <v>0</v>
      </c>
      <c r="C178" s="276">
        <f>SUMIF(INOUT!C:C,'N1113  (4)'!A178,INOUT!E:E)</f>
        <v>12</v>
      </c>
      <c r="D178" s="281">
        <f>B178+C178</f>
        <v>12</v>
      </c>
      <c r="E178" s="305">
        <f>SUMIF(INOUT!C:C,'N1113  (4)'!A178,INOUT!F:F)</f>
        <v>0</v>
      </c>
      <c r="F178" s="282">
        <f>D178-E178</f>
        <v>12</v>
      </c>
      <c r="G178" s="306">
        <v>38</v>
      </c>
      <c r="H178" s="280">
        <f>+E178*G178</f>
        <v>0</v>
      </c>
      <c r="I178" s="284">
        <f>+G178*F178</f>
        <v>456</v>
      </c>
    </row>
    <row r="179" spans="1:9" s="307" customFormat="1" x14ac:dyDescent="0.2">
      <c r="A179" s="304" t="s">
        <v>424</v>
      </c>
      <c r="B179" s="314">
        <v>2</v>
      </c>
      <c r="C179" s="276">
        <f>SUMIF(INOUT!C:C,'N1113  (4)'!A179,INOUT!E:E)</f>
        <v>8</v>
      </c>
      <c r="D179" s="281">
        <f>B179+C179</f>
        <v>10</v>
      </c>
      <c r="E179" s="305">
        <f>SUMIF(INOUT!C:C,'N1113  (4)'!A179,INOUT!F:F)</f>
        <v>8</v>
      </c>
      <c r="F179" s="282">
        <f>D179-E179</f>
        <v>2</v>
      </c>
      <c r="G179" s="306">
        <v>29</v>
      </c>
      <c r="H179" s="280">
        <f t="shared" si="16"/>
        <v>232</v>
      </c>
      <c r="I179" s="284">
        <f t="shared" si="22"/>
        <v>58</v>
      </c>
    </row>
    <row r="180" spans="1:9" s="307" customFormat="1" x14ac:dyDescent="0.2">
      <c r="A180" s="304" t="s">
        <v>826</v>
      </c>
      <c r="B180" s="314">
        <v>0</v>
      </c>
      <c r="C180" s="276">
        <f>SUMIF(INOUT!C:C,'N1113  (4)'!A180,INOUT!E:E)</f>
        <v>20</v>
      </c>
      <c r="D180" s="281">
        <f>B180+C180</f>
        <v>20</v>
      </c>
      <c r="E180" s="305">
        <f>SUMIF(INOUT!C:C,'N1113  (4)'!A180,INOUT!F:F)</f>
        <v>20</v>
      </c>
      <c r="F180" s="282">
        <f>D180-E180</f>
        <v>0</v>
      </c>
      <c r="G180" s="306">
        <v>32</v>
      </c>
      <c r="H180" s="280">
        <f t="shared" si="16"/>
        <v>640</v>
      </c>
      <c r="I180" s="284">
        <f t="shared" si="22"/>
        <v>0</v>
      </c>
    </row>
    <row r="181" spans="1:9" s="307" customFormat="1" x14ac:dyDescent="0.2">
      <c r="A181" s="304" t="s">
        <v>583</v>
      </c>
      <c r="B181" s="314">
        <v>2</v>
      </c>
      <c r="C181" s="276">
        <f>SUMIF(INOUT!C:C,'N1113  (4)'!A181,INOUT!E:E)</f>
        <v>0</v>
      </c>
      <c r="D181" s="281">
        <f>B181+C181</f>
        <v>2</v>
      </c>
      <c r="E181" s="305">
        <f>SUMIF(INOUT!C:C,'N1113  (4)'!A181,INOUT!F:F)</f>
        <v>0</v>
      </c>
      <c r="F181" s="282">
        <f>D181-E181</f>
        <v>2</v>
      </c>
      <c r="G181" s="306">
        <v>400</v>
      </c>
      <c r="H181" s="280">
        <f t="shared" si="16"/>
        <v>0</v>
      </c>
      <c r="I181" s="284">
        <f t="shared" si="22"/>
        <v>800</v>
      </c>
    </row>
    <row r="182" spans="1:9" s="307" customFormat="1" ht="16.5" x14ac:dyDescent="0.2">
      <c r="A182" s="168" t="s">
        <v>850</v>
      </c>
      <c r="B182" s="314">
        <v>0</v>
      </c>
      <c r="C182" s="276">
        <f>SUMIF(INOUT!C:C,'N1113  (4)'!A182,INOUT!E:E)</f>
        <v>8</v>
      </c>
      <c r="D182" s="281">
        <f>B182+C182</f>
        <v>8</v>
      </c>
      <c r="E182" s="305">
        <f>SUMIF(INOUT!C:C,'N1113  (4)'!A182,INOUT!F:F)</f>
        <v>6</v>
      </c>
      <c r="F182" s="282">
        <f>D182-E182</f>
        <v>2</v>
      </c>
      <c r="G182" s="306">
        <v>3640</v>
      </c>
      <c r="H182" s="280">
        <f t="shared" si="16"/>
        <v>21840</v>
      </c>
      <c r="I182" s="284">
        <f t="shared" si="22"/>
        <v>7280</v>
      </c>
    </row>
    <row r="183" spans="1:9" s="307" customFormat="1" ht="16.5" x14ac:dyDescent="0.2">
      <c r="A183" s="168" t="s">
        <v>834</v>
      </c>
      <c r="B183" s="314">
        <v>0</v>
      </c>
      <c r="C183" s="276">
        <f>SUMIF(INOUT!C:C,'N1113  (4)'!A183,INOUT!E:E)</f>
        <v>71</v>
      </c>
      <c r="D183" s="281">
        <f t="shared" si="21"/>
        <v>71</v>
      </c>
      <c r="E183" s="305">
        <f>SUMIF(INOUT!C:C,'N1113  (4)'!A183,INOUT!F:F)</f>
        <v>71</v>
      </c>
      <c r="F183" s="282">
        <f t="shared" si="20"/>
        <v>0</v>
      </c>
      <c r="G183" s="306">
        <v>5</v>
      </c>
      <c r="H183" s="280">
        <f t="shared" si="16"/>
        <v>355</v>
      </c>
      <c r="I183" s="284">
        <f t="shared" si="22"/>
        <v>0</v>
      </c>
    </row>
    <row r="184" spans="1:9" s="307" customFormat="1" ht="16.5" x14ac:dyDescent="0.2">
      <c r="A184" s="168" t="s">
        <v>903</v>
      </c>
      <c r="B184" s="314">
        <v>0</v>
      </c>
      <c r="C184" s="276">
        <f>SUMIF(INOUT!C:C,'N1113  (4)'!A184,INOUT!E:E)</f>
        <v>0</v>
      </c>
      <c r="D184" s="281">
        <f>B184+C184</f>
        <v>0</v>
      </c>
      <c r="E184" s="305">
        <f>SUMIF(INOUT!C:C,'N1113  (4)'!A184,INOUT!F:F)</f>
        <v>0</v>
      </c>
      <c r="F184" s="282">
        <f>D184-E184</f>
        <v>0</v>
      </c>
      <c r="G184" s="306">
        <v>8</v>
      </c>
      <c r="H184" s="280">
        <f>+E184*G184</f>
        <v>0</v>
      </c>
      <c r="I184" s="284">
        <f>+G184*F184</f>
        <v>0</v>
      </c>
    </row>
    <row r="185" spans="1:9" s="307" customFormat="1" x14ac:dyDescent="0.2">
      <c r="A185" s="304" t="s">
        <v>162</v>
      </c>
      <c r="B185" s="314">
        <v>7</v>
      </c>
      <c r="C185" s="276">
        <f>SUMIF(INOUT!C:C,'N1113  (4)'!A185,INOUT!E:E)</f>
        <v>6</v>
      </c>
      <c r="D185" s="281">
        <f t="shared" si="21"/>
        <v>13</v>
      </c>
      <c r="E185" s="305">
        <f>SUMIF(INOUT!C:C,'N1113  (4)'!A185,INOUT!F:F)</f>
        <v>0</v>
      </c>
      <c r="F185" s="282">
        <f t="shared" si="20"/>
        <v>13</v>
      </c>
      <c r="G185" s="306">
        <v>42</v>
      </c>
      <c r="H185" s="280">
        <f t="shared" si="16"/>
        <v>0</v>
      </c>
      <c r="I185" s="284">
        <f t="shared" si="22"/>
        <v>546</v>
      </c>
    </row>
    <row r="186" spans="1:9" s="307" customFormat="1" ht="16.5" x14ac:dyDescent="0.2">
      <c r="A186" s="168" t="s">
        <v>855</v>
      </c>
      <c r="B186" s="314">
        <v>0</v>
      </c>
      <c r="C186" s="276">
        <f>SUMIF(INOUT!C:C,'N1113  (4)'!A186,INOUT!E:E)</f>
        <v>0</v>
      </c>
      <c r="D186" s="281">
        <f t="shared" si="21"/>
        <v>0</v>
      </c>
      <c r="E186" s="305">
        <f>SUMIF(INOUT!C:C,'N1113  (4)'!A186,INOUT!F:F)</f>
        <v>0</v>
      </c>
      <c r="F186" s="282">
        <f t="shared" si="20"/>
        <v>0</v>
      </c>
      <c r="G186" s="306">
        <v>3.5</v>
      </c>
      <c r="H186" s="280">
        <f t="shared" si="16"/>
        <v>0</v>
      </c>
      <c r="I186" s="284">
        <f t="shared" si="22"/>
        <v>0</v>
      </c>
    </row>
    <row r="187" spans="1:9" s="307" customFormat="1" ht="16.5" x14ac:dyDescent="0.2">
      <c r="A187" s="168" t="s">
        <v>167</v>
      </c>
      <c r="B187" s="314">
        <v>0</v>
      </c>
      <c r="C187" s="276">
        <f>SUMIF(INOUT!C:C,'N1113  (4)'!A187,INOUT!E:E)</f>
        <v>40</v>
      </c>
      <c r="D187" s="281">
        <f t="shared" si="21"/>
        <v>40</v>
      </c>
      <c r="E187" s="305">
        <f>SUMIF(INOUT!C:C,'N1113  (4)'!A187,INOUT!F:F)</f>
        <v>40</v>
      </c>
      <c r="F187" s="282">
        <f t="shared" si="20"/>
        <v>0</v>
      </c>
      <c r="G187" s="306">
        <v>3.5</v>
      </c>
      <c r="H187" s="280">
        <f t="shared" si="16"/>
        <v>140</v>
      </c>
      <c r="I187" s="284">
        <f t="shared" si="22"/>
        <v>0</v>
      </c>
    </row>
    <row r="188" spans="1:9" s="307" customFormat="1" x14ac:dyDescent="0.2">
      <c r="A188" s="304" t="s">
        <v>425</v>
      </c>
      <c r="B188" s="314">
        <v>4</v>
      </c>
      <c r="C188" s="276">
        <f>SUMIF(INOUT!C:C,'N1113  (4)'!A188,INOUT!E:E)</f>
        <v>0</v>
      </c>
      <c r="D188" s="281">
        <f t="shared" si="21"/>
        <v>4</v>
      </c>
      <c r="E188" s="305">
        <f>SUMIF(INOUT!C:C,'N1113  (4)'!A188,INOUT!F:F)</f>
        <v>0</v>
      </c>
      <c r="F188" s="282">
        <f t="shared" si="20"/>
        <v>4</v>
      </c>
      <c r="G188" s="306">
        <v>28</v>
      </c>
      <c r="H188" s="280">
        <f t="shared" si="16"/>
        <v>0</v>
      </c>
      <c r="I188" s="284">
        <f t="shared" si="22"/>
        <v>112</v>
      </c>
    </row>
    <row r="189" spans="1:9" s="307" customFormat="1" x14ac:dyDescent="0.2">
      <c r="A189" s="304" t="s">
        <v>835</v>
      </c>
      <c r="B189" s="314">
        <v>0</v>
      </c>
      <c r="C189" s="276">
        <f>SUMIF(INOUT!C:C,'N1113  (4)'!A189,INOUT!E:E)</f>
        <v>0</v>
      </c>
      <c r="D189" s="281">
        <f t="shared" si="21"/>
        <v>0</v>
      </c>
      <c r="E189" s="305">
        <f>SUMIF(INOUT!C:C,'N1113  (4)'!A189,INOUT!F:F)</f>
        <v>0</v>
      </c>
      <c r="F189" s="282">
        <f t="shared" si="20"/>
        <v>0</v>
      </c>
      <c r="G189" s="306">
        <v>22</v>
      </c>
      <c r="H189" s="280">
        <f t="shared" si="16"/>
        <v>0</v>
      </c>
      <c r="I189" s="284">
        <f t="shared" si="22"/>
        <v>0</v>
      </c>
    </row>
    <row r="190" spans="1:9" s="307" customFormat="1" x14ac:dyDescent="0.2">
      <c r="A190" s="304" t="s">
        <v>867</v>
      </c>
      <c r="B190" s="314">
        <v>0</v>
      </c>
      <c r="C190" s="276">
        <f>SUMIF(INOUT!C:C,'N1113  (4)'!A190,INOUT!E:E)</f>
        <v>0</v>
      </c>
      <c r="D190" s="281">
        <f>B190+C190</f>
        <v>0</v>
      </c>
      <c r="E190" s="305">
        <f>SUMIF(INOUT!C:C,'N1113  (4)'!A190,INOUT!F:F)</f>
        <v>0</v>
      </c>
      <c r="F190" s="282">
        <f>D190-E190</f>
        <v>0</v>
      </c>
      <c r="G190" s="306">
        <v>12</v>
      </c>
      <c r="H190" s="280">
        <f t="shared" si="16"/>
        <v>0</v>
      </c>
      <c r="I190" s="284">
        <f>+G190*F190</f>
        <v>0</v>
      </c>
    </row>
    <row r="191" spans="1:9" s="307" customFormat="1" x14ac:dyDescent="0.2">
      <c r="A191" s="304" t="s">
        <v>346</v>
      </c>
      <c r="B191" s="314">
        <v>3</v>
      </c>
      <c r="C191" s="276">
        <f>SUMIF(INOUT!C:C,'N1113  (4)'!A191,INOUT!E:E)</f>
        <v>2</v>
      </c>
      <c r="D191" s="281">
        <f t="shared" si="21"/>
        <v>5</v>
      </c>
      <c r="E191" s="305">
        <f>SUMIF(INOUT!C:C,'N1113  (4)'!A191,INOUT!F:F)</f>
        <v>2</v>
      </c>
      <c r="F191" s="282">
        <f t="shared" si="20"/>
        <v>3</v>
      </c>
      <c r="G191" s="306">
        <v>14.5</v>
      </c>
      <c r="H191" s="280">
        <f t="shared" si="16"/>
        <v>29</v>
      </c>
      <c r="I191" s="284">
        <f t="shared" si="22"/>
        <v>43.5</v>
      </c>
    </row>
    <row r="192" spans="1:9" s="307" customFormat="1" ht="16.5" x14ac:dyDescent="0.2">
      <c r="A192" s="348" t="s">
        <v>604</v>
      </c>
      <c r="B192" s="314">
        <v>0</v>
      </c>
      <c r="C192" s="276">
        <f>SUMIF(INOUT!C:C,'N1113  (4)'!A192,INOUT!E:E)</f>
        <v>5</v>
      </c>
      <c r="D192" s="281">
        <f>B192+C192</f>
        <v>5</v>
      </c>
      <c r="E192" s="305">
        <f>SUMIF(INOUT!C:C,'N1113  (4)'!A192,INOUT!F:F)</f>
        <v>3</v>
      </c>
      <c r="F192" s="282">
        <f>D192-E192</f>
        <v>2</v>
      </c>
      <c r="G192" s="306">
        <v>25</v>
      </c>
      <c r="H192" s="280">
        <f>+E192*G192</f>
        <v>75</v>
      </c>
      <c r="I192" s="284"/>
    </row>
    <row r="193" spans="1:9" s="307" customFormat="1" x14ac:dyDescent="0.2">
      <c r="A193" s="304" t="s">
        <v>426</v>
      </c>
      <c r="B193" s="314">
        <v>1</v>
      </c>
      <c r="C193" s="276">
        <f>SUMIF(INOUT!C:C,'N1113  (4)'!A193,INOUT!E:E)</f>
        <v>0</v>
      </c>
      <c r="D193" s="281">
        <f t="shared" si="21"/>
        <v>1</v>
      </c>
      <c r="E193" s="305">
        <f>SUMIF(INOUT!C:C,'N1113  (4)'!A193,INOUT!F:F)</f>
        <v>0</v>
      </c>
      <c r="F193" s="282">
        <f t="shared" si="20"/>
        <v>1</v>
      </c>
      <c r="G193" s="306">
        <v>40</v>
      </c>
      <c r="H193" s="280">
        <f t="shared" ref="H193:H247" si="23">+E193*G193</f>
        <v>0</v>
      </c>
      <c r="I193" s="284"/>
    </row>
    <row r="194" spans="1:9" s="307" customFormat="1" x14ac:dyDescent="0.2">
      <c r="A194" s="304" t="s">
        <v>752</v>
      </c>
      <c r="B194" s="314">
        <v>0</v>
      </c>
      <c r="C194" s="276">
        <f>SUMIF(INOUT!C:C,'N1113  (4)'!A194,INOUT!E:E)</f>
        <v>28</v>
      </c>
      <c r="D194" s="281">
        <f>B194+C194</f>
        <v>28</v>
      </c>
      <c r="E194" s="305">
        <f>SUMIF(INOUT!C:C,'N1113  (4)'!A194,INOUT!F:F)</f>
        <v>18</v>
      </c>
      <c r="F194" s="282">
        <f t="shared" si="20"/>
        <v>10</v>
      </c>
      <c r="G194" s="306">
        <v>67</v>
      </c>
      <c r="H194" s="280">
        <f t="shared" si="23"/>
        <v>1206</v>
      </c>
      <c r="I194" s="284">
        <f>+G194*F194</f>
        <v>670</v>
      </c>
    </row>
    <row r="195" spans="1:9" s="307" customFormat="1" x14ac:dyDescent="0.2">
      <c r="A195" s="304" t="s">
        <v>858</v>
      </c>
      <c r="B195" s="314">
        <v>2</v>
      </c>
      <c r="C195" s="276">
        <f>SUMIF(INOUT!C:C,'N1113  (4)'!A195,INOUT!E:E)</f>
        <v>10</v>
      </c>
      <c r="D195" s="281">
        <f t="shared" si="21"/>
        <v>12</v>
      </c>
      <c r="E195" s="305">
        <f>SUMIF(INOUT!C:C,'N1113  (4)'!A195,INOUT!F:F)</f>
        <v>22</v>
      </c>
      <c r="F195" s="282">
        <f t="shared" si="20"/>
        <v>-10</v>
      </c>
      <c r="G195" s="306">
        <v>73</v>
      </c>
      <c r="H195" s="280">
        <f t="shared" si="23"/>
        <v>1606</v>
      </c>
      <c r="I195" s="284">
        <f t="shared" ref="I195:I209" si="24">+G195*F195</f>
        <v>-730</v>
      </c>
    </row>
    <row r="196" spans="1:9" s="307" customFormat="1" x14ac:dyDescent="0.2">
      <c r="A196" s="304" t="s">
        <v>427</v>
      </c>
      <c r="B196" s="314">
        <v>1</v>
      </c>
      <c r="C196" s="276">
        <f>SUMIF(INOUT!C:C,'N1113  (4)'!A196,INOUT!E:E)</f>
        <v>3</v>
      </c>
      <c r="D196" s="281">
        <f>B196+C196</f>
        <v>4</v>
      </c>
      <c r="E196" s="305">
        <f>SUMIF(INOUT!C:C,'N1113  (4)'!A196,INOUT!F:F)</f>
        <v>3</v>
      </c>
      <c r="F196" s="282">
        <f t="shared" si="20"/>
        <v>1</v>
      </c>
      <c r="G196" s="306">
        <v>85</v>
      </c>
      <c r="H196" s="280">
        <f t="shared" si="23"/>
        <v>255</v>
      </c>
      <c r="I196" s="284">
        <f>+G196*F196</f>
        <v>85</v>
      </c>
    </row>
    <row r="197" spans="1:9" s="307" customFormat="1" ht="16.5" x14ac:dyDescent="0.2">
      <c r="A197" s="168" t="s">
        <v>681</v>
      </c>
      <c r="B197" s="314">
        <v>0</v>
      </c>
      <c r="C197" s="276">
        <f>SUMIF(INOUT!C:C,'N1113  (4)'!A197,INOUT!E:E)</f>
        <v>0</v>
      </c>
      <c r="D197" s="281">
        <f>B197+C197</f>
        <v>0</v>
      </c>
      <c r="E197" s="305">
        <v>3</v>
      </c>
      <c r="F197" s="282">
        <f>D197-E197</f>
        <v>-3</v>
      </c>
      <c r="G197" s="306">
        <v>16</v>
      </c>
      <c r="H197" s="280">
        <f>+E197*G197</f>
        <v>48</v>
      </c>
      <c r="I197" s="284">
        <f>+G197*F197</f>
        <v>-48</v>
      </c>
    </row>
    <row r="198" spans="1:9" s="307" customFormat="1" ht="16.5" x14ac:dyDescent="0.2">
      <c r="A198" s="168" t="s">
        <v>803</v>
      </c>
      <c r="B198" s="314">
        <v>0</v>
      </c>
      <c r="C198" s="276">
        <f>SUMIF(INOUT!C:C,'N1113  (4)'!A198,INOUT!E:E)</f>
        <v>0</v>
      </c>
      <c r="D198" s="281">
        <f>B198+C198</f>
        <v>0</v>
      </c>
      <c r="E198" s="305">
        <v>3</v>
      </c>
      <c r="F198" s="282">
        <f>D198-E198</f>
        <v>-3</v>
      </c>
      <c r="G198" s="306">
        <v>11</v>
      </c>
      <c r="H198" s="280">
        <f>+E198*G198</f>
        <v>33</v>
      </c>
      <c r="I198" s="284">
        <f>+G198*F198</f>
        <v>-33</v>
      </c>
    </row>
    <row r="199" spans="1:9" s="307" customFormat="1" ht="16.5" x14ac:dyDescent="0.2">
      <c r="A199" s="168" t="s">
        <v>838</v>
      </c>
      <c r="B199" s="314">
        <v>0</v>
      </c>
      <c r="C199" s="276">
        <f>SUMIF(INOUT!C:C,'N1113  (4)'!A199,INOUT!E:E)</f>
        <v>0</v>
      </c>
      <c r="D199" s="281">
        <f t="shared" si="21"/>
        <v>0</v>
      </c>
      <c r="E199" s="305">
        <f>SUMIF(INOUT!C:C,'N1113  (4)'!A199,INOUT!F:F)</f>
        <v>0</v>
      </c>
      <c r="F199" s="282">
        <f t="shared" si="20"/>
        <v>0</v>
      </c>
      <c r="G199" s="306">
        <v>55</v>
      </c>
      <c r="H199" s="280">
        <f t="shared" si="23"/>
        <v>0</v>
      </c>
      <c r="I199" s="284">
        <f>+G199*F199</f>
        <v>0</v>
      </c>
    </row>
    <row r="200" spans="1:9" s="307" customFormat="1" x14ac:dyDescent="0.2">
      <c r="A200" s="304" t="s">
        <v>174</v>
      </c>
      <c r="B200" s="314">
        <v>32</v>
      </c>
      <c r="C200" s="276">
        <v>0</v>
      </c>
      <c r="D200" s="281">
        <f t="shared" si="21"/>
        <v>32</v>
      </c>
      <c r="E200" s="305">
        <f>SUMIF(INOUT!C:C,'N1113  (4)'!A200,INOUT!F:F)</f>
        <v>4</v>
      </c>
      <c r="F200" s="282">
        <f t="shared" si="20"/>
        <v>28</v>
      </c>
      <c r="G200" s="306">
        <v>40</v>
      </c>
      <c r="H200" s="280">
        <f t="shared" si="23"/>
        <v>160</v>
      </c>
      <c r="I200" s="284">
        <f t="shared" si="24"/>
        <v>1120</v>
      </c>
    </row>
    <row r="201" spans="1:9" s="307" customFormat="1" x14ac:dyDescent="0.2">
      <c r="A201" s="304" t="s">
        <v>182</v>
      </c>
      <c r="B201" s="314">
        <v>6</v>
      </c>
      <c r="C201" s="276">
        <f>SUMIF(INOUT!C:C,'N1113  (4)'!A201,INOUT!E:E)</f>
        <v>12</v>
      </c>
      <c r="D201" s="281">
        <f t="shared" si="21"/>
        <v>18</v>
      </c>
      <c r="E201" s="305">
        <f>SUMIF(INOUT!C:C,'N1113  (4)'!A201,INOUT!F:F)</f>
        <v>0</v>
      </c>
      <c r="F201" s="282">
        <f t="shared" si="20"/>
        <v>18</v>
      </c>
      <c r="G201" s="306">
        <v>17</v>
      </c>
      <c r="H201" s="280">
        <f t="shared" si="23"/>
        <v>0</v>
      </c>
      <c r="I201" s="284">
        <f t="shared" si="24"/>
        <v>306</v>
      </c>
    </row>
    <row r="202" spans="1:9" s="307" customFormat="1" x14ac:dyDescent="0.2">
      <c r="A202" s="304" t="s">
        <v>184</v>
      </c>
      <c r="B202" s="314">
        <v>3</v>
      </c>
      <c r="C202" s="276">
        <f>SUMIF(INOUT!C:C,'N1113  (4)'!A202,INOUT!E:E)</f>
        <v>13</v>
      </c>
      <c r="D202" s="281">
        <f t="shared" si="21"/>
        <v>16</v>
      </c>
      <c r="E202" s="305">
        <f>SUMIF(INOUT!C:C,'N1113  (4)'!A202,INOUT!F:F)</f>
        <v>12</v>
      </c>
      <c r="F202" s="282">
        <f t="shared" si="20"/>
        <v>4</v>
      </c>
      <c r="G202" s="306">
        <v>8.5</v>
      </c>
      <c r="H202" s="280">
        <f t="shared" si="23"/>
        <v>102</v>
      </c>
      <c r="I202" s="284">
        <f t="shared" si="24"/>
        <v>34</v>
      </c>
    </row>
    <row r="203" spans="1:9" s="307" customFormat="1" x14ac:dyDescent="0.2">
      <c r="A203" s="304" t="s">
        <v>859</v>
      </c>
      <c r="B203" s="314">
        <v>0</v>
      </c>
      <c r="C203" s="276">
        <f>SUMIF(INOUT!C:C,'N1113  (4)'!A203,INOUT!E:E)</f>
        <v>0</v>
      </c>
      <c r="D203" s="281">
        <f>B203+C203</f>
        <v>0</v>
      </c>
      <c r="E203" s="305">
        <f>SUMIF(INOUT!C:C,'N1113  (4)'!A203,INOUT!F:F)</f>
        <v>0</v>
      </c>
      <c r="F203" s="282">
        <f t="shared" si="20"/>
        <v>0</v>
      </c>
      <c r="G203" s="306">
        <v>23</v>
      </c>
      <c r="H203" s="280">
        <f t="shared" si="23"/>
        <v>0</v>
      </c>
      <c r="I203" s="284">
        <f>+G203*F203</f>
        <v>0</v>
      </c>
    </row>
    <row r="204" spans="1:9" s="307" customFormat="1" x14ac:dyDescent="0.2">
      <c r="A204" s="304" t="s">
        <v>529</v>
      </c>
      <c r="B204" s="314">
        <v>2</v>
      </c>
      <c r="C204" s="276">
        <f>SUMIF(INOUT!C:C,'N1113  (4)'!A204,INOUT!E:E)</f>
        <v>2</v>
      </c>
      <c r="D204" s="281">
        <f t="shared" si="21"/>
        <v>4</v>
      </c>
      <c r="E204" s="305">
        <f>SUMIF(INOUT!C:C,'N1113  (4)'!A204,INOUT!F:F)</f>
        <v>0</v>
      </c>
      <c r="F204" s="282">
        <f t="shared" si="20"/>
        <v>4</v>
      </c>
      <c r="G204" s="306">
        <v>145</v>
      </c>
      <c r="H204" s="280">
        <f t="shared" si="23"/>
        <v>0</v>
      </c>
      <c r="I204" s="284">
        <f t="shared" si="24"/>
        <v>580</v>
      </c>
    </row>
    <row r="205" spans="1:9" s="307" customFormat="1" x14ac:dyDescent="0.2">
      <c r="A205" s="304" t="s">
        <v>430</v>
      </c>
      <c r="B205" s="314">
        <v>3</v>
      </c>
      <c r="C205" s="276">
        <f>SUMIF(INOUT!C:C,'N1113  (4)'!A205,INOUT!E:E)</f>
        <v>3</v>
      </c>
      <c r="D205" s="281">
        <f t="shared" si="21"/>
        <v>6</v>
      </c>
      <c r="E205" s="305">
        <f>SUMIF(INOUT!C:C,'N1113  (4)'!A205,INOUT!F:F)</f>
        <v>0</v>
      </c>
      <c r="F205" s="282">
        <f t="shared" si="20"/>
        <v>6</v>
      </c>
      <c r="G205" s="306">
        <v>26</v>
      </c>
      <c r="H205" s="280">
        <f t="shared" si="23"/>
        <v>0</v>
      </c>
      <c r="I205" s="284">
        <f t="shared" si="24"/>
        <v>156</v>
      </c>
    </row>
    <row r="206" spans="1:9" s="307" customFormat="1" x14ac:dyDescent="0.2">
      <c r="A206" s="304" t="s">
        <v>845</v>
      </c>
      <c r="B206" s="314">
        <v>0</v>
      </c>
      <c r="C206" s="276">
        <f>SUMIF(INOUT!C:C,'N1113  (4)'!A206,INOUT!E:E)</f>
        <v>0</v>
      </c>
      <c r="D206" s="281">
        <f t="shared" si="21"/>
        <v>0</v>
      </c>
      <c r="E206" s="305">
        <f>SUMIF(INOUT!C:C,'N1113  (4)'!A206,INOUT!F:F)</f>
        <v>0</v>
      </c>
      <c r="F206" s="282">
        <f t="shared" si="20"/>
        <v>0</v>
      </c>
      <c r="G206" s="306">
        <v>1</v>
      </c>
      <c r="H206" s="280">
        <f t="shared" si="23"/>
        <v>0</v>
      </c>
      <c r="I206" s="284">
        <f t="shared" si="24"/>
        <v>0</v>
      </c>
    </row>
    <row r="207" spans="1:9" s="307" customFormat="1" x14ac:dyDescent="0.2">
      <c r="A207" s="304" t="s">
        <v>186</v>
      </c>
      <c r="B207" s="314">
        <v>5</v>
      </c>
      <c r="C207" s="276">
        <f>SUMIF(INOUT!C:C,'N1113  (4)'!A207,INOUT!E:E)</f>
        <v>13</v>
      </c>
      <c r="D207" s="281">
        <f>B207+C207</f>
        <v>18</v>
      </c>
      <c r="E207" s="305">
        <f>SUMIF(INOUT!C:C,'N1113  (4)'!A207,INOUT!F:F)</f>
        <v>7</v>
      </c>
      <c r="F207" s="282">
        <f t="shared" si="20"/>
        <v>11</v>
      </c>
      <c r="G207" s="306">
        <v>4.5</v>
      </c>
      <c r="H207" s="280">
        <f t="shared" si="23"/>
        <v>31.5</v>
      </c>
      <c r="I207" s="284">
        <f>+G207*F207</f>
        <v>49.5</v>
      </c>
    </row>
    <row r="208" spans="1:9" s="307" customFormat="1" x14ac:dyDescent="0.2">
      <c r="A208" s="304" t="s">
        <v>851</v>
      </c>
      <c r="B208" s="314">
        <v>0</v>
      </c>
      <c r="C208" s="276">
        <f>SUMIF(INOUT!C:C,'N1113  (4)'!A208,INOUT!E:E)</f>
        <v>0</v>
      </c>
      <c r="D208" s="281">
        <f t="shared" si="21"/>
        <v>0</v>
      </c>
      <c r="E208" s="305">
        <f>SUMIF(INOUT!C:C,'N1113  (4)'!A208,INOUT!F:F)</f>
        <v>0</v>
      </c>
      <c r="F208" s="282">
        <f t="shared" si="20"/>
        <v>0</v>
      </c>
      <c r="G208" s="306">
        <v>4</v>
      </c>
      <c r="H208" s="280">
        <f t="shared" si="23"/>
        <v>0</v>
      </c>
      <c r="I208" s="284">
        <f t="shared" si="24"/>
        <v>0</v>
      </c>
    </row>
    <row r="209" spans="1:9" s="307" customFormat="1" x14ac:dyDescent="0.2">
      <c r="A209" s="304" t="s">
        <v>189</v>
      </c>
      <c r="B209" s="314">
        <v>19</v>
      </c>
      <c r="C209" s="276">
        <f>SUMIF(INOUT!C:C,'N1113  (4)'!A209,INOUT!E:E)</f>
        <v>0</v>
      </c>
      <c r="D209" s="281">
        <f t="shared" si="21"/>
        <v>19</v>
      </c>
      <c r="E209" s="305">
        <f>SUMIF(INOUT!C:C,'N1113  (4)'!A209,INOUT!F:F)</f>
        <v>0</v>
      </c>
      <c r="F209" s="282">
        <f t="shared" si="20"/>
        <v>19</v>
      </c>
      <c r="G209" s="306">
        <v>29.58</v>
      </c>
      <c r="H209" s="280">
        <f t="shared" si="23"/>
        <v>0</v>
      </c>
      <c r="I209" s="284">
        <f t="shared" si="24"/>
        <v>562.02</v>
      </c>
    </row>
    <row r="210" spans="1:9" s="307" customFormat="1" x14ac:dyDescent="0.2">
      <c r="A210" s="304" t="s">
        <v>878</v>
      </c>
      <c r="B210" s="314">
        <v>0</v>
      </c>
      <c r="C210" s="276">
        <f>SUMIF(INOUT!C:C,'N1113  (4)'!A210,INOUT!E:E)</f>
        <v>4</v>
      </c>
      <c r="D210" s="281">
        <f>B210+C210</f>
        <v>4</v>
      </c>
      <c r="E210" s="305">
        <f>SUMIF(INOUT!C:C,'N1113  (4)'!A210,INOUT!F:F)</f>
        <v>5</v>
      </c>
      <c r="F210" s="282">
        <f t="shared" si="20"/>
        <v>-1</v>
      </c>
      <c r="G210" s="306">
        <v>32</v>
      </c>
      <c r="H210" s="280">
        <f>+E210*G210</f>
        <v>160</v>
      </c>
      <c r="I210" s="284">
        <f>+G210*F210</f>
        <v>-32</v>
      </c>
    </row>
    <row r="211" spans="1:9" s="307" customFormat="1" x14ac:dyDescent="0.2">
      <c r="A211" s="304" t="s">
        <v>192</v>
      </c>
      <c r="B211" s="314">
        <v>8</v>
      </c>
      <c r="C211" s="276">
        <f>SUMIF(INOUT!C:C,'N1113  (4)'!A211,INOUT!E:E)</f>
        <v>0</v>
      </c>
      <c r="D211" s="281">
        <f t="shared" si="21"/>
        <v>8</v>
      </c>
      <c r="E211" s="305">
        <f>SUMIF(INOUT!C:C,'N1113  (4)'!A211,INOUT!F:F)</f>
        <v>0</v>
      </c>
      <c r="F211" s="282">
        <f t="shared" si="20"/>
        <v>8</v>
      </c>
      <c r="G211" s="306">
        <v>29.582999999999998</v>
      </c>
      <c r="H211" s="280">
        <f t="shared" si="23"/>
        <v>0</v>
      </c>
      <c r="I211" s="284">
        <f t="shared" ref="I211:I258" si="25">+G211*F211</f>
        <v>236.66399999999999</v>
      </c>
    </row>
    <row r="212" spans="1:9" s="307" customFormat="1" x14ac:dyDescent="0.2">
      <c r="A212" s="304" t="s">
        <v>836</v>
      </c>
      <c r="B212" s="314">
        <v>0</v>
      </c>
      <c r="C212" s="276">
        <f>SUMIF(INOUT!C:C,'N1113  (4)'!A212,INOUT!E:E)</f>
        <v>0</v>
      </c>
      <c r="D212" s="281">
        <f t="shared" si="21"/>
        <v>0</v>
      </c>
      <c r="E212" s="305">
        <f>SUMIF(INOUT!C:C,'N1113  (4)'!A212,INOUT!F:F)</f>
        <v>0</v>
      </c>
      <c r="F212" s="282">
        <f t="shared" si="20"/>
        <v>0</v>
      </c>
      <c r="G212" s="306">
        <v>32</v>
      </c>
      <c r="H212" s="280">
        <f t="shared" si="23"/>
        <v>0</v>
      </c>
      <c r="I212" s="284">
        <f>+G212*F212</f>
        <v>0</v>
      </c>
    </row>
    <row r="213" spans="1:9" s="307" customFormat="1" x14ac:dyDescent="0.2">
      <c r="A213" s="304" t="s">
        <v>194</v>
      </c>
      <c r="B213" s="314">
        <v>13</v>
      </c>
      <c r="C213" s="276">
        <f>SUMIF(INOUT!C:C,'N1113  (4)'!A213,INOUT!E:E)</f>
        <v>10</v>
      </c>
      <c r="D213" s="281">
        <f t="shared" si="21"/>
        <v>23</v>
      </c>
      <c r="E213" s="305">
        <f>SUMIF(INOUT!C:C,'N1113  (4)'!A213,INOUT!F:F)</f>
        <v>10</v>
      </c>
      <c r="F213" s="282">
        <f t="shared" si="20"/>
        <v>13</v>
      </c>
      <c r="G213" s="306">
        <v>30</v>
      </c>
      <c r="H213" s="280">
        <f t="shared" si="23"/>
        <v>300</v>
      </c>
      <c r="I213" s="284">
        <f t="shared" si="25"/>
        <v>390</v>
      </c>
    </row>
    <row r="214" spans="1:9" s="307" customFormat="1" x14ac:dyDescent="0.2">
      <c r="A214" s="304" t="s">
        <v>195</v>
      </c>
      <c r="B214" s="314">
        <v>2</v>
      </c>
      <c r="C214" s="276">
        <f>SUMIF(INOUT!C:C,'N1113  (4)'!A214,INOUT!E:E)</f>
        <v>0</v>
      </c>
      <c r="D214" s="281">
        <f>B214+C214</f>
        <v>2</v>
      </c>
      <c r="E214" s="305">
        <f>SUMIF(INOUT!C:C,'N1113  (4)'!A214,INOUT!F:F)</f>
        <v>0</v>
      </c>
      <c r="F214" s="282">
        <f t="shared" si="20"/>
        <v>2</v>
      </c>
      <c r="G214" s="306">
        <v>30</v>
      </c>
      <c r="H214" s="280">
        <f t="shared" si="23"/>
        <v>0</v>
      </c>
      <c r="I214" s="284">
        <f>+G214*F214</f>
        <v>60</v>
      </c>
    </row>
    <row r="215" spans="1:9" s="307" customFormat="1" x14ac:dyDescent="0.2">
      <c r="A215" s="304" t="s">
        <v>196</v>
      </c>
      <c r="B215" s="314">
        <v>5</v>
      </c>
      <c r="C215" s="276">
        <f>SUMIF(INOUT!C:C,'N1113  (4)'!A215,INOUT!E:E)</f>
        <v>0</v>
      </c>
      <c r="D215" s="281">
        <f>B215+C215</f>
        <v>5</v>
      </c>
      <c r="E215" s="305">
        <f>SUMIF(INOUT!C:C,'N1113  (4)'!A215,INOUT!F:F)</f>
        <v>0</v>
      </c>
      <c r="F215" s="282">
        <f t="shared" si="20"/>
        <v>5</v>
      </c>
      <c r="G215" s="306">
        <v>30</v>
      </c>
      <c r="H215" s="280">
        <f t="shared" si="23"/>
        <v>0</v>
      </c>
      <c r="I215" s="284">
        <f t="shared" si="25"/>
        <v>150</v>
      </c>
    </row>
    <row r="216" spans="1:9" s="307" customFormat="1" x14ac:dyDescent="0.2">
      <c r="A216" s="304" t="s">
        <v>877</v>
      </c>
      <c r="B216" s="314">
        <v>0</v>
      </c>
      <c r="C216" s="276">
        <f>SUMIF(INOUT!C:C,'N1113  (4)'!A216,INOUT!E:E)</f>
        <v>2</v>
      </c>
      <c r="D216" s="281">
        <f>B216+C216</f>
        <v>2</v>
      </c>
      <c r="E216" s="305">
        <f>SUMIF(INOUT!C:C,'N1113  (4)'!A216,INOUT!F:F)</f>
        <v>0</v>
      </c>
      <c r="F216" s="282">
        <f t="shared" si="20"/>
        <v>2</v>
      </c>
      <c r="G216" s="306">
        <v>32</v>
      </c>
      <c r="H216" s="280">
        <f>+E216*G216</f>
        <v>0</v>
      </c>
      <c r="I216" s="284">
        <f>+G216*F216</f>
        <v>64</v>
      </c>
    </row>
    <row r="217" spans="1:9" s="307" customFormat="1" x14ac:dyDescent="0.2">
      <c r="A217" s="304" t="s">
        <v>854</v>
      </c>
      <c r="B217" s="314">
        <v>0</v>
      </c>
      <c r="C217" s="276">
        <f>SUMIF(INOUT!C:C,'N1113  (4)'!A217,INOUT!E:E)</f>
        <v>0</v>
      </c>
      <c r="D217" s="281">
        <f>B217+C217</f>
        <v>0</v>
      </c>
      <c r="E217" s="305">
        <f>SUMIF(INOUT!C:C,'N1113  (4)'!A217,INOUT!F:F)</f>
        <v>0</v>
      </c>
      <c r="F217" s="282">
        <f t="shared" si="20"/>
        <v>0</v>
      </c>
      <c r="G217" s="306">
        <v>595</v>
      </c>
      <c r="H217" s="280">
        <f t="shared" si="23"/>
        <v>0</v>
      </c>
      <c r="I217" s="284">
        <f>+G217*F217</f>
        <v>0</v>
      </c>
    </row>
    <row r="218" spans="1:9" s="307" customFormat="1" x14ac:dyDescent="0.2">
      <c r="A218" s="304" t="s">
        <v>224</v>
      </c>
      <c r="B218" s="314">
        <v>4</v>
      </c>
      <c r="C218" s="276">
        <f>SUMIF(INOUT!C:C,'N1113  (4)'!A218,INOUT!E:E)</f>
        <v>4</v>
      </c>
      <c r="D218" s="281">
        <f t="shared" ref="D218:D247" si="26">B218+C218</f>
        <v>8</v>
      </c>
      <c r="E218" s="305">
        <f>SUMIF(INOUT!C:C,'N1113  (4)'!A218,INOUT!F:F)</f>
        <v>0</v>
      </c>
      <c r="F218" s="282">
        <f t="shared" si="20"/>
        <v>8</v>
      </c>
      <c r="G218" s="306">
        <v>12</v>
      </c>
      <c r="H218" s="280">
        <f t="shared" si="23"/>
        <v>0</v>
      </c>
      <c r="I218" s="284">
        <f t="shared" si="25"/>
        <v>96</v>
      </c>
    </row>
    <row r="219" spans="1:9" s="307" customFormat="1" x14ac:dyDescent="0.2">
      <c r="A219" s="304" t="s">
        <v>226</v>
      </c>
      <c r="B219" s="314">
        <v>2</v>
      </c>
      <c r="C219" s="276">
        <f>SUMIF(INOUT!C:C,'N1113  (4)'!A219,INOUT!E:E)</f>
        <v>2</v>
      </c>
      <c r="D219" s="281">
        <f t="shared" si="26"/>
        <v>4</v>
      </c>
      <c r="E219" s="305">
        <f>SUMIF(INOUT!C:C,'N1113  (4)'!A219,INOUT!F:F)</f>
        <v>0</v>
      </c>
      <c r="F219" s="282">
        <f t="shared" si="20"/>
        <v>4</v>
      </c>
      <c r="G219" s="306">
        <v>10</v>
      </c>
      <c r="H219" s="280">
        <f t="shared" si="23"/>
        <v>0</v>
      </c>
      <c r="I219" s="284">
        <f t="shared" si="25"/>
        <v>40</v>
      </c>
    </row>
    <row r="220" spans="1:9" s="307" customFormat="1" ht="16.5" x14ac:dyDescent="0.2">
      <c r="A220" s="348" t="s">
        <v>776</v>
      </c>
      <c r="B220" s="314">
        <v>0</v>
      </c>
      <c r="C220" s="276">
        <f>SUMIF(INOUT!C:C,'N1113  (4)'!A220,INOUT!E:E)</f>
        <v>0</v>
      </c>
      <c r="D220" s="281">
        <f t="shared" si="26"/>
        <v>0</v>
      </c>
      <c r="E220" s="305">
        <f>SUMIF(INOUT!C:C,'N1113  (4)'!A220,INOUT!F:F)</f>
        <v>0</v>
      </c>
      <c r="F220" s="282">
        <f t="shared" si="20"/>
        <v>0</v>
      </c>
      <c r="G220" s="334">
        <v>160</v>
      </c>
      <c r="H220" s="280">
        <f t="shared" si="23"/>
        <v>0</v>
      </c>
      <c r="I220" s="284">
        <f t="shared" si="25"/>
        <v>0</v>
      </c>
    </row>
    <row r="221" spans="1:9" s="307" customFormat="1" ht="16.5" x14ac:dyDescent="0.2">
      <c r="A221" s="348" t="s">
        <v>787</v>
      </c>
      <c r="B221" s="314">
        <v>0</v>
      </c>
      <c r="C221" s="276">
        <f>SUMIF(INOUT!C:C,'N1113  (4)'!A221,INOUT!E:E)</f>
        <v>0</v>
      </c>
      <c r="D221" s="281">
        <f>B221+C221</f>
        <v>0</v>
      </c>
      <c r="E221" s="305">
        <f>SUMIF(INOUT!C:C,'N1113  (4)'!A221,INOUT!F:F)</f>
        <v>0</v>
      </c>
      <c r="F221" s="282">
        <f t="shared" si="20"/>
        <v>0</v>
      </c>
      <c r="G221" s="334">
        <v>175</v>
      </c>
      <c r="H221" s="280">
        <f>+E221*G221</f>
        <v>0</v>
      </c>
      <c r="I221" s="284">
        <f>+G221*F221</f>
        <v>0</v>
      </c>
    </row>
    <row r="222" spans="1:9" s="307" customFormat="1" x14ac:dyDescent="0.2">
      <c r="A222" s="304" t="s">
        <v>846</v>
      </c>
      <c r="B222" s="314">
        <v>0</v>
      </c>
      <c r="C222" s="276">
        <f>SUMIF(INOUT!C:C,'N1113  (4)'!A222,INOUT!E:E)</f>
        <v>0</v>
      </c>
      <c r="D222" s="281">
        <f t="shared" si="26"/>
        <v>0</v>
      </c>
      <c r="E222" s="305">
        <v>1</v>
      </c>
      <c r="F222" s="282">
        <f t="shared" si="20"/>
        <v>-1</v>
      </c>
      <c r="G222" s="306">
        <v>1950</v>
      </c>
      <c r="H222" s="280">
        <f t="shared" si="23"/>
        <v>1950</v>
      </c>
      <c r="I222" s="284">
        <f t="shared" si="25"/>
        <v>-1950</v>
      </c>
    </row>
    <row r="223" spans="1:9" s="307" customFormat="1" x14ac:dyDescent="0.2">
      <c r="A223" s="304" t="s">
        <v>815</v>
      </c>
      <c r="B223" s="314">
        <v>0</v>
      </c>
      <c r="C223" s="276">
        <f>SUMIF(INOUT!C:C,'N1113  (4)'!A223,INOUT!E:E)</f>
        <v>14</v>
      </c>
      <c r="D223" s="281">
        <f t="shared" si="26"/>
        <v>14</v>
      </c>
      <c r="E223" s="305">
        <f>SUMIF(INOUT!C:C,'N1113  (4)'!A223,INOUT!F:F)</f>
        <v>12</v>
      </c>
      <c r="F223" s="282">
        <f t="shared" si="20"/>
        <v>2</v>
      </c>
      <c r="G223" s="306">
        <v>295</v>
      </c>
      <c r="H223" s="280">
        <f t="shared" si="23"/>
        <v>3540</v>
      </c>
      <c r="I223" s="284">
        <f t="shared" si="25"/>
        <v>590</v>
      </c>
    </row>
    <row r="224" spans="1:9" s="307" customFormat="1" x14ac:dyDescent="0.2">
      <c r="A224" s="304" t="s">
        <v>227</v>
      </c>
      <c r="B224" s="314">
        <v>2</v>
      </c>
      <c r="C224" s="276">
        <f>SUMIF(INOUT!C:C,'N1113  (4)'!A224,INOUT!E:E)</f>
        <v>0</v>
      </c>
      <c r="D224" s="281">
        <v>10</v>
      </c>
      <c r="E224" s="305">
        <v>8</v>
      </c>
      <c r="F224" s="282">
        <f t="shared" si="20"/>
        <v>2</v>
      </c>
      <c r="G224" s="306">
        <v>135</v>
      </c>
      <c r="H224" s="280">
        <f t="shared" si="23"/>
        <v>1080</v>
      </c>
      <c r="I224" s="284">
        <f t="shared" si="25"/>
        <v>270</v>
      </c>
    </row>
    <row r="225" spans="1:10" s="307" customFormat="1" x14ac:dyDescent="0.2">
      <c r="A225" s="304" t="s">
        <v>768</v>
      </c>
      <c r="B225" s="314">
        <v>0</v>
      </c>
      <c r="C225" s="276">
        <f>SUMIF(INOUT!C:C,'N1113  (4)'!A225,INOUT!E:E)</f>
        <v>0</v>
      </c>
      <c r="D225" s="281">
        <v>10</v>
      </c>
      <c r="E225" s="305">
        <f>SUMIF(INOUT!C:C,'N1113  (4)'!A225,INOUT!F:F)</f>
        <v>0</v>
      </c>
      <c r="F225" s="282">
        <f t="shared" si="20"/>
        <v>10</v>
      </c>
      <c r="G225" s="306">
        <v>130</v>
      </c>
      <c r="H225" s="280">
        <f t="shared" si="23"/>
        <v>0</v>
      </c>
      <c r="I225" s="284">
        <f>+G225*F225</f>
        <v>1300</v>
      </c>
    </row>
    <row r="226" spans="1:10" s="307" customFormat="1" ht="16.5" x14ac:dyDescent="0.2">
      <c r="A226" s="168" t="s">
        <v>874</v>
      </c>
      <c r="B226" s="314"/>
      <c r="C226" s="276">
        <f>SUMIF(INOUT!C:C,'N1113  (4)'!A226,INOUT!E:E)</f>
        <v>0</v>
      </c>
      <c r="D226" s="281">
        <f>B226+C226</f>
        <v>0</v>
      </c>
      <c r="E226" s="305">
        <f>SUMIF(INOUT!C:C,'N1113  (4)'!A226,INOUT!F:F)</f>
        <v>0</v>
      </c>
      <c r="F226" s="282">
        <f t="shared" si="20"/>
        <v>0</v>
      </c>
      <c r="G226" s="306">
        <v>120</v>
      </c>
      <c r="H226" s="280">
        <f>+E226*G226</f>
        <v>0</v>
      </c>
      <c r="I226" s="284">
        <f>+G226*F226</f>
        <v>0</v>
      </c>
    </row>
    <row r="227" spans="1:10" s="307" customFormat="1" x14ac:dyDescent="0.2">
      <c r="A227" s="304" t="s">
        <v>231</v>
      </c>
      <c r="B227" s="314">
        <v>9</v>
      </c>
      <c r="C227" s="276">
        <v>0</v>
      </c>
      <c r="D227" s="281">
        <f t="shared" si="26"/>
        <v>9</v>
      </c>
      <c r="E227" s="305">
        <f>SUMIF(INOUT!C:C,'N1113  (4)'!A227,INOUT!F:F)</f>
        <v>4</v>
      </c>
      <c r="F227" s="282">
        <f t="shared" si="20"/>
        <v>5</v>
      </c>
      <c r="G227" s="306">
        <v>425</v>
      </c>
      <c r="H227" s="280">
        <f t="shared" si="23"/>
        <v>1700</v>
      </c>
      <c r="I227" s="284">
        <f t="shared" si="25"/>
        <v>2125</v>
      </c>
    </row>
    <row r="228" spans="1:10" s="307" customFormat="1" x14ac:dyDescent="0.2">
      <c r="A228" s="304" t="s">
        <v>235</v>
      </c>
      <c r="B228" s="314"/>
      <c r="C228" s="276">
        <f>SUMIF(INOUT!C:C,'N1113  (4)'!A228,INOUT!E:E)</f>
        <v>84</v>
      </c>
      <c r="D228" s="281">
        <f t="shared" si="26"/>
        <v>84</v>
      </c>
      <c r="E228" s="305">
        <f>SUMIF(INOUT!C:C,'N1113  (4)'!A228,INOUT!F:F)</f>
        <v>39</v>
      </c>
      <c r="F228" s="282">
        <f t="shared" si="20"/>
        <v>45</v>
      </c>
      <c r="G228" s="306">
        <v>616.66999999999996</v>
      </c>
      <c r="H228" s="280">
        <f t="shared" si="23"/>
        <v>24050.129999999997</v>
      </c>
      <c r="I228" s="284">
        <f t="shared" si="25"/>
        <v>27750.149999999998</v>
      </c>
    </row>
    <row r="229" spans="1:10" s="307" customFormat="1" x14ac:dyDescent="0.2">
      <c r="A229" s="304" t="s">
        <v>728</v>
      </c>
      <c r="B229" s="314">
        <v>5</v>
      </c>
      <c r="C229" s="276">
        <f>SUMIF(INOUT!C:C,'N1113  (4)'!A229,INOUT!E:E)</f>
        <v>0</v>
      </c>
      <c r="D229" s="281">
        <f>B229+C229</f>
        <v>5</v>
      </c>
      <c r="E229" s="305">
        <f>SUMIF(INOUT!C:C,'N1113  (4)'!A229,INOUT!F:F)</f>
        <v>0</v>
      </c>
      <c r="F229" s="282">
        <f t="shared" si="20"/>
        <v>5</v>
      </c>
      <c r="G229" s="306">
        <v>350</v>
      </c>
      <c r="H229" s="280">
        <f t="shared" si="23"/>
        <v>0</v>
      </c>
      <c r="I229" s="284">
        <f t="shared" si="25"/>
        <v>1750</v>
      </c>
    </row>
    <row r="230" spans="1:10" s="307" customFormat="1" x14ac:dyDescent="0.2">
      <c r="A230" s="304" t="s">
        <v>237</v>
      </c>
      <c r="B230" s="314">
        <v>18</v>
      </c>
      <c r="C230" s="276">
        <f>SUMIF(INOUT!C:C,'N1113  (4)'!A230,INOUT!E:E)</f>
        <v>0</v>
      </c>
      <c r="D230" s="281">
        <f>B230+C230</f>
        <v>18</v>
      </c>
      <c r="E230" s="305">
        <f>SUMIF(INOUT!C:C,'N1113  (4)'!A230,INOUT!F:F)</f>
        <v>0</v>
      </c>
      <c r="F230" s="282">
        <f t="shared" si="20"/>
        <v>18</v>
      </c>
      <c r="G230" s="306">
        <v>495</v>
      </c>
      <c r="H230" s="330">
        <f t="shared" si="23"/>
        <v>0</v>
      </c>
      <c r="I230" s="284">
        <f t="shared" si="25"/>
        <v>8910</v>
      </c>
    </row>
    <row r="231" spans="1:10" s="307" customFormat="1" x14ac:dyDescent="0.2">
      <c r="A231" s="304" t="s">
        <v>825</v>
      </c>
      <c r="B231" s="314">
        <v>0</v>
      </c>
      <c r="C231" s="276">
        <f>SUMIF(INOUT!C:C,'N1113  (4)'!A231,INOUT!E:E)</f>
        <v>18</v>
      </c>
      <c r="D231" s="281">
        <f>B231+C231</f>
        <v>18</v>
      </c>
      <c r="E231" s="305">
        <f>SUMIF(INOUT!C:C,'N1113  (4)'!A231,INOUT!F:F)</f>
        <v>0</v>
      </c>
      <c r="F231" s="282">
        <f t="shared" si="20"/>
        <v>18</v>
      </c>
      <c r="G231" s="306">
        <v>525</v>
      </c>
      <c r="H231" s="330">
        <f t="shared" si="23"/>
        <v>0</v>
      </c>
      <c r="I231" s="284">
        <f t="shared" si="25"/>
        <v>9450</v>
      </c>
      <c r="J231" s="309"/>
    </row>
    <row r="232" spans="1:10" s="307" customFormat="1" x14ac:dyDescent="0.2">
      <c r="A232" s="304" t="s">
        <v>431</v>
      </c>
      <c r="B232" s="314">
        <v>3</v>
      </c>
      <c r="C232" s="276">
        <f>SUMIF(INOUT!C:C,'N1113  (4)'!A232,INOUT!E:E)</f>
        <v>0</v>
      </c>
      <c r="D232" s="281">
        <f t="shared" si="26"/>
        <v>3</v>
      </c>
      <c r="E232" s="305">
        <f>SUMIF(INOUT!C:C,'N1113  (4)'!A232,INOUT!F:F)</f>
        <v>0</v>
      </c>
      <c r="F232" s="282">
        <f t="shared" si="20"/>
        <v>3</v>
      </c>
      <c r="G232" s="306">
        <v>310</v>
      </c>
      <c r="H232" s="280">
        <f t="shared" si="23"/>
        <v>0</v>
      </c>
      <c r="I232" s="284">
        <f t="shared" si="25"/>
        <v>930</v>
      </c>
    </row>
    <row r="233" spans="1:10" s="307" customFormat="1" x14ac:dyDescent="0.2">
      <c r="A233" s="304" t="s">
        <v>241</v>
      </c>
      <c r="B233" s="314">
        <v>3</v>
      </c>
      <c r="C233" s="276">
        <f>SUMIF(INOUT!C:C,'N1113  (4)'!A233,INOUT!E:E)</f>
        <v>3</v>
      </c>
      <c r="D233" s="281">
        <f t="shared" si="26"/>
        <v>6</v>
      </c>
      <c r="E233" s="305">
        <f>SUMIF(INOUT!C:C,'N1113  (4)'!A233,INOUT!F:F)</f>
        <v>0</v>
      </c>
      <c r="F233" s="282">
        <f t="shared" ref="F233:F247" si="27">D233-E233</f>
        <v>6</v>
      </c>
      <c r="G233" s="306">
        <v>390</v>
      </c>
      <c r="H233" s="280">
        <f t="shared" si="23"/>
        <v>0</v>
      </c>
      <c r="I233" s="284">
        <f t="shared" si="25"/>
        <v>2340</v>
      </c>
    </row>
    <row r="234" spans="1:10" s="307" customFormat="1" x14ac:dyDescent="0.2">
      <c r="A234" s="304" t="s">
        <v>432</v>
      </c>
      <c r="B234" s="314">
        <v>0</v>
      </c>
      <c r="C234" s="276">
        <f>SUMIF(INOUT!C:C,'N1113  (4)'!A234,INOUT!E:E)</f>
        <v>0</v>
      </c>
      <c r="D234" s="281">
        <f t="shared" si="26"/>
        <v>0</v>
      </c>
      <c r="E234" s="305">
        <f>SUMIF(INOUT!C:C,'N1113  (4)'!A234,INOUT!F:F)</f>
        <v>0</v>
      </c>
      <c r="F234" s="282">
        <f t="shared" si="27"/>
        <v>0</v>
      </c>
      <c r="G234" s="306">
        <v>695</v>
      </c>
      <c r="H234" s="280">
        <f t="shared" si="23"/>
        <v>0</v>
      </c>
      <c r="I234" s="284">
        <f t="shared" si="25"/>
        <v>0</v>
      </c>
    </row>
    <row r="235" spans="1:10" s="307" customFormat="1" x14ac:dyDescent="0.2">
      <c r="A235" s="304" t="s">
        <v>349</v>
      </c>
      <c r="B235" s="314">
        <v>2</v>
      </c>
      <c r="C235" s="276">
        <f>SUMIF(INOUT!C:C,'N1113  (4)'!A235,INOUT!E:E)</f>
        <v>2</v>
      </c>
      <c r="D235" s="281">
        <f t="shared" si="26"/>
        <v>4</v>
      </c>
      <c r="E235" s="305">
        <f>SUMIF(INOUT!C:C,'N1113  (4)'!A235,INOUT!F:F)</f>
        <v>0</v>
      </c>
      <c r="F235" s="282">
        <f t="shared" si="27"/>
        <v>4</v>
      </c>
      <c r="G235" s="306">
        <v>795</v>
      </c>
      <c r="H235" s="280">
        <f t="shared" si="23"/>
        <v>0</v>
      </c>
      <c r="I235" s="284">
        <f t="shared" si="25"/>
        <v>3180</v>
      </c>
    </row>
    <row r="236" spans="1:10" s="307" customFormat="1" x14ac:dyDescent="0.2">
      <c r="A236" s="304" t="s">
        <v>544</v>
      </c>
      <c r="B236" s="314">
        <v>5</v>
      </c>
      <c r="C236" s="276">
        <f>SUMIF(INOUT!C:C,'N1113  (4)'!A236,INOUT!E:E)</f>
        <v>0</v>
      </c>
      <c r="D236" s="281">
        <f t="shared" si="26"/>
        <v>5</v>
      </c>
      <c r="E236" s="305">
        <f>SUMIF(INOUT!C:C,'N1113  (4)'!A236,INOUT!F:F)</f>
        <v>0</v>
      </c>
      <c r="F236" s="282">
        <f t="shared" si="27"/>
        <v>5</v>
      </c>
      <c r="G236" s="306">
        <v>365</v>
      </c>
      <c r="H236" s="280">
        <f t="shared" si="23"/>
        <v>0</v>
      </c>
      <c r="I236" s="284">
        <f t="shared" si="25"/>
        <v>1825</v>
      </c>
    </row>
    <row r="237" spans="1:10" s="307" customFormat="1" x14ac:dyDescent="0.2">
      <c r="A237" s="304" t="s">
        <v>610</v>
      </c>
      <c r="B237" s="314">
        <v>0</v>
      </c>
      <c r="C237" s="276">
        <f>SUMIF(INOUT!C:C,'N1113  (4)'!A237,INOUT!E:E)</f>
        <v>0</v>
      </c>
      <c r="D237" s="281">
        <f>B237+C237</f>
        <v>0</v>
      </c>
      <c r="E237" s="305">
        <f>SUMIF(INOUT!C:C,'N1113  (4)'!A237,INOUT!F:F)</f>
        <v>0</v>
      </c>
      <c r="F237" s="282">
        <f t="shared" si="27"/>
        <v>0</v>
      </c>
      <c r="G237" s="306">
        <v>385</v>
      </c>
      <c r="H237" s="280">
        <f>+E237*G237</f>
        <v>0</v>
      </c>
      <c r="I237" s="284">
        <f>+G237*F237</f>
        <v>0</v>
      </c>
    </row>
    <row r="238" spans="1:10" s="307" customFormat="1" x14ac:dyDescent="0.2">
      <c r="A238" s="304" t="s">
        <v>892</v>
      </c>
      <c r="B238" s="314">
        <v>0</v>
      </c>
      <c r="C238" s="276">
        <f>SUMIF(INOUT!C:C,'N1113  (4)'!A238,INOUT!E:E)</f>
        <v>0</v>
      </c>
      <c r="D238" s="281">
        <f>B238+C238</f>
        <v>0</v>
      </c>
      <c r="E238" s="305">
        <f>SUMIF(INOUT!C:C,'N1113  (4)'!A238,INOUT!F:F)</f>
        <v>0</v>
      </c>
      <c r="F238" s="282">
        <f t="shared" si="27"/>
        <v>0</v>
      </c>
      <c r="G238" s="306">
        <v>395</v>
      </c>
      <c r="H238" s="280">
        <f>+E238*G238</f>
        <v>0</v>
      </c>
      <c r="I238" s="284">
        <f>+G238*F238</f>
        <v>0</v>
      </c>
    </row>
    <row r="239" spans="1:10" s="307" customFormat="1" x14ac:dyDescent="0.2">
      <c r="A239" s="304" t="s">
        <v>556</v>
      </c>
      <c r="B239" s="314">
        <v>1</v>
      </c>
      <c r="C239" s="276">
        <f>SUMIF(INOUT!C:C,'N1113  (4)'!A239,INOUT!E:E)</f>
        <v>0</v>
      </c>
      <c r="D239" s="281">
        <f>B239+C239</f>
        <v>1</v>
      </c>
      <c r="E239" s="305">
        <f>SUMIF(INOUT!C:C,'N1113  (4)'!A239,INOUT!F:F)</f>
        <v>0</v>
      </c>
      <c r="F239" s="282">
        <f t="shared" si="27"/>
        <v>1</v>
      </c>
      <c r="G239" s="306">
        <v>395</v>
      </c>
      <c r="H239" s="280">
        <f t="shared" si="23"/>
        <v>0</v>
      </c>
      <c r="I239" s="284">
        <f t="shared" si="25"/>
        <v>395</v>
      </c>
    </row>
    <row r="240" spans="1:10" s="307" customFormat="1" x14ac:dyDescent="0.2">
      <c r="A240" s="304" t="s">
        <v>546</v>
      </c>
      <c r="B240" s="314">
        <v>0</v>
      </c>
      <c r="C240" s="276">
        <f>SUMIF(INOUT!C:C,'N1113  (4)'!A240,INOUT!E:E)</f>
        <v>2</v>
      </c>
      <c r="D240" s="281">
        <f t="shared" si="26"/>
        <v>2</v>
      </c>
      <c r="E240" s="305">
        <f>SUMIF(INOUT!C:C,'N1113  (4)'!A240,INOUT!F:F)</f>
        <v>2</v>
      </c>
      <c r="F240" s="282">
        <f t="shared" si="27"/>
        <v>0</v>
      </c>
      <c r="G240" s="306">
        <v>385</v>
      </c>
      <c r="H240" s="280">
        <f t="shared" si="23"/>
        <v>770</v>
      </c>
      <c r="I240" s="284">
        <f t="shared" si="25"/>
        <v>0</v>
      </c>
    </row>
    <row r="241" spans="1:11" s="307" customFormat="1" x14ac:dyDescent="0.2">
      <c r="A241" s="304" t="s">
        <v>580</v>
      </c>
      <c r="B241" s="314">
        <v>0</v>
      </c>
      <c r="C241" s="276">
        <f>SUMIF(INOUT!C:C,'N1113  (4)'!A241,INOUT!E:E)</f>
        <v>2</v>
      </c>
      <c r="D241" s="281">
        <f t="shared" si="26"/>
        <v>2</v>
      </c>
      <c r="E241" s="305">
        <f>SUMIF(INOUT!C:C,'N1113  (4)'!A241,INOUT!F:F)</f>
        <v>1</v>
      </c>
      <c r="F241" s="282">
        <f t="shared" si="27"/>
        <v>1</v>
      </c>
      <c r="G241" s="306">
        <v>395</v>
      </c>
      <c r="H241" s="280">
        <f t="shared" si="23"/>
        <v>395</v>
      </c>
      <c r="I241" s="284">
        <f t="shared" si="25"/>
        <v>395</v>
      </c>
    </row>
    <row r="242" spans="1:11" s="307" customFormat="1" x14ac:dyDescent="0.2">
      <c r="A242" s="304" t="s">
        <v>602</v>
      </c>
      <c r="B242" s="314">
        <v>0</v>
      </c>
      <c r="C242" s="276">
        <f>SUMIF(INOUT!C:C,'N1113  (4)'!A242,INOUT!E:E)</f>
        <v>0</v>
      </c>
      <c r="D242" s="281">
        <f t="shared" si="26"/>
        <v>0</v>
      </c>
      <c r="E242" s="305">
        <f>SUMIF(INOUT!C:C,'N1113  (4)'!A242,INOUT!F:F)</f>
        <v>0</v>
      </c>
      <c r="F242" s="282">
        <f t="shared" si="27"/>
        <v>0</v>
      </c>
      <c r="G242" s="306">
        <v>375</v>
      </c>
      <c r="H242" s="280">
        <f t="shared" si="23"/>
        <v>0</v>
      </c>
      <c r="I242" s="284">
        <f t="shared" si="25"/>
        <v>0</v>
      </c>
    </row>
    <row r="243" spans="1:11" s="307" customFormat="1" x14ac:dyDescent="0.2">
      <c r="A243" s="304" t="s">
        <v>762</v>
      </c>
      <c r="B243" s="314">
        <v>0</v>
      </c>
      <c r="C243" s="276">
        <f>SUMIF(INOUT!C:C,'N1113  (4)'!A243,INOUT!E:E)</f>
        <v>0</v>
      </c>
      <c r="D243" s="281">
        <f t="shared" si="26"/>
        <v>0</v>
      </c>
      <c r="E243" s="305">
        <f>SUMIF(INOUT!C:C,'N1113  (4)'!A243,INOUT!F:F)</f>
        <v>0</v>
      </c>
      <c r="F243" s="282">
        <f t="shared" si="27"/>
        <v>0</v>
      </c>
      <c r="G243" s="306">
        <v>380</v>
      </c>
      <c r="H243" s="330">
        <f t="shared" si="23"/>
        <v>0</v>
      </c>
      <c r="I243" s="284">
        <f t="shared" si="25"/>
        <v>0</v>
      </c>
    </row>
    <row r="244" spans="1:11" s="307" customFormat="1" x14ac:dyDescent="0.2">
      <c r="A244" s="304" t="s">
        <v>901</v>
      </c>
      <c r="B244" s="314">
        <v>0</v>
      </c>
      <c r="C244" s="276">
        <f>SUMIF(INOUT!C:C,'N1113  (4)'!A244,INOUT!E:E)</f>
        <v>0</v>
      </c>
      <c r="D244" s="281">
        <f>B244+C244</f>
        <v>0</v>
      </c>
      <c r="E244" s="305">
        <f>SUMIF(INOUT!C:C,'N1113  (4)'!A244,INOUT!F:F)</f>
        <v>0</v>
      </c>
      <c r="F244" s="282">
        <f>D244-E244</f>
        <v>0</v>
      </c>
      <c r="G244" s="306">
        <v>399</v>
      </c>
      <c r="H244" s="330">
        <f>+E244*G244</f>
        <v>0</v>
      </c>
      <c r="I244" s="284">
        <f>+G244*F244</f>
        <v>0</v>
      </c>
    </row>
    <row r="245" spans="1:11" s="307" customFormat="1" x14ac:dyDescent="0.2">
      <c r="A245" s="304" t="s">
        <v>547</v>
      </c>
      <c r="B245" s="314">
        <v>4</v>
      </c>
      <c r="C245" s="276">
        <f>SUMIF(INOUT!C:C,'N1113  (4)'!A245,INOUT!E:E)</f>
        <v>0</v>
      </c>
      <c r="D245" s="281">
        <f t="shared" si="26"/>
        <v>4</v>
      </c>
      <c r="E245" s="305">
        <f>SUMIF(INOUT!C:C,'N1113  (4)'!A245,INOUT!F:F)</f>
        <v>0</v>
      </c>
      <c r="F245" s="282">
        <f t="shared" si="27"/>
        <v>4</v>
      </c>
      <c r="G245" s="306">
        <v>395</v>
      </c>
      <c r="H245" s="330">
        <f t="shared" si="23"/>
        <v>0</v>
      </c>
      <c r="I245" s="284">
        <f t="shared" si="25"/>
        <v>1580</v>
      </c>
    </row>
    <row r="246" spans="1:11" s="307" customFormat="1" x14ac:dyDescent="0.2">
      <c r="A246" s="304" t="s">
        <v>847</v>
      </c>
      <c r="B246" s="314">
        <v>0</v>
      </c>
      <c r="C246" s="276">
        <f>SUMIF(INOUT!C:C,'N1113  (4)'!A246,INOUT!E:E)</f>
        <v>0</v>
      </c>
      <c r="D246" s="281">
        <f t="shared" si="26"/>
        <v>0</v>
      </c>
      <c r="E246" s="305">
        <f>SUMIF(INOUT!C:C,'N1113  (4)'!A246,INOUT!F:F)</f>
        <v>0</v>
      </c>
      <c r="F246" s="282">
        <f t="shared" si="27"/>
        <v>0</v>
      </c>
      <c r="G246" s="306">
        <v>375</v>
      </c>
      <c r="H246" s="330">
        <f t="shared" si="23"/>
        <v>0</v>
      </c>
      <c r="I246" s="284">
        <f t="shared" si="25"/>
        <v>0</v>
      </c>
    </row>
    <row r="247" spans="1:11" s="307" customFormat="1" x14ac:dyDescent="0.2">
      <c r="A247" s="304" t="s">
        <v>761</v>
      </c>
      <c r="B247" s="314">
        <v>0</v>
      </c>
      <c r="C247" s="276">
        <f>SUMIF(INOUT!C:C,'N1113  (4)'!A247,INOUT!E:E)</f>
        <v>0</v>
      </c>
      <c r="D247" s="281">
        <f t="shared" si="26"/>
        <v>0</v>
      </c>
      <c r="E247" s="305">
        <f>SUMIF(INOUT!C:C,'N1113  (4)'!A247,INOUT!F:F)</f>
        <v>0</v>
      </c>
      <c r="F247" s="282">
        <f t="shared" si="27"/>
        <v>0</v>
      </c>
      <c r="G247" s="306">
        <v>380</v>
      </c>
      <c r="H247" s="330">
        <f t="shared" si="23"/>
        <v>0</v>
      </c>
      <c r="I247" s="284">
        <f t="shared" si="25"/>
        <v>0</v>
      </c>
    </row>
    <row r="248" spans="1:11" s="307" customFormat="1" x14ac:dyDescent="0.2">
      <c r="A248" s="304" t="s">
        <v>433</v>
      </c>
      <c r="B248" s="314">
        <v>2</v>
      </c>
      <c r="C248" s="276">
        <f>SUMIF(INOUT!C:C,'N1113  (4)'!A248,INOUT!E:E)</f>
        <v>0</v>
      </c>
      <c r="D248" s="305">
        <v>2</v>
      </c>
      <c r="E248" s="305">
        <f>SUMIF(INOUT!C:C,'N1113  (4)'!A248,INOUT!F:F)</f>
        <v>0</v>
      </c>
      <c r="F248" s="282">
        <f>D248-E248</f>
        <v>2</v>
      </c>
      <c r="G248" s="334">
        <v>3100</v>
      </c>
      <c r="H248" s="312">
        <f>+E248*G248</f>
        <v>0</v>
      </c>
      <c r="I248" s="318">
        <f t="shared" si="25"/>
        <v>6200</v>
      </c>
    </row>
    <row r="249" spans="1:11" s="319" customFormat="1" ht="18.75" customHeight="1" x14ac:dyDescent="0.2">
      <c r="A249" s="304" t="s">
        <v>379</v>
      </c>
      <c r="B249" s="314">
        <v>2</v>
      </c>
      <c r="C249" s="276">
        <f>SUMIF(INOUT!C:C,'N1113  (4)'!A249,INOUT!E:E)</f>
        <v>0</v>
      </c>
      <c r="D249" s="281">
        <f t="shared" ref="D249:D294" si="28">B249+C249</f>
        <v>2</v>
      </c>
      <c r="E249" s="305">
        <f>SUMIF(INOUT!C:C,'N1113  (4)'!A249,INOUT!F:F)</f>
        <v>0</v>
      </c>
      <c r="F249" s="282">
        <f t="shared" ref="F249:F288" si="29">D249-E249</f>
        <v>2</v>
      </c>
      <c r="G249" s="334">
        <v>1000</v>
      </c>
      <c r="H249" s="280">
        <f t="shared" ref="H249:H312" si="30">+E249*G249</f>
        <v>0</v>
      </c>
      <c r="I249" s="284">
        <f t="shared" si="25"/>
        <v>2000</v>
      </c>
    </row>
    <row r="250" spans="1:11" s="307" customFormat="1" x14ac:dyDescent="0.2">
      <c r="A250" s="304" t="s">
        <v>757</v>
      </c>
      <c r="B250" s="314">
        <v>0</v>
      </c>
      <c r="C250" s="276">
        <f>SUMIF(INOUT!C:C,'N1113  (4)'!A250,INOUT!E:E)</f>
        <v>0</v>
      </c>
      <c r="D250" s="281">
        <f t="shared" si="28"/>
        <v>0</v>
      </c>
      <c r="E250" s="305">
        <v>0</v>
      </c>
      <c r="F250" s="282">
        <f t="shared" si="29"/>
        <v>0</v>
      </c>
      <c r="G250" s="334">
        <v>3300</v>
      </c>
      <c r="H250" s="280">
        <f t="shared" si="30"/>
        <v>0</v>
      </c>
      <c r="I250" s="284">
        <f>+G250*F250</f>
        <v>0</v>
      </c>
    </row>
    <row r="251" spans="1:11" s="307" customFormat="1" x14ac:dyDescent="0.2">
      <c r="A251" s="304" t="s">
        <v>255</v>
      </c>
      <c r="B251" s="314">
        <v>0</v>
      </c>
      <c r="C251" s="276">
        <f>SUMIF(INOUT!C:C,'N1113  (4)'!A251,INOUT!E:E)</f>
        <v>0</v>
      </c>
      <c r="D251" s="281">
        <f t="shared" si="28"/>
        <v>0</v>
      </c>
      <c r="E251" s="305">
        <f>SUMIF(INOUT!C:C,'N1113  (4)'!A251,INOUT!F:F)</f>
        <v>0</v>
      </c>
      <c r="F251" s="282">
        <f t="shared" si="29"/>
        <v>0</v>
      </c>
      <c r="G251" s="334">
        <v>3200</v>
      </c>
      <c r="H251" s="280">
        <f t="shared" si="30"/>
        <v>0</v>
      </c>
      <c r="I251" s="284">
        <f t="shared" si="25"/>
        <v>0</v>
      </c>
    </row>
    <row r="252" spans="1:11" s="307" customFormat="1" x14ac:dyDescent="0.2">
      <c r="A252" s="304" t="s">
        <v>378</v>
      </c>
      <c r="B252" s="314">
        <v>0</v>
      </c>
      <c r="C252" s="276">
        <f>SUMIF(INOUT!C:C,'N1113  (4)'!A252,INOUT!E:E)</f>
        <v>0</v>
      </c>
      <c r="D252" s="281">
        <f t="shared" si="28"/>
        <v>0</v>
      </c>
      <c r="E252" s="305">
        <f>SUMIF(INOUT!C:C,'N1113  (4)'!A252,INOUT!F:F)</f>
        <v>0</v>
      </c>
      <c r="F252" s="282">
        <f t="shared" si="29"/>
        <v>0</v>
      </c>
      <c r="G252" s="306">
        <v>45</v>
      </c>
      <c r="H252" s="280">
        <f t="shared" si="30"/>
        <v>0</v>
      </c>
      <c r="I252" s="284">
        <f t="shared" si="25"/>
        <v>0</v>
      </c>
    </row>
    <row r="253" spans="1:11" s="307" customFormat="1" ht="16.5" x14ac:dyDescent="0.2">
      <c r="A253" s="168" t="s">
        <v>233</v>
      </c>
      <c r="B253" s="314">
        <v>0</v>
      </c>
      <c r="C253" s="276">
        <f>SUMIF(INOUT!C:C,'N1113  (4)'!A253,INOUT!E:E)</f>
        <v>5</v>
      </c>
      <c r="D253" s="281">
        <f t="shared" si="28"/>
        <v>5</v>
      </c>
      <c r="E253" s="305">
        <f>SUMIF(INOUT!C:C,'N1113  (4)'!A253,INOUT!F:F)</f>
        <v>5</v>
      </c>
      <c r="F253" s="282">
        <f t="shared" si="29"/>
        <v>0</v>
      </c>
      <c r="G253" s="306">
        <v>165</v>
      </c>
      <c r="H253" s="280">
        <f t="shared" si="30"/>
        <v>825</v>
      </c>
      <c r="I253" s="284">
        <f t="shared" si="25"/>
        <v>0</v>
      </c>
      <c r="K253" s="317"/>
    </row>
    <row r="254" spans="1:11" s="307" customFormat="1" x14ac:dyDescent="0.2">
      <c r="A254" s="304" t="s">
        <v>764</v>
      </c>
      <c r="B254" s="314">
        <v>0</v>
      </c>
      <c r="C254" s="276">
        <f>SUMIF(INOUT!C:C,'N1113  (4)'!A254,INOUT!E:E)</f>
        <v>5</v>
      </c>
      <c r="D254" s="281">
        <f t="shared" si="28"/>
        <v>5</v>
      </c>
      <c r="E254" s="305">
        <f>SUMIF(INOUT!C:C,'N1113  (4)'!A254,INOUT!F:F)</f>
        <v>0</v>
      </c>
      <c r="F254" s="282">
        <f t="shared" si="29"/>
        <v>5</v>
      </c>
      <c r="G254" s="306">
        <v>165</v>
      </c>
      <c r="H254" s="280">
        <f t="shared" si="30"/>
        <v>0</v>
      </c>
      <c r="I254" s="284">
        <f>+G254*F254</f>
        <v>825</v>
      </c>
      <c r="K254" s="317"/>
    </row>
    <row r="255" spans="1:11" s="307" customFormat="1" x14ac:dyDescent="0.2">
      <c r="A255" s="304" t="s">
        <v>261</v>
      </c>
      <c r="B255" s="314">
        <v>3</v>
      </c>
      <c r="C255" s="276">
        <f>SUMIF(INOUT!C:C,'N1113  (4)'!A255,INOUT!E:E)</f>
        <v>0</v>
      </c>
      <c r="D255" s="281">
        <f t="shared" si="28"/>
        <v>3</v>
      </c>
      <c r="E255" s="305">
        <f>SUMIF(INOUT!C:C,'N1113  (4)'!A255,INOUT!F:F)</f>
        <v>0</v>
      </c>
      <c r="F255" s="282">
        <f t="shared" si="29"/>
        <v>3</v>
      </c>
      <c r="G255" s="306">
        <v>26</v>
      </c>
      <c r="H255" s="280">
        <f t="shared" si="30"/>
        <v>0</v>
      </c>
      <c r="I255" s="284">
        <f t="shared" si="25"/>
        <v>78</v>
      </c>
    </row>
    <row r="256" spans="1:11" s="307" customFormat="1" x14ac:dyDescent="0.2">
      <c r="A256" s="304" t="s">
        <v>763</v>
      </c>
      <c r="B256" s="314">
        <v>0</v>
      </c>
      <c r="C256" s="276">
        <f>SUMIF(INOUT!C:C,'N1113  (4)'!A256,INOUT!E:E)</f>
        <v>0</v>
      </c>
      <c r="D256" s="281">
        <f t="shared" si="28"/>
        <v>0</v>
      </c>
      <c r="E256" s="305">
        <f>SUMIF(INOUT!C:C,'N1113  (4)'!A256,INOUT!F:F)</f>
        <v>0</v>
      </c>
      <c r="F256" s="282">
        <f t="shared" si="29"/>
        <v>0</v>
      </c>
      <c r="G256" s="306">
        <v>26</v>
      </c>
      <c r="H256" s="280">
        <f t="shared" si="30"/>
        <v>0</v>
      </c>
      <c r="I256" s="284">
        <f>+G256*F256</f>
        <v>0</v>
      </c>
    </row>
    <row r="257" spans="1:9" s="307" customFormat="1" x14ac:dyDescent="0.2">
      <c r="A257" s="304" t="s">
        <v>884</v>
      </c>
      <c r="B257" s="314">
        <v>0</v>
      </c>
      <c r="C257" s="276">
        <f>SUMIF(INOUT!C:C,'N1113  (4)'!A257,INOUT!E:E)</f>
        <v>6</v>
      </c>
      <c r="D257" s="281">
        <f>B257+C257</f>
        <v>6</v>
      </c>
      <c r="E257" s="305">
        <f>SUMIF(INOUT!C:C,'N1113  (4)'!A257,INOUT!F:F)</f>
        <v>3</v>
      </c>
      <c r="F257" s="282">
        <f t="shared" si="29"/>
        <v>3</v>
      </c>
      <c r="G257" s="306">
        <v>28</v>
      </c>
      <c r="H257" s="280">
        <f>+E257*G257</f>
        <v>84</v>
      </c>
      <c r="I257" s="284">
        <f>+G257*F257</f>
        <v>84</v>
      </c>
    </row>
    <row r="258" spans="1:9" s="307" customFormat="1" x14ac:dyDescent="0.2">
      <c r="A258" s="304" t="s">
        <v>437</v>
      </c>
      <c r="B258" s="314">
        <v>0</v>
      </c>
      <c r="C258" s="276">
        <f>SUMIF(INOUT!C:C,'N1113  (4)'!A258,INOUT!E:E)</f>
        <v>0</v>
      </c>
      <c r="D258" s="281">
        <f t="shared" si="28"/>
        <v>0</v>
      </c>
      <c r="E258" s="305">
        <f>SUMIF(INOUT!C:C,'N1113  (4)'!A258,INOUT!F:F)</f>
        <v>0</v>
      </c>
      <c r="F258" s="282">
        <f t="shared" si="29"/>
        <v>0</v>
      </c>
      <c r="G258" s="306">
        <v>52</v>
      </c>
      <c r="H258" s="280">
        <f t="shared" si="30"/>
        <v>0</v>
      </c>
      <c r="I258" s="284">
        <f t="shared" si="25"/>
        <v>0</v>
      </c>
    </row>
    <row r="259" spans="1:9" s="307" customFormat="1" x14ac:dyDescent="0.2">
      <c r="A259" s="304" t="s">
        <v>760</v>
      </c>
      <c r="B259" s="314">
        <v>0</v>
      </c>
      <c r="C259" s="276">
        <f>SUMIF(INOUT!C:C,'N1113  (4)'!A259,INOUT!E:E)</f>
        <v>13</v>
      </c>
      <c r="D259" s="281">
        <f t="shared" si="28"/>
        <v>13</v>
      </c>
      <c r="E259" s="305">
        <f>SUMIF(INOUT!C:C,'N1113  (4)'!A259,INOUT!F:F)</f>
        <v>8</v>
      </c>
      <c r="F259" s="282">
        <f t="shared" si="29"/>
        <v>5</v>
      </c>
      <c r="G259" s="306">
        <v>49</v>
      </c>
      <c r="H259" s="280">
        <f t="shared" si="30"/>
        <v>392</v>
      </c>
      <c r="I259" s="284">
        <f>+G259*F259</f>
        <v>245</v>
      </c>
    </row>
    <row r="260" spans="1:9" s="307" customFormat="1" x14ac:dyDescent="0.2">
      <c r="A260" s="304" t="s">
        <v>264</v>
      </c>
      <c r="B260" s="314">
        <v>1</v>
      </c>
      <c r="C260" s="276">
        <f>SUMIF(INOUT!C:C,'N1113  (4)'!A260,INOUT!E:E)</f>
        <v>3</v>
      </c>
      <c r="D260" s="281">
        <f t="shared" si="28"/>
        <v>4</v>
      </c>
      <c r="E260" s="305">
        <f>SUMIF(INOUT!C:C,'N1113  (4)'!A260,INOUT!F:F)</f>
        <v>3</v>
      </c>
      <c r="F260" s="282">
        <f t="shared" si="29"/>
        <v>1</v>
      </c>
      <c r="G260" s="306">
        <v>59</v>
      </c>
      <c r="H260" s="280">
        <f t="shared" si="30"/>
        <v>177</v>
      </c>
      <c r="I260" s="284">
        <f>+G260*F260</f>
        <v>59</v>
      </c>
    </row>
    <row r="261" spans="1:9" s="307" customFormat="1" x14ac:dyDescent="0.2">
      <c r="A261" s="304" t="s">
        <v>351</v>
      </c>
      <c r="B261" s="314">
        <v>1</v>
      </c>
      <c r="C261" s="276">
        <v>0</v>
      </c>
      <c r="D261" s="281">
        <f t="shared" si="28"/>
        <v>1</v>
      </c>
      <c r="E261" s="305">
        <f>SUMIF(INOUT!C:C,'N1113  (4)'!A261,INOUT!F:F)</f>
        <v>0</v>
      </c>
      <c r="F261" s="282">
        <f t="shared" si="29"/>
        <v>1</v>
      </c>
      <c r="G261" s="334">
        <v>1150</v>
      </c>
      <c r="H261" s="280">
        <f t="shared" si="30"/>
        <v>0</v>
      </c>
      <c r="I261" s="284">
        <f t="shared" ref="I261:I272" si="31">+G261*F261</f>
        <v>1150</v>
      </c>
    </row>
    <row r="262" spans="1:9" s="307" customFormat="1" x14ac:dyDescent="0.2">
      <c r="A262" s="304" t="s">
        <v>773</v>
      </c>
      <c r="B262" s="314">
        <v>0</v>
      </c>
      <c r="C262" s="276">
        <v>0</v>
      </c>
      <c r="D262" s="281">
        <f>B262+C262</f>
        <v>0</v>
      </c>
      <c r="E262" s="305">
        <f>SUMIF(INOUT!C:C,'N1113  (4)'!A262,INOUT!F:F)</f>
        <v>0</v>
      </c>
      <c r="F262" s="282">
        <f t="shared" si="29"/>
        <v>0</v>
      </c>
      <c r="G262" s="334">
        <v>1690</v>
      </c>
      <c r="H262" s="280">
        <f>+E262*G262</f>
        <v>0</v>
      </c>
      <c r="I262" s="284">
        <f>+G262*F262</f>
        <v>0</v>
      </c>
    </row>
    <row r="263" spans="1:9" s="307" customFormat="1" x14ac:dyDescent="0.2">
      <c r="A263" s="304" t="s">
        <v>740</v>
      </c>
      <c r="B263" s="314">
        <v>0</v>
      </c>
      <c r="C263" s="276">
        <f>SUMIF(INOUT!C:C,'N1113  (4)'!A263,INOUT!E:E)</f>
        <v>0</v>
      </c>
      <c r="D263" s="281">
        <f t="shared" si="28"/>
        <v>0</v>
      </c>
      <c r="E263" s="305">
        <f>SUMIF(INOUT!C:C,'N1113  (4)'!A263,INOUT!F:F)</f>
        <v>0</v>
      </c>
      <c r="F263" s="282">
        <f t="shared" si="29"/>
        <v>0</v>
      </c>
      <c r="G263" s="334">
        <v>1320</v>
      </c>
      <c r="H263" s="280">
        <f t="shared" si="30"/>
        <v>0</v>
      </c>
      <c r="I263" s="284">
        <f t="shared" si="31"/>
        <v>0</v>
      </c>
    </row>
    <row r="264" spans="1:9" s="307" customFormat="1" x14ac:dyDescent="0.2">
      <c r="A264" s="304" t="s">
        <v>353</v>
      </c>
      <c r="B264" s="314">
        <v>0</v>
      </c>
      <c r="C264" s="276">
        <f>SUMIF(INOUT!C:C,'N1113  (4)'!A264,INOUT!E:E)</f>
        <v>0</v>
      </c>
      <c r="D264" s="281">
        <f t="shared" si="28"/>
        <v>0</v>
      </c>
      <c r="E264" s="305">
        <f>SUMIF(INOUT!C:C,'N1113  (4)'!A264,INOUT!F:F)</f>
        <v>0</v>
      </c>
      <c r="F264" s="282">
        <f t="shared" si="29"/>
        <v>0</v>
      </c>
      <c r="G264" s="306">
        <v>4.5</v>
      </c>
      <c r="H264" s="280">
        <f t="shared" si="30"/>
        <v>0</v>
      </c>
      <c r="I264" s="284">
        <f t="shared" si="31"/>
        <v>0</v>
      </c>
    </row>
    <row r="265" spans="1:9" s="307" customFormat="1" x14ac:dyDescent="0.2">
      <c r="A265" s="304" t="s">
        <v>786</v>
      </c>
      <c r="B265" s="314">
        <v>0</v>
      </c>
      <c r="C265" s="276">
        <f>SUMIF(INOUT!C:C,'N1113  (4)'!A265,INOUT!E:E)</f>
        <v>0</v>
      </c>
      <c r="D265" s="281">
        <f>B265+C265</f>
        <v>0</v>
      </c>
      <c r="E265" s="305">
        <f>SUMIF(INOUT!C:C,'N1113  (4)'!A265,INOUT!F:F)</f>
        <v>0</v>
      </c>
      <c r="F265" s="282">
        <f>D265-E265</f>
        <v>0</v>
      </c>
      <c r="G265" s="306">
        <v>4</v>
      </c>
      <c r="H265" s="280">
        <f>+E265*G265</f>
        <v>0</v>
      </c>
      <c r="I265" s="284">
        <f>+G265*F265</f>
        <v>0</v>
      </c>
    </row>
    <row r="266" spans="1:9" s="307" customFormat="1" x14ac:dyDescent="0.2">
      <c r="A266" s="304" t="s">
        <v>438</v>
      </c>
      <c r="B266" s="314">
        <v>42</v>
      </c>
      <c r="C266" s="276">
        <f>SUMIF(INOUT!C:C,'N1113  (4)'!A266,INOUT!E:E)</f>
        <v>14</v>
      </c>
      <c r="D266" s="281">
        <f t="shared" si="28"/>
        <v>56</v>
      </c>
      <c r="E266" s="305">
        <f>SUMIF(INOUT!C:C,'N1113  (4)'!A266,INOUT!F:F)</f>
        <v>22</v>
      </c>
      <c r="F266" s="282">
        <f t="shared" si="29"/>
        <v>34</v>
      </c>
      <c r="G266" s="306">
        <v>20</v>
      </c>
      <c r="H266" s="280">
        <f t="shared" si="30"/>
        <v>440</v>
      </c>
      <c r="I266" s="284">
        <f>+G266*F266</f>
        <v>680</v>
      </c>
    </row>
    <row r="267" spans="1:9" s="307" customFormat="1" ht="16.5" x14ac:dyDescent="0.2">
      <c r="A267" s="168" t="s">
        <v>749</v>
      </c>
      <c r="B267" s="314">
        <v>0</v>
      </c>
      <c r="C267" s="276">
        <f>SUMIF(INOUT!C:C,'N1113  (4)'!A267,INOUT!E:E)</f>
        <v>0</v>
      </c>
      <c r="D267" s="281">
        <f t="shared" si="28"/>
        <v>0</v>
      </c>
      <c r="E267" s="305">
        <f>SUMIF(INOUT!C:C,'N1113  (4)'!A267,INOUT!F:F)</f>
        <v>0</v>
      </c>
      <c r="F267" s="282">
        <f t="shared" si="29"/>
        <v>0</v>
      </c>
      <c r="G267" s="306">
        <v>350</v>
      </c>
      <c r="H267" s="280">
        <f t="shared" si="30"/>
        <v>0</v>
      </c>
      <c r="I267" s="284">
        <f>+G267*F267</f>
        <v>0</v>
      </c>
    </row>
    <row r="268" spans="1:9" s="307" customFormat="1" x14ac:dyDescent="0.2">
      <c r="A268" s="304" t="s">
        <v>356</v>
      </c>
      <c r="B268" s="314">
        <v>0</v>
      </c>
      <c r="C268" s="276">
        <f>SUMIF(INOUT!C:C,'N1113  (4)'!A268,INOUT!E:E)</f>
        <v>1</v>
      </c>
      <c r="D268" s="281">
        <f t="shared" si="28"/>
        <v>1</v>
      </c>
      <c r="E268" s="305">
        <f>SUMIF(INOUT!C:C,'N1113  (4)'!A268,INOUT!F:F)</f>
        <v>1</v>
      </c>
      <c r="F268" s="282">
        <f t="shared" si="29"/>
        <v>0</v>
      </c>
      <c r="G268" s="306">
        <v>5</v>
      </c>
      <c r="H268" s="280">
        <f t="shared" si="30"/>
        <v>5</v>
      </c>
      <c r="I268" s="284">
        <f t="shared" si="31"/>
        <v>0</v>
      </c>
    </row>
    <row r="269" spans="1:9" s="307" customFormat="1" x14ac:dyDescent="0.2">
      <c r="A269" s="304" t="s">
        <v>832</v>
      </c>
      <c r="B269" s="314">
        <v>0</v>
      </c>
      <c r="C269" s="276">
        <v>1</v>
      </c>
      <c r="D269" s="281">
        <f t="shared" si="28"/>
        <v>1</v>
      </c>
      <c r="E269" s="305">
        <f>SUMIF(INOUT!C:C,'N1113  (4)'!A269,INOUT!F:F)</f>
        <v>0</v>
      </c>
      <c r="F269" s="282">
        <f t="shared" si="29"/>
        <v>1</v>
      </c>
      <c r="G269" s="306">
        <v>1950</v>
      </c>
      <c r="H269" s="280">
        <f t="shared" si="30"/>
        <v>0</v>
      </c>
      <c r="I269" s="284">
        <f>+G269*F269</f>
        <v>1950</v>
      </c>
    </row>
    <row r="270" spans="1:9" s="307" customFormat="1" x14ac:dyDescent="0.2">
      <c r="A270" s="304" t="s">
        <v>269</v>
      </c>
      <c r="B270" s="314">
        <v>262</v>
      </c>
      <c r="C270" s="276">
        <f>SUMIF(INOUT!C:C,'N1113  (4)'!A270,INOUT!E:E)</f>
        <v>62</v>
      </c>
      <c r="D270" s="281">
        <f t="shared" si="28"/>
        <v>324</v>
      </c>
      <c r="E270" s="305">
        <f>SUMIF(INOUT!C:C,'N1113  (4)'!A270,INOUT!F:F)</f>
        <v>53</v>
      </c>
      <c r="F270" s="282">
        <f t="shared" si="29"/>
        <v>271</v>
      </c>
      <c r="G270" s="306">
        <v>14</v>
      </c>
      <c r="H270" s="280">
        <f t="shared" si="30"/>
        <v>742</v>
      </c>
      <c r="I270" s="284">
        <f>+G270*F270</f>
        <v>3794</v>
      </c>
    </row>
    <row r="271" spans="1:9" s="307" customFormat="1" x14ac:dyDescent="0.2">
      <c r="A271" s="304" t="s">
        <v>439</v>
      </c>
      <c r="B271" s="314">
        <v>3</v>
      </c>
      <c r="C271" s="276">
        <f>SUMIF(INOUT!C:C,'N1113  (4)'!A271,INOUT!E:E)</f>
        <v>3</v>
      </c>
      <c r="D271" s="281">
        <f t="shared" si="28"/>
        <v>6</v>
      </c>
      <c r="E271" s="305">
        <f>SUMIF(INOUT!C:C,'N1113  (4)'!A271,INOUT!F:F)</f>
        <v>0</v>
      </c>
      <c r="F271" s="282">
        <f t="shared" si="29"/>
        <v>6</v>
      </c>
      <c r="G271" s="306">
        <v>8.5</v>
      </c>
      <c r="H271" s="280">
        <f t="shared" si="30"/>
        <v>0</v>
      </c>
      <c r="I271" s="284">
        <f t="shared" si="31"/>
        <v>51</v>
      </c>
    </row>
    <row r="272" spans="1:9" s="307" customFormat="1" x14ac:dyDescent="0.2">
      <c r="A272" s="304" t="s">
        <v>271</v>
      </c>
      <c r="B272" s="314">
        <v>7</v>
      </c>
      <c r="C272" s="276">
        <f>SUMIF(INOUT!C:C,'N1113  (4)'!A272,INOUT!E:E)</f>
        <v>7</v>
      </c>
      <c r="D272" s="281">
        <f t="shared" si="28"/>
        <v>14</v>
      </c>
      <c r="E272" s="305">
        <f>SUMIF(INOUT!C:C,'N1113  (4)'!A272,INOUT!F:F)</f>
        <v>0</v>
      </c>
      <c r="F272" s="282">
        <f t="shared" si="29"/>
        <v>14</v>
      </c>
      <c r="G272" s="306">
        <v>8.5</v>
      </c>
      <c r="H272" s="280">
        <f t="shared" si="30"/>
        <v>0</v>
      </c>
      <c r="I272" s="284">
        <f t="shared" si="31"/>
        <v>119</v>
      </c>
    </row>
    <row r="273" spans="1:10" s="307" customFormat="1" x14ac:dyDescent="0.2">
      <c r="A273" s="304" t="s">
        <v>747</v>
      </c>
      <c r="B273" s="314">
        <v>0</v>
      </c>
      <c r="C273" s="276">
        <f>SUMIF(INOUT!C:C,'N1113  (4)'!A273,INOUT!E:E)</f>
        <v>1</v>
      </c>
      <c r="D273" s="281">
        <f t="shared" si="28"/>
        <v>1</v>
      </c>
      <c r="E273" s="305">
        <f>SUMIF(INOUT!C:C,'N1113  (4)'!A273,INOUT!F:F)</f>
        <v>1</v>
      </c>
      <c r="F273" s="282">
        <f t="shared" si="29"/>
        <v>0</v>
      </c>
      <c r="G273" s="306">
        <v>78</v>
      </c>
      <c r="H273" s="280">
        <f t="shared" si="30"/>
        <v>78</v>
      </c>
      <c r="I273" s="284">
        <f>+G273*F273</f>
        <v>0</v>
      </c>
    </row>
    <row r="274" spans="1:10" s="307" customFormat="1" x14ac:dyDescent="0.2">
      <c r="A274" s="304" t="s">
        <v>897</v>
      </c>
      <c r="B274" s="314">
        <v>0</v>
      </c>
      <c r="C274" s="276">
        <f>SUMIF(INOUT!C:C,'N1113  (4)'!A274,INOUT!E:E)</f>
        <v>1</v>
      </c>
      <c r="D274" s="281">
        <f>B274+C274</f>
        <v>1</v>
      </c>
      <c r="E274" s="305">
        <f>SUMIF(INOUT!C:C,'N1113  (4)'!A274,INOUT!F:F)</f>
        <v>0</v>
      </c>
      <c r="F274" s="282">
        <f>D274-E274</f>
        <v>1</v>
      </c>
      <c r="G274" s="306">
        <v>95</v>
      </c>
      <c r="H274" s="280">
        <f>+E274*G274</f>
        <v>0</v>
      </c>
      <c r="I274" s="284">
        <f>+G274*F274</f>
        <v>95</v>
      </c>
    </row>
    <row r="275" spans="1:10" s="307" customFormat="1" x14ac:dyDescent="0.2">
      <c r="A275" s="304" t="s">
        <v>857</v>
      </c>
      <c r="B275" s="314">
        <v>0</v>
      </c>
      <c r="C275" s="276">
        <f>SUMIF(INOUT!C:C,'N1113  (4)'!A275,INOUT!E:E)</f>
        <v>1</v>
      </c>
      <c r="D275" s="281">
        <f>B275+C275</f>
        <v>1</v>
      </c>
      <c r="E275" s="305">
        <f>SUMIF(INOUT!C:C,'N1113  (4)'!A275,INOUT!F:F)</f>
        <v>1</v>
      </c>
      <c r="F275" s="282">
        <f t="shared" si="29"/>
        <v>0</v>
      </c>
      <c r="G275" s="306">
        <v>595</v>
      </c>
      <c r="H275" s="280">
        <f>+E275*G275</f>
        <v>595</v>
      </c>
      <c r="I275" s="284">
        <f>+G275*F275</f>
        <v>0</v>
      </c>
    </row>
    <row r="276" spans="1:10" s="307" customFormat="1" x14ac:dyDescent="0.2">
      <c r="A276" s="304" t="s">
        <v>810</v>
      </c>
      <c r="B276" s="314">
        <v>46</v>
      </c>
      <c r="C276" s="276">
        <f>SUMIF(INOUT!C:C,'N1113  (4)'!A276,INOUT!E:E)</f>
        <v>28</v>
      </c>
      <c r="D276" s="281">
        <f t="shared" si="28"/>
        <v>74</v>
      </c>
      <c r="E276" s="305">
        <f>SUMIF(INOUT!C:C,'N1113  (4)'!A276,INOUT!F:F)</f>
        <v>4</v>
      </c>
      <c r="F276" s="282">
        <f t="shared" si="29"/>
        <v>70</v>
      </c>
      <c r="G276" s="306">
        <v>13</v>
      </c>
      <c r="H276" s="280">
        <f t="shared" si="30"/>
        <v>52</v>
      </c>
      <c r="I276" s="284">
        <f>+G276*F276</f>
        <v>910</v>
      </c>
      <c r="J276" s="309"/>
    </row>
    <row r="277" spans="1:10" s="307" customFormat="1" x14ac:dyDescent="0.2">
      <c r="A277" s="304" t="s">
        <v>631</v>
      </c>
      <c r="B277" s="314">
        <v>11</v>
      </c>
      <c r="C277" s="276">
        <f>SUMIF(INOUT!C:C,'N1113  (4)'!A277,INOUT!E:E)</f>
        <v>0</v>
      </c>
      <c r="D277" s="281">
        <f t="shared" si="28"/>
        <v>11</v>
      </c>
      <c r="E277" s="305">
        <f>SUMIF(INOUT!C:C,'N1113  (4)'!A277,INOUT!F:F)</f>
        <v>0</v>
      </c>
      <c r="F277" s="282">
        <f t="shared" si="29"/>
        <v>11</v>
      </c>
      <c r="G277" s="306">
        <v>16</v>
      </c>
      <c r="H277" s="280">
        <f t="shared" si="30"/>
        <v>0</v>
      </c>
      <c r="I277" s="284">
        <f>+G277*F277</f>
        <v>176</v>
      </c>
    </row>
    <row r="278" spans="1:10" s="307" customFormat="1" x14ac:dyDescent="0.2">
      <c r="A278" s="304" t="s">
        <v>517</v>
      </c>
      <c r="B278" s="314">
        <v>3</v>
      </c>
      <c r="C278" s="276">
        <f>SUMIF(INOUT!C:C,'N1113  (4)'!A278,INOUT!E:E)</f>
        <v>0</v>
      </c>
      <c r="D278" s="281">
        <f t="shared" si="28"/>
        <v>3</v>
      </c>
      <c r="E278" s="305">
        <f>SUMIF(INOUT!C:C,'N1113  (4)'!A278,INOUT!F:F)</f>
        <v>0</v>
      </c>
      <c r="F278" s="282">
        <f t="shared" si="29"/>
        <v>3</v>
      </c>
      <c r="G278" s="306">
        <v>20</v>
      </c>
      <c r="H278" s="280">
        <f t="shared" si="30"/>
        <v>0</v>
      </c>
      <c r="I278" s="284">
        <f t="shared" ref="I278:I326" si="32">+G278*F278</f>
        <v>60</v>
      </c>
    </row>
    <row r="279" spans="1:10" s="307" customFormat="1" x14ac:dyDescent="0.2">
      <c r="A279" s="304" t="s">
        <v>527</v>
      </c>
      <c r="B279" s="314">
        <v>12</v>
      </c>
      <c r="C279" s="276">
        <f>SUMIF(INOUT!C:C,'N1113  (4)'!A279,INOUT!E:E)</f>
        <v>0</v>
      </c>
      <c r="D279" s="281">
        <f t="shared" si="28"/>
        <v>12</v>
      </c>
      <c r="E279" s="305">
        <f>SUMIF(INOUT!C:C,'N1113  (4)'!A279,INOUT!F:F)</f>
        <v>0</v>
      </c>
      <c r="F279" s="282">
        <f t="shared" si="29"/>
        <v>12</v>
      </c>
      <c r="G279" s="306">
        <v>18</v>
      </c>
      <c r="H279" s="280">
        <f t="shared" si="30"/>
        <v>0</v>
      </c>
      <c r="I279" s="284">
        <f t="shared" si="32"/>
        <v>216</v>
      </c>
    </row>
    <row r="280" spans="1:10" s="307" customFormat="1" x14ac:dyDescent="0.2">
      <c r="A280" s="304" t="s">
        <v>528</v>
      </c>
      <c r="B280" s="314">
        <v>12</v>
      </c>
      <c r="C280" s="276">
        <f>SUMIF(INOUT!C:C,'N1113  (4)'!A280,INOUT!E:E)</f>
        <v>0</v>
      </c>
      <c r="D280" s="281">
        <f t="shared" si="28"/>
        <v>12</v>
      </c>
      <c r="E280" s="305">
        <f>SUMIF(INOUT!C:C,'N1113  (4)'!A280,INOUT!F:F)</f>
        <v>0</v>
      </c>
      <c r="F280" s="282">
        <f t="shared" si="29"/>
        <v>12</v>
      </c>
      <c r="G280" s="306">
        <v>24</v>
      </c>
      <c r="H280" s="280">
        <f t="shared" si="30"/>
        <v>0</v>
      </c>
      <c r="I280" s="284">
        <f t="shared" si="32"/>
        <v>288</v>
      </c>
    </row>
    <row r="281" spans="1:10" s="307" customFormat="1" x14ac:dyDescent="0.2">
      <c r="A281" s="304" t="s">
        <v>440</v>
      </c>
      <c r="B281" s="314">
        <v>8</v>
      </c>
      <c r="C281" s="276">
        <f>SUMIF(INOUT!C:C,'N1113  (4)'!A281,INOUT!E:E)</f>
        <v>3</v>
      </c>
      <c r="D281" s="281">
        <f t="shared" si="28"/>
        <v>11</v>
      </c>
      <c r="E281" s="305">
        <f>SUMIF(INOUT!C:C,'N1113  (4)'!A281,INOUT!F:F)</f>
        <v>1</v>
      </c>
      <c r="F281" s="282">
        <f t="shared" si="29"/>
        <v>10</v>
      </c>
      <c r="G281" s="306">
        <v>45</v>
      </c>
      <c r="H281" s="280">
        <f t="shared" si="30"/>
        <v>45</v>
      </c>
      <c r="I281" s="284">
        <f t="shared" si="32"/>
        <v>450</v>
      </c>
    </row>
    <row r="282" spans="1:10" s="307" customFormat="1" x14ac:dyDescent="0.2">
      <c r="A282" s="304" t="s">
        <v>441</v>
      </c>
      <c r="B282" s="314">
        <v>15</v>
      </c>
      <c r="C282" s="276">
        <f>SUMIF(INOUT!C:C,'N1113  (4)'!A282,INOUT!E:E)</f>
        <v>11</v>
      </c>
      <c r="D282" s="281">
        <f t="shared" si="28"/>
        <v>26</v>
      </c>
      <c r="E282" s="305">
        <f>SUMIF(INOUT!C:C,'N1113  (4)'!A282,INOUT!F:F)</f>
        <v>0</v>
      </c>
      <c r="F282" s="282">
        <f t="shared" si="29"/>
        <v>26</v>
      </c>
      <c r="G282" s="306">
        <v>58</v>
      </c>
      <c r="H282" s="280">
        <f t="shared" si="30"/>
        <v>0</v>
      </c>
      <c r="I282" s="284">
        <f t="shared" si="32"/>
        <v>1508</v>
      </c>
    </row>
    <row r="283" spans="1:10" s="307" customFormat="1" x14ac:dyDescent="0.2">
      <c r="A283" s="304" t="s">
        <v>272</v>
      </c>
      <c r="B283" s="314">
        <v>0</v>
      </c>
      <c r="C283" s="276">
        <f>SUMIF(INOUT!C:C,'N1113  (4)'!A283,INOUT!E:E)</f>
        <v>0</v>
      </c>
      <c r="D283" s="281">
        <f>B283+C283</f>
        <v>0</v>
      </c>
      <c r="E283" s="305">
        <f>SUMIF(INOUT!C:C,'N1113  (4)'!A283,INOUT!F:F)</f>
        <v>0</v>
      </c>
      <c r="F283" s="282">
        <f>D283-E283</f>
        <v>0</v>
      </c>
      <c r="G283" s="306">
        <v>9.8000000000000007</v>
      </c>
      <c r="H283" s="280">
        <f t="shared" si="30"/>
        <v>0</v>
      </c>
      <c r="I283" s="284">
        <f>+G283*F283</f>
        <v>0</v>
      </c>
    </row>
    <row r="284" spans="1:10" s="307" customFormat="1" x14ac:dyDescent="0.2">
      <c r="A284" s="304" t="s">
        <v>616</v>
      </c>
      <c r="B284" s="314">
        <v>0</v>
      </c>
      <c r="C284" s="276">
        <f>SUMIF(INOUT!C:C,'N1113  (4)'!A284,INOUT!E:E)</f>
        <v>10</v>
      </c>
      <c r="D284" s="281">
        <f>B284+C284</f>
        <v>10</v>
      </c>
      <c r="E284" s="305">
        <f>SUMIF(INOUT!C:C,'N1113  (4)'!A284,INOUT!F:F)</f>
        <v>0</v>
      </c>
      <c r="F284" s="282">
        <f>D284-E284</f>
        <v>10</v>
      </c>
      <c r="G284" s="306">
        <v>10</v>
      </c>
      <c r="H284" s="280">
        <f t="shared" si="30"/>
        <v>0</v>
      </c>
      <c r="I284" s="284">
        <f>+G284*F284</f>
        <v>100</v>
      </c>
    </row>
    <row r="285" spans="1:10" s="307" customFormat="1" ht="16.5" x14ac:dyDescent="0.2">
      <c r="A285" s="168" t="s">
        <v>758</v>
      </c>
      <c r="B285" s="314">
        <v>0</v>
      </c>
      <c r="C285" s="276">
        <f>SUMIF(INOUT!C:C,'N1113  (4)'!A285,INOUT!E:E)</f>
        <v>0</v>
      </c>
      <c r="D285" s="281">
        <f>B285+C285</f>
        <v>0</v>
      </c>
      <c r="E285" s="305">
        <f>SUMIF(INOUT!C:C,'N1113  (4)'!A285,INOUT!F:F)</f>
        <v>0</v>
      </c>
      <c r="F285" s="282">
        <f>D285-E285</f>
        <v>0</v>
      </c>
      <c r="G285" s="306">
        <v>450</v>
      </c>
      <c r="H285" s="280">
        <f>+E285*G285</f>
        <v>0</v>
      </c>
      <c r="I285" s="284">
        <f>+G285*F285</f>
        <v>0</v>
      </c>
    </row>
    <row r="286" spans="1:10" s="307" customFormat="1" ht="16.5" x14ac:dyDescent="0.2">
      <c r="A286" s="348" t="s">
        <v>781</v>
      </c>
      <c r="B286" s="314">
        <v>0</v>
      </c>
      <c r="C286" s="276">
        <f>SUMIF(INOUT!C:C,'N1113  (4)'!A286,INOUT!E:E)</f>
        <v>0</v>
      </c>
      <c r="D286" s="281">
        <f>B286+C286</f>
        <v>0</v>
      </c>
      <c r="E286" s="305">
        <f>SUMIF(INOUT!C:C,'N1113  (4)'!A286,INOUT!F:F)</f>
        <v>0</v>
      </c>
      <c r="F286" s="282">
        <f>D286-E286</f>
        <v>0</v>
      </c>
      <c r="G286" s="306">
        <v>550</v>
      </c>
      <c r="H286" s="280">
        <f>+E286*G286</f>
        <v>0</v>
      </c>
      <c r="I286" s="284">
        <f>+G286*F286</f>
        <v>0</v>
      </c>
    </row>
    <row r="287" spans="1:10" s="307" customFormat="1" ht="16.5" x14ac:dyDescent="0.2">
      <c r="A287" s="348" t="s">
        <v>780</v>
      </c>
      <c r="B287" s="314">
        <v>0</v>
      </c>
      <c r="C287" s="276">
        <f>SUMIF(INOUT!C:C,'N1113  (4)'!A287,INOUT!E:E)</f>
        <v>0</v>
      </c>
      <c r="D287" s="281">
        <f>B287+C287</f>
        <v>0</v>
      </c>
      <c r="E287" s="305">
        <f>SUMIF(INOUT!C:C,'N1113  (4)'!A287,INOUT!F:F)</f>
        <v>0</v>
      </c>
      <c r="F287" s="282">
        <f>D287-E287</f>
        <v>0</v>
      </c>
      <c r="G287" s="306">
        <v>225</v>
      </c>
      <c r="H287" s="280">
        <f>+E287*G287</f>
        <v>0</v>
      </c>
      <c r="I287" s="284">
        <f>+G287*F287</f>
        <v>0</v>
      </c>
    </row>
    <row r="288" spans="1:10" s="307" customFormat="1" x14ac:dyDescent="0.2">
      <c r="A288" s="304" t="s">
        <v>701</v>
      </c>
      <c r="B288" s="314">
        <v>1</v>
      </c>
      <c r="C288" s="276">
        <f>SUMIF(INOUT!C:C,'N1113  (4)'!A288,INOUT!E:E)</f>
        <v>4</v>
      </c>
      <c r="D288" s="281">
        <f t="shared" si="28"/>
        <v>5</v>
      </c>
      <c r="E288" s="305">
        <f>SUMIF(INOUT!C:C,'N1113  (4)'!A288,INOUT!F:F)</f>
        <v>1</v>
      </c>
      <c r="F288" s="282">
        <f t="shared" si="29"/>
        <v>4</v>
      </c>
      <c r="G288" s="306">
        <v>42</v>
      </c>
      <c r="H288" s="280">
        <f t="shared" si="30"/>
        <v>42</v>
      </c>
      <c r="I288" s="284">
        <f t="shared" si="32"/>
        <v>168</v>
      </c>
    </row>
    <row r="289" spans="1:9" s="307" customFormat="1" x14ac:dyDescent="0.2">
      <c r="A289" s="304" t="s">
        <v>755</v>
      </c>
      <c r="B289" s="314">
        <v>0</v>
      </c>
      <c r="C289" s="276">
        <f>SUMIF(INOUT!C:C,'N1113  (4)'!A289,INOUT!E:E)</f>
        <v>0</v>
      </c>
      <c r="D289" s="281">
        <f t="shared" si="28"/>
        <v>0</v>
      </c>
      <c r="E289" s="305">
        <f>SUMIF(INOUT!C:C,'N1113  (4)'!A289,INOUT!F:F)</f>
        <v>0</v>
      </c>
      <c r="F289" s="282">
        <f>D289-E289</f>
        <v>0</v>
      </c>
      <c r="G289" s="306">
        <v>29</v>
      </c>
      <c r="H289" s="280">
        <f>+E289*G289</f>
        <v>0</v>
      </c>
      <c r="I289" s="284">
        <f t="shared" si="32"/>
        <v>0</v>
      </c>
    </row>
    <row r="290" spans="1:9" s="307" customFormat="1" x14ac:dyDescent="0.2">
      <c r="A290" s="304" t="s">
        <v>501</v>
      </c>
      <c r="B290" s="314">
        <v>8</v>
      </c>
      <c r="C290" s="276">
        <f>SUMIF(INOUT!C:C,'N1113  (4)'!A290,INOUT!E:E)</f>
        <v>3</v>
      </c>
      <c r="D290" s="281">
        <f t="shared" si="28"/>
        <v>11</v>
      </c>
      <c r="E290" s="305">
        <f>SUMIF(INOUT!C:C,'N1113  (4)'!A290,INOUT!F:F)</f>
        <v>2</v>
      </c>
      <c r="F290" s="282">
        <f>D290-E290</f>
        <v>9</v>
      </c>
      <c r="G290" s="306">
        <v>20</v>
      </c>
      <c r="H290" s="280">
        <f t="shared" si="30"/>
        <v>40</v>
      </c>
      <c r="I290" s="284">
        <f t="shared" si="32"/>
        <v>180</v>
      </c>
    </row>
    <row r="291" spans="1:9" s="307" customFormat="1" x14ac:dyDescent="0.2">
      <c r="A291" s="304" t="s">
        <v>655</v>
      </c>
      <c r="B291" s="314"/>
      <c r="C291" s="276">
        <f>SUMIF(INOUT!C:C,'N1113  (4)'!A291,INOUT!E:E)</f>
        <v>1</v>
      </c>
      <c r="D291" s="281">
        <f t="shared" si="28"/>
        <v>1</v>
      </c>
      <c r="E291" s="305">
        <f>SUMIF(INOUT!C:C,'N1113  (4)'!A291,INOUT!F:F)</f>
        <v>0</v>
      </c>
      <c r="F291" s="282">
        <f>D291-E291</f>
        <v>1</v>
      </c>
      <c r="G291" s="306">
        <v>65</v>
      </c>
      <c r="H291" s="280">
        <f t="shared" si="30"/>
        <v>0</v>
      </c>
      <c r="I291" s="284">
        <f t="shared" si="32"/>
        <v>65</v>
      </c>
    </row>
    <row r="292" spans="1:9" s="307" customFormat="1" x14ac:dyDescent="0.2">
      <c r="A292" s="304" t="s">
        <v>712</v>
      </c>
      <c r="B292" s="276">
        <v>0</v>
      </c>
      <c r="C292" s="276">
        <f>SUMIF(INOUT!C:C,'N1113  (4)'!A292,INOUT!E:E)</f>
        <v>0</v>
      </c>
      <c r="D292" s="281">
        <f t="shared" si="28"/>
        <v>0</v>
      </c>
      <c r="E292" s="305">
        <f>SUMIF(INOUT!C:C,'N1113  (4)'!A292,INOUT!F:F)</f>
        <v>0</v>
      </c>
      <c r="F292" s="282">
        <v>0</v>
      </c>
      <c r="G292" s="306">
        <v>98</v>
      </c>
      <c r="H292" s="280">
        <f t="shared" si="30"/>
        <v>0</v>
      </c>
      <c r="I292" s="284">
        <f t="shared" si="32"/>
        <v>0</v>
      </c>
    </row>
    <row r="293" spans="1:9" s="307" customFormat="1" x14ac:dyDescent="0.2">
      <c r="A293" s="304" t="s">
        <v>279</v>
      </c>
      <c r="B293" s="314">
        <v>2</v>
      </c>
      <c r="C293" s="276">
        <f>SUMIF(INOUT!C:C,'N1113  (4)'!A293,INOUT!E:E)</f>
        <v>0</v>
      </c>
      <c r="D293" s="281">
        <f t="shared" si="28"/>
        <v>2</v>
      </c>
      <c r="E293" s="305">
        <f>SUMIF(INOUT!C:C,'N1113  (4)'!A293,INOUT!F:F)</f>
        <v>0</v>
      </c>
      <c r="F293" s="282">
        <f t="shared" ref="F293:F328" si="33">D293-E293</f>
        <v>2</v>
      </c>
      <c r="G293" s="306">
        <v>5.58</v>
      </c>
      <c r="H293" s="280">
        <f t="shared" si="30"/>
        <v>0</v>
      </c>
      <c r="I293" s="284">
        <f t="shared" si="32"/>
        <v>11.16</v>
      </c>
    </row>
    <row r="294" spans="1:9" s="307" customFormat="1" x14ac:dyDescent="0.2">
      <c r="A294" s="304" t="s">
        <v>282</v>
      </c>
      <c r="B294" s="314">
        <v>9</v>
      </c>
      <c r="C294" s="276">
        <f>SUMIF(INOUT!C:C,'N1113  (4)'!A294,INOUT!E:E)</f>
        <v>5</v>
      </c>
      <c r="D294" s="281">
        <f t="shared" si="28"/>
        <v>14</v>
      </c>
      <c r="E294" s="305">
        <f>SUMIF(INOUT!C:C,'N1113  (4)'!A294,INOUT!F:F)</f>
        <v>5</v>
      </c>
      <c r="F294" s="282">
        <f t="shared" si="33"/>
        <v>9</v>
      </c>
      <c r="G294" s="306">
        <v>26</v>
      </c>
      <c r="H294" s="280">
        <f t="shared" si="30"/>
        <v>130</v>
      </c>
      <c r="I294" s="284">
        <f t="shared" si="32"/>
        <v>234</v>
      </c>
    </row>
    <row r="295" spans="1:9" s="307" customFormat="1" x14ac:dyDescent="0.2">
      <c r="A295" s="304" t="s">
        <v>713</v>
      </c>
      <c r="B295" s="314">
        <v>0</v>
      </c>
      <c r="C295" s="276">
        <v>1</v>
      </c>
      <c r="D295" s="281">
        <v>1</v>
      </c>
      <c r="E295" s="305">
        <f>SUMIF(INOUT!C:C,'N1113  (4)'!A295,INOUT!F:F)</f>
        <v>0</v>
      </c>
      <c r="F295" s="282">
        <f t="shared" si="33"/>
        <v>1</v>
      </c>
      <c r="G295" s="306">
        <v>295</v>
      </c>
      <c r="H295" s="280">
        <f t="shared" si="30"/>
        <v>0</v>
      </c>
      <c r="I295" s="284">
        <f t="shared" si="32"/>
        <v>295</v>
      </c>
    </row>
    <row r="296" spans="1:9" s="307" customFormat="1" x14ac:dyDescent="0.2">
      <c r="A296" s="304" t="s">
        <v>879</v>
      </c>
      <c r="B296" s="314">
        <v>0</v>
      </c>
      <c r="C296" s="276">
        <v>1</v>
      </c>
      <c r="D296" s="281">
        <v>1</v>
      </c>
      <c r="E296" s="305">
        <f>SUMIF(INOUT!C:C,'N1113  (4)'!A296,INOUT!F:F)</f>
        <v>0</v>
      </c>
      <c r="F296" s="282">
        <f>D296-E296</f>
        <v>1</v>
      </c>
      <c r="G296" s="306">
        <v>295</v>
      </c>
      <c r="H296" s="280">
        <f>+E296*G296</f>
        <v>0</v>
      </c>
      <c r="I296" s="284">
        <f t="shared" si="32"/>
        <v>295</v>
      </c>
    </row>
    <row r="297" spans="1:9" s="307" customFormat="1" x14ac:dyDescent="0.2">
      <c r="A297" s="304" t="s">
        <v>737</v>
      </c>
      <c r="B297" s="314">
        <v>0</v>
      </c>
      <c r="C297" s="276">
        <v>1</v>
      </c>
      <c r="D297" s="281">
        <v>1</v>
      </c>
      <c r="E297" s="305">
        <f>SUMIF(INOUT!C:C,'N1113  (4)'!A297,INOUT!F:F)</f>
        <v>2</v>
      </c>
      <c r="F297" s="282">
        <f t="shared" si="33"/>
        <v>-1</v>
      </c>
      <c r="G297" s="306">
        <v>110</v>
      </c>
      <c r="H297" s="280">
        <f t="shared" si="30"/>
        <v>220</v>
      </c>
      <c r="I297" s="284">
        <f t="shared" si="32"/>
        <v>-110</v>
      </c>
    </row>
    <row r="298" spans="1:9" s="307" customFormat="1" x14ac:dyDescent="0.2">
      <c r="A298" s="304" t="s">
        <v>538</v>
      </c>
      <c r="B298" s="314">
        <v>2</v>
      </c>
      <c r="C298" s="276">
        <f>SUMIF(INOUT!C:C,'N1113  (4)'!A298,INOUT!E:E)</f>
        <v>0</v>
      </c>
      <c r="D298" s="281">
        <f t="shared" ref="D298:D313" si="34">B298+C298</f>
        <v>2</v>
      </c>
      <c r="E298" s="305">
        <f>SUMIF(INOUT!C:C,'N1113  (4)'!A298,INOUT!F:F)</f>
        <v>0</v>
      </c>
      <c r="F298" s="282">
        <f t="shared" si="33"/>
        <v>2</v>
      </c>
      <c r="G298" s="306">
        <v>30</v>
      </c>
      <c r="H298" s="280">
        <f t="shared" si="30"/>
        <v>0</v>
      </c>
      <c r="I298" s="284">
        <f t="shared" si="32"/>
        <v>60</v>
      </c>
    </row>
    <row r="299" spans="1:9" s="307" customFormat="1" ht="16.5" x14ac:dyDescent="0.2">
      <c r="A299" s="168" t="s">
        <v>875</v>
      </c>
      <c r="B299" s="314">
        <v>0</v>
      </c>
      <c r="C299" s="276">
        <f>SUMIF(INOUT!C:C,'N1113  (4)'!A299,INOUT!E:E)</f>
        <v>0</v>
      </c>
      <c r="D299" s="281">
        <f>B299+C299</f>
        <v>0</v>
      </c>
      <c r="E299" s="305">
        <f>SUMIF(INOUT!C:C,'N1113  (4)'!A299,INOUT!F:F)</f>
        <v>0</v>
      </c>
      <c r="F299" s="282">
        <f>D299-E299</f>
        <v>0</v>
      </c>
      <c r="G299" s="306">
        <v>41</v>
      </c>
      <c r="H299" s="280">
        <f t="shared" si="30"/>
        <v>0</v>
      </c>
      <c r="I299" s="284">
        <f t="shared" si="32"/>
        <v>0</v>
      </c>
    </row>
    <row r="300" spans="1:9" s="307" customFormat="1" ht="16.5" x14ac:dyDescent="0.2">
      <c r="A300" s="168" t="s">
        <v>894</v>
      </c>
      <c r="B300" s="314">
        <v>0</v>
      </c>
      <c r="C300" s="276">
        <f>SUMIF(INOUT!C:C,'N1113  (4)'!A300,INOUT!E:E)</f>
        <v>0</v>
      </c>
      <c r="D300" s="281">
        <f>B300+C300</f>
        <v>0</v>
      </c>
      <c r="E300" s="305">
        <f>SUMIF(INOUT!C:C,'N1113  (4)'!A300,INOUT!F:F)</f>
        <v>0</v>
      </c>
      <c r="F300" s="282">
        <f>D300-E300</f>
        <v>0</v>
      </c>
      <c r="G300" s="306">
        <v>40</v>
      </c>
      <c r="H300" s="280">
        <f>+E300*G300</f>
        <v>0</v>
      </c>
      <c r="I300" s="284">
        <f>+G300*F300</f>
        <v>0</v>
      </c>
    </row>
    <row r="301" spans="1:9" s="307" customFormat="1" ht="16.5" x14ac:dyDescent="0.2">
      <c r="A301" s="168" t="s">
        <v>895</v>
      </c>
      <c r="B301" s="314">
        <v>0</v>
      </c>
      <c r="C301" s="276">
        <f>SUMIF(INOUT!C:C,'N1113  (4)'!A301,INOUT!E:E)</f>
        <v>0</v>
      </c>
      <c r="D301" s="281">
        <f>B301+C301</f>
        <v>0</v>
      </c>
      <c r="E301" s="305">
        <f>SUMIF(INOUT!C:C,'N1113  (4)'!A301,INOUT!F:F)</f>
        <v>0</v>
      </c>
      <c r="F301" s="282">
        <f>D301-E301</f>
        <v>0</v>
      </c>
      <c r="G301" s="306">
        <v>38</v>
      </c>
      <c r="H301" s="280">
        <f>+E301*G301</f>
        <v>0</v>
      </c>
      <c r="I301" s="284">
        <f>+G301*F301</f>
        <v>0</v>
      </c>
    </row>
    <row r="302" spans="1:9" s="307" customFormat="1" x14ac:dyDescent="0.2">
      <c r="A302" s="304" t="s">
        <v>562</v>
      </c>
      <c r="B302" s="314">
        <v>0</v>
      </c>
      <c r="C302" s="276">
        <v>1000</v>
      </c>
      <c r="D302" s="329">
        <f t="shared" si="34"/>
        <v>1000</v>
      </c>
      <c r="E302" s="332">
        <f>SUMIF(INOUT!C:C,'N1113  (4)'!A302,INOUT!F:F)</f>
        <v>0</v>
      </c>
      <c r="F302" s="282">
        <f t="shared" si="33"/>
        <v>1000</v>
      </c>
      <c r="G302" s="306">
        <v>0.99</v>
      </c>
      <c r="H302" s="280">
        <f t="shared" si="30"/>
        <v>0</v>
      </c>
      <c r="I302" s="284">
        <f t="shared" si="32"/>
        <v>990</v>
      </c>
    </row>
    <row r="303" spans="1:9" s="307" customFormat="1" ht="16.5" x14ac:dyDescent="0.2">
      <c r="A303" s="168" t="s">
        <v>765</v>
      </c>
      <c r="B303" s="314">
        <v>0</v>
      </c>
      <c r="C303" s="276">
        <v>500</v>
      </c>
      <c r="D303" s="329">
        <f t="shared" si="34"/>
        <v>500</v>
      </c>
      <c r="E303" s="332">
        <f>SUMIF(INOUT!C:C,'N1113  (4)'!A303,INOUT!F:F)</f>
        <v>0</v>
      </c>
      <c r="F303" s="282">
        <f t="shared" si="33"/>
        <v>500</v>
      </c>
      <c r="G303" s="306">
        <v>1.0900000000000001</v>
      </c>
      <c r="H303" s="280">
        <f t="shared" si="30"/>
        <v>0</v>
      </c>
      <c r="I303" s="284">
        <f t="shared" si="32"/>
        <v>545</v>
      </c>
    </row>
    <row r="304" spans="1:9" s="307" customFormat="1" x14ac:dyDescent="0.2">
      <c r="A304" s="304" t="s">
        <v>753</v>
      </c>
      <c r="B304" s="314">
        <v>0</v>
      </c>
      <c r="C304" s="276">
        <f>SUMIF(INOUT!C:C,'N1113  (4)'!A304,INOUT!E:E)</f>
        <v>7</v>
      </c>
      <c r="D304" s="281">
        <f t="shared" si="34"/>
        <v>7</v>
      </c>
      <c r="E304" s="305">
        <f>SUMIF(INOUT!C:C,'N1113  (4)'!A304,INOUT!F:F)</f>
        <v>1</v>
      </c>
      <c r="F304" s="282">
        <f t="shared" si="33"/>
        <v>6</v>
      </c>
      <c r="G304" s="306">
        <v>38</v>
      </c>
      <c r="H304" s="280">
        <f t="shared" si="30"/>
        <v>38</v>
      </c>
      <c r="I304" s="284">
        <f t="shared" si="32"/>
        <v>228</v>
      </c>
    </row>
    <row r="305" spans="1:9" s="307" customFormat="1" x14ac:dyDescent="0.2">
      <c r="A305" s="304" t="s">
        <v>535</v>
      </c>
      <c r="B305" s="314">
        <v>2</v>
      </c>
      <c r="C305" s="276">
        <f>SUMIF(INOUT!C:C,'N1113  (4)'!A305,INOUT!E:E)</f>
        <v>1</v>
      </c>
      <c r="D305" s="281">
        <f t="shared" si="34"/>
        <v>3</v>
      </c>
      <c r="E305" s="305">
        <f>SUMIF(INOUT!C:C,'N1113  (4)'!A305,INOUT!F:F)</f>
        <v>0</v>
      </c>
      <c r="F305" s="282">
        <f t="shared" si="33"/>
        <v>3</v>
      </c>
      <c r="G305" s="306">
        <v>49</v>
      </c>
      <c r="H305" s="280">
        <f t="shared" si="30"/>
        <v>0</v>
      </c>
      <c r="I305" s="284">
        <f t="shared" si="32"/>
        <v>147</v>
      </c>
    </row>
    <row r="306" spans="1:9" s="307" customFormat="1" x14ac:dyDescent="0.2">
      <c r="A306" s="304" t="s">
        <v>627</v>
      </c>
      <c r="B306" s="314">
        <v>1</v>
      </c>
      <c r="C306" s="276">
        <f>SUMIF(INOUT!C:C,'N1113  (4)'!A306,INOUT!E:E)</f>
        <v>0</v>
      </c>
      <c r="D306" s="281">
        <f t="shared" si="34"/>
        <v>1</v>
      </c>
      <c r="E306" s="305">
        <f>SUMIF(INOUT!C:C,'N1113  (4)'!A306,INOUT!F:F)</f>
        <v>0</v>
      </c>
      <c r="F306" s="282">
        <f t="shared" si="33"/>
        <v>1</v>
      </c>
      <c r="G306" s="306">
        <v>18</v>
      </c>
      <c r="H306" s="280">
        <f t="shared" si="30"/>
        <v>0</v>
      </c>
      <c r="I306" s="284">
        <f t="shared" si="32"/>
        <v>18</v>
      </c>
    </row>
    <row r="307" spans="1:9" s="307" customFormat="1" x14ac:dyDescent="0.2">
      <c r="A307" s="304" t="s">
        <v>893</v>
      </c>
      <c r="B307" s="314">
        <v>0</v>
      </c>
      <c r="C307" s="276">
        <f>SUMIF(INOUT!C:C,'N1113  (4)'!A307,INOUT!E:E)</f>
        <v>0</v>
      </c>
      <c r="D307" s="281">
        <f>B307+C307</f>
        <v>0</v>
      </c>
      <c r="E307" s="305">
        <f>SUMIF(INOUT!C:C,'N1113  (4)'!A307,INOUT!F:F)</f>
        <v>0</v>
      </c>
      <c r="F307" s="282">
        <f>D307-E307</f>
        <v>0</v>
      </c>
      <c r="G307" s="306">
        <v>29</v>
      </c>
      <c r="H307" s="280">
        <f>+E307*G307</f>
        <v>0</v>
      </c>
      <c r="I307" s="284">
        <f>+G307*F307</f>
        <v>0</v>
      </c>
    </row>
    <row r="308" spans="1:9" s="307" customFormat="1" x14ac:dyDescent="0.2">
      <c r="A308" s="304" t="s">
        <v>509</v>
      </c>
      <c r="B308" s="314">
        <v>3</v>
      </c>
      <c r="C308" s="276">
        <f>SUMIF(INOUT!C:C,'N1113  (4)'!A308,INOUT!E:E)</f>
        <v>0</v>
      </c>
      <c r="D308" s="281">
        <f t="shared" si="34"/>
        <v>3</v>
      </c>
      <c r="E308" s="305">
        <f>SUMIF(INOUT!C:C,'N1113  (4)'!A308,INOUT!F:F)</f>
        <v>0</v>
      </c>
      <c r="F308" s="282">
        <f t="shared" si="33"/>
        <v>3</v>
      </c>
      <c r="G308" s="306">
        <v>29</v>
      </c>
      <c r="H308" s="280">
        <f t="shared" si="30"/>
        <v>0</v>
      </c>
      <c r="I308" s="284">
        <f t="shared" si="32"/>
        <v>87</v>
      </c>
    </row>
    <row r="309" spans="1:9" s="307" customFormat="1" x14ac:dyDescent="0.2">
      <c r="A309" s="304" t="s">
        <v>510</v>
      </c>
      <c r="B309" s="314">
        <v>0</v>
      </c>
      <c r="C309" s="276">
        <f>SUMIF(INOUT!C:C,'N1113  (4)'!A309,INOUT!E:E)</f>
        <v>0</v>
      </c>
      <c r="D309" s="281">
        <f t="shared" si="34"/>
        <v>0</v>
      </c>
      <c r="E309" s="305">
        <f>SUMIF(INOUT!C:C,'N1113  (4)'!A309,INOUT!F:F)</f>
        <v>0</v>
      </c>
      <c r="F309" s="282">
        <f t="shared" si="33"/>
        <v>0</v>
      </c>
      <c r="G309" s="306">
        <v>26</v>
      </c>
      <c r="H309" s="280">
        <f t="shared" si="30"/>
        <v>0</v>
      </c>
      <c r="I309" s="284">
        <f t="shared" si="32"/>
        <v>0</v>
      </c>
    </row>
    <row r="310" spans="1:9" s="307" customFormat="1" x14ac:dyDescent="0.2">
      <c r="A310" s="304" t="s">
        <v>644</v>
      </c>
      <c r="B310" s="314">
        <v>1</v>
      </c>
      <c r="C310" s="276">
        <f>SUMIF(INOUT!C:C,'N1113  (4)'!A310,INOUT!E:E)</f>
        <v>0</v>
      </c>
      <c r="D310" s="281">
        <f t="shared" si="34"/>
        <v>1</v>
      </c>
      <c r="E310" s="305">
        <f>SUMIF(INOUT!C:C,'N1113  (4)'!A310,INOUT!F:F)</f>
        <v>0</v>
      </c>
      <c r="F310" s="282">
        <f t="shared" si="33"/>
        <v>1</v>
      </c>
      <c r="G310" s="306">
        <v>24</v>
      </c>
      <c r="H310" s="280">
        <f t="shared" si="30"/>
        <v>0</v>
      </c>
      <c r="I310" s="284">
        <f t="shared" si="32"/>
        <v>24</v>
      </c>
    </row>
    <row r="311" spans="1:9" s="307" customFormat="1" x14ac:dyDescent="0.2">
      <c r="A311" s="304" t="s">
        <v>380</v>
      </c>
      <c r="B311" s="314">
        <v>0</v>
      </c>
      <c r="C311" s="276">
        <f>SUMIF(INOUT!C:C,'N1113  (4)'!A311,INOUT!E:E)</f>
        <v>0</v>
      </c>
      <c r="D311" s="281">
        <f t="shared" si="34"/>
        <v>0</v>
      </c>
      <c r="E311" s="305">
        <f>SUMIF(INOUT!C:C,'N1113  (4)'!A311,INOUT!F:F)</f>
        <v>0</v>
      </c>
      <c r="F311" s="282">
        <f t="shared" si="33"/>
        <v>0</v>
      </c>
      <c r="G311" s="306">
        <v>18</v>
      </c>
      <c r="H311" s="280">
        <f t="shared" si="30"/>
        <v>0</v>
      </c>
      <c r="I311" s="284">
        <f t="shared" si="32"/>
        <v>0</v>
      </c>
    </row>
    <row r="312" spans="1:9" s="307" customFormat="1" x14ac:dyDescent="0.2">
      <c r="A312" s="304" t="s">
        <v>505</v>
      </c>
      <c r="B312" s="314"/>
      <c r="C312" s="276">
        <f>SUMIF(INOUT!C:C,'N1113  (4)'!A312,INOUT!E:E)</f>
        <v>0</v>
      </c>
      <c r="D312" s="281">
        <f t="shared" si="34"/>
        <v>0</v>
      </c>
      <c r="E312" s="305">
        <f>SUMIF(INOUT!C:C,'N1113  (4)'!A312,INOUT!F:F)</f>
        <v>0</v>
      </c>
      <c r="F312" s="282">
        <f t="shared" si="33"/>
        <v>0</v>
      </c>
      <c r="G312" s="306">
        <v>29</v>
      </c>
      <c r="H312" s="280">
        <f t="shared" si="30"/>
        <v>0</v>
      </c>
      <c r="I312" s="284">
        <f t="shared" si="32"/>
        <v>0</v>
      </c>
    </row>
    <row r="313" spans="1:9" s="307" customFormat="1" x14ac:dyDescent="0.2">
      <c r="A313" s="304" t="s">
        <v>654</v>
      </c>
      <c r="B313" s="314"/>
      <c r="C313" s="276">
        <f>SUMIF(INOUT!C:C,'N1113  (4)'!A313,INOUT!E:E)</f>
        <v>0</v>
      </c>
      <c r="D313" s="281">
        <f t="shared" si="34"/>
        <v>0</v>
      </c>
      <c r="E313" s="305">
        <f>SUMIF(INOUT!C:C,'N1113  (4)'!A313,INOUT!F:F)</f>
        <v>0</v>
      </c>
      <c r="F313" s="282">
        <f t="shared" si="33"/>
        <v>0</v>
      </c>
      <c r="G313" s="306">
        <v>30</v>
      </c>
      <c r="H313" s="280">
        <f t="shared" ref="H313:H328" si="35">+E313*G313</f>
        <v>0</v>
      </c>
      <c r="I313" s="284">
        <f t="shared" si="32"/>
        <v>0</v>
      </c>
    </row>
    <row r="314" spans="1:9" s="307" customFormat="1" x14ac:dyDescent="0.2">
      <c r="A314" s="304" t="s">
        <v>719</v>
      </c>
      <c r="B314" s="314">
        <v>0</v>
      </c>
      <c r="C314" s="276">
        <v>2</v>
      </c>
      <c r="D314" s="281">
        <v>2</v>
      </c>
      <c r="E314" s="305">
        <f>SUMIF(INOUT!C:C,'N1113  (4)'!A314,INOUT!F:F)</f>
        <v>0</v>
      </c>
      <c r="F314" s="282">
        <f t="shared" si="33"/>
        <v>2</v>
      </c>
      <c r="G314" s="306">
        <v>95</v>
      </c>
      <c r="H314" s="280">
        <f t="shared" si="35"/>
        <v>0</v>
      </c>
      <c r="I314" s="284">
        <f t="shared" si="32"/>
        <v>190</v>
      </c>
    </row>
    <row r="315" spans="1:9" s="307" customFormat="1" x14ac:dyDescent="0.2">
      <c r="A315" s="304" t="s">
        <v>442</v>
      </c>
      <c r="B315" s="314">
        <v>5</v>
      </c>
      <c r="C315" s="276">
        <f>SUMIF(INOUT!C:C,'N1113  (4)'!A315,INOUT!E:E)</f>
        <v>5</v>
      </c>
      <c r="D315" s="281">
        <f t="shared" ref="D315:D325" si="36">B315+C315</f>
        <v>10</v>
      </c>
      <c r="E315" s="305">
        <f>SUMIF(INOUT!C:C,'N1113  (4)'!A315,INOUT!F:F)</f>
        <v>4</v>
      </c>
      <c r="F315" s="282">
        <f t="shared" si="33"/>
        <v>6</v>
      </c>
      <c r="G315" s="306">
        <v>26</v>
      </c>
      <c r="H315" s="280">
        <f t="shared" si="35"/>
        <v>104</v>
      </c>
      <c r="I315" s="284">
        <f t="shared" si="32"/>
        <v>156</v>
      </c>
    </row>
    <row r="316" spans="1:9" s="307" customFormat="1" x14ac:dyDescent="0.2">
      <c r="A316" s="304" t="s">
        <v>756</v>
      </c>
      <c r="B316" s="314">
        <v>0</v>
      </c>
      <c r="C316" s="276">
        <f>SUMIF(INOUT!C:C,'N1113  (4)'!A316,INOUT!E:E)</f>
        <v>6</v>
      </c>
      <c r="D316" s="281">
        <f t="shared" si="36"/>
        <v>6</v>
      </c>
      <c r="E316" s="305">
        <f>SUMIF(INOUT!C:C,'N1113  (4)'!A316,INOUT!F:F)</f>
        <v>16</v>
      </c>
      <c r="F316" s="282">
        <f t="shared" si="33"/>
        <v>-10</v>
      </c>
      <c r="G316" s="306">
        <v>42</v>
      </c>
      <c r="H316" s="280">
        <f t="shared" si="35"/>
        <v>672</v>
      </c>
      <c r="I316" s="284">
        <f t="shared" si="32"/>
        <v>-420</v>
      </c>
    </row>
    <row r="317" spans="1:9" s="307" customFormat="1" ht="16.5" x14ac:dyDescent="0.2">
      <c r="A317" s="168" t="s">
        <v>767</v>
      </c>
      <c r="B317" s="314">
        <v>0</v>
      </c>
      <c r="C317" s="276">
        <f>SUMIF(INOUT!C:C,'N1113  (4)'!A317,INOUT!E:E)</f>
        <v>15</v>
      </c>
      <c r="D317" s="281">
        <f t="shared" si="36"/>
        <v>15</v>
      </c>
      <c r="E317" s="305">
        <f>SUMIF(INOUT!C:C,'N1113  (4)'!A317,INOUT!F:F)</f>
        <v>0</v>
      </c>
      <c r="F317" s="282">
        <f>D317-E317</f>
        <v>15</v>
      </c>
      <c r="G317" s="306">
        <v>60</v>
      </c>
      <c r="H317" s="280">
        <f t="shared" si="35"/>
        <v>0</v>
      </c>
      <c r="I317" s="284">
        <f t="shared" si="32"/>
        <v>900</v>
      </c>
    </row>
    <row r="318" spans="1:9" s="307" customFormat="1" x14ac:dyDescent="0.2">
      <c r="A318" s="304" t="s">
        <v>290</v>
      </c>
      <c r="B318" s="314">
        <v>0</v>
      </c>
      <c r="C318" s="276">
        <f>SUMIF(INOUT!C:C,'N1113  (4)'!A318,INOUT!E:E)</f>
        <v>3</v>
      </c>
      <c r="D318" s="281">
        <f t="shared" si="36"/>
        <v>3</v>
      </c>
      <c r="E318" s="305">
        <f>SUMIF(INOUT!C:C,'N1113  (4)'!A318,INOUT!F:F)</f>
        <v>3</v>
      </c>
      <c r="F318" s="282">
        <f t="shared" si="33"/>
        <v>0</v>
      </c>
      <c r="G318" s="334">
        <v>3125</v>
      </c>
      <c r="H318" s="330">
        <f t="shared" si="35"/>
        <v>9375</v>
      </c>
      <c r="I318" s="284">
        <f t="shared" si="32"/>
        <v>0</v>
      </c>
    </row>
    <row r="319" spans="1:9" s="307" customFormat="1" x14ac:dyDescent="0.2">
      <c r="A319" s="304" t="s">
        <v>443</v>
      </c>
      <c r="B319" s="314">
        <v>5</v>
      </c>
      <c r="C319" s="276">
        <f>SUMIF(INOUT!C:C,'N1113  (4)'!A319,INOUT!E:E)</f>
        <v>0</v>
      </c>
      <c r="D319" s="281">
        <f t="shared" si="36"/>
        <v>5</v>
      </c>
      <c r="E319" s="305">
        <f>SUMIF(INOUT!C:C,'N1113  (4)'!A319,INOUT!F:F)</f>
        <v>0</v>
      </c>
      <c r="F319" s="282">
        <f t="shared" si="33"/>
        <v>5</v>
      </c>
      <c r="G319" s="306">
        <v>20</v>
      </c>
      <c r="H319" s="280">
        <f t="shared" si="35"/>
        <v>0</v>
      </c>
      <c r="I319" s="284">
        <f t="shared" si="32"/>
        <v>100</v>
      </c>
    </row>
    <row r="320" spans="1:9" s="307" customFormat="1" ht="16.5" x14ac:dyDescent="0.2">
      <c r="A320" s="168" t="s">
        <v>745</v>
      </c>
      <c r="B320" s="314">
        <v>0</v>
      </c>
      <c r="C320" s="276">
        <f>SUMIF(INOUT!C:C,'N1113  (4)'!A320,INOUT!E:E)</f>
        <v>0</v>
      </c>
      <c r="D320" s="281">
        <f t="shared" si="36"/>
        <v>0</v>
      </c>
      <c r="E320" s="305">
        <f>SUMIF(INOUT!C:C,'N1113  (4)'!A320,INOUT!F:F)</f>
        <v>0</v>
      </c>
      <c r="F320" s="282">
        <f t="shared" si="33"/>
        <v>0</v>
      </c>
      <c r="G320" s="306">
        <v>485</v>
      </c>
      <c r="H320" s="280">
        <f t="shared" si="35"/>
        <v>0</v>
      </c>
      <c r="I320" s="284">
        <f t="shared" si="32"/>
        <v>0</v>
      </c>
    </row>
    <row r="321" spans="1:9" s="307" customFormat="1" x14ac:dyDescent="0.2">
      <c r="A321" s="304" t="s">
        <v>668</v>
      </c>
      <c r="B321" s="314">
        <v>0</v>
      </c>
      <c r="C321" s="276">
        <f>SUMIF(INOUT!C:C,'N1113  (4)'!A321,INOUT!E:E)</f>
        <v>0</v>
      </c>
      <c r="D321" s="281">
        <f t="shared" si="36"/>
        <v>0</v>
      </c>
      <c r="E321" s="305">
        <f>SUMIF(INOUT!C:C,'N1113  (4)'!A321,INOUT!F:F)</f>
        <v>0</v>
      </c>
      <c r="F321" s="282">
        <f t="shared" si="33"/>
        <v>0</v>
      </c>
      <c r="G321" s="306">
        <v>25</v>
      </c>
      <c r="H321" s="280">
        <f t="shared" si="35"/>
        <v>0</v>
      </c>
      <c r="I321" s="284">
        <f t="shared" si="32"/>
        <v>0</v>
      </c>
    </row>
    <row r="322" spans="1:9" s="307" customFormat="1" x14ac:dyDescent="0.2">
      <c r="A322" s="304" t="s">
        <v>367</v>
      </c>
      <c r="B322" s="314">
        <v>1</v>
      </c>
      <c r="C322" s="276">
        <f>SUMIF(INOUT!C:C,'N1113  (4)'!A322,INOUT!E:E)</f>
        <v>0</v>
      </c>
      <c r="D322" s="281">
        <f t="shared" si="36"/>
        <v>1</v>
      </c>
      <c r="E322" s="305">
        <f>SUMIF(INOUT!C:C,'N1113  (4)'!A322,INOUT!F:F)</f>
        <v>0</v>
      </c>
      <c r="F322" s="282">
        <f t="shared" si="33"/>
        <v>1</v>
      </c>
      <c r="G322" s="306">
        <v>32</v>
      </c>
      <c r="H322" s="280">
        <f t="shared" si="35"/>
        <v>0</v>
      </c>
      <c r="I322" s="284">
        <f t="shared" si="32"/>
        <v>32</v>
      </c>
    </row>
    <row r="323" spans="1:9" s="307" customFormat="1" x14ac:dyDescent="0.2">
      <c r="A323" s="304" t="s">
        <v>870</v>
      </c>
      <c r="B323" s="314">
        <v>0</v>
      </c>
      <c r="C323" s="276">
        <f>SUMIF(INOUT!C:C,'N1113  (4)'!A323,INOUT!E:E)</f>
        <v>0</v>
      </c>
      <c r="D323" s="281">
        <f>B323+C323</f>
        <v>0</v>
      </c>
      <c r="E323" s="305">
        <f>SUMIF(INOUT!C:C,'N1113  (4)'!A323,INOUT!F:F)</f>
        <v>0</v>
      </c>
      <c r="F323" s="282">
        <f>D323-E323</f>
        <v>0</v>
      </c>
      <c r="G323" s="306">
        <v>18</v>
      </c>
      <c r="H323" s="280">
        <f t="shared" si="35"/>
        <v>0</v>
      </c>
      <c r="I323" s="284">
        <f t="shared" si="32"/>
        <v>0</v>
      </c>
    </row>
    <row r="324" spans="1:9" s="307" customFormat="1" ht="16.5" x14ac:dyDescent="0.2">
      <c r="A324" s="168" t="s">
        <v>869</v>
      </c>
      <c r="B324" s="314">
        <v>0</v>
      </c>
      <c r="C324" s="276">
        <f>SUMIF(INOUT!C:C,'N1113  (4)'!A324,INOUT!E:E)</f>
        <v>6</v>
      </c>
      <c r="D324" s="281">
        <f t="shared" si="36"/>
        <v>6</v>
      </c>
      <c r="E324" s="305">
        <f>SUMIF(INOUT!C:C,'N1113  (4)'!A324,INOUT!F:F)</f>
        <v>3</v>
      </c>
      <c r="F324" s="282">
        <f t="shared" si="33"/>
        <v>3</v>
      </c>
      <c r="G324" s="306">
        <v>45</v>
      </c>
      <c r="H324" s="280">
        <f t="shared" si="35"/>
        <v>135</v>
      </c>
      <c r="I324" s="284">
        <f t="shared" si="32"/>
        <v>135</v>
      </c>
    </row>
    <row r="325" spans="1:9" s="307" customFormat="1" x14ac:dyDescent="0.2">
      <c r="A325" s="304" t="s">
        <v>626</v>
      </c>
      <c r="B325" s="314">
        <v>4</v>
      </c>
      <c r="C325" s="276">
        <v>0</v>
      </c>
      <c r="D325" s="281">
        <f t="shared" si="36"/>
        <v>4</v>
      </c>
      <c r="E325" s="305">
        <f>SUMIF(INOUT!C:C,'N1113  (4)'!A325,INOUT!F:F)</f>
        <v>0</v>
      </c>
      <c r="F325" s="282">
        <f t="shared" si="33"/>
        <v>4</v>
      </c>
      <c r="G325" s="306">
        <v>38</v>
      </c>
      <c r="H325" s="280">
        <f t="shared" si="35"/>
        <v>0</v>
      </c>
      <c r="I325" s="284">
        <f t="shared" si="32"/>
        <v>152</v>
      </c>
    </row>
    <row r="326" spans="1:9" s="307" customFormat="1" x14ac:dyDescent="0.2">
      <c r="A326" s="304" t="s">
        <v>382</v>
      </c>
      <c r="B326" s="314">
        <v>1</v>
      </c>
      <c r="C326" s="276">
        <f>SUMIF(INOUT!C:C,'N1113  (4)'!A326,INOUT!E:E)</f>
        <v>0</v>
      </c>
      <c r="D326" s="281">
        <f>B326+C326</f>
        <v>1</v>
      </c>
      <c r="E326" s="305">
        <f>SUMIF(INOUT!C:C,'N1113  (4)'!A326,INOUT!F:F)</f>
        <v>0</v>
      </c>
      <c r="F326" s="282">
        <f t="shared" si="33"/>
        <v>1</v>
      </c>
      <c r="G326" s="306">
        <v>125</v>
      </c>
      <c r="H326" s="280">
        <f t="shared" si="35"/>
        <v>0</v>
      </c>
      <c r="I326" s="284">
        <f t="shared" si="32"/>
        <v>125</v>
      </c>
    </row>
    <row r="327" spans="1:9" s="307" customFormat="1" x14ac:dyDescent="0.2">
      <c r="A327" s="304" t="s">
        <v>301</v>
      </c>
      <c r="B327" s="314">
        <v>3</v>
      </c>
      <c r="C327" s="276">
        <f>SUMIF(INOUT!C:C,'N1113  (4)'!A327,INOUT!E:E)</f>
        <v>2</v>
      </c>
      <c r="D327" s="281">
        <f>B327+C327</f>
        <v>5</v>
      </c>
      <c r="E327" s="305">
        <f>SUMIF(INOUT!C:C,'N1113  (4)'!A327,INOUT!F:F)</f>
        <v>0</v>
      </c>
      <c r="F327" s="282">
        <f t="shared" si="33"/>
        <v>5</v>
      </c>
      <c r="G327" s="306">
        <v>18</v>
      </c>
      <c r="H327" s="280">
        <f t="shared" si="35"/>
        <v>0</v>
      </c>
      <c r="I327" s="284"/>
    </row>
    <row r="328" spans="1:9" s="307" customFormat="1" x14ac:dyDescent="0.2">
      <c r="A328" s="304" t="s">
        <v>444</v>
      </c>
      <c r="B328" s="314">
        <v>2</v>
      </c>
      <c r="C328" s="276">
        <f>SUMIF(INOUT!C:C,'N1113  (4)'!A328,INOUT!E:E)</f>
        <v>20</v>
      </c>
      <c r="D328" s="281">
        <f>B328+C328</f>
        <v>22</v>
      </c>
      <c r="E328" s="305">
        <f>SUMIF(INOUT!C:C,'N1113  (4)'!A328,INOUT!F:F)</f>
        <v>18</v>
      </c>
      <c r="F328" s="282">
        <f t="shared" si="33"/>
        <v>4</v>
      </c>
      <c r="G328" s="334">
        <v>3800</v>
      </c>
      <c r="H328" s="280">
        <f t="shared" si="35"/>
        <v>68400</v>
      </c>
      <c r="I328" s="284"/>
    </row>
    <row r="329" spans="1:9" s="307" customFormat="1" ht="16.5" thickBot="1" x14ac:dyDescent="0.25">
      <c r="A329" s="320"/>
      <c r="B329" s="314"/>
      <c r="C329" s="314"/>
      <c r="D329" s="516" t="s">
        <v>312</v>
      </c>
      <c r="E329" s="516"/>
      <c r="F329" s="516"/>
      <c r="G329" s="516"/>
      <c r="H329" s="333">
        <f>SUM(H60:H328)</f>
        <v>194754.9</v>
      </c>
      <c r="I329" s="279">
        <f>SUM(I60:I328)</f>
        <v>127024.674</v>
      </c>
    </row>
    <row r="330" spans="1:9" s="307" customFormat="1" x14ac:dyDescent="0.2">
      <c r="A330" s="304"/>
      <c r="B330" s="314"/>
      <c r="C330" s="314"/>
      <c r="D330" s="315"/>
      <c r="E330" s="321"/>
      <c r="F330" s="322"/>
      <c r="G330" s="306"/>
      <c r="H330" s="280"/>
      <c r="I330" s="284"/>
    </row>
    <row r="331" spans="1:9" s="309" customFormat="1" x14ac:dyDescent="0.2">
      <c r="A331" s="515" t="s">
        <v>368</v>
      </c>
      <c r="B331" s="515"/>
      <c r="C331" s="515"/>
      <c r="D331" s="515"/>
      <c r="E331" s="515"/>
      <c r="F331" s="515"/>
      <c r="G331" s="515"/>
      <c r="H331" s="515"/>
      <c r="I331" s="292"/>
    </row>
    <row r="332" spans="1:9" s="307" customFormat="1" x14ac:dyDescent="0.2">
      <c r="A332" s="313" t="s">
        <v>643</v>
      </c>
      <c r="B332" s="314"/>
      <c r="C332" s="276">
        <f>SUMIF(INOUT!C:C,'N1113  (4)'!A332,INOUT!E:E)</f>
        <v>0</v>
      </c>
      <c r="D332" s="281">
        <f>B332+C332</f>
        <v>0</v>
      </c>
      <c r="E332" s="305">
        <f>SUMIF(INOUT!C:C,'N1113  (4)'!A332,INOUT!F:F)</f>
        <v>0</v>
      </c>
      <c r="F332" s="282">
        <f t="shared" ref="F332:F344" si="37">D332-E332</f>
        <v>0</v>
      </c>
      <c r="G332" s="306">
        <v>565</v>
      </c>
      <c r="H332" s="280">
        <f>+E332*G332</f>
        <v>0</v>
      </c>
      <c r="I332" s="284">
        <f t="shared" ref="I332:I372" si="38">+G332*F332</f>
        <v>0</v>
      </c>
    </row>
    <row r="333" spans="1:9" s="307" customFormat="1" x14ac:dyDescent="0.2">
      <c r="A333" s="304" t="s">
        <v>766</v>
      </c>
      <c r="B333" s="314">
        <v>0</v>
      </c>
      <c r="C333" s="276">
        <f>SUMIF(INOUT!C:C,'N1113  (4)'!A333,INOUT!E:E)</f>
        <v>0</v>
      </c>
      <c r="D333" s="281">
        <f t="shared" ref="D333:D378" si="39">B333+C333</f>
        <v>0</v>
      </c>
      <c r="E333" s="305">
        <f>SUMIF(INOUT!C:C,'N1113  (4)'!A333,INOUT!F:F)</f>
        <v>0</v>
      </c>
      <c r="F333" s="282">
        <f t="shared" si="37"/>
        <v>0</v>
      </c>
      <c r="G333" s="334">
        <v>415</v>
      </c>
      <c r="H333" s="280">
        <f t="shared" ref="H333:H378" si="40">+E333*G333</f>
        <v>0</v>
      </c>
      <c r="I333" s="284">
        <f t="shared" si="38"/>
        <v>0</v>
      </c>
    </row>
    <row r="334" spans="1:9" s="307" customFormat="1" x14ac:dyDescent="0.2">
      <c r="A334" s="304" t="s">
        <v>806</v>
      </c>
      <c r="B334" s="314">
        <v>0</v>
      </c>
      <c r="C334" s="276">
        <f>SUMIF(INOUT!C:C,'N1113  (4)'!A334,INOUT!E:E)</f>
        <v>0</v>
      </c>
      <c r="D334" s="281">
        <f t="shared" si="39"/>
        <v>0</v>
      </c>
      <c r="E334" s="305">
        <f>SUMIF(INOUT!C:C,'N1113  (4)'!A334,INOUT!F:F)</f>
        <v>0</v>
      </c>
      <c r="F334" s="282">
        <f t="shared" si="37"/>
        <v>0</v>
      </c>
      <c r="G334" s="334">
        <v>2600</v>
      </c>
      <c r="H334" s="280">
        <f t="shared" si="40"/>
        <v>0</v>
      </c>
      <c r="I334" s="284">
        <f t="shared" si="38"/>
        <v>0</v>
      </c>
    </row>
    <row r="335" spans="1:9" s="307" customFormat="1" x14ac:dyDescent="0.2">
      <c r="A335" s="304" t="s">
        <v>736</v>
      </c>
      <c r="B335" s="314">
        <v>0</v>
      </c>
      <c r="C335" s="276">
        <f>SUMIF(INOUT!C:C,'N1113  (4)'!A335,INOUT!E:E)</f>
        <v>0</v>
      </c>
      <c r="D335" s="281">
        <f t="shared" si="39"/>
        <v>0</v>
      </c>
      <c r="E335" s="305">
        <f>SUMIF(INOUT!C:C,'N1113  (4)'!A335,INOUT!F:F)</f>
        <v>0</v>
      </c>
      <c r="F335" s="282">
        <f t="shared" si="37"/>
        <v>0</v>
      </c>
      <c r="G335" s="306">
        <v>180</v>
      </c>
      <c r="H335" s="280">
        <f t="shared" si="40"/>
        <v>0</v>
      </c>
      <c r="I335" s="284">
        <f t="shared" si="38"/>
        <v>0</v>
      </c>
    </row>
    <row r="336" spans="1:9" s="307" customFormat="1" ht="16.5" x14ac:dyDescent="0.2">
      <c r="A336" s="168" t="s">
        <v>750</v>
      </c>
      <c r="B336" s="314">
        <v>0</v>
      </c>
      <c r="C336" s="276">
        <f>SUMIF(INOUT!C:C,'N1113  (4)'!A336,INOUT!E:E)</f>
        <v>0</v>
      </c>
      <c r="D336" s="281">
        <f t="shared" si="39"/>
        <v>0</v>
      </c>
      <c r="E336" s="305">
        <f>SUMIF(INOUT!C:C,'N1113  (4)'!A336,INOUT!F:F)</f>
        <v>0</v>
      </c>
      <c r="F336" s="282">
        <f t="shared" si="37"/>
        <v>0</v>
      </c>
      <c r="G336" s="306">
        <v>595</v>
      </c>
      <c r="H336" s="280">
        <f t="shared" si="40"/>
        <v>0</v>
      </c>
      <c r="I336" s="284">
        <f t="shared" si="38"/>
        <v>0</v>
      </c>
    </row>
    <row r="337" spans="1:9" s="307" customFormat="1" ht="16.5" x14ac:dyDescent="0.2">
      <c r="A337" s="168" t="s">
        <v>840</v>
      </c>
      <c r="B337" s="314">
        <v>0</v>
      </c>
      <c r="C337" s="276">
        <f>SUMIF(INOUT!C:C,'N1113  (4)'!A337,INOUT!E:E)</f>
        <v>0</v>
      </c>
      <c r="D337" s="281">
        <f t="shared" si="39"/>
        <v>0</v>
      </c>
      <c r="E337" s="305">
        <f>SUMIF(INOUT!C:C,'N1113  (4)'!A337,INOUT!F:F)</f>
        <v>0</v>
      </c>
      <c r="F337" s="282">
        <f t="shared" si="37"/>
        <v>0</v>
      </c>
      <c r="G337" s="306">
        <v>319.75</v>
      </c>
      <c r="H337" s="280">
        <f t="shared" si="40"/>
        <v>0</v>
      </c>
      <c r="I337" s="284">
        <f t="shared" si="38"/>
        <v>0</v>
      </c>
    </row>
    <row r="338" spans="1:9" s="307" customFormat="1" ht="16.5" x14ac:dyDescent="0.2">
      <c r="A338" s="168" t="s">
        <v>863</v>
      </c>
      <c r="B338" s="314">
        <v>0</v>
      </c>
      <c r="C338" s="276">
        <f>SUMIF(INOUT!C:C,'N1113  (4)'!A338,INOUT!E:E)</f>
        <v>0</v>
      </c>
      <c r="D338" s="281">
        <f t="shared" si="39"/>
        <v>0</v>
      </c>
      <c r="E338" s="305">
        <f>SUMIF(INOUT!C:C,'N1113  (4)'!A338,INOUT!F:F)</f>
        <v>0</v>
      </c>
      <c r="F338" s="282">
        <f t="shared" si="37"/>
        <v>0</v>
      </c>
      <c r="G338" s="306">
        <v>216</v>
      </c>
      <c r="H338" s="280">
        <f t="shared" si="40"/>
        <v>0</v>
      </c>
      <c r="I338" s="284">
        <f t="shared" si="38"/>
        <v>0</v>
      </c>
    </row>
    <row r="339" spans="1:9" s="307" customFormat="1" x14ac:dyDescent="0.2">
      <c r="A339" s="304" t="s">
        <v>107</v>
      </c>
      <c r="B339" s="314">
        <v>0</v>
      </c>
      <c r="C339" s="276">
        <f>SUMIF(INOUT!C:C,'N1113  (4)'!A339,INOUT!E:E)</f>
        <v>0</v>
      </c>
      <c r="D339" s="281">
        <f t="shared" si="39"/>
        <v>0</v>
      </c>
      <c r="E339" s="305">
        <f>SUMIF(INOUT!C:C,'N1113  (4)'!A339,INOUT!F:F)</f>
        <v>0</v>
      </c>
      <c r="F339" s="282">
        <f t="shared" si="37"/>
        <v>0</v>
      </c>
      <c r="G339" s="306">
        <v>325</v>
      </c>
      <c r="H339" s="280">
        <f t="shared" si="40"/>
        <v>0</v>
      </c>
      <c r="I339" s="284">
        <f t="shared" si="38"/>
        <v>0</v>
      </c>
    </row>
    <row r="340" spans="1:9" s="307" customFormat="1" x14ac:dyDescent="0.2">
      <c r="A340" s="304" t="s">
        <v>782</v>
      </c>
      <c r="B340" s="314">
        <v>0</v>
      </c>
      <c r="C340" s="276">
        <f>SUMIF(INOUT!C:C,'N1113  (4)'!A340,INOUT!E:E)</f>
        <v>0</v>
      </c>
      <c r="D340" s="281">
        <f>B340+C340</f>
        <v>0</v>
      </c>
      <c r="E340" s="305">
        <f>SUMIF(INOUT!C:C,'N1113  (4)'!A340,INOUT!F:F)</f>
        <v>0</v>
      </c>
      <c r="F340" s="282">
        <f t="shared" si="37"/>
        <v>0</v>
      </c>
      <c r="G340" s="306">
        <v>425</v>
      </c>
      <c r="H340" s="280">
        <f>+E340*G340</f>
        <v>0</v>
      </c>
      <c r="I340" s="284">
        <f>+G340*F340</f>
        <v>0</v>
      </c>
    </row>
    <row r="341" spans="1:9" s="307" customFormat="1" x14ac:dyDescent="0.2">
      <c r="A341" s="304" t="s">
        <v>792</v>
      </c>
      <c r="B341" s="314">
        <v>0</v>
      </c>
      <c r="C341" s="276">
        <f>SUMIF(INOUT!C:C,'N1113  (4)'!A341,INOUT!E:E)</f>
        <v>0</v>
      </c>
      <c r="D341" s="281">
        <f>B341+C341</f>
        <v>0</v>
      </c>
      <c r="E341" s="305">
        <f>SUMIF(INOUT!C:C,'N1113  (4)'!A341,INOUT!F:F)</f>
        <v>0</v>
      </c>
      <c r="F341" s="282">
        <f t="shared" si="37"/>
        <v>0</v>
      </c>
      <c r="G341" s="306">
        <v>295</v>
      </c>
      <c r="H341" s="280">
        <f>+E341*G341</f>
        <v>0</v>
      </c>
      <c r="I341" s="284">
        <f>+G341*F341</f>
        <v>0</v>
      </c>
    </row>
    <row r="342" spans="1:9" s="307" customFormat="1" ht="16.5" x14ac:dyDescent="0.2">
      <c r="A342" s="348" t="s">
        <v>898</v>
      </c>
      <c r="B342" s="314">
        <v>0</v>
      </c>
      <c r="C342" s="276">
        <f>SUMIF(INOUT!C:C,'N1113  (4)'!A342,INOUT!E:E)</f>
        <v>0</v>
      </c>
      <c r="D342" s="281">
        <f>B342+C342</f>
        <v>0</v>
      </c>
      <c r="E342" s="305">
        <f>SUMIF(INOUT!C:C,'N1113  (4)'!A342,INOUT!F:F)</f>
        <v>0</v>
      </c>
      <c r="F342" s="282">
        <f t="shared" si="37"/>
        <v>0</v>
      </c>
      <c r="G342" s="306">
        <v>250</v>
      </c>
      <c r="H342" s="280">
        <f>+E342*G342</f>
        <v>0</v>
      </c>
      <c r="I342" s="284">
        <f>+G342*F342</f>
        <v>0</v>
      </c>
    </row>
    <row r="343" spans="1:9" s="307" customFormat="1" ht="16.5" x14ac:dyDescent="0.2">
      <c r="A343" s="348" t="s">
        <v>899</v>
      </c>
      <c r="B343" s="314">
        <v>0</v>
      </c>
      <c r="C343" s="276">
        <f>SUMIF(INOUT!C:C,'N1113  (4)'!A343,INOUT!E:E)</f>
        <v>0</v>
      </c>
      <c r="D343" s="281">
        <f>B343+C343</f>
        <v>0</v>
      </c>
      <c r="E343" s="305">
        <f>SUMIF(INOUT!C:C,'N1113  (4)'!A343,INOUT!F:F)</f>
        <v>0</v>
      </c>
      <c r="F343" s="282">
        <f t="shared" si="37"/>
        <v>0</v>
      </c>
      <c r="G343" s="306">
        <v>95</v>
      </c>
      <c r="H343" s="280">
        <f>+E343*G343</f>
        <v>0</v>
      </c>
      <c r="I343" s="284">
        <f>+G343*F343</f>
        <v>0</v>
      </c>
    </row>
    <row r="344" spans="1:9" s="307" customFormat="1" x14ac:dyDescent="0.2">
      <c r="A344" s="304" t="s">
        <v>696</v>
      </c>
      <c r="B344" s="276">
        <v>0</v>
      </c>
      <c r="C344" s="276">
        <f>SUMIF(INOUT!C:C,'N1113  (4)'!A344,INOUT!E:E)</f>
        <v>0</v>
      </c>
      <c r="D344" s="281">
        <f t="shared" si="39"/>
        <v>0</v>
      </c>
      <c r="E344" s="305">
        <f>SUMIF(INOUT!C:C,'N1113  (4)'!A344,INOUT!F:F)</f>
        <v>0</v>
      </c>
      <c r="F344" s="282">
        <f t="shared" si="37"/>
        <v>0</v>
      </c>
      <c r="G344" s="306">
        <v>220</v>
      </c>
      <c r="H344" s="280">
        <f t="shared" si="40"/>
        <v>0</v>
      </c>
      <c r="I344" s="284">
        <f t="shared" si="38"/>
        <v>0</v>
      </c>
    </row>
    <row r="345" spans="1:9" s="307" customFormat="1" x14ac:dyDescent="0.2">
      <c r="A345" s="304" t="s">
        <v>114</v>
      </c>
      <c r="B345" s="276">
        <v>0</v>
      </c>
      <c r="C345" s="276">
        <f>SUMIF(INOUT!C:C,'N1113  (4)'!A345,INOUT!E:E)</f>
        <v>0</v>
      </c>
      <c r="D345" s="281">
        <f t="shared" si="39"/>
        <v>0</v>
      </c>
      <c r="E345" s="305">
        <f>SUMIF(INOUT!C:C,'N1113  (4)'!A345,INOUT!F:F)</f>
        <v>0</v>
      </c>
      <c r="F345" s="282">
        <v>0</v>
      </c>
      <c r="G345" s="306">
        <v>460</v>
      </c>
      <c r="H345" s="280">
        <f t="shared" si="40"/>
        <v>0</v>
      </c>
      <c r="I345" s="284">
        <f t="shared" si="38"/>
        <v>0</v>
      </c>
    </row>
    <row r="346" spans="1:9" s="307" customFormat="1" x14ac:dyDescent="0.2">
      <c r="A346" s="304" t="s">
        <v>831</v>
      </c>
      <c r="B346" s="276">
        <v>0</v>
      </c>
      <c r="C346" s="276">
        <f>SUMIF(INOUT!C:C,'N1113  (4)'!A346,INOUT!E:E)</f>
        <v>0</v>
      </c>
      <c r="D346" s="281">
        <f t="shared" si="39"/>
        <v>0</v>
      </c>
      <c r="E346" s="305">
        <f>SUMIF(INOUT!C:C,'N1113  (4)'!A346,INOUT!F:F)</f>
        <v>0</v>
      </c>
      <c r="F346" s="282">
        <v>0</v>
      </c>
      <c r="G346" s="334">
        <v>449.75</v>
      </c>
      <c r="H346" s="280">
        <f t="shared" si="40"/>
        <v>0</v>
      </c>
      <c r="I346" s="284">
        <f t="shared" si="38"/>
        <v>0</v>
      </c>
    </row>
    <row r="347" spans="1:9" s="307" customFormat="1" ht="16.5" x14ac:dyDescent="0.2">
      <c r="A347" s="168" t="s">
        <v>843</v>
      </c>
      <c r="B347" s="314">
        <v>0</v>
      </c>
      <c r="C347" s="276">
        <f>SUMIF(INOUT!C:C,'N1113  (4)'!A347,INOUT!E:E)</f>
        <v>0</v>
      </c>
      <c r="D347" s="281">
        <f t="shared" si="39"/>
        <v>0</v>
      </c>
      <c r="E347" s="305">
        <f>SUMIF(INOUT!C:C,'N1113  (4)'!A347,INOUT!F:F)</f>
        <v>0</v>
      </c>
      <c r="F347" s="282">
        <f t="shared" ref="F347:F378" si="41">D347-E347</f>
        <v>0</v>
      </c>
      <c r="G347" s="306">
        <v>1599.6</v>
      </c>
      <c r="H347" s="280">
        <f t="shared" si="40"/>
        <v>0</v>
      </c>
      <c r="I347" s="284">
        <f t="shared" si="38"/>
        <v>0</v>
      </c>
    </row>
    <row r="348" spans="1:9" s="307" customFormat="1" ht="16.5" x14ac:dyDescent="0.2">
      <c r="A348" s="168" t="s">
        <v>882</v>
      </c>
      <c r="B348" s="314">
        <v>0</v>
      </c>
      <c r="C348" s="276">
        <f>SUMIF(INOUT!C:C,'N1113  (4)'!A348,INOUT!E:E)</f>
        <v>0</v>
      </c>
      <c r="D348" s="281">
        <f>B348+C348</f>
        <v>0</v>
      </c>
      <c r="E348" s="305">
        <f>SUMIF(INOUT!C:C,'N1113  (4)'!A348,INOUT!F:F)</f>
        <v>0</v>
      </c>
      <c r="F348" s="282">
        <f t="shared" si="41"/>
        <v>0</v>
      </c>
      <c r="G348" s="306">
        <v>180</v>
      </c>
      <c r="H348" s="280">
        <f>+E348*G348</f>
        <v>0</v>
      </c>
      <c r="I348" s="284">
        <f>+G348*F348</f>
        <v>0</v>
      </c>
    </row>
    <row r="349" spans="1:9" s="307" customFormat="1" ht="16.5" x14ac:dyDescent="0.2">
      <c r="A349" s="348" t="s">
        <v>775</v>
      </c>
      <c r="B349" s="314">
        <v>0</v>
      </c>
      <c r="C349" s="276">
        <f>SUMIF(INOUT!C:C,'N1113  (4)'!A349,INOUT!E:E)</f>
        <v>0</v>
      </c>
      <c r="D349" s="281">
        <f>B349+C349</f>
        <v>0</v>
      </c>
      <c r="E349" s="305">
        <f>SUMIF(INOUT!C:C,'N1113  (4)'!A349,INOUT!F:F)</f>
        <v>0</v>
      </c>
      <c r="F349" s="282">
        <f>D349-E349</f>
        <v>0</v>
      </c>
      <c r="G349" s="306">
        <v>2450</v>
      </c>
      <c r="H349" s="280">
        <f>+E349*G349</f>
        <v>0</v>
      </c>
      <c r="I349" s="284">
        <f>+G349*F349</f>
        <v>0</v>
      </c>
    </row>
    <row r="350" spans="1:9" s="307" customFormat="1" ht="16.5" x14ac:dyDescent="0.2">
      <c r="A350" s="168" t="s">
        <v>842</v>
      </c>
      <c r="B350" s="314">
        <v>0</v>
      </c>
      <c r="C350" s="276">
        <f>SUMIF(INOUT!C:C,'N1113  (4)'!A350,INOUT!E:E)</f>
        <v>0</v>
      </c>
      <c r="D350" s="281">
        <f t="shared" si="39"/>
        <v>0</v>
      </c>
      <c r="E350" s="305">
        <f>SUMIF(INOUT!C:C,'N1113  (4)'!A350,INOUT!F:F)</f>
        <v>0</v>
      </c>
      <c r="F350" s="282">
        <f t="shared" si="41"/>
        <v>0</v>
      </c>
      <c r="G350" s="306">
        <v>88</v>
      </c>
      <c r="H350" s="280">
        <f t="shared" si="40"/>
        <v>0</v>
      </c>
      <c r="I350" s="284">
        <f t="shared" si="38"/>
        <v>0</v>
      </c>
    </row>
    <row r="351" spans="1:9" s="307" customFormat="1" x14ac:dyDescent="0.2">
      <c r="A351" s="304" t="s">
        <v>829</v>
      </c>
      <c r="B351" s="314"/>
      <c r="C351" s="276">
        <f>SUMIF(INOUT!C:C,'N1113  (4)'!A351,INOUT!E:E)</f>
        <v>0</v>
      </c>
      <c r="D351" s="281">
        <f t="shared" si="39"/>
        <v>0</v>
      </c>
      <c r="E351" s="305">
        <f>SUMIF(INOUT!C:C,'N1113  (4)'!A351,INOUT!F:F)</f>
        <v>0</v>
      </c>
      <c r="F351" s="282">
        <f t="shared" si="41"/>
        <v>0</v>
      </c>
      <c r="G351" s="306">
        <v>1000</v>
      </c>
      <c r="H351" s="280">
        <f t="shared" si="40"/>
        <v>0</v>
      </c>
      <c r="I351" s="284">
        <f t="shared" si="38"/>
        <v>0</v>
      </c>
    </row>
    <row r="352" spans="1:9" s="307" customFormat="1" x14ac:dyDescent="0.2">
      <c r="A352" s="304" t="s">
        <v>830</v>
      </c>
      <c r="B352" s="314"/>
      <c r="C352" s="276">
        <f>SUMIF(INOUT!C:C,'N1113  (4)'!A352,INOUT!E:E)</f>
        <v>0</v>
      </c>
      <c r="D352" s="281">
        <f t="shared" si="39"/>
        <v>0</v>
      </c>
      <c r="E352" s="305">
        <f>SUMIF(INOUT!C:C,'N1113  (4)'!A352,INOUT!F:F)</f>
        <v>0</v>
      </c>
      <c r="F352" s="282">
        <f t="shared" si="41"/>
        <v>0</v>
      </c>
      <c r="G352" s="306">
        <v>1299</v>
      </c>
      <c r="H352" s="280">
        <f t="shared" si="40"/>
        <v>0</v>
      </c>
      <c r="I352" s="284">
        <f t="shared" si="38"/>
        <v>0</v>
      </c>
    </row>
    <row r="353" spans="1:9" s="307" customFormat="1" x14ac:dyDescent="0.2">
      <c r="A353" s="304" t="s">
        <v>735</v>
      </c>
      <c r="B353" s="314"/>
      <c r="C353" s="276">
        <f>SUMIF(INOUT!C:C,'N1113  (4)'!A353,INOUT!E:E)</f>
        <v>0</v>
      </c>
      <c r="D353" s="281">
        <f t="shared" si="39"/>
        <v>0</v>
      </c>
      <c r="E353" s="305">
        <f>SUMIF(INOUT!C:C,'N1113  (4)'!A353,INOUT!F:F)</f>
        <v>0</v>
      </c>
      <c r="F353" s="282">
        <f t="shared" si="41"/>
        <v>0</v>
      </c>
      <c r="G353" s="306">
        <v>300</v>
      </c>
      <c r="H353" s="280">
        <f t="shared" si="40"/>
        <v>0</v>
      </c>
      <c r="I353" s="284">
        <f t="shared" si="38"/>
        <v>0</v>
      </c>
    </row>
    <row r="354" spans="1:9" s="307" customFormat="1" x14ac:dyDescent="0.2">
      <c r="A354" s="313" t="s">
        <v>632</v>
      </c>
      <c r="B354" s="314"/>
      <c r="C354" s="276">
        <f>SUMIF(INOUT!C:C,'N1113  (4)'!A354,INOUT!E:E)</f>
        <v>0</v>
      </c>
      <c r="D354" s="281">
        <f t="shared" si="39"/>
        <v>0</v>
      </c>
      <c r="E354" s="305">
        <f>SUMIF(INOUT!C:C,'N1113  (4)'!A354,INOUT!F:F)</f>
        <v>0</v>
      </c>
      <c r="F354" s="282">
        <f t="shared" si="41"/>
        <v>0</v>
      </c>
      <c r="G354" s="306">
        <v>785</v>
      </c>
      <c r="H354" s="280">
        <f t="shared" si="40"/>
        <v>0</v>
      </c>
      <c r="I354" s="284">
        <f t="shared" si="38"/>
        <v>0</v>
      </c>
    </row>
    <row r="355" spans="1:9" s="307" customFormat="1" x14ac:dyDescent="0.2">
      <c r="A355" s="313" t="s">
        <v>732</v>
      </c>
      <c r="B355" s="314"/>
      <c r="C355" s="276">
        <f>SUMIF(INOUT!C:C,'N1113  (4)'!A355,INOUT!E:E)</f>
        <v>0</v>
      </c>
      <c r="D355" s="281">
        <f t="shared" si="39"/>
        <v>0</v>
      </c>
      <c r="E355" s="305">
        <f>SUMIF(INOUT!C:C,'N1113  (4)'!A355,INOUT!F:F)</f>
        <v>0</v>
      </c>
      <c r="F355" s="282">
        <f t="shared" si="41"/>
        <v>0</v>
      </c>
      <c r="G355" s="306">
        <v>740</v>
      </c>
      <c r="H355" s="280">
        <f t="shared" si="40"/>
        <v>0</v>
      </c>
      <c r="I355" s="284">
        <f t="shared" si="38"/>
        <v>0</v>
      </c>
    </row>
    <row r="356" spans="1:9" s="307" customFormat="1" ht="16.5" x14ac:dyDescent="0.2">
      <c r="A356" s="348" t="s">
        <v>890</v>
      </c>
      <c r="B356" s="314">
        <v>0</v>
      </c>
      <c r="C356" s="276">
        <f>SUMIF(INOUT!C:C,'N1113  (4)'!A356,INOUT!E:E)</f>
        <v>0</v>
      </c>
      <c r="D356" s="281">
        <f>B356+C356</f>
        <v>0</v>
      </c>
      <c r="E356" s="305">
        <f>SUMIF(INOUT!C:C,'N1113  (4)'!A356,INOUT!F:F)</f>
        <v>0</v>
      </c>
      <c r="F356" s="282">
        <f t="shared" si="41"/>
        <v>0</v>
      </c>
      <c r="G356" s="334">
        <v>1900</v>
      </c>
      <c r="H356" s="280">
        <f>+E356*G356</f>
        <v>0</v>
      </c>
      <c r="I356" s="284">
        <f>+G356*F356</f>
        <v>0</v>
      </c>
    </row>
    <row r="357" spans="1:9" s="307" customFormat="1" x14ac:dyDescent="0.2">
      <c r="A357" s="304" t="s">
        <v>447</v>
      </c>
      <c r="B357" s="314">
        <v>1</v>
      </c>
      <c r="C357" s="276">
        <f>SUMIF(INOUT!C:C,'N1113  (4)'!A357,INOUT!E:E)</f>
        <v>0</v>
      </c>
      <c r="D357" s="281">
        <f t="shared" si="39"/>
        <v>1</v>
      </c>
      <c r="E357" s="305">
        <f>SUMIF(INOUT!C:C,'N1113  (4)'!A357,INOUT!F:F)</f>
        <v>0</v>
      </c>
      <c r="F357" s="282">
        <f t="shared" si="41"/>
        <v>1</v>
      </c>
      <c r="G357" s="306">
        <v>695</v>
      </c>
      <c r="H357" s="280">
        <f t="shared" si="40"/>
        <v>0</v>
      </c>
      <c r="I357" s="284">
        <f t="shared" si="38"/>
        <v>695</v>
      </c>
    </row>
    <row r="358" spans="1:9" s="307" customFormat="1" ht="16.5" x14ac:dyDescent="0.2">
      <c r="A358" s="183" t="s">
        <v>827</v>
      </c>
      <c r="B358" s="314">
        <v>0</v>
      </c>
      <c r="C358" s="276">
        <f>SUMIF(INOUT!C:C,'N1113  (4)'!A358,INOUT!E:E)</f>
        <v>0</v>
      </c>
      <c r="D358" s="281">
        <f t="shared" si="39"/>
        <v>0</v>
      </c>
      <c r="E358" s="305">
        <f>SUMIF(INOUT!C:C,'N1113  (4)'!A358,INOUT!F:F)</f>
        <v>0</v>
      </c>
      <c r="F358" s="282">
        <f t="shared" si="41"/>
        <v>0</v>
      </c>
      <c r="G358" s="334">
        <v>1950</v>
      </c>
      <c r="H358" s="280">
        <f t="shared" si="40"/>
        <v>0</v>
      </c>
      <c r="I358" s="284">
        <f t="shared" si="38"/>
        <v>0</v>
      </c>
    </row>
    <row r="359" spans="1:9" s="307" customFormat="1" x14ac:dyDescent="0.2">
      <c r="A359" s="313" t="s">
        <v>702</v>
      </c>
      <c r="B359" s="314">
        <v>0</v>
      </c>
      <c r="C359" s="276">
        <f>SUMIF(INOUT!C:C,'N1113  (4)'!A359,INOUT!E:E)</f>
        <v>0</v>
      </c>
      <c r="D359" s="281">
        <f t="shared" si="39"/>
        <v>0</v>
      </c>
      <c r="E359" s="305">
        <f>SUMIF(INOUT!C:C,'N1113  (4)'!A359,INOUT!F:F)</f>
        <v>0</v>
      </c>
      <c r="F359" s="282">
        <f t="shared" si="41"/>
        <v>0</v>
      </c>
      <c r="G359" s="334">
        <v>3050</v>
      </c>
      <c r="H359" s="280">
        <f t="shared" si="40"/>
        <v>0</v>
      </c>
      <c r="I359" s="284">
        <f t="shared" si="38"/>
        <v>0</v>
      </c>
    </row>
    <row r="360" spans="1:9" s="307" customFormat="1" x14ac:dyDescent="0.2">
      <c r="A360" s="313" t="s">
        <v>733</v>
      </c>
      <c r="B360" s="314">
        <v>0</v>
      </c>
      <c r="C360" s="276">
        <f>SUMIF(INOUT!C:C,'N1113  (4)'!A360,INOUT!E:E)</f>
        <v>0</v>
      </c>
      <c r="D360" s="281">
        <f t="shared" si="39"/>
        <v>0</v>
      </c>
      <c r="E360" s="305">
        <f>SUMIF(INOUT!C:C,'N1113  (4)'!A360,INOUT!F:F)</f>
        <v>0</v>
      </c>
      <c r="F360" s="282">
        <f t="shared" si="41"/>
        <v>0</v>
      </c>
      <c r="G360" s="334">
        <v>3200</v>
      </c>
      <c r="H360" s="280">
        <f t="shared" si="40"/>
        <v>0</v>
      </c>
      <c r="I360" s="284">
        <f t="shared" si="38"/>
        <v>0</v>
      </c>
    </row>
    <row r="361" spans="1:9" s="307" customFormat="1" x14ac:dyDescent="0.2">
      <c r="A361" s="304" t="s">
        <v>581</v>
      </c>
      <c r="B361" s="314">
        <v>0</v>
      </c>
      <c r="C361" s="276">
        <f>SUMIF(INOUT!C:C,'N1113  (4)'!A361,INOUT!E:E)</f>
        <v>0</v>
      </c>
      <c r="D361" s="281">
        <f t="shared" si="39"/>
        <v>0</v>
      </c>
      <c r="E361" s="305">
        <f>SUMIF(INOUT!C:C,'N1113  (4)'!A361,INOUT!F:F)</f>
        <v>0</v>
      </c>
      <c r="F361" s="282">
        <f t="shared" si="41"/>
        <v>0</v>
      </c>
      <c r="G361" s="334">
        <v>4350</v>
      </c>
      <c r="H361" s="280">
        <f t="shared" si="40"/>
        <v>0</v>
      </c>
      <c r="I361" s="284">
        <f t="shared" si="38"/>
        <v>0</v>
      </c>
    </row>
    <row r="362" spans="1:9" s="307" customFormat="1" ht="16.5" x14ac:dyDescent="0.2">
      <c r="A362" s="348" t="s">
        <v>889</v>
      </c>
      <c r="B362" s="314">
        <v>0</v>
      </c>
      <c r="C362" s="276">
        <f>SUMIF(INOUT!C:C,'N1113  (4)'!A362,INOUT!E:E)</f>
        <v>0</v>
      </c>
      <c r="D362" s="281">
        <f>B362+C362</f>
        <v>0</v>
      </c>
      <c r="E362" s="305">
        <f>SUMIF(INOUT!C:C,'N1113  (4)'!A362,INOUT!F:F)</f>
        <v>0</v>
      </c>
      <c r="F362" s="282">
        <f t="shared" si="41"/>
        <v>0</v>
      </c>
      <c r="G362" s="334">
        <v>3900</v>
      </c>
      <c r="H362" s="280">
        <f>+E362*G362</f>
        <v>0</v>
      </c>
      <c r="I362" s="284">
        <f>+G362*F362</f>
        <v>0</v>
      </c>
    </row>
    <row r="363" spans="1:9" s="307" customFormat="1" x14ac:dyDescent="0.2">
      <c r="A363" s="313" t="s">
        <v>633</v>
      </c>
      <c r="B363" s="314"/>
      <c r="C363" s="276">
        <f>SUMIF(INOUT!C:C,'N1113  (4)'!A363,INOUT!E:E)</f>
        <v>0</v>
      </c>
      <c r="D363" s="281">
        <f t="shared" si="39"/>
        <v>0</v>
      </c>
      <c r="E363" s="305">
        <f>SUMIF(INOUT!C:C,'N1113  (4)'!A363,INOUT!F:F)</f>
        <v>0</v>
      </c>
      <c r="F363" s="282">
        <f t="shared" si="41"/>
        <v>0</v>
      </c>
      <c r="G363" s="334">
        <v>1800</v>
      </c>
      <c r="H363" s="280">
        <f t="shared" si="40"/>
        <v>0</v>
      </c>
      <c r="I363" s="284">
        <f t="shared" si="38"/>
        <v>0</v>
      </c>
    </row>
    <row r="364" spans="1:9" s="307" customFormat="1" ht="16.5" x14ac:dyDescent="0.2">
      <c r="A364" s="348" t="s">
        <v>791</v>
      </c>
      <c r="B364" s="314">
        <v>0</v>
      </c>
      <c r="C364" s="276">
        <f>SUMIF(INOUT!C:C,'N1113  (4)'!A364,INOUT!E:E)</f>
        <v>3</v>
      </c>
      <c r="D364" s="281">
        <f t="shared" si="39"/>
        <v>3</v>
      </c>
      <c r="E364" s="305">
        <f>SUMIF(INOUT!C:C,'N1113  (4)'!A364,INOUT!F:F)</f>
        <v>2</v>
      </c>
      <c r="F364" s="282">
        <f t="shared" si="41"/>
        <v>1</v>
      </c>
      <c r="G364" s="334">
        <v>69</v>
      </c>
      <c r="H364" s="280">
        <f t="shared" si="40"/>
        <v>138</v>
      </c>
      <c r="I364" s="284">
        <f t="shared" si="38"/>
        <v>69</v>
      </c>
    </row>
    <row r="365" spans="1:9" s="307" customFormat="1" ht="16.5" x14ac:dyDescent="0.2">
      <c r="A365" s="348" t="s">
        <v>795</v>
      </c>
      <c r="B365" s="314">
        <v>0</v>
      </c>
      <c r="C365" s="276">
        <f>SUMIF(INOUT!C:C,'N1113  (4)'!A365,INOUT!E:E)</f>
        <v>2</v>
      </c>
      <c r="D365" s="281">
        <f t="shared" si="39"/>
        <v>2</v>
      </c>
      <c r="E365" s="305">
        <f>SUMIF(INOUT!C:C,'N1113  (4)'!A365,INOUT!F:F)</f>
        <v>2</v>
      </c>
      <c r="F365" s="282">
        <f>D365-E365</f>
        <v>0</v>
      </c>
      <c r="G365" s="334">
        <v>65</v>
      </c>
      <c r="H365" s="280">
        <f t="shared" si="40"/>
        <v>130</v>
      </c>
      <c r="I365" s="284">
        <f t="shared" si="38"/>
        <v>0</v>
      </c>
    </row>
    <row r="366" spans="1:9" s="307" customFormat="1" ht="16.5" x14ac:dyDescent="0.2">
      <c r="A366" s="348" t="s">
        <v>904</v>
      </c>
      <c r="B366" s="314">
        <v>0</v>
      </c>
      <c r="C366" s="276">
        <f>SUMIF(INOUT!C:C,'N1113  (4)'!A366,INOUT!E:E)</f>
        <v>0</v>
      </c>
      <c r="D366" s="281">
        <f t="shared" si="39"/>
        <v>0</v>
      </c>
      <c r="E366" s="305">
        <f>SUMIF(INOUT!C:C,'N1113  (4)'!A366,INOUT!F:F)</f>
        <v>0</v>
      </c>
      <c r="F366" s="282">
        <f>D366-E366</f>
        <v>0</v>
      </c>
      <c r="G366" s="334">
        <v>20</v>
      </c>
      <c r="H366" s="280">
        <f t="shared" si="40"/>
        <v>0</v>
      </c>
      <c r="I366" s="284">
        <f t="shared" si="38"/>
        <v>0</v>
      </c>
    </row>
    <row r="367" spans="1:9" s="307" customFormat="1" ht="16.5" x14ac:dyDescent="0.2">
      <c r="A367" s="348" t="s">
        <v>891</v>
      </c>
      <c r="B367" s="314">
        <v>0</v>
      </c>
      <c r="C367" s="276">
        <f>SUMIF(INOUT!C:C,'N1113  (4)'!A367,INOUT!E:E)</f>
        <v>0</v>
      </c>
      <c r="D367" s="281">
        <f t="shared" si="39"/>
        <v>0</v>
      </c>
      <c r="E367" s="305">
        <f>SUMIF(INOUT!C:C,'N1113  (4)'!A367,INOUT!F:F)</f>
        <v>0</v>
      </c>
      <c r="F367" s="282">
        <f t="shared" si="41"/>
        <v>0</v>
      </c>
      <c r="G367" s="334">
        <v>4800</v>
      </c>
      <c r="H367" s="280">
        <f t="shared" si="40"/>
        <v>0</v>
      </c>
      <c r="I367" s="284">
        <f t="shared" si="38"/>
        <v>0</v>
      </c>
    </row>
    <row r="368" spans="1:9" s="307" customFormat="1" ht="16.5" x14ac:dyDescent="0.2">
      <c r="A368" s="348" t="s">
        <v>774</v>
      </c>
      <c r="B368" s="314">
        <v>0</v>
      </c>
      <c r="C368" s="276">
        <f>SUMIF(INOUT!C:C,'N1113  (4)'!A368,INOUT!E:E)</f>
        <v>0</v>
      </c>
      <c r="D368" s="281">
        <f t="shared" si="39"/>
        <v>0</v>
      </c>
      <c r="E368" s="305">
        <f>SUMIF(INOUT!C:C,'N1113  (4)'!A368,INOUT!F:F)</f>
        <v>0</v>
      </c>
      <c r="F368" s="282">
        <f t="shared" si="41"/>
        <v>0</v>
      </c>
      <c r="G368" s="334">
        <v>585</v>
      </c>
      <c r="H368" s="280">
        <f t="shared" si="40"/>
        <v>0</v>
      </c>
      <c r="I368" s="284">
        <f t="shared" si="38"/>
        <v>0</v>
      </c>
    </row>
    <row r="369" spans="1:9" s="307" customFormat="1" ht="16.5" x14ac:dyDescent="0.2">
      <c r="A369" s="348" t="s">
        <v>777</v>
      </c>
      <c r="B369" s="314">
        <v>0</v>
      </c>
      <c r="C369" s="276">
        <f>SUMIF(INOUT!C:C,'N1113  (4)'!A369,INOUT!E:E)</f>
        <v>0</v>
      </c>
      <c r="D369" s="281">
        <f t="shared" si="39"/>
        <v>0</v>
      </c>
      <c r="E369" s="305">
        <f>SUMIF(INOUT!C:C,'N1113  (4)'!A369,INOUT!F:F)</f>
        <v>0</v>
      </c>
      <c r="F369" s="282">
        <f t="shared" si="41"/>
        <v>0</v>
      </c>
      <c r="G369" s="334">
        <v>695</v>
      </c>
      <c r="H369" s="280">
        <f t="shared" si="40"/>
        <v>0</v>
      </c>
      <c r="I369" s="284">
        <f t="shared" si="38"/>
        <v>0</v>
      </c>
    </row>
    <row r="370" spans="1:9" s="307" customFormat="1" x14ac:dyDescent="0.2">
      <c r="A370" s="304" t="s">
        <v>294</v>
      </c>
      <c r="B370" s="314">
        <v>0</v>
      </c>
      <c r="C370" s="276">
        <f>SUMIF(INOUT!C:C,'N1113  (4)'!A370,INOUT!E:E)</f>
        <v>0</v>
      </c>
      <c r="D370" s="281">
        <f t="shared" si="39"/>
        <v>0</v>
      </c>
      <c r="E370" s="305">
        <f>SUMIF(INOUT!C:C,'N1113  (4)'!A370,INOUT!F:F)</f>
        <v>0</v>
      </c>
      <c r="F370" s="282">
        <f t="shared" si="41"/>
        <v>0</v>
      </c>
      <c r="G370" s="334">
        <v>2450</v>
      </c>
      <c r="H370" s="280">
        <f t="shared" si="40"/>
        <v>0</v>
      </c>
      <c r="I370" s="284">
        <f t="shared" si="38"/>
        <v>0</v>
      </c>
    </row>
    <row r="371" spans="1:9" s="307" customFormat="1" x14ac:dyDescent="0.2">
      <c r="A371" s="304" t="s">
        <v>734</v>
      </c>
      <c r="B371" s="314">
        <v>0</v>
      </c>
      <c r="C371" s="276">
        <f>SUMIF(INOUT!C:C,'N1113  (4)'!A371,INOUT!E:E)</f>
        <v>0</v>
      </c>
      <c r="D371" s="281">
        <f>B371+C371</f>
        <v>0</v>
      </c>
      <c r="E371" s="305">
        <v>0</v>
      </c>
      <c r="F371" s="282">
        <f t="shared" si="41"/>
        <v>0</v>
      </c>
      <c r="G371" s="306">
        <v>250</v>
      </c>
      <c r="H371" s="280">
        <f>+E371*G371</f>
        <v>0</v>
      </c>
      <c r="I371" s="284">
        <f>+G371*F371</f>
        <v>0</v>
      </c>
    </row>
    <row r="372" spans="1:9" s="307" customFormat="1" x14ac:dyDescent="0.2">
      <c r="A372" s="304" t="s">
        <v>734</v>
      </c>
      <c r="B372" s="314">
        <v>0</v>
      </c>
      <c r="C372" s="276">
        <f>SUMIF(INOUT!C:C,'N1113  (4)'!A372,INOUT!E:E)</f>
        <v>0</v>
      </c>
      <c r="D372" s="281">
        <f t="shared" si="39"/>
        <v>0</v>
      </c>
      <c r="E372" s="305">
        <v>0</v>
      </c>
      <c r="F372" s="282">
        <f t="shared" si="41"/>
        <v>0</v>
      </c>
      <c r="G372" s="306">
        <v>270</v>
      </c>
      <c r="H372" s="280">
        <f t="shared" si="40"/>
        <v>0</v>
      </c>
      <c r="I372" s="284">
        <f t="shared" si="38"/>
        <v>0</v>
      </c>
    </row>
    <row r="373" spans="1:9" s="307" customFormat="1" x14ac:dyDescent="0.2">
      <c r="A373" s="304" t="s">
        <v>522</v>
      </c>
      <c r="B373" s="314">
        <v>0</v>
      </c>
      <c r="C373" s="276">
        <f>SUMIF(INOUT!C:C,'N1113  (4)'!A373,INOUT!E:E)</f>
        <v>0</v>
      </c>
      <c r="D373" s="281">
        <f t="shared" si="39"/>
        <v>0</v>
      </c>
      <c r="E373" s="305">
        <f>SUMIF(INOUT!C:C,'N1113  (4)'!A373,INOUT!F:F)</f>
        <v>0</v>
      </c>
      <c r="F373" s="282">
        <f t="shared" si="41"/>
        <v>0</v>
      </c>
      <c r="G373" s="306">
        <v>495</v>
      </c>
      <c r="H373" s="280">
        <f t="shared" si="40"/>
        <v>0</v>
      </c>
      <c r="I373" s="284"/>
    </row>
    <row r="374" spans="1:9" s="307" customFormat="1" x14ac:dyDescent="0.2">
      <c r="A374" s="304" t="s">
        <v>881</v>
      </c>
      <c r="B374" s="314">
        <v>0</v>
      </c>
      <c r="C374" s="276">
        <f>SUMIF(INOUT!C:C,'N1113  (4)'!A374,INOUT!E:E)</f>
        <v>0</v>
      </c>
      <c r="D374" s="281">
        <f t="shared" si="39"/>
        <v>0</v>
      </c>
      <c r="E374" s="305">
        <f>SUMIF(INOUT!C:C,'N1113  (4)'!A374,INOUT!F:F)</f>
        <v>0</v>
      </c>
      <c r="F374" s="282">
        <f t="shared" si="41"/>
        <v>0</v>
      </c>
      <c r="G374" s="306">
        <v>499</v>
      </c>
      <c r="H374" s="280">
        <f t="shared" si="40"/>
        <v>0</v>
      </c>
      <c r="I374" s="284"/>
    </row>
    <row r="375" spans="1:9" s="307" customFormat="1" x14ac:dyDescent="0.2">
      <c r="A375" s="304" t="s">
        <v>887</v>
      </c>
      <c r="B375" s="314">
        <v>0</v>
      </c>
      <c r="C375" s="276">
        <f>SUMIF(INOUT!C:C,'N1113  (4)'!A375,INOUT!E:E)</f>
        <v>0</v>
      </c>
      <c r="D375" s="281">
        <f>B375+C375</f>
        <v>0</v>
      </c>
      <c r="E375" s="305">
        <f>SUMIF(INOUT!C:C,'N1113  (4)'!A375,INOUT!F:F)</f>
        <v>0</v>
      </c>
      <c r="F375" s="282">
        <f t="shared" si="41"/>
        <v>0</v>
      </c>
      <c r="G375" s="306">
        <v>495</v>
      </c>
      <c r="H375" s="280">
        <f>+E375*G375</f>
        <v>0</v>
      </c>
      <c r="I375" s="284"/>
    </row>
    <row r="376" spans="1:9" s="307" customFormat="1" ht="16.5" x14ac:dyDescent="0.2">
      <c r="A376" s="348" t="s">
        <v>885</v>
      </c>
      <c r="B376" s="314">
        <v>0</v>
      </c>
      <c r="C376" s="276">
        <f>SUMIF(INOUT!C:C,'N1113  (4)'!A376,INOUT!E:E)</f>
        <v>1</v>
      </c>
      <c r="D376" s="281">
        <f>B376+C376</f>
        <v>1</v>
      </c>
      <c r="E376" s="305">
        <f>SUMIF(INOUT!C:C,'N1113  (4)'!A376,INOUT!F:F)</f>
        <v>0</v>
      </c>
      <c r="F376" s="282">
        <f t="shared" si="41"/>
        <v>1</v>
      </c>
      <c r="G376" s="306">
        <v>725</v>
      </c>
      <c r="H376" s="280">
        <f>+E376*G376</f>
        <v>0</v>
      </c>
      <c r="I376" s="284">
        <f>+G376*F376</f>
        <v>725</v>
      </c>
    </row>
    <row r="377" spans="1:9" s="307" customFormat="1" x14ac:dyDescent="0.2">
      <c r="A377" s="304" t="s">
        <v>814</v>
      </c>
      <c r="B377" s="314">
        <v>0</v>
      </c>
      <c r="C377" s="276">
        <f>SUMIF(INOUT!C:C,'N1113  (4)'!A377,INOUT!E:E)</f>
        <v>0</v>
      </c>
      <c r="D377" s="281">
        <f t="shared" si="39"/>
        <v>0</v>
      </c>
      <c r="E377" s="305">
        <f>SUMIF(INOUT!C:C,'N1113  (4)'!A377,INOUT!F:F)</f>
        <v>0</v>
      </c>
      <c r="F377" s="282">
        <f t="shared" si="41"/>
        <v>0</v>
      </c>
      <c r="G377" s="306">
        <v>350</v>
      </c>
      <c r="H377" s="280">
        <f t="shared" si="40"/>
        <v>0</v>
      </c>
      <c r="I377" s="284">
        <f>+G377*F377</f>
        <v>0</v>
      </c>
    </row>
    <row r="378" spans="1:9" s="307" customFormat="1" x14ac:dyDescent="0.2">
      <c r="A378" s="304" t="s">
        <v>828</v>
      </c>
      <c r="B378" s="314">
        <v>0</v>
      </c>
      <c r="C378" s="276">
        <f>SUMIF(INOUT!C:C,'N1113  (4)'!A378,INOUT!E:E)</f>
        <v>70</v>
      </c>
      <c r="D378" s="281">
        <f t="shared" si="39"/>
        <v>70</v>
      </c>
      <c r="E378" s="305">
        <f>SUMIF(INOUT!C:C,'N1113  (4)'!A378,INOUT!F:F)</f>
        <v>0</v>
      </c>
      <c r="F378" s="282">
        <f t="shared" si="41"/>
        <v>70</v>
      </c>
      <c r="G378" s="306">
        <v>12.33</v>
      </c>
      <c r="H378" s="280">
        <f t="shared" si="40"/>
        <v>0</v>
      </c>
      <c r="I378" s="284">
        <f>+G378*F378</f>
        <v>863.1</v>
      </c>
    </row>
    <row r="379" spans="1:9" s="307" customFormat="1" ht="16.5" thickBot="1" x14ac:dyDescent="0.25">
      <c r="A379" s="309"/>
      <c r="B379" s="293"/>
      <c r="C379" s="293"/>
      <c r="D379" s="517" t="s">
        <v>312</v>
      </c>
      <c r="E379" s="517"/>
      <c r="F379" s="517"/>
      <c r="G379" s="517"/>
      <c r="H379" s="279">
        <f>SUM(H332:H373)</f>
        <v>268</v>
      </c>
      <c r="I379" s="279">
        <f>SUM(I332:I373)</f>
        <v>764</v>
      </c>
    </row>
    <row r="380" spans="1:9" s="307" customFormat="1" x14ac:dyDescent="0.2">
      <c r="A380" s="299"/>
      <c r="B380" s="293"/>
      <c r="C380" s="293"/>
      <c r="D380" s="323"/>
      <c r="E380" s="324"/>
      <c r="F380" s="325"/>
      <c r="G380" s="326"/>
      <c r="H380" s="284"/>
      <c r="I380" s="284"/>
    </row>
    <row r="381" spans="1:9" s="307" customFormat="1" x14ac:dyDescent="0.2">
      <c r="A381" s="299"/>
      <c r="B381" s="293"/>
      <c r="C381" s="293"/>
      <c r="D381" s="323"/>
      <c r="E381" s="324"/>
      <c r="F381" s="325"/>
      <c r="G381" s="326"/>
      <c r="H381" s="284"/>
      <c r="I381" s="284"/>
    </row>
    <row r="382" spans="1:9" s="307" customFormat="1" x14ac:dyDescent="0.2">
      <c r="A382" s="299" t="s">
        <v>56</v>
      </c>
      <c r="B382" s="327"/>
      <c r="C382" s="327"/>
      <c r="E382" s="319"/>
      <c r="F382" s="309"/>
      <c r="G382" s="328"/>
      <c r="H382" s="317"/>
    </row>
    <row r="383" spans="1:9" s="309" customFormat="1" x14ac:dyDescent="0.2">
      <c r="A383" s="299"/>
      <c r="B383" s="327"/>
      <c r="C383" s="327"/>
      <c r="D383" s="307"/>
      <c r="E383" s="319"/>
      <c r="G383" s="328"/>
      <c r="H383" s="307"/>
      <c r="I383" s="307"/>
    </row>
    <row r="384" spans="1:9" s="307" customFormat="1" x14ac:dyDescent="0.2">
      <c r="A384" s="284" t="s">
        <v>543</v>
      </c>
      <c r="B384" s="327"/>
      <c r="C384" s="327"/>
      <c r="E384" s="319"/>
      <c r="F384" s="309"/>
      <c r="G384" s="328"/>
    </row>
    <row r="385" spans="1:9" s="307" customFormat="1" x14ac:dyDescent="0.2">
      <c r="A385" s="284" t="s">
        <v>541</v>
      </c>
      <c r="B385" s="327"/>
      <c r="C385" s="327"/>
      <c r="E385" s="319"/>
      <c r="F385" s="309"/>
      <c r="G385" s="328"/>
    </row>
    <row r="386" spans="1:9" s="307" customFormat="1" x14ac:dyDescent="0.2">
      <c r="A386" s="299"/>
      <c r="B386" s="293"/>
      <c r="C386" s="293"/>
      <c r="D386" s="323"/>
      <c r="E386" s="324"/>
      <c r="F386" s="325"/>
      <c r="G386" s="326"/>
      <c r="H386" s="284"/>
      <c r="I386" s="284"/>
    </row>
    <row r="387" spans="1:9" s="307" customFormat="1" x14ac:dyDescent="0.2">
      <c r="A387" s="299" t="s">
        <v>383</v>
      </c>
      <c r="B387" s="327"/>
      <c r="C387" s="327"/>
      <c r="E387" s="319"/>
      <c r="F387" s="309"/>
      <c r="G387" s="328"/>
    </row>
    <row r="388" spans="1:9" s="307" customFormat="1" x14ac:dyDescent="0.2">
      <c r="A388" s="299"/>
      <c r="B388" s="327"/>
      <c r="C388" s="327"/>
      <c r="E388" s="319"/>
      <c r="F388" s="309"/>
      <c r="G388" s="328"/>
    </row>
    <row r="389" spans="1:9" s="307" customFormat="1" x14ac:dyDescent="0.2">
      <c r="A389" s="284" t="s">
        <v>811</v>
      </c>
      <c r="B389" s="327"/>
      <c r="C389" s="327"/>
      <c r="E389" s="319"/>
      <c r="F389" s="309"/>
      <c r="G389" s="328"/>
    </row>
    <row r="390" spans="1:9" s="307" customFormat="1" x14ac:dyDescent="0.2">
      <c r="A390" s="284" t="s">
        <v>812</v>
      </c>
      <c r="B390" s="327"/>
      <c r="C390" s="327"/>
      <c r="E390" s="319"/>
      <c r="F390" s="309"/>
      <c r="G390" s="328"/>
    </row>
    <row r="391" spans="1:9" s="274" customFormat="1" x14ac:dyDescent="0.2">
      <c r="A391" s="259"/>
      <c r="B391" s="294"/>
      <c r="C391" s="294"/>
      <c r="D391" s="295"/>
      <c r="E391" s="296"/>
      <c r="F391" s="297"/>
      <c r="G391" s="298"/>
      <c r="H391" s="190"/>
      <c r="I391" s="190"/>
    </row>
    <row r="392" spans="1:9" s="274" customFormat="1" x14ac:dyDescent="0.2">
      <c r="A392" s="259"/>
      <c r="B392" s="294"/>
      <c r="C392" s="294"/>
      <c r="D392" s="295"/>
      <c r="E392" s="296"/>
      <c r="F392" s="297"/>
      <c r="G392" s="298"/>
      <c r="H392" s="190"/>
      <c r="I392" s="190"/>
    </row>
    <row r="393" spans="1:9" s="274" customFormat="1" x14ac:dyDescent="0.2">
      <c r="A393" s="259"/>
      <c r="B393" s="294"/>
      <c r="C393" s="294"/>
      <c r="D393" s="295"/>
      <c r="E393" s="296"/>
      <c r="F393" s="297"/>
      <c r="G393" s="298"/>
      <c r="H393" s="190"/>
      <c r="I393" s="190"/>
    </row>
    <row r="394" spans="1:9" s="274" customFormat="1" x14ac:dyDescent="0.2">
      <c r="A394" s="259"/>
      <c r="B394" s="294"/>
      <c r="C394" s="294"/>
      <c r="D394" s="295"/>
      <c r="E394" s="296"/>
      <c r="F394" s="297"/>
      <c r="G394" s="298"/>
      <c r="H394" s="190"/>
      <c r="I394" s="190"/>
    </row>
    <row r="395" spans="1:9" s="274" customFormat="1" x14ac:dyDescent="0.2">
      <c r="A395" s="259"/>
      <c r="B395" s="294"/>
      <c r="C395" s="294"/>
      <c r="D395" s="295"/>
      <c r="E395" s="296"/>
      <c r="F395" s="297"/>
      <c r="G395" s="298"/>
      <c r="H395" s="190"/>
      <c r="I395" s="190"/>
    </row>
    <row r="396" spans="1:9" s="274" customFormat="1" x14ac:dyDescent="0.2">
      <c r="A396" s="259"/>
      <c r="B396" s="294"/>
      <c r="C396" s="294"/>
      <c r="D396" s="295"/>
      <c r="E396" s="296"/>
      <c r="F396" s="297"/>
      <c r="G396" s="298"/>
      <c r="H396" s="190"/>
      <c r="I396" s="190"/>
    </row>
    <row r="397" spans="1:9" s="274" customFormat="1" x14ac:dyDescent="0.2">
      <c r="A397" s="259"/>
      <c r="B397" s="294"/>
      <c r="C397" s="294"/>
      <c r="D397" s="295"/>
      <c r="E397" s="296"/>
      <c r="F397" s="297"/>
      <c r="G397" s="298"/>
      <c r="H397" s="190"/>
      <c r="I397" s="190"/>
    </row>
    <row r="398" spans="1:9" s="274" customFormat="1" x14ac:dyDescent="0.2">
      <c r="A398" s="259"/>
      <c r="B398" s="294"/>
      <c r="C398" s="294"/>
      <c r="D398" s="295"/>
      <c r="E398" s="296"/>
      <c r="F398" s="297"/>
      <c r="G398" s="298"/>
      <c r="H398" s="190"/>
      <c r="I398" s="190"/>
    </row>
    <row r="399" spans="1:9" s="274" customFormat="1" x14ac:dyDescent="0.2">
      <c r="A399" s="259"/>
      <c r="B399" s="294"/>
      <c r="C399" s="294"/>
      <c r="D399" s="295"/>
      <c r="E399" s="296"/>
      <c r="F399" s="297"/>
      <c r="G399" s="298"/>
      <c r="H399" s="190"/>
      <c r="I399" s="190"/>
    </row>
    <row r="400" spans="1:9" s="274" customFormat="1" x14ac:dyDescent="0.2">
      <c r="A400" s="259"/>
      <c r="B400" s="294"/>
      <c r="C400" s="294"/>
      <c r="D400" s="295"/>
      <c r="E400" s="296"/>
      <c r="F400" s="297"/>
      <c r="G400" s="298"/>
      <c r="H400" s="190"/>
      <c r="I400" s="190"/>
    </row>
    <row r="401" spans="1:9" s="169" customFormat="1" ht="16.5" x14ac:dyDescent="0.2">
      <c r="A401" s="168"/>
      <c r="B401" s="170"/>
      <c r="C401" s="170"/>
      <c r="D401" s="171"/>
      <c r="E401" s="172"/>
      <c r="F401" s="173"/>
      <c r="G401" s="174"/>
      <c r="H401" s="175"/>
      <c r="I401" s="175"/>
    </row>
    <row r="402" spans="1:9" s="169" customFormat="1" ht="16.5" x14ac:dyDescent="0.2">
      <c r="A402" s="168"/>
      <c r="B402" s="170"/>
      <c r="C402" s="170"/>
      <c r="D402" s="171"/>
      <c r="E402" s="172"/>
      <c r="F402" s="173"/>
      <c r="G402" s="174"/>
      <c r="H402" s="175"/>
      <c r="I402" s="175"/>
    </row>
    <row r="403" spans="1:9" s="169" customFormat="1" ht="16.5" x14ac:dyDescent="0.2">
      <c r="A403" s="168"/>
      <c r="B403" s="170"/>
      <c r="C403" s="170"/>
      <c r="D403" s="171"/>
      <c r="E403" s="172"/>
      <c r="F403" s="173"/>
      <c r="G403" s="174"/>
      <c r="H403" s="175"/>
      <c r="I403" s="175"/>
    </row>
    <row r="404" spans="1:9" s="169" customFormat="1" ht="16.5" x14ac:dyDescent="0.2">
      <c r="A404" s="168"/>
      <c r="B404" s="170"/>
      <c r="C404" s="170"/>
      <c r="D404" s="171"/>
      <c r="E404" s="172"/>
      <c r="F404" s="173"/>
      <c r="G404" s="174"/>
      <c r="H404" s="175"/>
      <c r="I404" s="175"/>
    </row>
    <row r="405" spans="1:9" s="169" customFormat="1" ht="16.5" x14ac:dyDescent="0.2">
      <c r="A405" s="168"/>
      <c r="B405" s="170"/>
      <c r="C405" s="170"/>
      <c r="D405" s="171"/>
      <c r="E405" s="172"/>
      <c r="F405" s="173"/>
      <c r="G405" s="174"/>
      <c r="H405" s="175"/>
      <c r="I405" s="175"/>
    </row>
    <row r="406" spans="1:9" s="169" customFormat="1" ht="16.5" x14ac:dyDescent="0.2">
      <c r="A406" s="168"/>
      <c r="B406" s="170"/>
      <c r="C406" s="170"/>
      <c r="D406" s="171"/>
      <c r="E406" s="172"/>
      <c r="F406" s="173"/>
      <c r="G406" s="174"/>
      <c r="H406" s="175"/>
      <c r="I406" s="175"/>
    </row>
    <row r="407" spans="1:9" s="169" customFormat="1" ht="16.5" x14ac:dyDescent="0.2">
      <c r="A407" s="168"/>
      <c r="B407" s="177"/>
      <c r="C407" s="170"/>
      <c r="D407" s="171"/>
      <c r="E407" s="172"/>
      <c r="F407" s="173"/>
      <c r="G407" s="174"/>
      <c r="H407" s="175"/>
      <c r="I407" s="175"/>
    </row>
    <row r="408" spans="1:9" s="169" customFormat="1" ht="16.5" x14ac:dyDescent="0.2">
      <c r="A408" s="168"/>
      <c r="B408" s="170"/>
      <c r="C408" s="170"/>
      <c r="D408" s="171"/>
      <c r="E408" s="172"/>
      <c r="F408" s="173"/>
      <c r="G408" s="174"/>
      <c r="H408" s="175"/>
      <c r="I408" s="175"/>
    </row>
    <row r="409" spans="1:9" s="169" customFormat="1" ht="16.5" x14ac:dyDescent="0.2">
      <c r="A409" s="168"/>
      <c r="B409" s="170"/>
      <c r="C409" s="170"/>
      <c r="D409" s="171"/>
      <c r="E409" s="172"/>
      <c r="F409" s="173"/>
      <c r="G409" s="174"/>
      <c r="H409" s="175"/>
      <c r="I409" s="175"/>
    </row>
    <row r="410" spans="1:9" s="169" customFormat="1" ht="16.5" x14ac:dyDescent="0.2">
      <c r="A410" s="168"/>
      <c r="B410" s="170"/>
      <c r="C410" s="170"/>
      <c r="D410" s="171"/>
      <c r="E410" s="172"/>
      <c r="F410" s="173"/>
      <c r="G410" s="174"/>
      <c r="H410" s="175"/>
      <c r="I410" s="175"/>
    </row>
    <row r="411" spans="1:9" s="169" customFormat="1" ht="16.5" x14ac:dyDescent="0.2">
      <c r="A411" s="168"/>
      <c r="B411" s="170"/>
      <c r="C411" s="170"/>
      <c r="D411" s="171"/>
      <c r="E411" s="172"/>
      <c r="F411" s="173"/>
      <c r="G411" s="174"/>
      <c r="H411" s="175"/>
      <c r="I411" s="175"/>
    </row>
    <row r="412" spans="1:9" s="169" customFormat="1" ht="16.5" x14ac:dyDescent="0.2">
      <c r="A412" s="168"/>
      <c r="B412" s="170"/>
      <c r="C412" s="170"/>
      <c r="D412" s="171"/>
      <c r="E412" s="172"/>
      <c r="F412" s="173"/>
      <c r="G412" s="174"/>
      <c r="H412" s="175"/>
      <c r="I412" s="175"/>
    </row>
    <row r="413" spans="1:9" s="169" customFormat="1" ht="16.5" x14ac:dyDescent="0.2">
      <c r="A413" s="168"/>
      <c r="B413" s="170"/>
      <c r="C413" s="170"/>
      <c r="D413" s="171"/>
      <c r="E413" s="172"/>
      <c r="F413" s="173"/>
      <c r="G413" s="174"/>
      <c r="H413" s="175"/>
      <c r="I413" s="175"/>
    </row>
    <row r="414" spans="1:9" s="169" customFormat="1" ht="16.5" x14ac:dyDescent="0.2">
      <c r="A414" s="168"/>
      <c r="B414" s="170"/>
      <c r="C414" s="170"/>
      <c r="D414" s="171"/>
      <c r="E414" s="172"/>
      <c r="F414" s="173"/>
      <c r="G414" s="174"/>
      <c r="H414" s="175"/>
      <c r="I414" s="175"/>
    </row>
    <row r="415" spans="1:9" s="169" customFormat="1" ht="16.5" x14ac:dyDescent="0.2">
      <c r="A415" s="168"/>
      <c r="B415" s="170"/>
      <c r="C415" s="170"/>
      <c r="D415" s="171"/>
      <c r="E415" s="172"/>
      <c r="F415" s="173"/>
      <c r="G415" s="174"/>
      <c r="H415" s="175"/>
      <c r="I415" s="175"/>
    </row>
    <row r="416" spans="1:9" s="169" customFormat="1" ht="16.5" x14ac:dyDescent="0.2">
      <c r="A416" s="168"/>
      <c r="B416" s="170"/>
      <c r="C416" s="170"/>
      <c r="D416" s="171"/>
      <c r="E416" s="172"/>
      <c r="F416" s="173"/>
      <c r="G416" s="174"/>
      <c r="H416" s="175"/>
      <c r="I416" s="175"/>
    </row>
    <row r="417" spans="1:9" s="169" customFormat="1" ht="16.5" x14ac:dyDescent="0.2">
      <c r="A417" s="168"/>
      <c r="B417" s="170"/>
      <c r="C417" s="170"/>
      <c r="D417" s="171"/>
      <c r="E417" s="172"/>
      <c r="F417" s="173"/>
      <c r="G417" s="174"/>
      <c r="H417" s="175"/>
      <c r="I417" s="175"/>
    </row>
    <row r="418" spans="1:9" s="169" customFormat="1" ht="16.5" x14ac:dyDescent="0.2">
      <c r="A418" s="168"/>
      <c r="B418" s="170"/>
      <c r="C418" s="170"/>
      <c r="D418" s="171"/>
      <c r="E418" s="172"/>
      <c r="F418" s="173"/>
      <c r="G418" s="174"/>
      <c r="H418" s="175"/>
      <c r="I418" s="175"/>
    </row>
    <row r="419" spans="1:9" s="169" customFormat="1" ht="16.5" x14ac:dyDescent="0.2">
      <c r="A419" s="168"/>
      <c r="B419" s="170"/>
      <c r="C419" s="170"/>
      <c r="D419" s="171"/>
      <c r="E419" s="172"/>
      <c r="F419" s="173"/>
      <c r="G419" s="174"/>
      <c r="H419" s="175"/>
      <c r="I419" s="175"/>
    </row>
    <row r="420" spans="1:9" s="169" customFormat="1" ht="16.5" x14ac:dyDescent="0.2">
      <c r="A420" s="168"/>
      <c r="B420" s="170"/>
      <c r="C420" s="170"/>
      <c r="D420" s="171"/>
      <c r="E420" s="172"/>
      <c r="F420" s="173"/>
      <c r="G420" s="174"/>
      <c r="H420" s="175"/>
      <c r="I420" s="175"/>
    </row>
    <row r="421" spans="1:9" s="169" customFormat="1" ht="16.5" x14ac:dyDescent="0.2">
      <c r="A421" s="168"/>
      <c r="B421" s="170"/>
      <c r="C421" s="170"/>
      <c r="D421" s="171"/>
      <c r="E421" s="172"/>
      <c r="F421" s="173"/>
      <c r="G421" s="174"/>
      <c r="H421" s="175"/>
      <c r="I421" s="175"/>
    </row>
    <row r="422" spans="1:9" s="169" customFormat="1" ht="16.5" x14ac:dyDescent="0.2">
      <c r="A422" s="168"/>
      <c r="B422" s="170"/>
      <c r="C422" s="170"/>
      <c r="D422" s="171"/>
      <c r="E422" s="172"/>
      <c r="F422" s="173"/>
      <c r="G422" s="174"/>
      <c r="H422" s="175"/>
      <c r="I422" s="175"/>
    </row>
    <row r="423" spans="1:9" s="169" customFormat="1" ht="16.5" x14ac:dyDescent="0.2">
      <c r="A423" s="168"/>
      <c r="B423" s="170"/>
      <c r="C423" s="170"/>
      <c r="D423" s="171"/>
      <c r="E423" s="172"/>
      <c r="F423" s="173"/>
      <c r="G423" s="174"/>
      <c r="H423" s="175"/>
      <c r="I423" s="175"/>
    </row>
    <row r="424" spans="1:9" s="169" customFormat="1" ht="16.5" x14ac:dyDescent="0.2">
      <c r="A424" s="168"/>
      <c r="B424" s="170"/>
      <c r="C424" s="170"/>
      <c r="D424" s="171"/>
      <c r="E424" s="172"/>
      <c r="F424" s="173"/>
      <c r="G424" s="174"/>
      <c r="H424" s="175"/>
      <c r="I424" s="175"/>
    </row>
    <row r="425" spans="1:9" s="169" customFormat="1" ht="16.5" x14ac:dyDescent="0.2">
      <c r="A425" s="168"/>
      <c r="B425" s="170"/>
      <c r="C425" s="170"/>
      <c r="D425" s="171"/>
      <c r="E425" s="172"/>
      <c r="F425" s="173"/>
      <c r="G425" s="174"/>
      <c r="H425" s="175"/>
      <c r="I425" s="175"/>
    </row>
    <row r="426" spans="1:9" s="169" customFormat="1" ht="16.5" x14ac:dyDescent="0.2">
      <c r="A426" s="168"/>
      <c r="B426" s="170"/>
      <c r="C426" s="170"/>
      <c r="D426" s="171"/>
      <c r="E426" s="172"/>
      <c r="F426" s="173"/>
      <c r="G426" s="174"/>
      <c r="H426" s="175"/>
      <c r="I426" s="175"/>
    </row>
    <row r="427" spans="1:9" s="169" customFormat="1" ht="16.5" x14ac:dyDescent="0.2">
      <c r="A427" s="168"/>
      <c r="B427" s="170"/>
      <c r="C427" s="170"/>
      <c r="D427" s="171"/>
      <c r="E427" s="172"/>
      <c r="F427" s="173"/>
      <c r="G427" s="174"/>
      <c r="H427" s="175"/>
      <c r="I427" s="175"/>
    </row>
    <row r="428" spans="1:9" s="169" customFormat="1" ht="16.5" x14ac:dyDescent="0.2">
      <c r="A428" s="168"/>
      <c r="B428" s="170"/>
      <c r="C428" s="170"/>
      <c r="D428" s="171"/>
      <c r="E428" s="172"/>
      <c r="F428" s="173"/>
      <c r="G428" s="174"/>
      <c r="H428" s="175"/>
      <c r="I428" s="175"/>
    </row>
    <row r="429" spans="1:9" s="169" customFormat="1" ht="16.5" x14ac:dyDescent="0.2">
      <c r="A429" s="168"/>
      <c r="B429" s="170"/>
      <c r="C429" s="170"/>
      <c r="D429" s="171"/>
      <c r="E429" s="172"/>
      <c r="F429" s="173"/>
      <c r="G429" s="174"/>
      <c r="H429" s="175"/>
      <c r="I429" s="175"/>
    </row>
    <row r="430" spans="1:9" s="169" customFormat="1" ht="16.5" x14ac:dyDescent="0.2">
      <c r="A430" s="168"/>
      <c r="B430" s="170"/>
      <c r="C430" s="170"/>
      <c r="D430" s="171"/>
      <c r="E430" s="172"/>
      <c r="F430" s="173"/>
      <c r="G430" s="174"/>
      <c r="H430" s="175"/>
      <c r="I430" s="175"/>
    </row>
    <row r="431" spans="1:9" s="169" customFormat="1" ht="16.5" x14ac:dyDescent="0.2">
      <c r="A431" s="168"/>
      <c r="B431" s="170"/>
      <c r="C431" s="170"/>
      <c r="D431" s="171"/>
      <c r="E431" s="172"/>
      <c r="F431" s="173"/>
      <c r="G431" s="174"/>
      <c r="H431" s="175"/>
      <c r="I431" s="175"/>
    </row>
    <row r="432" spans="1:9" s="169" customFormat="1" ht="16.5" x14ac:dyDescent="0.2">
      <c r="A432" s="168"/>
      <c r="B432" s="170"/>
      <c r="C432" s="170"/>
      <c r="D432" s="171"/>
      <c r="E432" s="172"/>
      <c r="F432" s="173"/>
      <c r="G432" s="174"/>
      <c r="H432" s="175"/>
      <c r="I432" s="175"/>
    </row>
    <row r="433" spans="1:9" s="169" customFormat="1" ht="16.5" x14ac:dyDescent="0.2">
      <c r="A433" s="168"/>
      <c r="B433" s="170"/>
      <c r="C433" s="170"/>
      <c r="D433" s="171"/>
      <c r="E433" s="172"/>
      <c r="F433" s="173"/>
      <c r="G433" s="174"/>
      <c r="H433" s="175"/>
      <c r="I433" s="175"/>
    </row>
    <row r="434" spans="1:9" s="169" customFormat="1" ht="16.5" x14ac:dyDescent="0.2">
      <c r="A434" s="168"/>
      <c r="B434" s="170"/>
      <c r="C434" s="170"/>
      <c r="D434" s="171"/>
      <c r="E434" s="172"/>
      <c r="F434" s="173"/>
      <c r="G434" s="174"/>
      <c r="H434" s="175"/>
      <c r="I434" s="175"/>
    </row>
    <row r="435" spans="1:9" s="169" customFormat="1" ht="16.5" x14ac:dyDescent="0.2">
      <c r="A435" s="168"/>
      <c r="B435" s="170"/>
      <c r="C435" s="170"/>
      <c r="D435" s="171"/>
      <c r="E435" s="172"/>
      <c r="F435" s="173"/>
      <c r="G435" s="174"/>
      <c r="H435" s="175"/>
      <c r="I435" s="175"/>
    </row>
    <row r="436" spans="1:9" s="169" customFormat="1" ht="16.5" x14ac:dyDescent="0.2">
      <c r="A436" s="168"/>
      <c r="B436" s="170"/>
      <c r="C436" s="170"/>
      <c r="D436" s="171"/>
      <c r="E436" s="172"/>
      <c r="F436" s="173"/>
      <c r="G436" s="174"/>
      <c r="H436" s="175"/>
      <c r="I436" s="175"/>
    </row>
    <row r="437" spans="1:9" s="169" customFormat="1" ht="16.5" x14ac:dyDescent="0.2">
      <c r="A437" s="168"/>
      <c r="B437" s="170"/>
      <c r="C437" s="170"/>
      <c r="D437" s="171"/>
      <c r="E437" s="172"/>
      <c r="F437" s="173"/>
      <c r="G437" s="174"/>
      <c r="H437" s="175"/>
      <c r="I437" s="175"/>
    </row>
    <row r="438" spans="1:9" s="169" customFormat="1" ht="16.5" x14ac:dyDescent="0.2">
      <c r="A438" s="168"/>
      <c r="B438" s="170"/>
      <c r="C438" s="170"/>
      <c r="D438" s="171"/>
      <c r="E438" s="172"/>
      <c r="F438" s="173"/>
      <c r="G438" s="174"/>
      <c r="H438" s="175"/>
      <c r="I438" s="175"/>
    </row>
    <row r="439" spans="1:9" s="169" customFormat="1" ht="16.5" x14ac:dyDescent="0.2">
      <c r="A439" s="168"/>
      <c r="B439" s="170"/>
      <c r="C439" s="170"/>
      <c r="D439" s="171"/>
      <c r="E439" s="172"/>
      <c r="F439" s="173"/>
      <c r="G439" s="174"/>
      <c r="H439" s="175"/>
      <c r="I439" s="175"/>
    </row>
    <row r="440" spans="1:9" s="169" customFormat="1" ht="16.5" x14ac:dyDescent="0.2">
      <c r="A440" s="168"/>
      <c r="B440" s="170"/>
      <c r="C440" s="170"/>
      <c r="D440" s="171"/>
      <c r="E440" s="172"/>
      <c r="F440" s="173"/>
      <c r="G440" s="174"/>
      <c r="H440" s="175"/>
      <c r="I440" s="175"/>
    </row>
    <row r="441" spans="1:9" s="169" customFormat="1" ht="16.5" x14ac:dyDescent="0.2">
      <c r="A441" s="168"/>
      <c r="B441" s="170"/>
      <c r="C441" s="170"/>
      <c r="D441" s="171"/>
      <c r="E441" s="172"/>
      <c r="F441" s="173"/>
      <c r="G441" s="174"/>
      <c r="H441" s="175"/>
      <c r="I441" s="175"/>
    </row>
    <row r="442" spans="1:9" s="169" customFormat="1" ht="16.5" x14ac:dyDescent="0.2">
      <c r="A442" s="168"/>
      <c r="B442" s="170"/>
      <c r="C442" s="170"/>
      <c r="D442" s="171"/>
      <c r="E442" s="172"/>
      <c r="F442" s="173"/>
      <c r="G442" s="174"/>
      <c r="H442" s="175"/>
      <c r="I442" s="175"/>
    </row>
    <row r="443" spans="1:9" s="169" customFormat="1" ht="16.5" x14ac:dyDescent="0.2">
      <c r="A443" s="168"/>
      <c r="B443" s="170"/>
      <c r="C443" s="170"/>
      <c r="D443" s="171"/>
      <c r="E443" s="172"/>
      <c r="F443" s="173"/>
      <c r="G443" s="174"/>
      <c r="H443" s="175"/>
      <c r="I443" s="175"/>
    </row>
    <row r="444" spans="1:9" s="169" customFormat="1" ht="16.5" x14ac:dyDescent="0.2">
      <c r="A444" s="168"/>
      <c r="B444" s="170"/>
      <c r="C444" s="170"/>
      <c r="D444" s="171"/>
      <c r="E444" s="172"/>
      <c r="F444" s="173"/>
      <c r="G444" s="174"/>
      <c r="H444" s="175"/>
      <c r="I444" s="175"/>
    </row>
    <row r="445" spans="1:9" s="169" customFormat="1" ht="16.5" x14ac:dyDescent="0.2">
      <c r="A445" s="168"/>
      <c r="B445" s="170"/>
      <c r="C445" s="170"/>
      <c r="D445" s="171"/>
      <c r="E445" s="172"/>
      <c r="F445" s="173"/>
      <c r="G445" s="174"/>
      <c r="H445" s="175"/>
      <c r="I445" s="175"/>
    </row>
    <row r="446" spans="1:9" s="169" customFormat="1" ht="16.5" x14ac:dyDescent="0.2">
      <c r="A446" s="168"/>
      <c r="B446" s="170"/>
      <c r="C446" s="170"/>
      <c r="D446" s="171"/>
      <c r="E446" s="172"/>
      <c r="F446" s="173"/>
      <c r="G446" s="174"/>
      <c r="H446" s="175"/>
      <c r="I446" s="175"/>
    </row>
    <row r="447" spans="1:9" s="169" customFormat="1" ht="16.5" x14ac:dyDescent="0.2">
      <c r="A447" s="168"/>
      <c r="B447" s="170"/>
      <c r="C447" s="170"/>
      <c r="D447" s="171"/>
      <c r="E447" s="172"/>
      <c r="F447" s="173"/>
      <c r="G447" s="174"/>
      <c r="H447" s="175"/>
      <c r="I447" s="175"/>
    </row>
    <row r="448" spans="1:9" s="169" customFormat="1" ht="16.5" x14ac:dyDescent="0.2">
      <c r="A448" s="168"/>
      <c r="B448" s="170"/>
      <c r="C448" s="170"/>
      <c r="D448" s="171"/>
      <c r="E448" s="172"/>
      <c r="F448" s="173"/>
      <c r="G448" s="174"/>
      <c r="H448" s="175"/>
      <c r="I448" s="175"/>
    </row>
    <row r="449" spans="1:9" s="169" customFormat="1" ht="16.5" x14ac:dyDescent="0.2">
      <c r="A449" s="168"/>
      <c r="B449" s="170"/>
      <c r="C449" s="170"/>
      <c r="D449" s="171"/>
      <c r="E449" s="172"/>
      <c r="F449" s="173"/>
      <c r="G449" s="174"/>
      <c r="H449" s="175"/>
      <c r="I449" s="175"/>
    </row>
    <row r="450" spans="1:9" s="169" customFormat="1" ht="16.5" x14ac:dyDescent="0.2">
      <c r="A450" s="168"/>
      <c r="B450" s="170"/>
      <c r="C450" s="170"/>
      <c r="D450" s="171"/>
      <c r="E450" s="172"/>
      <c r="F450" s="173"/>
      <c r="G450" s="174"/>
      <c r="H450" s="175"/>
      <c r="I450" s="175"/>
    </row>
    <row r="451" spans="1:9" s="169" customFormat="1" ht="16.5" x14ac:dyDescent="0.2">
      <c r="A451" s="168"/>
      <c r="B451" s="170"/>
      <c r="C451" s="170"/>
      <c r="D451" s="171"/>
      <c r="E451" s="172"/>
      <c r="F451" s="173"/>
      <c r="G451" s="174"/>
      <c r="H451" s="175"/>
      <c r="I451" s="175"/>
    </row>
    <row r="452" spans="1:9" s="169" customFormat="1" ht="16.5" x14ac:dyDescent="0.2">
      <c r="A452" s="168"/>
      <c r="B452" s="170"/>
      <c r="C452" s="170"/>
      <c r="D452" s="171"/>
      <c r="E452" s="172"/>
      <c r="F452" s="173"/>
      <c r="G452" s="174"/>
      <c r="H452" s="175"/>
      <c r="I452" s="175"/>
    </row>
    <row r="453" spans="1:9" s="169" customFormat="1" ht="16.5" x14ac:dyDescent="0.2">
      <c r="A453" s="168"/>
      <c r="B453" s="170"/>
      <c r="C453" s="170"/>
      <c r="D453" s="171"/>
      <c r="E453" s="172"/>
      <c r="F453" s="173"/>
      <c r="G453" s="174"/>
      <c r="H453" s="175"/>
      <c r="I453" s="175"/>
    </row>
    <row r="454" spans="1:9" s="169" customFormat="1" ht="16.5" x14ac:dyDescent="0.2">
      <c r="A454" s="168"/>
      <c r="B454" s="170"/>
      <c r="C454" s="170"/>
      <c r="D454" s="171"/>
      <c r="E454" s="172"/>
      <c r="F454" s="173"/>
      <c r="G454" s="174"/>
      <c r="H454" s="175"/>
      <c r="I454" s="175"/>
    </row>
    <row r="455" spans="1:9" s="169" customFormat="1" ht="16.5" x14ac:dyDescent="0.2">
      <c r="A455" s="168"/>
      <c r="B455" s="170"/>
      <c r="C455" s="170"/>
      <c r="D455" s="171"/>
      <c r="E455" s="172"/>
      <c r="F455" s="173"/>
      <c r="G455" s="174"/>
      <c r="H455" s="175"/>
      <c r="I455" s="175"/>
    </row>
    <row r="456" spans="1:9" s="169" customFormat="1" ht="16.5" x14ac:dyDescent="0.2">
      <c r="A456" s="168"/>
      <c r="B456" s="170"/>
      <c r="C456" s="170"/>
      <c r="D456" s="171"/>
      <c r="E456" s="172"/>
      <c r="F456" s="173"/>
      <c r="G456" s="174"/>
      <c r="H456" s="175"/>
      <c r="I456" s="175"/>
    </row>
    <row r="457" spans="1:9" s="169" customFormat="1" ht="16.5" x14ac:dyDescent="0.2">
      <c r="A457" s="168"/>
      <c r="B457" s="170"/>
      <c r="C457" s="170"/>
      <c r="D457" s="171"/>
      <c r="E457" s="172"/>
      <c r="F457" s="173"/>
      <c r="G457" s="174"/>
      <c r="H457" s="175"/>
      <c r="I457" s="175"/>
    </row>
    <row r="458" spans="1:9" s="169" customFormat="1" ht="16.5" x14ac:dyDescent="0.2">
      <c r="A458" s="168"/>
      <c r="B458" s="170"/>
      <c r="C458" s="170"/>
      <c r="D458" s="171"/>
      <c r="E458" s="172"/>
      <c r="F458" s="173"/>
      <c r="G458" s="174"/>
      <c r="H458" s="175"/>
      <c r="I458" s="175"/>
    </row>
    <row r="459" spans="1:9" s="169" customFormat="1" ht="16.5" x14ac:dyDescent="0.2">
      <c r="A459" s="168"/>
      <c r="B459" s="170"/>
      <c r="C459" s="170"/>
      <c r="D459" s="171"/>
      <c r="E459" s="172"/>
      <c r="F459" s="173"/>
      <c r="G459" s="174"/>
      <c r="H459" s="175"/>
      <c r="I459" s="175"/>
    </row>
    <row r="460" spans="1:9" s="169" customFormat="1" ht="16.5" x14ac:dyDescent="0.2">
      <c r="A460" s="168"/>
      <c r="B460" s="170"/>
      <c r="C460" s="170"/>
      <c r="D460" s="171"/>
      <c r="E460" s="172"/>
      <c r="F460" s="173"/>
      <c r="G460" s="174"/>
      <c r="H460" s="175"/>
      <c r="I460" s="175"/>
    </row>
    <row r="461" spans="1:9" s="169" customFormat="1" ht="16.5" x14ac:dyDescent="0.2">
      <c r="A461" s="168"/>
      <c r="B461" s="170"/>
      <c r="C461" s="170"/>
      <c r="D461" s="171"/>
      <c r="E461" s="172"/>
      <c r="F461" s="173"/>
      <c r="G461" s="174"/>
      <c r="H461" s="175"/>
      <c r="I461" s="175"/>
    </row>
    <row r="671" spans="6:6" x14ac:dyDescent="0.2">
      <c r="F671" s="51">
        <v>1</v>
      </c>
    </row>
    <row r="908" spans="8:8" x14ac:dyDescent="0.2">
      <c r="H908" s="89"/>
    </row>
    <row r="969" spans="1:5" x14ac:dyDescent="0.2">
      <c r="A969" s="46" t="s">
        <v>514</v>
      </c>
      <c r="E969" s="50">
        <v>2</v>
      </c>
    </row>
  </sheetData>
  <sheetProtection selectLockedCells="1" selectUnlockedCells="1"/>
  <mergeCells count="11">
    <mergeCell ref="J48:J50"/>
    <mergeCell ref="D379:G379"/>
    <mergeCell ref="D46:G46"/>
    <mergeCell ref="D51:G51"/>
    <mergeCell ref="A59:H59"/>
    <mergeCell ref="A331:H331"/>
    <mergeCell ref="A1:I1"/>
    <mergeCell ref="A2:I2"/>
    <mergeCell ref="D31:G31"/>
    <mergeCell ref="D35:G35"/>
    <mergeCell ref="D329:G329"/>
  </mergeCells>
  <phoneticPr fontId="16" type="noConversion"/>
  <printOptions gridLines="1"/>
  <pageMargins left="0.5" right="0.4" top="1" bottom="0.7" header="0.51180555555555596" footer="0.51180555555555596"/>
  <pageSetup paperSize="5" scale="90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5" zoomScaleNormal="85" workbookViewId="0">
      <pane ySplit="5" topLeftCell="A6" activePane="bottomLeft" state="frozen"/>
      <selection pane="bottomLeft" activeCell="L8" sqref="L8"/>
    </sheetView>
  </sheetViews>
  <sheetFormatPr defaultColWidth="14.28515625" defaultRowHeight="21" customHeight="1" x14ac:dyDescent="0.2"/>
  <cols>
    <col min="1" max="1" width="26.85546875" style="236" customWidth="1"/>
    <col min="2" max="2" width="12.28515625" style="237" customWidth="1"/>
    <col min="3" max="3" width="1" style="231" customWidth="1"/>
    <col min="4" max="4" width="20.85546875" style="236" customWidth="1"/>
    <col min="5" max="5" width="18.28515625" style="237" customWidth="1"/>
    <col min="6" max="6" width="1" style="231" customWidth="1"/>
    <col min="7" max="7" width="16" style="231" customWidth="1"/>
    <col min="8" max="8" width="10.140625" style="231" customWidth="1"/>
    <col min="9" max="16384" width="14.28515625" style="231"/>
  </cols>
  <sheetData>
    <row r="1" spans="1:9" s="223" customFormat="1" ht="21" customHeight="1" x14ac:dyDescent="0.2">
      <c r="A1" s="222" t="s">
        <v>452</v>
      </c>
    </row>
    <row r="2" spans="1:9" s="223" customFormat="1" ht="21" customHeight="1" x14ac:dyDescent="0.2">
      <c r="A2" s="222" t="s">
        <v>488</v>
      </c>
      <c r="B2" s="224"/>
      <c r="E2" s="224"/>
    </row>
    <row r="3" spans="1:9" s="223" customFormat="1" ht="21" customHeight="1" x14ac:dyDescent="0.2">
      <c r="A3" s="522" t="s">
        <v>906</v>
      </c>
      <c r="B3" s="522"/>
      <c r="E3" s="224"/>
    </row>
    <row r="4" spans="1:9" s="223" customFormat="1" ht="15" customHeight="1" x14ac:dyDescent="0.2">
      <c r="A4" s="225"/>
      <c r="B4" s="224"/>
      <c r="E4" s="224"/>
    </row>
    <row r="5" spans="1:9" s="228" customFormat="1" ht="21" customHeight="1" x14ac:dyDescent="0.2">
      <c r="A5" s="226" t="s">
        <v>489</v>
      </c>
      <c r="B5" s="227" t="s">
        <v>490</v>
      </c>
      <c r="C5" s="226"/>
      <c r="D5" s="226" t="s">
        <v>456</v>
      </c>
      <c r="E5" s="227" t="s">
        <v>490</v>
      </c>
      <c r="F5" s="226"/>
      <c r="G5" s="226" t="s">
        <v>491</v>
      </c>
      <c r="H5" s="226" t="s">
        <v>490</v>
      </c>
    </row>
    <row r="6" spans="1:9" ht="21" customHeight="1" x14ac:dyDescent="0.2">
      <c r="A6" s="393" t="s">
        <v>928</v>
      </c>
      <c r="B6" s="230">
        <f>SUMIF(INOUT!D:D,A6,INOUT!H:H)</f>
        <v>195512</v>
      </c>
      <c r="D6" s="386" t="s">
        <v>469</v>
      </c>
      <c r="E6" s="230" t="e">
        <f>SUMIF(INOUT!D:D,D6,INOUT!I:I)</f>
        <v>#N/A</v>
      </c>
      <c r="G6" s="384" t="s">
        <v>657</v>
      </c>
      <c r="H6" s="230">
        <f>SUMIF(INOUT!D:D,G6,INOUT!I:I)</f>
        <v>0</v>
      </c>
    </row>
    <row r="7" spans="1:9" ht="21" customHeight="1" x14ac:dyDescent="0.2">
      <c r="A7" s="229" t="s">
        <v>934</v>
      </c>
      <c r="B7" s="230">
        <f>SUMIF(INOUT!D:D,A7,INOUT!H:H)</f>
        <v>30400</v>
      </c>
      <c r="D7" s="379" t="s">
        <v>467</v>
      </c>
      <c r="E7" s="233">
        <f>SUMIF(INOUT!D:D,D7,INOUT!I:I)</f>
        <v>5514.4500000000007</v>
      </c>
      <c r="G7" s="379" t="s">
        <v>492</v>
      </c>
      <c r="H7" s="233">
        <f>SUMIF(INOUT!D:D,G7,INOUT!I:I)</f>
        <v>0</v>
      </c>
    </row>
    <row r="8" spans="1:9" ht="21" customHeight="1" x14ac:dyDescent="0.2">
      <c r="A8" s="380" t="s">
        <v>935</v>
      </c>
      <c r="B8" s="230">
        <f>SUMIF(INOUT!D:D,A8,INOUT!H:H)</f>
        <v>0</v>
      </c>
      <c r="D8" s="379" t="s">
        <v>465</v>
      </c>
      <c r="E8" s="233">
        <f>SUMIF(INOUT!D:D,D8,INOUT!I:I)</f>
        <v>97610</v>
      </c>
      <c r="G8" s="379" t="s">
        <v>475</v>
      </c>
      <c r="H8" s="233">
        <f>SUMIF(INOUT!D:D,G8,INOUT!I:I)</f>
        <v>310.10000000000002</v>
      </c>
    </row>
    <row r="9" spans="1:9" ht="21" customHeight="1" x14ac:dyDescent="0.2">
      <c r="A9" s="393" t="s">
        <v>924</v>
      </c>
      <c r="B9" s="230">
        <f>SUMIF(INOUT!D:D,A9,INOUT!H:H)</f>
        <v>2980</v>
      </c>
      <c r="D9" s="379" t="s">
        <v>481</v>
      </c>
      <c r="E9" s="233">
        <f>SUMIF(INOUT!D:D,D9,INOUT!I:I)</f>
        <v>1322.3</v>
      </c>
      <c r="G9" s="379" t="s">
        <v>477</v>
      </c>
      <c r="H9" s="233">
        <f>SUMIF(INOUT!D:D,G9,INOUT!I:I)</f>
        <v>12410.95</v>
      </c>
    </row>
    <row r="10" spans="1:9" ht="21" customHeight="1" x14ac:dyDescent="0.2">
      <c r="A10" s="380" t="s">
        <v>932</v>
      </c>
      <c r="B10" s="230">
        <f>SUMIF(INOUT!D:D,A10,INOUT!H:H)</f>
        <v>230</v>
      </c>
      <c r="D10" s="379" t="s">
        <v>470</v>
      </c>
      <c r="E10" s="233">
        <f>SUMIF(INOUT!D:D,D10,INOUT!I:I)</f>
        <v>58507.009999999995</v>
      </c>
      <c r="G10" s="379" t="s">
        <v>473</v>
      </c>
      <c r="H10" s="233" t="e">
        <f>SUMIF(INOUT!D:D,G10,INOUT!I:I)</f>
        <v>#VALUE!</v>
      </c>
    </row>
    <row r="11" spans="1:9" ht="21" customHeight="1" x14ac:dyDescent="0.2">
      <c r="A11" s="381" t="s">
        <v>936</v>
      </c>
      <c r="B11" s="233">
        <f>SUMIF(INOUT!D:D,A11,INOUT!H:H)</f>
        <v>0</v>
      </c>
      <c r="D11" s="379" t="s">
        <v>468</v>
      </c>
      <c r="E11" s="233">
        <f>SUMIF(INOUT!D:D,D11,INOUT!I:I)</f>
        <v>68121.67</v>
      </c>
      <c r="G11" s="390" t="s">
        <v>493</v>
      </c>
      <c r="H11" s="233">
        <f>SUMIF(INOUT!D:D,G11,INOUT!I:I)</f>
        <v>0</v>
      </c>
    </row>
    <row r="12" spans="1:9" ht="21" customHeight="1" x14ac:dyDescent="0.2">
      <c r="A12" s="381" t="s">
        <v>937</v>
      </c>
      <c r="B12" s="233">
        <f>SUMIF(INOUT!D:D,A12,INOUT!H:H)</f>
        <v>0</v>
      </c>
      <c r="D12" s="385" t="s">
        <v>599</v>
      </c>
      <c r="E12" s="233">
        <f>SUMIF(INOUT!D:D,D12,INOUT!I:I)</f>
        <v>11873.85</v>
      </c>
      <c r="G12" s="390" t="s">
        <v>472</v>
      </c>
      <c r="H12" s="233">
        <f>SUMIF(INOUT!D:D,G12,INOUT!I:I)</f>
        <v>0</v>
      </c>
    </row>
    <row r="13" spans="1:9" ht="21" customHeight="1" x14ac:dyDescent="0.2">
      <c r="A13" s="402" t="s">
        <v>933</v>
      </c>
      <c r="B13" s="233">
        <f>SUMIF(INOUT!D:D,A13,INOUT!H:H)</f>
        <v>11630</v>
      </c>
      <c r="D13" s="401" t="s">
        <v>697</v>
      </c>
      <c r="E13" s="233">
        <f>SUMIF(INOUT!D:D,D13,INOUT!I:I)</f>
        <v>49</v>
      </c>
      <c r="G13" s="379" t="s">
        <v>659</v>
      </c>
      <c r="H13" s="233">
        <f>SUMIF(INOUT!D:D,G13,INOUT!I:I)</f>
        <v>20</v>
      </c>
      <c r="I13" s="234"/>
    </row>
    <row r="14" spans="1:9" ht="21" customHeight="1" x14ac:dyDescent="0.2">
      <c r="A14" s="381" t="s">
        <v>938</v>
      </c>
      <c r="B14" s="233">
        <f>SUMIF(INOUT!D:D,A14,INOUT!H:H)</f>
        <v>364</v>
      </c>
      <c r="D14" s="390" t="s">
        <v>476</v>
      </c>
      <c r="E14" s="233">
        <f>SUMIF(INOUT!D:D,D14,INOUT!I:I)</f>
        <v>3046.77</v>
      </c>
      <c r="G14" s="404" t="s">
        <v>896</v>
      </c>
      <c r="H14" s="233">
        <f>SUMIF(INOUT!D:D,G14,INOUT!I:I)</f>
        <v>0</v>
      </c>
      <c r="I14" s="234" t="e">
        <f>+H21+E26</f>
        <v>#VALUE!</v>
      </c>
    </row>
    <row r="15" spans="1:9" ht="21" customHeight="1" x14ac:dyDescent="0.2">
      <c r="A15" s="393" t="s">
        <v>487</v>
      </c>
      <c r="B15" s="233" t="e">
        <f>SUMIF(INOUT!D:D,A15,INOUT!H:H)</f>
        <v>#N/A</v>
      </c>
      <c r="D15" s="379" t="s">
        <v>495</v>
      </c>
      <c r="E15" s="233">
        <f>SUMIF(INOUT!D:D,D15,INOUT!I:I)</f>
        <v>0</v>
      </c>
      <c r="G15" s="379" t="s">
        <v>504</v>
      </c>
      <c r="H15" s="233">
        <f>SUMIF(INOUT!D:D,G15,INOUT!I:I)</f>
        <v>0</v>
      </c>
    </row>
    <row r="16" spans="1:9" ht="21" customHeight="1" x14ac:dyDescent="0.2">
      <c r="A16" s="380" t="s">
        <v>841</v>
      </c>
      <c r="B16" s="233">
        <f>SUMIF(INOUT!D:D,A16,INOUT!H:H)</f>
        <v>290</v>
      </c>
      <c r="D16" s="379" t="s">
        <v>471</v>
      </c>
      <c r="E16" s="233">
        <f>SUMIF(INOUT!D:D,D16,INOUT!I:I)</f>
        <v>3357.7099999999996</v>
      </c>
      <c r="G16" s="404" t="s">
        <v>717</v>
      </c>
      <c r="H16" s="233">
        <f>SUMIF(INOUT!D:D,G16,INOUT!I:I)</f>
        <v>0</v>
      </c>
    </row>
    <row r="17" spans="1:9" ht="21" customHeight="1" x14ac:dyDescent="0.2">
      <c r="A17" s="380" t="s">
        <v>839</v>
      </c>
      <c r="B17" s="233">
        <f>SUMIF(INOUT!D:D,A17,INOUT!H:H)</f>
        <v>0</v>
      </c>
      <c r="D17" s="379" t="s">
        <v>769</v>
      </c>
      <c r="E17" s="233">
        <f>SUMIF(INOUT!D:D,D17,INOUT!I:I)</f>
        <v>6111.01</v>
      </c>
      <c r="G17" s="232" t="s">
        <v>484</v>
      </c>
      <c r="H17" s="233">
        <f>SUMIF(INOUT!D:D,G17,INOUT!I:I)</f>
        <v>0</v>
      </c>
    </row>
    <row r="18" spans="1:9" ht="21" customHeight="1" x14ac:dyDescent="0.2">
      <c r="A18" s="380" t="s">
        <v>883</v>
      </c>
      <c r="B18" s="233">
        <f>SUMIF(INOUT!D:D,A18,INOUT!H:H)</f>
        <v>0</v>
      </c>
      <c r="D18" s="379" t="s">
        <v>482</v>
      </c>
      <c r="E18" s="233">
        <f>SUMIF(INOUT!D:D,D18,INOUT!I:I)</f>
        <v>266.42</v>
      </c>
      <c r="G18" s="379" t="s">
        <v>480</v>
      </c>
      <c r="H18" s="233">
        <f>SUMIF(INOUT!D:D,G18,INOUT!I:I)</f>
        <v>42</v>
      </c>
    </row>
    <row r="19" spans="1:9" ht="21" customHeight="1" x14ac:dyDescent="0.2">
      <c r="A19" s="380" t="s">
        <v>485</v>
      </c>
      <c r="B19" s="233">
        <f>SUMIF(INOUT!D:D,A19,INOUT!H:H)</f>
        <v>86935</v>
      </c>
      <c r="D19" s="379" t="s">
        <v>474</v>
      </c>
      <c r="E19" s="233">
        <f>SUMIF(INOUT!D:D,D19,INOUT!I:I)</f>
        <v>2526</v>
      </c>
      <c r="G19" s="385" t="s">
        <v>478</v>
      </c>
      <c r="H19" s="233">
        <f>SUMIF(INOUT!D:D,G19,INOUT!I:I)</f>
        <v>26</v>
      </c>
    </row>
    <row r="20" spans="1:9" ht="21" customHeight="1" x14ac:dyDescent="0.2">
      <c r="A20" s="381" t="s">
        <v>824</v>
      </c>
      <c r="B20" s="233">
        <f>SUMIF(INOUT!D:D,A20,INOUT!H:H)</f>
        <v>51800.28</v>
      </c>
      <c r="D20" s="379"/>
      <c r="E20" s="233">
        <f>SUMIF(INOUT!D:D,D20,INOUT!I:I)</f>
        <v>0</v>
      </c>
      <c r="G20" s="379"/>
      <c r="H20" s="233">
        <f>SUMIF(INOUT!D:D,G20,INOUT!I:I)</f>
        <v>0</v>
      </c>
    </row>
    <row r="21" spans="1:9" ht="21" customHeight="1" x14ac:dyDescent="0.2">
      <c r="A21" s="380" t="s">
        <v>864</v>
      </c>
      <c r="B21" s="233">
        <f>SUMIF(INOUT!D:D,A21,INOUT!H:H)</f>
        <v>0</v>
      </c>
      <c r="D21" s="379"/>
      <c r="E21" s="233">
        <f>SUMIF(INOUT!D:D,D21,INOUT!I:I)</f>
        <v>0</v>
      </c>
      <c r="G21" s="228" t="s">
        <v>494</v>
      </c>
      <c r="H21" s="235" t="e">
        <f>SUM(H6:H20)</f>
        <v>#VALUE!</v>
      </c>
      <c r="I21" s="391" t="e">
        <f>+E26+H21</f>
        <v>#N/A</v>
      </c>
    </row>
    <row r="22" spans="1:9" ht="21" customHeight="1" x14ac:dyDescent="0.2">
      <c r="A22" s="229" t="s">
        <v>464</v>
      </c>
      <c r="B22" s="233" t="e">
        <f>SUMIF(INOUT!D:D,A22,INOUT!H:H)</f>
        <v>#VALUE!</v>
      </c>
      <c r="D22" s="379"/>
      <c r="E22" s="233">
        <f>SUMIF(INOUT!D:D,D22,INOUT!I:I)</f>
        <v>0</v>
      </c>
      <c r="I22" s="391" t="e">
        <f>+B31-I21</f>
        <v>#N/A</v>
      </c>
    </row>
    <row r="23" spans="1:9" ht="21" customHeight="1" x14ac:dyDescent="0.2">
      <c r="A23" s="403" t="s">
        <v>751</v>
      </c>
      <c r="B23" s="233">
        <f>SUMIF(INOUT!D:D,A23,INOUT!H:H)</f>
        <v>863.1</v>
      </c>
      <c r="D23" s="379"/>
      <c r="E23" s="233">
        <f>SUMIF(INOUT!D:D,D23,INOUT!I:I)</f>
        <v>0</v>
      </c>
      <c r="G23" s="223"/>
      <c r="H23" s="223"/>
    </row>
    <row r="24" spans="1:9" ht="21" customHeight="1" x14ac:dyDescent="0.2">
      <c r="A24" s="380" t="s">
        <v>771</v>
      </c>
      <c r="B24" s="233">
        <f>SUMIF(INOUT!D:D,A24,INOUT!H:H)</f>
        <v>0</v>
      </c>
      <c r="D24" s="379"/>
      <c r="E24" s="233">
        <f>SUMIF(INOUT!D:D,D24,INOUT!I:I)</f>
        <v>0</v>
      </c>
      <c r="I24" s="391" t="e">
        <f>I21*2</f>
        <v>#N/A</v>
      </c>
    </row>
    <row r="25" spans="1:9" ht="21" customHeight="1" x14ac:dyDescent="0.2">
      <c r="A25" s="403" t="s">
        <v>548</v>
      </c>
      <c r="B25" s="233">
        <f>SUMIF(INOUT!D:D,A25,INOUT!H:H)</f>
        <v>0</v>
      </c>
      <c r="D25" s="379"/>
      <c r="E25" s="233">
        <f>SUMIF(INOUT!D:D,D25,INOUT!I:I)</f>
        <v>0</v>
      </c>
    </row>
    <row r="26" spans="1:9" ht="21" customHeight="1" x14ac:dyDescent="0.2">
      <c r="A26" s="381" t="s">
        <v>589</v>
      </c>
      <c r="B26" s="233">
        <f>SUMIF(INOUT!D:D,A26,INOUT!H:H)</f>
        <v>104</v>
      </c>
      <c r="D26" s="228" t="s">
        <v>494</v>
      </c>
      <c r="E26" s="235" t="e">
        <f>SUM(E6:E25)</f>
        <v>#N/A</v>
      </c>
    </row>
    <row r="27" spans="1:9" ht="21" customHeight="1" x14ac:dyDescent="0.2">
      <c r="A27" s="380" t="s">
        <v>860</v>
      </c>
      <c r="B27" s="233">
        <f>SUMIF(INOUT!D:D,A27,INOUT!H:H)</f>
        <v>33</v>
      </c>
      <c r="D27" s="231"/>
    </row>
    <row r="28" spans="1:9" ht="21" customHeight="1" x14ac:dyDescent="0.2">
      <c r="A28" s="381" t="s">
        <v>618</v>
      </c>
      <c r="B28" s="233">
        <f>SUMIF(INOUT!D:D,A28,INOUT!H:H)</f>
        <v>260259</v>
      </c>
    </row>
    <row r="29" spans="1:9" ht="21" customHeight="1" x14ac:dyDescent="0.2">
      <c r="A29" s="380" t="s">
        <v>772</v>
      </c>
      <c r="B29" s="233">
        <f>SUMIF(INOUT!D:D,A29,INOUT!H:H)</f>
        <v>1440</v>
      </c>
    </row>
    <row r="30" spans="1:9" ht="21" customHeight="1" x14ac:dyDescent="0.2">
      <c r="A30" s="381" t="s">
        <v>553</v>
      </c>
      <c r="B30" s="233">
        <f>SUMIF(INOUT!D:D,A30,INOUT!H:H)</f>
        <v>804</v>
      </c>
    </row>
    <row r="31" spans="1:9" ht="21" customHeight="1" x14ac:dyDescent="0.2">
      <c r="A31" s="228" t="s">
        <v>913</v>
      </c>
      <c r="B31" s="235" t="e">
        <f>SUM(B6:B30)</f>
        <v>#N/A</v>
      </c>
    </row>
    <row r="32" spans="1:9" ht="21" customHeight="1" x14ac:dyDescent="0.2">
      <c r="B32" s="237" t="e">
        <f>+B31-INOUT!H5</f>
        <v>#N/A</v>
      </c>
    </row>
    <row r="33" spans="1:7" ht="21" customHeight="1" x14ac:dyDescent="0.2">
      <c r="A33" s="222" t="s">
        <v>496</v>
      </c>
      <c r="B33" s="231"/>
      <c r="D33" s="231" t="s">
        <v>910</v>
      </c>
      <c r="E33" s="222"/>
      <c r="G33" s="222" t="s">
        <v>383</v>
      </c>
    </row>
    <row r="34" spans="1:7" ht="21" customHeight="1" x14ac:dyDescent="0.2">
      <c r="A34" s="231"/>
      <c r="B34" s="231"/>
      <c r="D34" s="231"/>
      <c r="E34" s="231"/>
    </row>
    <row r="35" spans="1:7" ht="21" customHeight="1" x14ac:dyDescent="0.3">
      <c r="A35" s="382" t="s">
        <v>543</v>
      </c>
      <c r="D35" s="231" t="s">
        <v>911</v>
      </c>
      <c r="E35" s="222"/>
      <c r="G35" s="222" t="s">
        <v>907</v>
      </c>
    </row>
    <row r="36" spans="1:7" ht="21" customHeight="1" x14ac:dyDescent="0.2">
      <c r="A36" s="383" t="s">
        <v>909</v>
      </c>
      <c r="D36" s="231" t="s">
        <v>912</v>
      </c>
      <c r="E36" s="238"/>
      <c r="G36" s="238" t="s">
        <v>497</v>
      </c>
    </row>
    <row r="37" spans="1:7" ht="21" customHeight="1" x14ac:dyDescent="0.2">
      <c r="D37" s="231"/>
    </row>
  </sheetData>
  <sheetProtection selectLockedCells="1" selectUnlockedCells="1"/>
  <mergeCells count="1">
    <mergeCell ref="A3:B3"/>
  </mergeCells>
  <phoneticPr fontId="16" type="noConversion"/>
  <pageMargins left="0.75" right="0.4" top="0.55000000000000004" bottom="0.35" header="0.51180555555555551" footer="0.51180555555555551"/>
  <pageSetup scale="95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12-31-11</vt:lpstr>
      <vt:lpstr>06-30-12</vt:lpstr>
      <vt:lpstr>INDEX</vt:lpstr>
      <vt:lpstr>N1113 </vt:lpstr>
      <vt:lpstr>INOUT</vt:lpstr>
      <vt:lpstr>n113'16</vt:lpstr>
      <vt:lpstr>N1113  (2)</vt:lpstr>
      <vt:lpstr>N1113  (4)</vt:lpstr>
      <vt:lpstr>COST</vt:lpstr>
      <vt:lpstr>GROCERY</vt:lpstr>
      <vt:lpstr>INV 2016</vt:lpstr>
      <vt:lpstr>N1113  (3)</vt:lpstr>
      <vt:lpstr>Sheet1</vt:lpstr>
      <vt:lpstr>Sheet2</vt:lpstr>
      <vt:lpstr>INDEX!Print_Area</vt:lpstr>
      <vt:lpstr>'N1113 '!Print_Area</vt:lpstr>
      <vt:lpstr>'N1113  (2)'!Print_Area</vt:lpstr>
      <vt:lpstr>'06-30-12'!Print_Titles</vt:lpstr>
      <vt:lpstr>'N1113 '!Print_Titles</vt:lpstr>
      <vt:lpstr>'N1113  (2)'!Print_Titles</vt:lpstr>
      <vt:lpstr>'N1113  (3)'!Print_Titles</vt:lpstr>
      <vt:lpstr>'N1113  (4)'!Print_Titles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JakeJamesManzon</cp:lastModifiedBy>
  <cp:lastPrinted>2017-06-17T06:25:04Z</cp:lastPrinted>
  <dcterms:created xsi:type="dcterms:W3CDTF">2015-01-12T18:55:09Z</dcterms:created>
  <dcterms:modified xsi:type="dcterms:W3CDTF">2017-07-07T01:30:50Z</dcterms:modified>
</cp:coreProperties>
</file>