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bronze impeller removal/output files/"/>
    </mc:Choice>
  </mc:AlternateContent>
  <xr:revisionPtr revIDLastSave="3" documentId="11_57D3A53CE87FECAA828D89D1AEF8393EB497CD00" xr6:coauthVersionLast="47" xr6:coauthVersionMax="47" xr10:uidLastSave="{F89899C0-EE22-411A-99B6-1CE05B22FCA5}"/>
  <bookViews>
    <workbookView xWindow="-120" yWindow="-120" windowWidth="38640" windowHeight="21240" tabRatio="654" activeTab="12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Impeller" sheetId="5" r:id="rId5"/>
    <sheet name="Hardware" sheetId="6" r:id="rId6"/>
    <sheet name="Wear Rings" sheetId="7" r:id="rId7"/>
    <sheet name="Insert" sheetId="8" r:id="rId8"/>
    <sheet name="Seals" sheetId="9" r:id="rId9"/>
    <sheet name="Recirc" sheetId="10" r:id="rId10"/>
    <sheet name="Bases" sheetId="11" r:id="rId11"/>
    <sheet name="Shaft" sheetId="12" r:id="rId12"/>
    <sheet name="Impeller No Bronze" sheetId="13" r:id="rId13"/>
  </sheets>
  <definedNames>
    <definedName name="_xlnm._FilterDatabase" localSheetId="10" hidden="1">Bases!$B$6:$O$160</definedName>
    <definedName name="_xlnm._FilterDatabase" localSheetId="3" hidden="1">Case!$C$6:$S$283</definedName>
    <definedName name="_xlnm._FilterDatabase" localSheetId="5" hidden="1">Hardware!$A$6:$S$151</definedName>
    <definedName name="_xlnm._FilterDatabase" localSheetId="4" hidden="1">Impeller!$B$6:$Q$560</definedName>
    <definedName name="_xlnm._FilterDatabase" localSheetId="7" hidden="1">Insert!$A$6:$AB$344</definedName>
    <definedName name="_xlnm._FilterDatabase" localSheetId="1" hidden="1">Product!$B$5:$Y$137</definedName>
    <definedName name="_xlnm._FilterDatabase" localSheetId="9" hidden="1">Recirc!$D$6:$I$6</definedName>
    <definedName name="_xlnm._FilterDatabase" localSheetId="11" hidden="1">Shaft!$B$6:$O$299</definedName>
    <definedName name="_xlnm._FilterDatabase" localSheetId="6" hidden="1">'Wear Rings'!$B$6:$P$99</definedName>
    <definedName name="_xlnm._FilterDatabase" localSheetId="2" hidden="1">WetEnd!$B$7:$L$169</definedName>
    <definedName name="_xlnm.Print_Area" localSheetId="3">Case!$F$6:$O$6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3" l="1"/>
  <c r="L4" i="13"/>
  <c r="K4" i="13"/>
  <c r="J4" i="13"/>
  <c r="I4" i="13"/>
  <c r="H4" i="13"/>
  <c r="D4" i="13"/>
  <c r="C4" i="13"/>
  <c r="D3" i="13"/>
  <c r="C3" i="13"/>
  <c r="A3" i="13"/>
  <c r="P2" i="13"/>
  <c r="M2" i="13"/>
  <c r="L2" i="13"/>
  <c r="K2" i="13"/>
  <c r="J2" i="13"/>
  <c r="I2" i="13"/>
  <c r="H2" i="13"/>
  <c r="D2" i="13"/>
  <c r="C2" i="13"/>
  <c r="O4" i="12"/>
  <c r="F4" i="12"/>
  <c r="E4" i="12"/>
  <c r="O2" i="12"/>
  <c r="F2" i="12"/>
  <c r="E2" i="12"/>
  <c r="N4" i="11"/>
  <c r="I4" i="11"/>
  <c r="F4" i="11"/>
  <c r="A3" i="11"/>
  <c r="N2" i="11"/>
  <c r="I2" i="11"/>
  <c r="F2" i="11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O4" i="7"/>
  <c r="J4" i="7"/>
  <c r="I4" i="7"/>
  <c r="H4" i="7"/>
  <c r="D4" i="7"/>
  <c r="C4" i="7"/>
  <c r="D3" i="7"/>
  <c r="C3" i="7"/>
  <c r="A3" i="7"/>
  <c r="O2" i="7"/>
  <c r="J2" i="7"/>
  <c r="I2" i="7"/>
  <c r="H2" i="7"/>
  <c r="D2" i="7"/>
  <c r="C2" i="7"/>
  <c r="B553" i="5"/>
  <c r="B552" i="5"/>
  <c r="D552" i="5" s="1"/>
  <c r="B551" i="5"/>
  <c r="D551" i="5" s="1"/>
  <c r="B550" i="5"/>
  <c r="D550" i="5" s="1"/>
  <c r="B549" i="5"/>
  <c r="D549" i="5" s="1"/>
  <c r="B548" i="5"/>
  <c r="D548" i="5" s="1"/>
  <c r="B547" i="5"/>
  <c r="D547" i="5" s="1"/>
  <c r="B546" i="5"/>
  <c r="D546" i="5" s="1"/>
  <c r="B545" i="5"/>
  <c r="D545" i="5" s="1"/>
  <c r="B544" i="5"/>
  <c r="D544" i="5" s="1"/>
  <c r="B543" i="5"/>
  <c r="D543" i="5" s="1"/>
  <c r="B542" i="5"/>
  <c r="D542" i="5" s="1"/>
  <c r="B541" i="5"/>
  <c r="D541" i="5" s="1"/>
  <c r="D540" i="5"/>
  <c r="B540" i="5"/>
  <c r="B539" i="5"/>
  <c r="D539" i="5" s="1"/>
  <c r="B538" i="5"/>
  <c r="D538" i="5" s="1"/>
  <c r="B537" i="5"/>
  <c r="D537" i="5" s="1"/>
  <c r="B536" i="5"/>
  <c r="D536" i="5" s="1"/>
  <c r="B535" i="5"/>
  <c r="D535" i="5" s="1"/>
  <c r="B534" i="5"/>
  <c r="D534" i="5" s="1"/>
  <c r="B533" i="5"/>
  <c r="D533" i="5" s="1"/>
  <c r="B532" i="5"/>
  <c r="D532" i="5" s="1"/>
  <c r="B531" i="5"/>
  <c r="D531" i="5" s="1"/>
  <c r="B530" i="5"/>
  <c r="D530" i="5" s="1"/>
  <c r="B529" i="5"/>
  <c r="D529" i="5" s="1"/>
  <c r="B528" i="5"/>
  <c r="D528" i="5" s="1"/>
  <c r="B527" i="5"/>
  <c r="D527" i="5" s="1"/>
  <c r="B526" i="5"/>
  <c r="D526" i="5" s="1"/>
  <c r="B525" i="5"/>
  <c r="D525" i="5" s="1"/>
  <c r="B524" i="5"/>
  <c r="D524" i="5" s="1"/>
  <c r="B523" i="5"/>
  <c r="D523" i="5" s="1"/>
  <c r="B522" i="5"/>
  <c r="D522" i="5" s="1"/>
  <c r="B521" i="5"/>
  <c r="D521" i="5" s="1"/>
  <c r="B520" i="5"/>
  <c r="D520" i="5" s="1"/>
  <c r="B519" i="5"/>
  <c r="D519" i="5" s="1"/>
  <c r="B518" i="5"/>
  <c r="D518" i="5" s="1"/>
  <c r="B517" i="5"/>
  <c r="D517" i="5" s="1"/>
  <c r="D516" i="5"/>
  <c r="B516" i="5"/>
  <c r="B515" i="5"/>
  <c r="D515" i="5" s="1"/>
  <c r="B514" i="5"/>
  <c r="D514" i="5" s="1"/>
  <c r="B513" i="5"/>
  <c r="D513" i="5" s="1"/>
  <c r="B512" i="5"/>
  <c r="D512" i="5" s="1"/>
  <c r="B511" i="5"/>
  <c r="D511" i="5" s="1"/>
  <c r="D510" i="5"/>
  <c r="B510" i="5"/>
  <c r="B509" i="5"/>
  <c r="D509" i="5" s="1"/>
  <c r="B508" i="5"/>
  <c r="D508" i="5" s="1"/>
  <c r="B507" i="5"/>
  <c r="D507" i="5" s="1"/>
  <c r="B506" i="5"/>
  <c r="D506" i="5" s="1"/>
  <c r="B505" i="5"/>
  <c r="D505" i="5" s="1"/>
  <c r="D504" i="5"/>
  <c r="B504" i="5"/>
  <c r="B503" i="5"/>
  <c r="D503" i="5" s="1"/>
  <c r="B502" i="5"/>
  <c r="D502" i="5" s="1"/>
  <c r="B501" i="5"/>
  <c r="D501" i="5" s="1"/>
  <c r="B500" i="5"/>
  <c r="D500" i="5" s="1"/>
  <c r="B499" i="5"/>
  <c r="D499" i="5" s="1"/>
  <c r="B498" i="5"/>
  <c r="D498" i="5" s="1"/>
  <c r="B497" i="5"/>
  <c r="D497" i="5" s="1"/>
  <c r="B496" i="5"/>
  <c r="D496" i="5" s="1"/>
  <c r="B495" i="5"/>
  <c r="D495" i="5" s="1"/>
  <c r="B494" i="5"/>
  <c r="D494" i="5" s="1"/>
  <c r="B493" i="5"/>
  <c r="D493" i="5" s="1"/>
  <c r="B492" i="5"/>
  <c r="D492" i="5" s="1"/>
  <c r="B491" i="5"/>
  <c r="D491" i="5" s="1"/>
  <c r="B490" i="5"/>
  <c r="D490" i="5" s="1"/>
  <c r="B489" i="5"/>
  <c r="D489" i="5" s="1"/>
  <c r="B488" i="5"/>
  <c r="D488" i="5" s="1"/>
  <c r="B487" i="5"/>
  <c r="D487" i="5" s="1"/>
  <c r="B486" i="5"/>
  <c r="D486" i="5" s="1"/>
  <c r="B485" i="5"/>
  <c r="D485" i="5" s="1"/>
  <c r="B484" i="5"/>
  <c r="D484" i="5" s="1"/>
  <c r="B483" i="5"/>
  <c r="D483" i="5" s="1"/>
  <c r="B482" i="5"/>
  <c r="D482" i="5" s="1"/>
  <c r="B481" i="5"/>
  <c r="D481" i="5" s="1"/>
  <c r="B480" i="5"/>
  <c r="D480" i="5" s="1"/>
  <c r="B479" i="5"/>
  <c r="D479" i="5" s="1"/>
  <c r="B478" i="5"/>
  <c r="D478" i="5" s="1"/>
  <c r="B477" i="5"/>
  <c r="D477" i="5" s="1"/>
  <c r="B476" i="5"/>
  <c r="D476" i="5" s="1"/>
  <c r="B475" i="5"/>
  <c r="D475" i="5" s="1"/>
  <c r="B474" i="5"/>
  <c r="D474" i="5" s="1"/>
  <c r="B473" i="5"/>
  <c r="D473" i="5" s="1"/>
  <c r="B472" i="5"/>
  <c r="D472" i="5" s="1"/>
  <c r="B471" i="5"/>
  <c r="D471" i="5" s="1"/>
  <c r="B470" i="5"/>
  <c r="D470" i="5" s="1"/>
  <c r="B469" i="5"/>
  <c r="D469" i="5" s="1"/>
  <c r="D468" i="5"/>
  <c r="B468" i="5"/>
  <c r="B467" i="5"/>
  <c r="D467" i="5" s="1"/>
  <c r="B466" i="5"/>
  <c r="D466" i="5" s="1"/>
  <c r="B465" i="5"/>
  <c r="D465" i="5" s="1"/>
  <c r="B464" i="5"/>
  <c r="D464" i="5" s="1"/>
  <c r="B463" i="5"/>
  <c r="D463" i="5" s="1"/>
  <c r="B462" i="5"/>
  <c r="D462" i="5" s="1"/>
  <c r="B461" i="5"/>
  <c r="D461" i="5" s="1"/>
  <c r="B460" i="5"/>
  <c r="D460" i="5" s="1"/>
  <c r="B459" i="5"/>
  <c r="D459" i="5" s="1"/>
  <c r="B458" i="5"/>
  <c r="D458" i="5" s="1"/>
  <c r="B457" i="5"/>
  <c r="D457" i="5" s="1"/>
  <c r="B456" i="5"/>
  <c r="D456" i="5" s="1"/>
  <c r="B455" i="5"/>
  <c r="D455" i="5" s="1"/>
  <c r="B454" i="5"/>
  <c r="D454" i="5" s="1"/>
  <c r="B453" i="5"/>
  <c r="D453" i="5" s="1"/>
  <c r="B452" i="5"/>
  <c r="D452" i="5" s="1"/>
  <c r="B451" i="5"/>
  <c r="D451" i="5" s="1"/>
  <c r="B450" i="5"/>
  <c r="D450" i="5" s="1"/>
  <c r="B449" i="5"/>
  <c r="D449" i="5" s="1"/>
  <c r="B448" i="5"/>
  <c r="D448" i="5" s="1"/>
  <c r="B447" i="5"/>
  <c r="D447" i="5" s="1"/>
  <c r="B446" i="5"/>
  <c r="D446" i="5" s="1"/>
  <c r="B445" i="5"/>
  <c r="D445" i="5" s="1"/>
  <c r="D444" i="5"/>
  <c r="B444" i="5"/>
  <c r="B443" i="5"/>
  <c r="D443" i="5" s="1"/>
  <c r="B442" i="5"/>
  <c r="D442" i="5" s="1"/>
  <c r="B441" i="5"/>
  <c r="D441" i="5" s="1"/>
  <c r="B440" i="5"/>
  <c r="D440" i="5" s="1"/>
  <c r="B439" i="5"/>
  <c r="D439" i="5" s="1"/>
  <c r="D438" i="5"/>
  <c r="B438" i="5"/>
  <c r="B437" i="5"/>
  <c r="D437" i="5" s="1"/>
  <c r="B436" i="5"/>
  <c r="D436" i="5" s="1"/>
  <c r="B435" i="5"/>
  <c r="D435" i="5" s="1"/>
  <c r="B434" i="5"/>
  <c r="D434" i="5" s="1"/>
  <c r="B433" i="5"/>
  <c r="D433" i="5" s="1"/>
  <c r="D432" i="5"/>
  <c r="B432" i="5"/>
  <c r="B431" i="5"/>
  <c r="D431" i="5" s="1"/>
  <c r="B430" i="5"/>
  <c r="D430" i="5" s="1"/>
  <c r="B429" i="5"/>
  <c r="D429" i="5" s="1"/>
  <c r="B428" i="5"/>
  <c r="D428" i="5" s="1"/>
  <c r="B427" i="5"/>
  <c r="D427" i="5" s="1"/>
  <c r="D426" i="5"/>
  <c r="B426" i="5"/>
  <c r="B425" i="5"/>
  <c r="D425" i="5" s="1"/>
  <c r="B424" i="5"/>
  <c r="D424" i="5" s="1"/>
  <c r="B423" i="5"/>
  <c r="D423" i="5" s="1"/>
  <c r="B422" i="5"/>
  <c r="D422" i="5" s="1"/>
  <c r="B421" i="5"/>
  <c r="D421" i="5" s="1"/>
  <c r="B420" i="5"/>
  <c r="D420" i="5" s="1"/>
  <c r="B419" i="5"/>
  <c r="D419" i="5" s="1"/>
  <c r="B418" i="5"/>
  <c r="D418" i="5" s="1"/>
  <c r="B417" i="5"/>
  <c r="D417" i="5" s="1"/>
  <c r="B416" i="5"/>
  <c r="D416" i="5" s="1"/>
  <c r="B415" i="5"/>
  <c r="D415" i="5" s="1"/>
  <c r="B414" i="5"/>
  <c r="D414" i="5" s="1"/>
  <c r="B413" i="5"/>
  <c r="D413" i="5" s="1"/>
  <c r="B412" i="5"/>
  <c r="D412" i="5" s="1"/>
  <c r="B411" i="5"/>
  <c r="D411" i="5" s="1"/>
  <c r="B410" i="5"/>
  <c r="D410" i="5" s="1"/>
  <c r="B409" i="5"/>
  <c r="D409" i="5" s="1"/>
  <c r="B408" i="5"/>
  <c r="D408" i="5" s="1"/>
  <c r="B407" i="5"/>
  <c r="D407" i="5" s="1"/>
  <c r="B406" i="5"/>
  <c r="D406" i="5" s="1"/>
  <c r="B405" i="5"/>
  <c r="D405" i="5" s="1"/>
  <c r="B404" i="5"/>
  <c r="D404" i="5" s="1"/>
  <c r="B403" i="5"/>
  <c r="D403" i="5" s="1"/>
  <c r="B402" i="5"/>
  <c r="D402" i="5" s="1"/>
  <c r="B401" i="5"/>
  <c r="D401" i="5" s="1"/>
  <c r="B400" i="5"/>
  <c r="D400" i="5" s="1"/>
  <c r="B399" i="5"/>
  <c r="D399" i="5" s="1"/>
  <c r="B398" i="5"/>
  <c r="D398" i="5" s="1"/>
  <c r="B397" i="5"/>
  <c r="D397" i="5" s="1"/>
  <c r="D396" i="5"/>
  <c r="B396" i="5"/>
  <c r="B395" i="5"/>
  <c r="D395" i="5" s="1"/>
  <c r="B394" i="5"/>
  <c r="D394" i="5" s="1"/>
  <c r="B393" i="5"/>
  <c r="D393" i="5" s="1"/>
  <c r="B392" i="5"/>
  <c r="D392" i="5" s="1"/>
  <c r="B391" i="5"/>
  <c r="D391" i="5" s="1"/>
  <c r="B390" i="5"/>
  <c r="D390" i="5" s="1"/>
  <c r="B389" i="5"/>
  <c r="D389" i="5" s="1"/>
  <c r="B388" i="5"/>
  <c r="D388" i="5" s="1"/>
  <c r="B387" i="5"/>
  <c r="D387" i="5" s="1"/>
  <c r="B386" i="5"/>
  <c r="D386" i="5" s="1"/>
  <c r="B385" i="5"/>
  <c r="D385" i="5" s="1"/>
  <c r="B384" i="5"/>
  <c r="D384" i="5" s="1"/>
  <c r="B383" i="5"/>
  <c r="D383" i="5" s="1"/>
  <c r="B382" i="5"/>
  <c r="D382" i="5" s="1"/>
  <c r="B381" i="5"/>
  <c r="D381" i="5" s="1"/>
  <c r="B380" i="5"/>
  <c r="D380" i="5" s="1"/>
  <c r="B379" i="5"/>
  <c r="D379" i="5" s="1"/>
  <c r="B378" i="5"/>
  <c r="D378" i="5" s="1"/>
  <c r="B377" i="5"/>
  <c r="D377" i="5" s="1"/>
  <c r="B376" i="5"/>
  <c r="D376" i="5" s="1"/>
  <c r="B375" i="5"/>
  <c r="D375" i="5" s="1"/>
  <c r="B374" i="5"/>
  <c r="D374" i="5" s="1"/>
  <c r="B373" i="5"/>
  <c r="D373" i="5" s="1"/>
  <c r="D372" i="5"/>
  <c r="B372" i="5"/>
  <c r="B371" i="5"/>
  <c r="D371" i="5" s="1"/>
  <c r="B370" i="5"/>
  <c r="D370" i="5" s="1"/>
  <c r="B369" i="5"/>
  <c r="D369" i="5" s="1"/>
  <c r="B368" i="5"/>
  <c r="D368" i="5" s="1"/>
  <c r="B367" i="5"/>
  <c r="D367" i="5" s="1"/>
  <c r="D366" i="5"/>
  <c r="B366" i="5"/>
  <c r="B365" i="5"/>
  <c r="D365" i="5" s="1"/>
  <c r="B364" i="5"/>
  <c r="D364" i="5" s="1"/>
  <c r="B363" i="5"/>
  <c r="D363" i="5" s="1"/>
  <c r="B362" i="5"/>
  <c r="D362" i="5" s="1"/>
  <c r="B361" i="5"/>
  <c r="D361" i="5" s="1"/>
  <c r="D360" i="5"/>
  <c r="B360" i="5"/>
  <c r="B359" i="5"/>
  <c r="D359" i="5" s="1"/>
  <c r="B358" i="5"/>
  <c r="D358" i="5" s="1"/>
  <c r="B357" i="5"/>
  <c r="D357" i="5" s="1"/>
  <c r="B356" i="5"/>
  <c r="D356" i="5" s="1"/>
  <c r="B355" i="5"/>
  <c r="D355" i="5" s="1"/>
  <c r="D354" i="5"/>
  <c r="B354" i="5"/>
  <c r="B353" i="5"/>
  <c r="D353" i="5" s="1"/>
  <c r="B352" i="5"/>
  <c r="D352" i="5" s="1"/>
  <c r="B351" i="5"/>
  <c r="D351" i="5" s="1"/>
  <c r="B350" i="5"/>
  <c r="D350" i="5" s="1"/>
  <c r="B349" i="5"/>
  <c r="D349" i="5" s="1"/>
  <c r="B348" i="5"/>
  <c r="D348" i="5" s="1"/>
  <c r="B347" i="5"/>
  <c r="D347" i="5" s="1"/>
  <c r="B346" i="5"/>
  <c r="D346" i="5" s="1"/>
  <c r="B345" i="5"/>
  <c r="D345" i="5" s="1"/>
  <c r="B344" i="5"/>
  <c r="D344" i="5" s="1"/>
  <c r="B343" i="5"/>
  <c r="D343" i="5" s="1"/>
  <c r="B342" i="5"/>
  <c r="D342" i="5" s="1"/>
  <c r="B341" i="5"/>
  <c r="D341" i="5" s="1"/>
  <c r="B340" i="5"/>
  <c r="D340" i="5" s="1"/>
  <c r="B339" i="5"/>
  <c r="D339" i="5" s="1"/>
  <c r="B338" i="5"/>
  <c r="D338" i="5" s="1"/>
  <c r="B337" i="5"/>
  <c r="D337" i="5" s="1"/>
  <c r="B336" i="5"/>
  <c r="D336" i="5" s="1"/>
  <c r="B335" i="5"/>
  <c r="D335" i="5" s="1"/>
  <c r="B334" i="5"/>
  <c r="D334" i="5" s="1"/>
  <c r="B333" i="5"/>
  <c r="D333" i="5" s="1"/>
  <c r="B332" i="5"/>
  <c r="D332" i="5" s="1"/>
  <c r="B331" i="5"/>
  <c r="D331" i="5" s="1"/>
  <c r="B330" i="5"/>
  <c r="D330" i="5" s="1"/>
  <c r="B329" i="5"/>
  <c r="D329" i="5" s="1"/>
  <c r="B328" i="5"/>
  <c r="D328" i="5" s="1"/>
  <c r="B327" i="5"/>
  <c r="D327" i="5" s="1"/>
  <c r="B326" i="5"/>
  <c r="D326" i="5" s="1"/>
  <c r="B325" i="5"/>
  <c r="D325" i="5" s="1"/>
  <c r="D324" i="5"/>
  <c r="B324" i="5"/>
  <c r="B323" i="5"/>
  <c r="D323" i="5" s="1"/>
  <c r="B322" i="5"/>
  <c r="D322" i="5" s="1"/>
  <c r="B321" i="5"/>
  <c r="D321" i="5" s="1"/>
  <c r="B320" i="5"/>
  <c r="D320" i="5" s="1"/>
  <c r="B319" i="5"/>
  <c r="D319" i="5" s="1"/>
  <c r="B318" i="5"/>
  <c r="D318" i="5" s="1"/>
  <c r="B317" i="5"/>
  <c r="D317" i="5" s="1"/>
  <c r="B316" i="5"/>
  <c r="D316" i="5" s="1"/>
  <c r="B315" i="5"/>
  <c r="D315" i="5" s="1"/>
  <c r="B314" i="5"/>
  <c r="D314" i="5" s="1"/>
  <c r="D313" i="5"/>
  <c r="B313" i="5"/>
  <c r="B312" i="5"/>
  <c r="D312" i="5" s="1"/>
  <c r="B311" i="5"/>
  <c r="D311" i="5" s="1"/>
  <c r="B310" i="5"/>
  <c r="D310" i="5" s="1"/>
  <c r="B309" i="5"/>
  <c r="D309" i="5" s="1"/>
  <c r="B308" i="5"/>
  <c r="D308" i="5" s="1"/>
  <c r="B307" i="5"/>
  <c r="D307" i="5" s="1"/>
  <c r="D306" i="5"/>
  <c r="B306" i="5"/>
  <c r="B305" i="5"/>
  <c r="D305" i="5" s="1"/>
  <c r="B304" i="5"/>
  <c r="D304" i="5" s="1"/>
  <c r="B303" i="5"/>
  <c r="D303" i="5" s="1"/>
  <c r="B302" i="5"/>
  <c r="D302" i="5" s="1"/>
  <c r="B301" i="5"/>
  <c r="D301" i="5" s="1"/>
  <c r="B300" i="5"/>
  <c r="D300" i="5" s="1"/>
  <c r="B299" i="5"/>
  <c r="D299" i="5" s="1"/>
  <c r="B298" i="5"/>
  <c r="D298" i="5" s="1"/>
  <c r="B297" i="5"/>
  <c r="D297" i="5" s="1"/>
  <c r="B296" i="5"/>
  <c r="D296" i="5" s="1"/>
  <c r="D295" i="5"/>
  <c r="B295" i="5"/>
  <c r="B294" i="5"/>
  <c r="D294" i="5" s="1"/>
  <c r="B293" i="5"/>
  <c r="D293" i="5" s="1"/>
  <c r="B292" i="5"/>
  <c r="D292" i="5" s="1"/>
  <c r="B291" i="5"/>
  <c r="D291" i="5" s="1"/>
  <c r="B290" i="5"/>
  <c r="D290" i="5" s="1"/>
  <c r="B289" i="5"/>
  <c r="D289" i="5" s="1"/>
  <c r="D288" i="5"/>
  <c r="B288" i="5"/>
  <c r="B287" i="5"/>
  <c r="D287" i="5" s="1"/>
  <c r="B286" i="5"/>
  <c r="D286" i="5" s="1"/>
  <c r="B285" i="5"/>
  <c r="D285" i="5" s="1"/>
  <c r="B284" i="5"/>
  <c r="D284" i="5" s="1"/>
  <c r="B283" i="5"/>
  <c r="D283" i="5" s="1"/>
  <c r="B282" i="5"/>
  <c r="D282" i="5" s="1"/>
  <c r="B281" i="5"/>
  <c r="D281" i="5" s="1"/>
  <c r="B280" i="5"/>
  <c r="D280" i="5" s="1"/>
  <c r="B279" i="5"/>
  <c r="D279" i="5" s="1"/>
  <c r="B278" i="5"/>
  <c r="D278" i="5" s="1"/>
  <c r="D277" i="5"/>
  <c r="B277" i="5"/>
  <c r="B276" i="5"/>
  <c r="D276" i="5" s="1"/>
  <c r="B275" i="5"/>
  <c r="D275" i="5" s="1"/>
  <c r="B274" i="5"/>
  <c r="D274" i="5" s="1"/>
  <c r="B273" i="5"/>
  <c r="D273" i="5" s="1"/>
  <c r="B272" i="5"/>
  <c r="D272" i="5" s="1"/>
  <c r="B271" i="5"/>
  <c r="D271" i="5" s="1"/>
  <c r="D270" i="5"/>
  <c r="B270" i="5"/>
  <c r="B269" i="5"/>
  <c r="D269" i="5" s="1"/>
  <c r="B268" i="5"/>
  <c r="D268" i="5" s="1"/>
  <c r="B267" i="5"/>
  <c r="D267" i="5" s="1"/>
  <c r="B266" i="5"/>
  <c r="D266" i="5" s="1"/>
  <c r="B265" i="5"/>
  <c r="D265" i="5" s="1"/>
  <c r="B264" i="5"/>
  <c r="D264" i="5" s="1"/>
  <c r="B263" i="5"/>
  <c r="D263" i="5" s="1"/>
  <c r="B262" i="5"/>
  <c r="D262" i="5" s="1"/>
  <c r="B261" i="5"/>
  <c r="D261" i="5" s="1"/>
  <c r="B260" i="5"/>
  <c r="D260" i="5" s="1"/>
  <c r="D259" i="5"/>
  <c r="B259" i="5"/>
  <c r="B258" i="5"/>
  <c r="D258" i="5" s="1"/>
  <c r="B257" i="5"/>
  <c r="D257" i="5" s="1"/>
  <c r="B256" i="5"/>
  <c r="D256" i="5" s="1"/>
  <c r="B255" i="5"/>
  <c r="D255" i="5" s="1"/>
  <c r="B254" i="5"/>
  <c r="D254" i="5" s="1"/>
  <c r="B253" i="5"/>
  <c r="D253" i="5" s="1"/>
  <c r="D252" i="5"/>
  <c r="B252" i="5"/>
  <c r="B251" i="5"/>
  <c r="D251" i="5" s="1"/>
  <c r="B250" i="5"/>
  <c r="D250" i="5" s="1"/>
  <c r="B249" i="5"/>
  <c r="D249" i="5" s="1"/>
  <c r="B248" i="5"/>
  <c r="D248" i="5" s="1"/>
  <c r="B247" i="5"/>
  <c r="D247" i="5" s="1"/>
  <c r="B246" i="5"/>
  <c r="D246" i="5" s="1"/>
  <c r="B245" i="5"/>
  <c r="D245" i="5" s="1"/>
  <c r="B244" i="5"/>
  <c r="D244" i="5" s="1"/>
  <c r="B243" i="5"/>
  <c r="D243" i="5" s="1"/>
  <c r="B242" i="5"/>
  <c r="D242" i="5" s="1"/>
  <c r="D241" i="5"/>
  <c r="B241" i="5"/>
  <c r="B240" i="5"/>
  <c r="D240" i="5" s="1"/>
  <c r="B239" i="5"/>
  <c r="D239" i="5" s="1"/>
  <c r="B238" i="5"/>
  <c r="D238" i="5" s="1"/>
  <c r="B237" i="5"/>
  <c r="D237" i="5" s="1"/>
  <c r="B236" i="5"/>
  <c r="D236" i="5" s="1"/>
  <c r="B235" i="5"/>
  <c r="D235" i="5" s="1"/>
  <c r="D234" i="5"/>
  <c r="B234" i="5"/>
  <c r="B233" i="5"/>
  <c r="D233" i="5" s="1"/>
  <c r="B232" i="5"/>
  <c r="D232" i="5" s="1"/>
  <c r="B231" i="5"/>
  <c r="D231" i="5" s="1"/>
  <c r="B230" i="5"/>
  <c r="D230" i="5" s="1"/>
  <c r="B229" i="5"/>
  <c r="D229" i="5" s="1"/>
  <c r="B228" i="5"/>
  <c r="D228" i="5" s="1"/>
  <c r="B227" i="5"/>
  <c r="D227" i="5" s="1"/>
  <c r="B226" i="5"/>
  <c r="D226" i="5" s="1"/>
  <c r="B225" i="5"/>
  <c r="D225" i="5" s="1"/>
  <c r="B224" i="5"/>
  <c r="D224" i="5" s="1"/>
  <c r="D223" i="5"/>
  <c r="B223" i="5"/>
  <c r="B222" i="5"/>
  <c r="D222" i="5" s="1"/>
  <c r="B221" i="5"/>
  <c r="D221" i="5" s="1"/>
  <c r="B220" i="5"/>
  <c r="D220" i="5" s="1"/>
  <c r="B219" i="5"/>
  <c r="D219" i="5" s="1"/>
  <c r="B218" i="5"/>
  <c r="D218" i="5" s="1"/>
  <c r="B217" i="5"/>
  <c r="D217" i="5" s="1"/>
  <c r="D216" i="5"/>
  <c r="B216" i="5"/>
  <c r="B215" i="5"/>
  <c r="D215" i="5" s="1"/>
  <c r="B214" i="5"/>
  <c r="D214" i="5" s="1"/>
  <c r="B213" i="5"/>
  <c r="D213" i="5" s="1"/>
  <c r="B212" i="5"/>
  <c r="D212" i="5" s="1"/>
  <c r="B211" i="5"/>
  <c r="D211" i="5" s="1"/>
  <c r="B210" i="5"/>
  <c r="D210" i="5" s="1"/>
  <c r="B209" i="5"/>
  <c r="D209" i="5" s="1"/>
  <c r="B208" i="5"/>
  <c r="D208" i="5" s="1"/>
  <c r="B207" i="5"/>
  <c r="D207" i="5" s="1"/>
  <c r="B206" i="5"/>
  <c r="D206" i="5" s="1"/>
  <c r="D205" i="5"/>
  <c r="B205" i="5"/>
  <c r="B204" i="5"/>
  <c r="D204" i="5" s="1"/>
  <c r="B203" i="5"/>
  <c r="D203" i="5" s="1"/>
  <c r="B202" i="5"/>
  <c r="D202" i="5" s="1"/>
  <c r="B201" i="5"/>
  <c r="D201" i="5" s="1"/>
  <c r="B200" i="5"/>
  <c r="D200" i="5" s="1"/>
  <c r="B199" i="5"/>
  <c r="D199" i="5" s="1"/>
  <c r="D198" i="5"/>
  <c r="B198" i="5"/>
  <c r="B197" i="5"/>
  <c r="D197" i="5" s="1"/>
  <c r="B196" i="5"/>
  <c r="D196" i="5" s="1"/>
  <c r="B195" i="5"/>
  <c r="D195" i="5" s="1"/>
  <c r="B194" i="5"/>
  <c r="D194" i="5" s="1"/>
  <c r="B193" i="5"/>
  <c r="D193" i="5" s="1"/>
  <c r="B192" i="5"/>
  <c r="D192" i="5" s="1"/>
  <c r="B191" i="5"/>
  <c r="D191" i="5" s="1"/>
  <c r="B190" i="5"/>
  <c r="D190" i="5" s="1"/>
  <c r="B189" i="5"/>
  <c r="D189" i="5" s="1"/>
  <c r="B188" i="5"/>
  <c r="D188" i="5" s="1"/>
  <c r="D187" i="5"/>
  <c r="B187" i="5"/>
  <c r="B186" i="5"/>
  <c r="D186" i="5" s="1"/>
  <c r="B185" i="5"/>
  <c r="D185" i="5" s="1"/>
  <c r="B184" i="5"/>
  <c r="D184" i="5" s="1"/>
  <c r="B183" i="5"/>
  <c r="D183" i="5" s="1"/>
  <c r="B182" i="5"/>
  <c r="D182" i="5" s="1"/>
  <c r="B181" i="5"/>
  <c r="D181" i="5" s="1"/>
  <c r="D180" i="5"/>
  <c r="B180" i="5"/>
  <c r="B179" i="5"/>
  <c r="D179" i="5" s="1"/>
  <c r="B178" i="5"/>
  <c r="D178" i="5" s="1"/>
  <c r="B177" i="5"/>
  <c r="D177" i="5" s="1"/>
  <c r="B176" i="5"/>
  <c r="D176" i="5" s="1"/>
  <c r="B175" i="5"/>
  <c r="D175" i="5" s="1"/>
  <c r="B174" i="5"/>
  <c r="D174" i="5" s="1"/>
  <c r="B173" i="5"/>
  <c r="D173" i="5" s="1"/>
  <c r="B172" i="5"/>
  <c r="D172" i="5" s="1"/>
  <c r="B171" i="5"/>
  <c r="D171" i="5" s="1"/>
  <c r="B170" i="5"/>
  <c r="D170" i="5" s="1"/>
  <c r="D169" i="5"/>
  <c r="B169" i="5"/>
  <c r="B168" i="5"/>
  <c r="D168" i="5" s="1"/>
  <c r="B167" i="5"/>
  <c r="D167" i="5" s="1"/>
  <c r="B166" i="5"/>
  <c r="D166" i="5" s="1"/>
  <c r="B165" i="5"/>
  <c r="D165" i="5" s="1"/>
  <c r="B164" i="5"/>
  <c r="D164" i="5" s="1"/>
  <c r="B163" i="5"/>
  <c r="D163" i="5" s="1"/>
  <c r="D162" i="5"/>
  <c r="B162" i="5"/>
  <c r="B161" i="5"/>
  <c r="D161" i="5" s="1"/>
  <c r="B160" i="5"/>
  <c r="D160" i="5" s="1"/>
  <c r="B159" i="5"/>
  <c r="D159" i="5" s="1"/>
  <c r="B158" i="5"/>
  <c r="D158" i="5" s="1"/>
  <c r="B157" i="5"/>
  <c r="D157" i="5" s="1"/>
  <c r="B156" i="5"/>
  <c r="D156" i="5" s="1"/>
  <c r="B155" i="5"/>
  <c r="D155" i="5" s="1"/>
  <c r="B154" i="5"/>
  <c r="D154" i="5" s="1"/>
  <c r="B153" i="5"/>
  <c r="D153" i="5" s="1"/>
  <c r="B152" i="5"/>
  <c r="D152" i="5" s="1"/>
  <c r="D151" i="5"/>
  <c r="B151" i="5"/>
  <c r="B150" i="5"/>
  <c r="D150" i="5" s="1"/>
  <c r="B149" i="5"/>
  <c r="D149" i="5" s="1"/>
  <c r="B148" i="5"/>
  <c r="D148" i="5" s="1"/>
  <c r="B147" i="5"/>
  <c r="D147" i="5" s="1"/>
  <c r="B146" i="5"/>
  <c r="D146" i="5" s="1"/>
  <c r="B145" i="5"/>
  <c r="D145" i="5" s="1"/>
  <c r="D144" i="5"/>
  <c r="B144" i="5"/>
  <c r="B143" i="5"/>
  <c r="D143" i="5" s="1"/>
  <c r="B142" i="5"/>
  <c r="D142" i="5" s="1"/>
  <c r="B141" i="5"/>
  <c r="D141" i="5" s="1"/>
  <c r="B140" i="5"/>
  <c r="D140" i="5" s="1"/>
  <c r="B139" i="5"/>
  <c r="D139" i="5" s="1"/>
  <c r="B138" i="5"/>
  <c r="D138" i="5" s="1"/>
  <c r="B137" i="5"/>
  <c r="D137" i="5" s="1"/>
  <c r="B136" i="5"/>
  <c r="D136" i="5" s="1"/>
  <c r="B135" i="5"/>
  <c r="D135" i="5" s="1"/>
  <c r="B134" i="5"/>
  <c r="D134" i="5" s="1"/>
  <c r="D133" i="5"/>
  <c r="B133" i="5"/>
  <c r="B132" i="5"/>
  <c r="D132" i="5" s="1"/>
  <c r="B131" i="5"/>
  <c r="D131" i="5" s="1"/>
  <c r="B130" i="5"/>
  <c r="D130" i="5" s="1"/>
  <c r="B129" i="5"/>
  <c r="D129" i="5" s="1"/>
  <c r="B128" i="5"/>
  <c r="D128" i="5" s="1"/>
  <c r="B127" i="5"/>
  <c r="D127" i="5" s="1"/>
  <c r="D126" i="5"/>
  <c r="B126" i="5"/>
  <c r="B125" i="5"/>
  <c r="D125" i="5" s="1"/>
  <c r="B124" i="5"/>
  <c r="D124" i="5" s="1"/>
  <c r="B123" i="5"/>
  <c r="D123" i="5" s="1"/>
  <c r="B122" i="5"/>
  <c r="D122" i="5" s="1"/>
  <c r="B121" i="5"/>
  <c r="D121" i="5" s="1"/>
  <c r="B120" i="5"/>
  <c r="D120" i="5" s="1"/>
  <c r="B119" i="5"/>
  <c r="D119" i="5" s="1"/>
  <c r="B118" i="5"/>
  <c r="D118" i="5" s="1"/>
  <c r="B117" i="5"/>
  <c r="D117" i="5" s="1"/>
  <c r="B116" i="5"/>
  <c r="D116" i="5" s="1"/>
  <c r="D115" i="5"/>
  <c r="B115" i="5"/>
  <c r="B114" i="5"/>
  <c r="D114" i="5" s="1"/>
  <c r="B113" i="5"/>
  <c r="D113" i="5" s="1"/>
  <c r="B112" i="5"/>
  <c r="D112" i="5" s="1"/>
  <c r="B111" i="5"/>
  <c r="D111" i="5" s="1"/>
  <c r="B110" i="5"/>
  <c r="D110" i="5" s="1"/>
  <c r="B109" i="5"/>
  <c r="D109" i="5" s="1"/>
  <c r="D108" i="5"/>
  <c r="B108" i="5"/>
  <c r="B107" i="5"/>
  <c r="D107" i="5" s="1"/>
  <c r="B106" i="5"/>
  <c r="D106" i="5" s="1"/>
  <c r="B105" i="5"/>
  <c r="D105" i="5" s="1"/>
  <c r="B104" i="5"/>
  <c r="D104" i="5" s="1"/>
  <c r="B103" i="5"/>
  <c r="D103" i="5" s="1"/>
  <c r="B102" i="5"/>
  <c r="D102" i="5" s="1"/>
  <c r="B101" i="5"/>
  <c r="D101" i="5" s="1"/>
  <c r="B100" i="5"/>
  <c r="D100" i="5" s="1"/>
  <c r="B99" i="5"/>
  <c r="D99" i="5" s="1"/>
  <c r="B98" i="5"/>
  <c r="D98" i="5" s="1"/>
  <c r="D97" i="5"/>
  <c r="B97" i="5"/>
  <c r="B96" i="5"/>
  <c r="D96" i="5" s="1"/>
  <c r="B95" i="5"/>
  <c r="D95" i="5" s="1"/>
  <c r="B94" i="5"/>
  <c r="D94" i="5" s="1"/>
  <c r="B93" i="5"/>
  <c r="D93" i="5" s="1"/>
  <c r="B92" i="5"/>
  <c r="D92" i="5" s="1"/>
  <c r="B91" i="5"/>
  <c r="D91" i="5" s="1"/>
  <c r="D90" i="5"/>
  <c r="B90" i="5"/>
  <c r="B89" i="5"/>
  <c r="D89" i="5" s="1"/>
  <c r="B88" i="5"/>
  <c r="D88" i="5" s="1"/>
  <c r="B87" i="5"/>
  <c r="D87" i="5" s="1"/>
  <c r="B86" i="5"/>
  <c r="D86" i="5" s="1"/>
  <c r="B85" i="5"/>
  <c r="D85" i="5" s="1"/>
  <c r="B84" i="5"/>
  <c r="D84" i="5" s="1"/>
  <c r="B83" i="5"/>
  <c r="D83" i="5" s="1"/>
  <c r="B82" i="5"/>
  <c r="D82" i="5" s="1"/>
  <c r="B81" i="5"/>
  <c r="D81" i="5" s="1"/>
  <c r="B80" i="5"/>
  <c r="D80" i="5" s="1"/>
  <c r="D79" i="5"/>
  <c r="B79" i="5"/>
  <c r="B78" i="5"/>
  <c r="D78" i="5" s="1"/>
  <c r="B77" i="5"/>
  <c r="D77" i="5" s="1"/>
  <c r="B76" i="5"/>
  <c r="D76" i="5" s="1"/>
  <c r="B75" i="5"/>
  <c r="D75" i="5" s="1"/>
  <c r="B74" i="5"/>
  <c r="D74" i="5" s="1"/>
  <c r="B73" i="5"/>
  <c r="D73" i="5" s="1"/>
  <c r="D72" i="5"/>
  <c r="B72" i="5"/>
  <c r="B71" i="5"/>
  <c r="D71" i="5" s="1"/>
  <c r="B70" i="5"/>
  <c r="D70" i="5" s="1"/>
  <c r="B69" i="5"/>
  <c r="D69" i="5" s="1"/>
  <c r="B68" i="5"/>
  <c r="D68" i="5" s="1"/>
  <c r="B67" i="5"/>
  <c r="D67" i="5" s="1"/>
  <c r="B66" i="5"/>
  <c r="D66" i="5" s="1"/>
  <c r="B65" i="5"/>
  <c r="D65" i="5" s="1"/>
  <c r="B64" i="5"/>
  <c r="D64" i="5" s="1"/>
  <c r="B63" i="5"/>
  <c r="D63" i="5" s="1"/>
  <c r="B62" i="5"/>
  <c r="D62" i="5" s="1"/>
  <c r="D61" i="5"/>
  <c r="B61" i="5"/>
  <c r="B60" i="5"/>
  <c r="D60" i="5" s="1"/>
  <c r="B59" i="5"/>
  <c r="D59" i="5" s="1"/>
  <c r="B58" i="5"/>
  <c r="D58" i="5" s="1"/>
  <c r="B57" i="5"/>
  <c r="D57" i="5" s="1"/>
  <c r="B56" i="5"/>
  <c r="D56" i="5" s="1"/>
  <c r="B55" i="5"/>
  <c r="D55" i="5" s="1"/>
  <c r="D54" i="5"/>
  <c r="B54" i="5"/>
  <c r="B53" i="5"/>
  <c r="D53" i="5" s="1"/>
  <c r="B52" i="5"/>
  <c r="D52" i="5" s="1"/>
  <c r="B51" i="5"/>
  <c r="D51" i="5" s="1"/>
  <c r="B50" i="5"/>
  <c r="D50" i="5" s="1"/>
  <c r="B49" i="5"/>
  <c r="D49" i="5" s="1"/>
  <c r="B48" i="5"/>
  <c r="D48" i="5" s="1"/>
  <c r="B47" i="5"/>
  <c r="D47" i="5" s="1"/>
  <c r="B46" i="5"/>
  <c r="D46" i="5" s="1"/>
  <c r="B45" i="5"/>
  <c r="D45" i="5" s="1"/>
  <c r="B44" i="5"/>
  <c r="D44" i="5" s="1"/>
  <c r="D43" i="5"/>
  <c r="B43" i="5"/>
  <c r="B42" i="5"/>
  <c r="D42" i="5" s="1"/>
  <c r="B41" i="5"/>
  <c r="D41" i="5" s="1"/>
  <c r="B40" i="5"/>
  <c r="D40" i="5" s="1"/>
  <c r="B39" i="5"/>
  <c r="D39" i="5" s="1"/>
  <c r="D38" i="5"/>
  <c r="B38" i="5"/>
  <c r="D37" i="5"/>
  <c r="B37" i="5"/>
  <c r="B36" i="5"/>
  <c r="D36" i="5" s="1"/>
  <c r="B35" i="5"/>
  <c r="D35" i="5" s="1"/>
  <c r="B34" i="5"/>
  <c r="D34" i="5" s="1"/>
  <c r="B33" i="5"/>
  <c r="D33" i="5" s="1"/>
  <c r="D32" i="5"/>
  <c r="B32" i="5"/>
  <c r="D31" i="5"/>
  <c r="B31" i="5"/>
  <c r="B30" i="5"/>
  <c r="D30" i="5" s="1"/>
  <c r="B29" i="5"/>
  <c r="D29" i="5" s="1"/>
  <c r="B28" i="5"/>
  <c r="D28" i="5" s="1"/>
  <c r="B27" i="5"/>
  <c r="D27" i="5" s="1"/>
  <c r="D26" i="5"/>
  <c r="B26" i="5"/>
  <c r="D25" i="5"/>
  <c r="B25" i="5"/>
  <c r="B24" i="5"/>
  <c r="D24" i="5" s="1"/>
  <c r="B23" i="5"/>
  <c r="D23" i="5" s="1"/>
  <c r="B22" i="5"/>
  <c r="D22" i="5" s="1"/>
  <c r="B21" i="5"/>
  <c r="D21" i="5" s="1"/>
  <c r="D20" i="5"/>
  <c r="B20" i="5"/>
  <c r="D19" i="5"/>
  <c r="B19" i="5"/>
  <c r="B18" i="5"/>
  <c r="D18" i="5" s="1"/>
  <c r="B17" i="5"/>
  <c r="D17" i="5" s="1"/>
  <c r="B16" i="5"/>
  <c r="D16" i="5" s="1"/>
  <c r="B15" i="5"/>
  <c r="D15" i="5" s="1"/>
  <c r="D14" i="5"/>
  <c r="B14" i="5"/>
  <c r="D13" i="5"/>
  <c r="B13" i="5"/>
  <c r="B12" i="5"/>
  <c r="D12" i="5" s="1"/>
  <c r="B11" i="5"/>
  <c r="D11" i="5" s="1"/>
  <c r="B10" i="5"/>
  <c r="D10" i="5" s="1"/>
  <c r="B9" i="5"/>
  <c r="D9" i="5" s="1"/>
  <c r="D8" i="5"/>
  <c r="B8" i="5"/>
  <c r="D7" i="5"/>
  <c r="B7" i="5"/>
  <c r="M4" i="5"/>
  <c r="L4" i="5"/>
  <c r="K4" i="5"/>
  <c r="J4" i="5"/>
  <c r="I4" i="5"/>
  <c r="H4" i="5"/>
  <c r="D4" i="5"/>
  <c r="C4" i="5"/>
  <c r="D3" i="5"/>
  <c r="C3" i="5"/>
  <c r="A3" i="5"/>
  <c r="P2" i="5"/>
  <c r="M2" i="5"/>
  <c r="L2" i="5"/>
  <c r="K2" i="5"/>
  <c r="J2" i="5"/>
  <c r="I2" i="5"/>
  <c r="H2" i="5"/>
  <c r="D2" i="5"/>
  <c r="C2" i="5"/>
  <c r="M4" i="4"/>
  <c r="K4" i="4"/>
  <c r="J4" i="4"/>
  <c r="I4" i="4"/>
  <c r="H4" i="4"/>
  <c r="F4" i="4"/>
  <c r="E4" i="4"/>
  <c r="D4" i="4"/>
  <c r="C4" i="4"/>
  <c r="C3" i="4"/>
  <c r="R2" i="4"/>
  <c r="M2" i="4"/>
  <c r="K2" i="4"/>
  <c r="J2" i="4"/>
  <c r="I2" i="4"/>
  <c r="H2" i="4"/>
  <c r="F2" i="4"/>
  <c r="E2" i="4"/>
  <c r="C2" i="4"/>
</calcChain>
</file>

<file path=xl/sharedStrings.xml><?xml version="1.0" encoding="utf-8"?>
<sst xmlns="http://schemas.openxmlformats.org/spreadsheetml/2006/main" count="33560" uniqueCount="3690">
  <si>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</si>
  <si>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</si>
  <si>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</si>
  <si>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</si>
  <si>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</si>
  <si>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</si>
  <si>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</si>
  <si>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Expanded Price_BOM_LCS_Hardware_248 to include 364TC:365TC</t>
  </si>
  <si>
    <t>TCH</t>
  </si>
  <si>
    <t xml:space="preserve">Added high temp option: B18WR, graphalloy bushing, Viton O ring, Garlock gasket to Case, Wear ring and Insert tab. </t>
  </si>
  <si>
    <t>no changes</t>
  </si>
  <si>
    <t>Fixing issue 24666</t>
  </si>
  <si>
    <t>Corrected bom on Price_BOM_LCS_Insert_093 (NCR98416)</t>
  </si>
  <si>
    <t>changed price ID on 2012 SS to "Display blank" (matches L)</t>
  </si>
  <si>
    <t>jag</t>
  </si>
  <si>
    <t>Corrected Hardware BOM, 30127 :284TC:286TC: removed RTF, added 96774816</t>
  </si>
  <si>
    <t>Corrected Bases, BOM, :40157-LCS:50157-LCS: was 98561408, now 98565762</t>
  </si>
  <si>
    <t>Added colons to Insert_166 and _333</t>
  </si>
  <si>
    <t>Issue 24900 25957 LCS X3 284TS, HW, Shaft, Insert</t>
  </si>
  <si>
    <t>jgl</t>
  </si>
  <si>
    <t>Added Bushing Material Column and updated Graphalloy BOM descriptions</t>
  </si>
  <si>
    <t>Replaced Base BOM 98561405 with new BOM 99246072 - 3015-210TC</t>
  </si>
  <si>
    <t>Corrected Insert BOMS for 20121 182-256TC, Vesconite and Graphalloy bushings. Corrected Insert part number descriptions to match SAP descriptions.</t>
  </si>
  <si>
    <t>rkn</t>
  </si>
  <si>
    <t>Corrected Hardware BOM, Price_BOM_LCS_Hardware_131: removed RTF, added 96774814</t>
  </si>
  <si>
    <t>Added 3070 &amp; 4070 to Price_BOM_LCS_Baseplates_054</t>
  </si>
  <si>
    <t>changed shaft on 20121,25123,30123, X3 from 98183502 to 98183501</t>
  </si>
  <si>
    <t>changed shaft for 7" &amp; 9.5" X3, 182/184TC was 98183501, now 98183502</t>
  </si>
  <si>
    <t>changed shaft and hardware tabs, added 213TC frames to LCSE 7.5 &amp; 10HP</t>
  </si>
  <si>
    <t>bases tab, added Flange rating column, added 250# base 99364847 version of 98565754 (125#)</t>
  </si>
  <si>
    <t>Issue25129 added new lines ID148,149 for 2570 specific to 7" pumps, removed them from the 9.5" line ID061,065, on Bases tab</t>
  </si>
  <si>
    <t>JJR</t>
  </si>
  <si>
    <t>Updated Inserts 155 &amp; 156 &amp;290 &amp; 291 by adding colon to the Motor frame size 405TC</t>
  </si>
  <si>
    <t>ach</t>
  </si>
  <si>
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</si>
  <si>
    <t>ACH</t>
  </si>
  <si>
    <t xml:space="preserve">Price_BOM_LCS_WearRings_068 &amp; 69 PN were updated from 99176302 to 96921179 per Patrick Krol. </t>
  </si>
  <si>
    <t>grd</t>
  </si>
  <si>
    <t>Added Fabricated Base BOM, Description, Price ID, Leads Time, Weight 80123 125hp 405TC</t>
  </si>
  <si>
    <t>Added Fabricated Base BOM, Description, Price ID, Leads Time, Weight 40707 50hp  326 TSC</t>
  </si>
  <si>
    <t>Added Fabricated Base BOM, Description, Price ID, Leads Time, Weight 30957 40hp  286 TSC</t>
  </si>
  <si>
    <t>added hardware BOM#, Inerst BOM# to 50957-4p-25hp LCSE per 99465078</t>
  </si>
  <si>
    <t>trh</t>
  </si>
  <si>
    <t>Added 444TC:445TC to Motor Frame cell for 60157-LCS on Hardware Sheet.</t>
  </si>
  <si>
    <t>Added 182TC to HW and Shaft tabs for 12709 LCSE</t>
  </si>
  <si>
    <t xml:space="preserve">change WearRings_091 PN#99176324 (does not exist) to PN# 96769336 has been used before </t>
  </si>
  <si>
    <t>Added Insert BOM for LCS-30957-2P-40HP 286TSC Issue 25759</t>
  </si>
  <si>
    <t>Added Case  Price_BOM_LCS_Case_265 same model Configuration AS_022 Change Flange Config to NPT Issue25590</t>
  </si>
  <si>
    <t xml:space="preserve">JJR </t>
  </si>
  <si>
    <t>Added 4012A-4P-25HP-LCSE: and 4012A-4P-25HP-LCSE: to Insert tab for models 40129-LCS and 4012A-LCS as per Joey, insert should be the same jfor LCSE just different motor but interfaces the same.</t>
  </si>
  <si>
    <t>Updated Price_BOM_LCS_Shaft_080 on shaft tab to 98132103,LT and Price ID and Frame after confirming in SAP multiple examples of and similar construction code to 24-30957-13036A-25F2MS1</t>
  </si>
  <si>
    <t>Updated Base tab for model 30957-4P-5HP LCSE to include 213TC:215TC after reviewing assemblies in SAP that use it as well as it is in the description.</t>
  </si>
  <si>
    <t>Updated Shaft tab for Price_BOM_LCS_Shaft_055 to inlclude Frame size 182TC as per part number 99725944 in SAP (can be built with a  182TC)</t>
  </si>
  <si>
    <t>GRD</t>
  </si>
  <si>
    <t>Added 4012A LCS 304SS Impeller, Added 30127 LCS 304SS Impeller, Added 30127 LCS 250# Ductile Iron Case for both Temp, Added 4012A LCS 250# Ductile Iron Case for both Temp.</t>
  </si>
  <si>
    <t>TRH</t>
  </si>
  <si>
    <t>Changed Impeller BOM's for LCS 40129. Changed Shaft BOM's for LCS 40129.</t>
  </si>
  <si>
    <t xml:space="preserve">Updated BOM for Price_BOM_LCS_Imp_0608 from 98876166 per Patrick Krol &amp; deleted Price_BOM_LCS_Imp_0824 since it is already represented on 608. </t>
  </si>
  <si>
    <t>On Shaft tab, added 182TC frame for 10707-2P-5HP-LCSE (Price_BOM_LCS_Shaft_001) confirmed by Patrick Krol.</t>
  </si>
  <si>
    <t>On Shaft tab, added 182TC frame for all 5HP LCSE models.</t>
  </si>
  <si>
    <t>On Price_BOM_LCS_Hardware_007, added 182TC frame per 99270422.</t>
  </si>
  <si>
    <t>Modified lead time IDs on WetEnd tab with Luaay Ahmad.</t>
  </si>
  <si>
    <t>Modified lead time IDs on WetEnd tab; Per Joel Grigar, Stuart Bloomfield, &amp; Joey Lloyd, modified DI case from 80 to 65 on the Case &amp; Insert tabs.</t>
  </si>
  <si>
    <t>Export Set-up</t>
  </si>
  <si>
    <t>Product</t>
  </si>
  <si>
    <t>ID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</si>
  <si>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</si>
  <si>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</si>
  <si>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</si>
  <si>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</si>
  <si>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</si>
  <si>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</si>
  <si>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</si>
  <si>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</si>
  <si>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</si>
  <si>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</si>
  <si>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</si>
  <si>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</si>
  <si>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</si>
  <si>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</si>
  <si>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</si>
  <si>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</si>
  <si>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</si>
  <si>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</si>
  <si>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</si>
  <si>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text</t>
  </si>
  <si>
    <t>double</t>
  </si>
  <si>
    <t>calculation</t>
  </si>
  <si>
    <t>[END]</t>
  </si>
  <si>
    <t>[Attribute width]</t>
  </si>
  <si>
    <t>Type</t>
  </si>
  <si>
    <t>Curve Number</t>
  </si>
  <si>
    <t>Imp Dia</t>
  </si>
  <si>
    <t>ShaftDia</t>
  </si>
  <si>
    <t>LangDescription</t>
  </si>
  <si>
    <t>[START]</t>
  </si>
  <si>
    <t>LCS</t>
  </si>
  <si>
    <t>10707-LCS</t>
  </si>
  <si>
    <t>'DS_ShaftDiameter'</t>
  </si>
  <si>
    <t>:X3:</t>
  </si>
  <si>
    <t>10707 LCS</t>
  </si>
  <si>
    <t>1070</t>
  </si>
  <si>
    <t>Price_LCS_WetEnd_001</t>
  </si>
  <si>
    <t>C-Face</t>
  </si>
  <si>
    <t>Threaded</t>
  </si>
  <si>
    <t>10707</t>
  </si>
  <si>
    <t>Flat</t>
  </si>
  <si>
    <t>'DS_Routings'</t>
  </si>
  <si>
    <t>12709-LCS</t>
  </si>
  <si>
    <t>12709 LCS</t>
  </si>
  <si>
    <t>1270</t>
  </si>
  <si>
    <t>Price_LCS_WetEnd_002</t>
  </si>
  <si>
    <t>12709</t>
  </si>
  <si>
    <t>15705-LCS</t>
  </si>
  <si>
    <t>15705 LCS</t>
  </si>
  <si>
    <t>1570</t>
  </si>
  <si>
    <t>Price_LCS_WetEnd_003</t>
  </si>
  <si>
    <t>15705</t>
  </si>
  <si>
    <t>15951-LCS</t>
  </si>
  <si>
    <t>:X3:X4:</t>
  </si>
  <si>
    <t>15951 LCS</t>
  </si>
  <si>
    <t>1595</t>
  </si>
  <si>
    <t>Price_LCS_WetEnd_004, Price_LCS_WetEnd_005</t>
  </si>
  <si>
    <t>15951</t>
  </si>
  <si>
    <t>15955-LCS</t>
  </si>
  <si>
    <t>15955 LCS</t>
  </si>
  <si>
    <t>Price_LCS_WetEnd_006, Price_LCS_WetEnd_007</t>
  </si>
  <si>
    <t>15955</t>
  </si>
  <si>
    <t>15959-LCS</t>
  </si>
  <si>
    <t>15959 LCS</t>
  </si>
  <si>
    <t>Price_LCS_WetEnd_008, Price_LCS_WetEnd_009</t>
  </si>
  <si>
    <t>15959</t>
  </si>
  <si>
    <t>20709-LCS</t>
  </si>
  <si>
    <t>20709 LCS</t>
  </si>
  <si>
    <t>2070</t>
  </si>
  <si>
    <t>Price_LCS_WetEnd_010, Price_LCS_WetEnd_011</t>
  </si>
  <si>
    <t>20709</t>
  </si>
  <si>
    <t>20953-LCS</t>
  </si>
  <si>
    <t>20953 LCS</t>
  </si>
  <si>
    <t>2095</t>
  </si>
  <si>
    <t>Price_LCS_WetEnd_012, Price_LCS_WetEnd_013</t>
  </si>
  <si>
    <t>20953</t>
  </si>
  <si>
    <t>20121-LCS</t>
  </si>
  <si>
    <t>:X3:XA:</t>
  </si>
  <si>
    <t>20121 LCS</t>
  </si>
  <si>
    <t>2012</t>
  </si>
  <si>
    <t>Price_LCS_WetEnd_014, Price_LCS_WetEnd_015</t>
  </si>
  <si>
    <t>20121</t>
  </si>
  <si>
    <t>25707-LCS</t>
  </si>
  <si>
    <t>25707 LCS</t>
  </si>
  <si>
    <t>2570</t>
  </si>
  <si>
    <t>Price_LCS_WetEnd_016, Price_LCS_WetEnd_017</t>
  </si>
  <si>
    <t>Flanged</t>
  </si>
  <si>
    <t>25707</t>
  </si>
  <si>
    <t>25957-LCS</t>
  </si>
  <si>
    <t>25957 LCS</t>
  </si>
  <si>
    <t>2595</t>
  </si>
  <si>
    <t>Price_LCS_WetEnd_018, Price_LCS_WetEnd_019</t>
  </si>
  <si>
    <t>25957</t>
  </si>
  <si>
    <t>25123-LCS</t>
  </si>
  <si>
    <t>25123 LCS</t>
  </si>
  <si>
    <t>2512</t>
  </si>
  <si>
    <t>Price_LCS_WetEnd_020, Price_LCS_WetEnd_021</t>
  </si>
  <si>
    <t>25123</t>
  </si>
  <si>
    <t>30707-LCS</t>
  </si>
  <si>
    <t>30707 LCS</t>
  </si>
  <si>
    <t>3070</t>
  </si>
  <si>
    <t>Price_LCS_WetEnd_022, Price_LCS_WetEnd_023</t>
  </si>
  <si>
    <t>30707</t>
  </si>
  <si>
    <t>30957-LCS</t>
  </si>
  <si>
    <t>30957 LCS</t>
  </si>
  <si>
    <t>3095</t>
  </si>
  <si>
    <t>Price_LCS_WetEnd_024, Price_LCS_WetEnd_025</t>
  </si>
  <si>
    <t>30957</t>
  </si>
  <si>
    <t>30121-LCS</t>
  </si>
  <si>
    <t>:XA:</t>
  </si>
  <si>
    <t>30121 LCS</t>
  </si>
  <si>
    <t>3012</t>
  </si>
  <si>
    <t>Price_LCS_WetEnd_026</t>
  </si>
  <si>
    <t>30121</t>
  </si>
  <si>
    <t>30127-LCS</t>
  </si>
  <si>
    <t>30127 LCS</t>
  </si>
  <si>
    <t>Price_LCS_WetEnd_027</t>
  </si>
  <si>
    <t>30127</t>
  </si>
  <si>
    <t>30157-LCS</t>
  </si>
  <si>
    <t>30157 LCS</t>
  </si>
  <si>
    <t>3015</t>
  </si>
  <si>
    <t>Price_LCS_WetEnd_028</t>
  </si>
  <si>
    <t>30157</t>
  </si>
  <si>
    <t>40707-LCS</t>
  </si>
  <si>
    <t>40707 LCS</t>
  </si>
  <si>
    <t>4070</t>
  </si>
  <si>
    <t>Price_LCS_WetEnd_029, Price_LCS_WetEnd_030</t>
  </si>
  <si>
    <t>40707</t>
  </si>
  <si>
    <t>40957-LCS</t>
  </si>
  <si>
    <t>40957 LCS</t>
  </si>
  <si>
    <t>4095</t>
  </si>
  <si>
    <t>Price_LCS_WetEnd_031, Price_LCS_WetEnd_032</t>
  </si>
  <si>
    <t>40957</t>
  </si>
  <si>
    <t>40959-LCS</t>
  </si>
  <si>
    <t>40959 LCS</t>
  </si>
  <si>
    <t>Price_LCS_WetEnd_033</t>
  </si>
  <si>
    <t>40959</t>
  </si>
  <si>
    <t>40129-LCS</t>
  </si>
  <si>
    <t>40129 LCS</t>
  </si>
  <si>
    <t>4012</t>
  </si>
  <si>
    <t>Price_LCS_WetEnd_034</t>
  </si>
  <si>
    <t>40129</t>
  </si>
  <si>
    <t>4012A-LCS</t>
  </si>
  <si>
    <t>4012A LCS</t>
  </si>
  <si>
    <t>Price_LCS_WetEnd_035</t>
  </si>
  <si>
    <t>4012A</t>
  </si>
  <si>
    <t>40157-LCS</t>
  </si>
  <si>
    <t>:XA:X5:</t>
  </si>
  <si>
    <t>40157 LCS</t>
  </si>
  <si>
    <t>4015</t>
  </si>
  <si>
    <t>Price_LCS_WetEnd_039, Price_LCS_WetEnd_040</t>
  </si>
  <si>
    <t>40157</t>
  </si>
  <si>
    <t>50957-LCS</t>
  </si>
  <si>
    <t>:X4:</t>
  </si>
  <si>
    <t>50957 LCS</t>
  </si>
  <si>
    <t>5095</t>
  </si>
  <si>
    <t>Price_LCS_WetEnd_038</t>
  </si>
  <si>
    <t>50957</t>
  </si>
  <si>
    <t>50123-LCS</t>
  </si>
  <si>
    <t>50123 LCS</t>
  </si>
  <si>
    <t>5012</t>
  </si>
  <si>
    <t>50123</t>
  </si>
  <si>
    <t>50157-LCS</t>
  </si>
  <si>
    <t>:X5:</t>
  </si>
  <si>
    <t>50157 LCS</t>
  </si>
  <si>
    <t>5015</t>
  </si>
  <si>
    <t>Price_LCS_WetEnd_041</t>
  </si>
  <si>
    <t>50157</t>
  </si>
  <si>
    <t>60951-LCS</t>
  </si>
  <si>
    <t>60951 LCS</t>
  </si>
  <si>
    <t>6095</t>
  </si>
  <si>
    <t>Price_LCS_WetEnd_042</t>
  </si>
  <si>
    <t>60951</t>
  </si>
  <si>
    <t>60123-LCS</t>
  </si>
  <si>
    <t>60123 LCS</t>
  </si>
  <si>
    <t>6012</t>
  </si>
  <si>
    <t>Price_LCS_WetEnd_043, Price_LCS_WetEnd_044</t>
  </si>
  <si>
    <t>60123</t>
  </si>
  <si>
    <t>60157-LCS</t>
  </si>
  <si>
    <t>60157 LCS</t>
  </si>
  <si>
    <t>6015</t>
  </si>
  <si>
    <t>Price_LCS_WetEnd_045</t>
  </si>
  <si>
    <t>60157</t>
  </si>
  <si>
    <t>80123-LCS</t>
  </si>
  <si>
    <t>80123 LCS</t>
  </si>
  <si>
    <t>8012</t>
  </si>
  <si>
    <t>Price_LCS_WetEnd_046</t>
  </si>
  <si>
    <t>80123</t>
  </si>
  <si>
    <t>LCSE</t>
  </si>
  <si>
    <t>10707-2P-10HP-LCSE</t>
  </si>
  <si>
    <t>RC9715-1-7.05</t>
  </si>
  <si>
    <t>X3</t>
  </si>
  <si>
    <t>10707-2P-10HP LCSE</t>
  </si>
  <si>
    <t>Price_LCS_WetEnd_047</t>
  </si>
  <si>
    <t>10707-2P-15HP-LCSE</t>
  </si>
  <si>
    <t>RC9715-1-7.1</t>
  </si>
  <si>
    <t>10707-2P-15HP LCSE</t>
  </si>
  <si>
    <t>Price_LCS_WetEnd_048</t>
  </si>
  <si>
    <t>10707-2P-3HP-LCSE</t>
  </si>
  <si>
    <t>RC9715-1-5.01</t>
  </si>
  <si>
    <t>10707-2P-3HP LCSE</t>
  </si>
  <si>
    <t>Price_LCS_WetEnd_049</t>
  </si>
  <si>
    <t>10707-2P-5HP-LCSE</t>
  </si>
  <si>
    <t>RC9715-1-5.76</t>
  </si>
  <si>
    <t>10707-2P-5HP LCSE</t>
  </si>
  <si>
    <t>Price_LCS_WetEnd_050</t>
  </si>
  <si>
    <t>10707-2P-7.5HP-LCSE</t>
  </si>
  <si>
    <t>RC9715-1-6.59</t>
  </si>
  <si>
    <t>10707-2P-7.5HP LCSE</t>
  </si>
  <si>
    <t>Price_LCS_WetEnd_051</t>
  </si>
  <si>
    <t>12709-2P-10HP-LCSE</t>
  </si>
  <si>
    <t>RC2275-1-6.61</t>
  </si>
  <si>
    <t>12709-2P-10HP LCSE</t>
  </si>
  <si>
    <t>Price_LCS_WetEnd_053</t>
  </si>
  <si>
    <t>12709-2P-15HP-LCSE</t>
  </si>
  <si>
    <t>RC2275-1-7.1</t>
  </si>
  <si>
    <t>12709-2P-15HP LCSE</t>
  </si>
  <si>
    <t>Price_LCS_WetEnd_054</t>
  </si>
  <si>
    <t>12709-2P-5HP-LCSE</t>
  </si>
  <si>
    <t>RC2275-1-5.28</t>
  </si>
  <si>
    <t>12709-2P-5HP LCSE</t>
  </si>
  <si>
    <t>Price_LCS_WetEnd_057</t>
  </si>
  <si>
    <t>12709-2P-7.5HP-LCSE</t>
  </si>
  <si>
    <t>RC2275-1-6.03</t>
  </si>
  <si>
    <t>12709-2P-7.5HP LCSE</t>
  </si>
  <si>
    <t>Price_LCS_WetEnd_058</t>
  </si>
  <si>
    <t>15705-2P-10HP-LCSE</t>
  </si>
  <si>
    <t>RC2188-6.26</t>
  </si>
  <si>
    <t>15705-2P-10HP LCSE</t>
  </si>
  <si>
    <t>Price_LCS_WetEnd_059</t>
  </si>
  <si>
    <t>15705-2P-15HP-LCSE</t>
  </si>
  <si>
    <t>RC2188-7</t>
  </si>
  <si>
    <t>15705-2P-15HP LCSE</t>
  </si>
  <si>
    <t>Price_LCS_WetEnd_060</t>
  </si>
  <si>
    <t>15705-2P-20HP-LCSE</t>
  </si>
  <si>
    <t>RC2188-7.1</t>
  </si>
  <si>
    <t>15705-2P-20HP LCSE</t>
  </si>
  <si>
    <t>Price_LCS_WetEnd_061</t>
  </si>
  <si>
    <t>15705-2P-5HP-LCSE</t>
  </si>
  <si>
    <t>RC2188-5.14</t>
  </si>
  <si>
    <t>15705-2P-5HP LCSE</t>
  </si>
  <si>
    <t>Price_LCS_WetEnd_062</t>
  </si>
  <si>
    <t>15705-2P-7.5HP-LCSE</t>
  </si>
  <si>
    <t>RC2188-5.77</t>
  </si>
  <si>
    <t>15705-2P-7.5HP LCSE</t>
  </si>
  <si>
    <t>Price_LCS_WetEnd_063</t>
  </si>
  <si>
    <t>15951-2P-10HP-LCSE</t>
  </si>
  <si>
    <t>RC1949-7.33</t>
  </si>
  <si>
    <t>15951-2P-10HP LCSE</t>
  </si>
  <si>
    <t>Price_LCS_WetEnd_064</t>
  </si>
  <si>
    <t>15951-2P-15HP-LCSE</t>
  </si>
  <si>
    <t>RC1949-8.51</t>
  </si>
  <si>
    <t>X4</t>
  </si>
  <si>
    <t>15951-2P-15HP LCSE</t>
  </si>
  <si>
    <t>Price_LCS_WetEnd_065</t>
  </si>
  <si>
    <t>15951-2P-20HP-LCSE</t>
  </si>
  <si>
    <t>RC1949-9.19</t>
  </si>
  <si>
    <t>15951-2P-20HP LCSE</t>
  </si>
  <si>
    <t>Price_LCS_WetEnd_066</t>
  </si>
  <si>
    <t>15951-2P-25HP-LCSE</t>
  </si>
  <si>
    <t>RC1949-9.6</t>
  </si>
  <si>
    <t>15951-2P-25HP LCSE</t>
  </si>
  <si>
    <t>Price_LCS_WetEnd_067</t>
  </si>
  <si>
    <t>15951-4P-3HP-LCSE</t>
  </si>
  <si>
    <t>RC1949-9.6-4P</t>
  </si>
  <si>
    <t>15951-4P-3HP LCSE</t>
  </si>
  <si>
    <t>Price_LCS_WetEnd_068</t>
  </si>
  <si>
    <t>15955-2P-15HP-LCSE</t>
  </si>
  <si>
    <t>RC1950-7.64</t>
  </si>
  <si>
    <t>15955-2P-15HP LCSE</t>
  </si>
  <si>
    <t>Price_LCS_WetEnd_069</t>
  </si>
  <si>
    <t>15955-2P-20HP-LCSE</t>
  </si>
  <si>
    <t>RC1950-8.14</t>
  </si>
  <si>
    <t>15955-2P-20HP LCSE</t>
  </si>
  <si>
    <t>Price_LCS_WetEnd_070</t>
  </si>
  <si>
    <t>15955-2P-25HP-LCSE</t>
  </si>
  <si>
    <t>RC1950-8.69</t>
  </si>
  <si>
    <t>15955-2P-25HP LCSE</t>
  </si>
  <si>
    <t>Price_LCS_WetEnd_071</t>
  </si>
  <si>
    <t>15955-2P-30HP-LCSE</t>
  </si>
  <si>
    <t>RC1950-9.17</t>
  </si>
  <si>
    <t>15955-2P-30HP LCSE</t>
  </si>
  <si>
    <t>Price_LCS_WetEnd_072</t>
  </si>
  <si>
    <t>15955-4P-3HP-LCSE</t>
  </si>
  <si>
    <t>RC1950-8.58</t>
  </si>
  <si>
    <t>15955-4P-3HP LCSE</t>
  </si>
  <si>
    <t>Price_LCS_WetEnd_073</t>
  </si>
  <si>
    <t>15955-4P-5HP-LCSE</t>
  </si>
  <si>
    <t>RC1950-9.6</t>
  </si>
  <si>
    <t>15955-4P-5HP LCSE</t>
  </si>
  <si>
    <t>Price_LCS_WetEnd_074</t>
  </si>
  <si>
    <t>15959-2P-20HP-LCSE</t>
  </si>
  <si>
    <t>RC9846-7.27</t>
  </si>
  <si>
    <t>15959-2P-20HP LCSE</t>
  </si>
  <si>
    <t>Price_LCS_WetEnd_075</t>
  </si>
  <si>
    <t>15959-2P-25HP-LCSE</t>
  </si>
  <si>
    <t>RC9846-7.71</t>
  </si>
  <si>
    <t>15959-2P-25HP LCSE</t>
  </si>
  <si>
    <t>Price_LCS_WetEnd_076</t>
  </si>
  <si>
    <t>15959-2P-30HP-LCSE</t>
  </si>
  <si>
    <t>RC9846-8.04</t>
  </si>
  <si>
    <t>15959-2P-30HP LCSE</t>
  </si>
  <si>
    <t>Price_LCS_WetEnd_077</t>
  </si>
  <si>
    <t>15959-4P-3HP-LCSE</t>
  </si>
  <si>
    <t>RC9846-7.63</t>
  </si>
  <si>
    <t>15959-4P-3HP LCSE</t>
  </si>
  <si>
    <t>Price_LCS_WetEnd_078</t>
  </si>
  <si>
    <t>15959-4P-5HP-LCSE</t>
  </si>
  <si>
    <t>RC9846-8.57</t>
  </si>
  <si>
    <t>15959-4P-5HP LCSE</t>
  </si>
  <si>
    <t>Price_LCS_WetEnd_079</t>
  </si>
  <si>
    <t>15959-4P-7.5HP-LCSE</t>
  </si>
  <si>
    <t>RC9846-9.6</t>
  </si>
  <si>
    <t>15959-4P-7.5HP LCSE</t>
  </si>
  <si>
    <t>Price_LCS_WetEnd_080</t>
  </si>
  <si>
    <t>20709-2P-10HP-LCSE</t>
  </si>
  <si>
    <t>RC9912-1-5.49</t>
  </si>
  <si>
    <t>20709-2P-10HP LCSE</t>
  </si>
  <si>
    <t>Price_LCS_WetEnd_081</t>
  </si>
  <si>
    <t>20709-2P-15HP-LCSE</t>
  </si>
  <si>
    <t>RC9912-1-6.17</t>
  </si>
  <si>
    <t>20709-2P-15HP LCSE</t>
  </si>
  <si>
    <t>Price_LCS_WetEnd_082</t>
  </si>
  <si>
    <t>20709-2P-20HP-LCSE</t>
  </si>
  <si>
    <t>RC9912-1-6.84</t>
  </si>
  <si>
    <t>20709-2P-20HP LCSE</t>
  </si>
  <si>
    <t>Price_LCS_WetEnd_083</t>
  </si>
  <si>
    <t>20709-2P-25HP-LCSE</t>
  </si>
  <si>
    <t>RC9912-1-7.1</t>
  </si>
  <si>
    <t>20709-2P-25HP LCSE</t>
  </si>
  <si>
    <t>Price_LCS_WetEnd_084</t>
  </si>
  <si>
    <t>20709-2P-7.5HP-LCSE</t>
  </si>
  <si>
    <t>RC9912-1-5.11</t>
  </si>
  <si>
    <t>20709-2P-7.5HP LCSE</t>
  </si>
  <si>
    <t>Price_LCS_WetEnd_085</t>
  </si>
  <si>
    <t>20709-4P-3HP-LCSE</t>
  </si>
  <si>
    <t>RC9912-1-7.1-4P</t>
  </si>
  <si>
    <t>20709-4P-3HP LCSE</t>
  </si>
  <si>
    <t>Price_LCS_WetEnd_086</t>
  </si>
  <si>
    <t>20953-2P-20HP-LCSE</t>
  </si>
  <si>
    <t>RC2215-7.08</t>
  </si>
  <si>
    <t>20953-2P-20HP LCSE</t>
  </si>
  <si>
    <t>Price_LCS_WetEnd_087</t>
  </si>
  <si>
    <t>20953-2P-25HP-LCSE</t>
  </si>
  <si>
    <t>RC2215-7.49</t>
  </si>
  <si>
    <t>20953-2P-25HP LCSE</t>
  </si>
  <si>
    <t>Price_LCS_WetEnd_088</t>
  </si>
  <si>
    <t>20953-2P-30HP-LCSE</t>
  </si>
  <si>
    <t>RC2215-7.9</t>
  </si>
  <si>
    <t>20953-2P-30HP LCSE</t>
  </si>
  <si>
    <t>Price_LCS_WetEnd_089</t>
  </si>
  <si>
    <t>20953-4P-3HP-LCSE</t>
  </si>
  <si>
    <t>RC2215-7.41</t>
  </si>
  <si>
    <t>20953-4P-3HP LCSE</t>
  </si>
  <si>
    <t>Price_LCS_WetEnd_090</t>
  </si>
  <si>
    <t>20953-4P-5HP-LCSE</t>
  </si>
  <si>
    <t>RC2215-8.73</t>
  </si>
  <si>
    <t>20953-4P-5HP LCSE</t>
  </si>
  <si>
    <t>Price_LCS_WetEnd_091</t>
  </si>
  <si>
    <t>20953-4P-7.5HP-LCSE</t>
  </si>
  <si>
    <t>RC2215-9.6</t>
  </si>
  <si>
    <t>20953-4P-7.5HP LCSE</t>
  </si>
  <si>
    <t>Price_LCS_WetEnd_092</t>
  </si>
  <si>
    <t>20121-4P-10HP-LCSE</t>
  </si>
  <si>
    <t>RC1991-11.35</t>
  </si>
  <si>
    <t>20121-4P-10HP LCSE</t>
  </si>
  <si>
    <t>Price_LCS_WetEnd_093</t>
  </si>
  <si>
    <t>20121-4P-15HP-LCSE</t>
  </si>
  <si>
    <t>RC1991-12.1</t>
  </si>
  <si>
    <t>XA</t>
  </si>
  <si>
    <t>20121-4P-15HP LCSE</t>
  </si>
  <si>
    <t>Price_LCS_WetEnd_094</t>
  </si>
  <si>
    <t>20121-4P-7.5HP-LCSE</t>
  </si>
  <si>
    <t>RC1991-10.59</t>
  </si>
  <si>
    <t>20121-4P-7.5HP LCSE</t>
  </si>
  <si>
    <t>Price_LCS_WetEnd_095</t>
  </si>
  <si>
    <t>25707-2P-10HP-LCSE</t>
  </si>
  <si>
    <t>RC1960-5.27</t>
  </si>
  <si>
    <t>25707-2P-10HP LCSE</t>
  </si>
  <si>
    <t>Price_LCS_WetEnd_096</t>
  </si>
  <si>
    <t>25707-2P-15HP-LCSE</t>
  </si>
  <si>
    <t>RC1960-5.84</t>
  </si>
  <si>
    <t>25707-2P-15HP LCSE</t>
  </si>
  <si>
    <t>Price_LCS_WetEnd_097</t>
  </si>
  <si>
    <t>25707-2P-20HP-LCSE</t>
  </si>
  <si>
    <t>RC1960-6.36</t>
  </si>
  <si>
    <t>25707-2P-20HP LCSE</t>
  </si>
  <si>
    <t>Price_LCS_WetEnd_098</t>
  </si>
  <si>
    <t>25707-2P-25HP-LCSE</t>
  </si>
  <si>
    <t>RC1960-6.78</t>
  </si>
  <si>
    <t>25707-2P-25HP LCSE</t>
  </si>
  <si>
    <t>Price_LCS_WetEnd_099</t>
  </si>
  <si>
    <t>25707-2P-30HP-LCSE</t>
  </si>
  <si>
    <t>RC1960-7.1</t>
  </si>
  <si>
    <t>25707-2P-30HP LCSE</t>
  </si>
  <si>
    <t>Price_LCS_WetEnd_100</t>
  </si>
  <si>
    <t>25707-2P-7.5HP-LCSE</t>
  </si>
  <si>
    <t>RC1960-4.89</t>
  </si>
  <si>
    <t>25707-2P-7.5HP LCSE</t>
  </si>
  <si>
    <t>Price_LCS_WetEnd_101</t>
  </si>
  <si>
    <t>25707-4P-3HP-LCSE</t>
  </si>
  <si>
    <t>RC1960-6.7</t>
  </si>
  <si>
    <t>25707-4P-3HP LCSE</t>
  </si>
  <si>
    <t>Price_LCS_WetEnd_102</t>
  </si>
  <si>
    <t>25707-4P-5HP-LCSE</t>
  </si>
  <si>
    <t>RC1960-7.1-4P</t>
  </si>
  <si>
    <t>25707-4P-5HP LCSE</t>
  </si>
  <si>
    <t>Price_LCS_WetEnd_103</t>
  </si>
  <si>
    <t>25957-2P-25HP-LCSE</t>
  </si>
  <si>
    <t>RC9867-1-6.78</t>
  </si>
  <si>
    <t>25957-2P-25HP LCSE</t>
  </si>
  <si>
    <t>Price_LCS_WetEnd_104</t>
  </si>
  <si>
    <t>25957-2P-30HP-LCSE</t>
  </si>
  <si>
    <t>RC9867-1-7.15</t>
  </si>
  <si>
    <t>25957-2P-30HP LCSE</t>
  </si>
  <si>
    <t>Price_LCS_WetEnd_105</t>
  </si>
  <si>
    <t>25957-4P-10HP-LCSE</t>
  </si>
  <si>
    <t>RC9867-1-9.6</t>
  </si>
  <si>
    <t>25957-4P-10HP LCSE</t>
  </si>
  <si>
    <t>Price_LCS_WetEnd_106</t>
  </si>
  <si>
    <t>25957-4P-3HP-LCSE</t>
  </si>
  <si>
    <t>RC9867-1-6.7</t>
  </si>
  <si>
    <t>25957-4P-3HP LCSE</t>
  </si>
  <si>
    <t>Price_LCS_WetEnd_107</t>
  </si>
  <si>
    <t>25957-4P-5HP-LCSE</t>
  </si>
  <si>
    <t>RC9867-1-7.82</t>
  </si>
  <si>
    <t>25957-4P-5HP LCSE</t>
  </si>
  <si>
    <t>Price_LCS_WetEnd_108</t>
  </si>
  <si>
    <t>25957-4P-7.5HP-LCSE</t>
  </si>
  <si>
    <t>RC9867-1-8.85</t>
  </si>
  <si>
    <t>25957-4P-7.5HP LCSE</t>
  </si>
  <si>
    <t>Price_LCS_WetEnd_109</t>
  </si>
  <si>
    <t>25123-4P-10HP-LCSE</t>
  </si>
  <si>
    <t>RC2227-10.39</t>
  </si>
  <si>
    <t>25123-4P-10HP LCSE</t>
  </si>
  <si>
    <t>Price_LCS_WetEnd_110</t>
  </si>
  <si>
    <t>25123-4P-15HP-LCSE</t>
  </si>
  <si>
    <t>RC2227-11.56</t>
  </si>
  <si>
    <t>25123-4P-15HP LCSE</t>
  </si>
  <si>
    <t>Price_LCS_WetEnd_111</t>
  </si>
  <si>
    <t>25123-4P-20HP-LCSE</t>
  </si>
  <si>
    <t>RC2227-12.1</t>
  </si>
  <si>
    <t>25123-4P-20HP LCSE</t>
  </si>
  <si>
    <t>Price_LCS_WetEnd_112</t>
  </si>
  <si>
    <t>25123-4P-7.5HP-LCSE</t>
  </si>
  <si>
    <t>RC2227-9.42</t>
  </si>
  <si>
    <t>25123-4P-7.5HP LCSE</t>
  </si>
  <si>
    <t>Price_LCS_WetEnd_113</t>
  </si>
  <si>
    <t>30707-2P-10HP-LCSE</t>
  </si>
  <si>
    <t>RC1957-4.9</t>
  </si>
  <si>
    <t>30707-2P-10HP LCSE</t>
  </si>
  <si>
    <t>Price_LCS_WetEnd_114</t>
  </si>
  <si>
    <t>30707-2P-15HP-LCSE</t>
  </si>
  <si>
    <t>RC1957-5.48</t>
  </si>
  <si>
    <t>30707-2P-15HP LCSE</t>
  </si>
  <si>
    <t>Price_LCS_WetEnd_115</t>
  </si>
  <si>
    <t>30707-2P-20HP-LCSE</t>
  </si>
  <si>
    <t>RC1957-5.92</t>
  </si>
  <si>
    <t>30707-2P-20HP LCSE</t>
  </si>
  <si>
    <t>Price_LCS_WetEnd_116</t>
  </si>
  <si>
    <t>30707-2P-25HP-LCSE</t>
  </si>
  <si>
    <t>RC1957-6.28</t>
  </si>
  <si>
    <t>30707-2P-25HP LCSE</t>
  </si>
  <si>
    <t>Price_LCS_WetEnd_117</t>
  </si>
  <si>
    <t>30707-2P-30HP-LCSE</t>
  </si>
  <si>
    <t>RC1957-6.58</t>
  </si>
  <si>
    <t>30707-2P-30HP LCSE</t>
  </si>
  <si>
    <t>Price_LCS_WetEnd_118</t>
  </si>
  <si>
    <t>30707-4P-3HP-LCSE</t>
  </si>
  <si>
    <t>RC1957-6.21</t>
  </si>
  <si>
    <t>30707-4P-3HP LCSE</t>
  </si>
  <si>
    <t>Price_LCS_WetEnd_119</t>
  </si>
  <si>
    <t>30707-4P-5HP-LCSE</t>
  </si>
  <si>
    <t>RC1957-7.09</t>
  </si>
  <si>
    <t>30707-4P-5HP LCSE</t>
  </si>
  <si>
    <t>Price_LCS_WetEnd_120</t>
  </si>
  <si>
    <t>30707-4P-7.5HP-LCSE</t>
  </si>
  <si>
    <t>RC1957-7.1</t>
  </si>
  <si>
    <t>30707-4P-7.5HP LCSE</t>
  </si>
  <si>
    <t>Price_LCS_WetEnd_121</t>
  </si>
  <si>
    <t>30957-4P-10HP-LCSE</t>
  </si>
  <si>
    <t>RC9908-1-8.99</t>
  </si>
  <si>
    <t>30957-4P-10HP LCSE</t>
  </si>
  <si>
    <t>Price_LCS_WetEnd_122</t>
  </si>
  <si>
    <t>30957-4P-15HP-LCSE</t>
  </si>
  <si>
    <t>RC9908-1-9.6</t>
  </si>
  <si>
    <t>30957-4P-15HP LCSE</t>
  </si>
  <si>
    <t>Price_LCS_WetEnd_123</t>
  </si>
  <si>
    <t>30957-4P-5HP-LCSE</t>
  </si>
  <si>
    <t>RC9908-1-7.36</t>
  </si>
  <si>
    <t>30957-4P-5HP LCSE</t>
  </si>
  <si>
    <t>Price_LCS_WetEnd_124</t>
  </si>
  <si>
    <t>30957-4P-7.5HP-LCSE</t>
  </si>
  <si>
    <t>RC9908-1-8.29</t>
  </si>
  <si>
    <t>30957-4P-7.5HP LCSE</t>
  </si>
  <si>
    <t>Price_LCS_WetEnd_125</t>
  </si>
  <si>
    <t>30121-4P-15HP-LCSE</t>
  </si>
  <si>
    <t>RC1993-10.79</t>
  </si>
  <si>
    <t>30121-4P-15HP LCSE</t>
  </si>
  <si>
    <t>Price_LCS_WetEnd_126</t>
  </si>
  <si>
    <t>30121-4P-20HP-LCSE</t>
  </si>
  <si>
    <t>RC1993-11.7</t>
  </si>
  <si>
    <t>30121-4P-20HP LCSE</t>
  </si>
  <si>
    <t>Price_LCS_WetEnd_127</t>
  </si>
  <si>
    <t>30121-4P-25HP-LCSE</t>
  </si>
  <si>
    <t>RC1993-12.1</t>
  </si>
  <si>
    <t>30121-4P-25HP LCSE</t>
  </si>
  <si>
    <t>Price_LCS_WetEnd_128</t>
  </si>
  <si>
    <t>30127-4P-15HP-LCSE</t>
  </si>
  <si>
    <t>RC9873-2-9.74</t>
  </si>
  <si>
    <t>30127-4P-15HP LCSE</t>
  </si>
  <si>
    <t>Price_LCS_WetEnd_129</t>
  </si>
  <si>
    <t>30127-4P-20HP-LCSE</t>
  </si>
  <si>
    <t>RC9873-2-10.77</t>
  </si>
  <si>
    <t>30127-4P-20HP LCSE</t>
  </si>
  <si>
    <t>Price_LCS_WetEnd_130</t>
  </si>
  <si>
    <t>30127-4P-25HP-LCSE</t>
  </si>
  <si>
    <t>RC9873-2-11.37</t>
  </si>
  <si>
    <t>30127-4P-25HP LCSE</t>
  </si>
  <si>
    <t>Price_LCS_WetEnd_131</t>
  </si>
  <si>
    <t>40707-2P-25HP-LCSE</t>
  </si>
  <si>
    <t>RC1959-5.68</t>
  </si>
  <si>
    <t>40707-2P-25HP LCSE</t>
  </si>
  <si>
    <t>Price_LCS_WetEnd_132</t>
  </si>
  <si>
    <t>40707-2P-30HP-LCSE</t>
  </si>
  <si>
    <t>RC1959-5.91</t>
  </si>
  <si>
    <t>40707-2P-30HP LCSE</t>
  </si>
  <si>
    <t>Price_LCS_WetEnd_133</t>
  </si>
  <si>
    <t>40707-4P-3HP-LCSE</t>
  </si>
  <si>
    <t>RC1959-5.63</t>
  </si>
  <si>
    <t>40707-4P-3HP LCSE</t>
  </si>
  <si>
    <t>Price_LCS_WetEnd_134</t>
  </si>
  <si>
    <t>40707-4P-5HP-LCSE</t>
  </si>
  <si>
    <t>RC1959-6.51</t>
  </si>
  <si>
    <t>40707-4P-5HP LCSE</t>
  </si>
  <si>
    <t>Price_LCS_WetEnd_135</t>
  </si>
  <si>
    <t>40707-4P-7.5HP-LCSE</t>
  </si>
  <si>
    <t>RC1959-7.1</t>
  </si>
  <si>
    <t>40707-4P-7.5HP LCSE</t>
  </si>
  <si>
    <t>Price_LCS_WetEnd_136</t>
  </si>
  <si>
    <t>40957-4P-10HP-LCSE</t>
  </si>
  <si>
    <t>RC1995-7.94</t>
  </si>
  <si>
    <t>40957-4P-10HP LCSE</t>
  </si>
  <si>
    <t>Price_LCS_WetEnd_137</t>
  </si>
  <si>
    <t>40957-4P-15HP-LCSE</t>
  </si>
  <si>
    <t>RC1995-8.97</t>
  </si>
  <si>
    <t>40957-4P-15HP LCSE</t>
  </si>
  <si>
    <t>Price_LCS_WetEnd_138</t>
  </si>
  <si>
    <t>40957-4P-20HP-LCSE</t>
  </si>
  <si>
    <t>RC1995-9.6</t>
  </si>
  <si>
    <t>40957-4P-20HP LCSE</t>
  </si>
  <si>
    <t>Price_LCS_WetEnd_139</t>
  </si>
  <si>
    <t>40129-4P-15HP-LCSE</t>
  </si>
  <si>
    <t>RC9866-2-8.48</t>
  </si>
  <si>
    <t>40129-4P-15HP LCSE</t>
  </si>
  <si>
    <t>Price_LCS_WetEnd_140</t>
  </si>
  <si>
    <t>40129-4P-20HP-LCSE</t>
  </si>
  <si>
    <t>RC9866-2-9.18</t>
  </si>
  <si>
    <t>40129-4P-20HP LCSE</t>
  </si>
  <si>
    <t>Price_LCS_WetEnd_141</t>
  </si>
  <si>
    <t>40129-4P-25HP-LCSE</t>
  </si>
  <si>
    <t>RC9866-2-9.75</t>
  </si>
  <si>
    <t>40129-4P-25HP LCSE</t>
  </si>
  <si>
    <t>Price_LCS_WetEnd_142</t>
  </si>
  <si>
    <t>4012A-4P-15HP-LCSE</t>
  </si>
  <si>
    <t>RC9919-9.71</t>
  </si>
  <si>
    <t>4012A-4P-15HP LCSE</t>
  </si>
  <si>
    <t>Price_LCS_WetEnd_143</t>
  </si>
  <si>
    <t>4012A-4P-20HP-LCSE</t>
  </si>
  <si>
    <t>RC9919-10.49</t>
  </si>
  <si>
    <t>4012A-4P-20HP LCSE</t>
  </si>
  <si>
    <t>Price_LCS_WetEnd_144</t>
  </si>
  <si>
    <t>4012A-4P-25HP-LCSE</t>
  </si>
  <si>
    <t>RC9919-11.21</t>
  </si>
  <si>
    <t>4012A-4P-25HP LCSE</t>
  </si>
  <si>
    <t>Price_LCS_WetEnd_145</t>
  </si>
  <si>
    <t>50957-4P-15HP-LCSE</t>
  </si>
  <si>
    <t>RC2023-7.88</t>
  </si>
  <si>
    <t>50957-4P-15HP LCSE</t>
  </si>
  <si>
    <t>Price_LCS_WetEnd_146</t>
  </si>
  <si>
    <t>50957-4P-20HP-LCSE</t>
  </si>
  <si>
    <t>RC2023-8.62</t>
  </si>
  <si>
    <t>50957-4P-20HP LCSE</t>
  </si>
  <si>
    <t>Price_LCS_WetEnd_147</t>
  </si>
  <si>
    <t>50957-4P-25HP-LCSE</t>
  </si>
  <si>
    <t>RC2023-9.05</t>
  </si>
  <si>
    <t>50957-4P-25HP LCSE</t>
  </si>
  <si>
    <t>Price_LCS_WetEnd_148</t>
  </si>
  <si>
    <t>50123-4P-25HP-LCSE</t>
  </si>
  <si>
    <t>RC1997-9.49</t>
  </si>
  <si>
    <t>50123-4P-25HP LCSE</t>
  </si>
  <si>
    <t>Price_LCS_WetEnd_149</t>
  </si>
  <si>
    <t>60951-4P-20HP-LCSE</t>
  </si>
  <si>
    <t>RC1985-1-7.58</t>
  </si>
  <si>
    <t>60951-4P-20HP LCSE</t>
  </si>
  <si>
    <t>Price_LCS_WetEnd_150</t>
  </si>
  <si>
    <t>60951-4P-25HP-LCSE</t>
  </si>
  <si>
    <t>RC1985-1-8.18</t>
  </si>
  <si>
    <t>60951-4P-25HP LCSE</t>
  </si>
  <si>
    <t>Price_LCS_WetEnd_151</t>
  </si>
  <si>
    <t>C:\PSDexports\LCS_WetEnd.xml</t>
  </si>
  <si>
    <t>PSD v1.1</t>
  </si>
  <si>
    <t>PSD v1.2</t>
  </si>
  <si>
    <t>Price_LCS_WetEnd</t>
  </si>
  <si>
    <t>ConstructionCode</t>
  </si>
  <si>
    <t>PriceID</t>
  </si>
  <si>
    <t>LeadtimeID</t>
  </si>
  <si>
    <t>pointer-merge</t>
  </si>
  <si>
    <t>Model LCS</t>
  </si>
  <si>
    <t>Model LCSE</t>
  </si>
  <si>
    <t>CodeX</t>
  </si>
  <si>
    <t>Price ID</t>
  </si>
  <si>
    <t>Price</t>
  </si>
  <si>
    <t>PriceType</t>
  </si>
  <si>
    <t>2022jun LT Wks</t>
  </si>
  <si>
    <t>A101853</t>
  </si>
  <si>
    <t>LT010</t>
  </si>
  <si>
    <t>A101855</t>
  </si>
  <si>
    <t>A101856</t>
  </si>
  <si>
    <t>Price_LCS_WetEnd_004</t>
  </si>
  <si>
    <t>A101857</t>
  </si>
  <si>
    <t>Price_LCS_WetEnd_005</t>
  </si>
  <si>
    <t>A101862</t>
  </si>
  <si>
    <t>Price_LCS_WetEnd_006</t>
  </si>
  <si>
    <t>A101863</t>
  </si>
  <si>
    <t>Price_LCS_WetEnd_007</t>
  </si>
  <si>
    <t>A101864</t>
  </si>
  <si>
    <t>Price_LCS_WetEnd_008</t>
  </si>
  <si>
    <t>A101869</t>
  </si>
  <si>
    <t>Price_LCS_WetEnd_009</t>
  </si>
  <si>
    <t>A101870</t>
  </si>
  <si>
    <t>Price_LCS_WetEnd_010</t>
  </si>
  <si>
    <t>A101871</t>
  </si>
  <si>
    <t>Price_LCS_WetEnd_011</t>
  </si>
  <si>
    <t>A101876</t>
  </si>
  <si>
    <t>Price_LCS_WetEnd_012</t>
  </si>
  <si>
    <t>A101877</t>
  </si>
  <si>
    <t>Price_LCS_WetEnd_013</t>
  </si>
  <si>
    <t>A101878</t>
  </si>
  <si>
    <t>Price_LCS_WetEnd_014</t>
  </si>
  <si>
    <t>A101883</t>
  </si>
  <si>
    <t>Price_LCS_WetEnd_015</t>
  </si>
  <si>
    <t>A101884</t>
  </si>
  <si>
    <t>Price_LCS_WetEnd_016</t>
  </si>
  <si>
    <t>A101885</t>
  </si>
  <si>
    <t>Price_LCS_WetEnd_017</t>
  </si>
  <si>
    <t>A101890</t>
  </si>
  <si>
    <t>Price_LCS_WetEnd_018</t>
  </si>
  <si>
    <t>A101891</t>
  </si>
  <si>
    <t>Price_LCS_WetEnd_019</t>
  </si>
  <si>
    <t>A101892</t>
  </si>
  <si>
    <t>Price_LCS_WetEnd_020</t>
  </si>
  <si>
    <t>A101897</t>
  </si>
  <si>
    <t>Price_LCS_WetEnd_021</t>
  </si>
  <si>
    <t>A101898</t>
  </si>
  <si>
    <t>Price_LCS_WetEnd_022</t>
  </si>
  <si>
    <t>A101900</t>
  </si>
  <si>
    <t>Price_LCS_WetEnd_023</t>
  </si>
  <si>
    <t>A101902</t>
  </si>
  <si>
    <t>Price_LCS_WetEnd_024</t>
  </si>
  <si>
    <t>A101904</t>
  </si>
  <si>
    <t>Price_LCS_WetEnd_025</t>
  </si>
  <si>
    <t>A101905</t>
  </si>
  <si>
    <t>A101906</t>
  </si>
  <si>
    <t>A101911</t>
  </si>
  <si>
    <t>A101912</t>
  </si>
  <si>
    <t>Price_LCS_WetEnd_029</t>
  </si>
  <si>
    <t>A101913</t>
  </si>
  <si>
    <t>Price_LCS_WetEnd_030</t>
  </si>
  <si>
    <t>A101918</t>
  </si>
  <si>
    <t>Price_LCS_WetEnd_031</t>
  </si>
  <si>
    <t>A101919</t>
  </si>
  <si>
    <t>Price_LCS_WetEnd_032</t>
  </si>
  <si>
    <t>A101920</t>
  </si>
  <si>
    <t>A101925</t>
  </si>
  <si>
    <t>A101926</t>
  </si>
  <si>
    <t>A101927</t>
  </si>
  <si>
    <t>Price_LCS_WetEnd_036</t>
  </si>
  <si>
    <t>A101932</t>
  </si>
  <si>
    <t>Price_LCS_WetEnd_037</t>
  </si>
  <si>
    <t>X5</t>
  </si>
  <si>
    <t>A101933</t>
  </si>
  <si>
    <t>A101934</t>
  </si>
  <si>
    <t>Price_LCS_WetEnd_039</t>
  </si>
  <si>
    <t>A101939</t>
  </si>
  <si>
    <t>Price_LCS_WetEnd_040</t>
  </si>
  <si>
    <t>A101940</t>
  </si>
  <si>
    <t>A101941</t>
  </si>
  <si>
    <t>A101946</t>
  </si>
  <si>
    <t>Price_LCS_WetEnd_043</t>
  </si>
  <si>
    <t>A101947</t>
  </si>
  <si>
    <t>Price_LCS_WetEnd_044</t>
  </si>
  <si>
    <t>A101948</t>
  </si>
  <si>
    <t>A101953</t>
  </si>
  <si>
    <t>A101960</t>
  </si>
  <si>
    <t>A101967</t>
  </si>
  <si>
    <t>A101968</t>
  </si>
  <si>
    <t>A101969</t>
  </si>
  <si>
    <t>A101974</t>
  </si>
  <si>
    <t>A101975</t>
  </si>
  <si>
    <t>A101976</t>
  </si>
  <si>
    <t>A101981</t>
  </si>
  <si>
    <t>A101982</t>
  </si>
  <si>
    <t>A101988</t>
  </si>
  <si>
    <t>A101995</t>
  </si>
  <si>
    <t>A101996</t>
  </si>
  <si>
    <t>A101997</t>
  </si>
  <si>
    <t>A102002</t>
  </si>
  <si>
    <t>A102003</t>
  </si>
  <si>
    <t>A102004</t>
  </si>
  <si>
    <t>A102009</t>
  </si>
  <si>
    <t>A102010</t>
  </si>
  <si>
    <t>A102011</t>
  </si>
  <si>
    <t>A102016</t>
  </si>
  <si>
    <t>A102023</t>
  </si>
  <si>
    <t>A102025</t>
  </si>
  <si>
    <t>A102026</t>
  </si>
  <si>
    <t>A102024</t>
  </si>
  <si>
    <t>A102028</t>
  </si>
  <si>
    <t>A102030</t>
  </si>
  <si>
    <t>A102031</t>
  </si>
  <si>
    <t>A102032</t>
  </si>
  <si>
    <t>A102037</t>
  </si>
  <si>
    <t>A102038</t>
  </si>
  <si>
    <t>A102039</t>
  </si>
  <si>
    <t>A102040</t>
  </si>
  <si>
    <t>A102042</t>
  </si>
  <si>
    <t>A102044</t>
  </si>
  <si>
    <t>A102045</t>
  </si>
  <si>
    <t>A102046</t>
  </si>
  <si>
    <t>A102047</t>
  </si>
  <si>
    <t>A102049</t>
  </si>
  <si>
    <t>A102051</t>
  </si>
  <si>
    <t>A102052</t>
  </si>
  <si>
    <t>A102053</t>
  </si>
  <si>
    <t>A102054</t>
  </si>
  <si>
    <t>A102056</t>
  </si>
  <si>
    <t>A102064</t>
  </si>
  <si>
    <t>A102065</t>
  </si>
  <si>
    <t>A102066</t>
  </si>
  <si>
    <t>A102067</t>
  </si>
  <si>
    <t>A102068</t>
  </si>
  <si>
    <t>A102069</t>
  </si>
  <si>
    <t>A102071</t>
  </si>
  <si>
    <t>A102072</t>
  </si>
  <si>
    <t>A102073</t>
  </si>
  <si>
    <t>A102077</t>
  </si>
  <si>
    <t>A102078</t>
  </si>
  <si>
    <t>A102079</t>
  </si>
  <si>
    <t>A102083</t>
  </si>
  <si>
    <t>A102084</t>
  </si>
  <si>
    <t>A102085</t>
  </si>
  <si>
    <t>A102086</t>
  </si>
  <si>
    <t>A102088</t>
  </si>
  <si>
    <t>A102090</t>
  </si>
  <si>
    <t>A102091</t>
  </si>
  <si>
    <t>A102092</t>
  </si>
  <si>
    <t>A102093</t>
  </si>
  <si>
    <t>A102095</t>
  </si>
  <si>
    <t>A102097</t>
  </si>
  <si>
    <t>A102098</t>
  </si>
  <si>
    <t>A102099</t>
  </si>
  <si>
    <t>A102100</t>
  </si>
  <si>
    <t>A102102</t>
  </si>
  <si>
    <t>A102104</t>
  </si>
  <si>
    <t>A102105</t>
  </si>
  <si>
    <t>A102106</t>
  </si>
  <si>
    <t>A102108</t>
  </si>
  <si>
    <t>A102114</t>
  </si>
  <si>
    <t>A102116</t>
  </si>
  <si>
    <t>A102117</t>
  </si>
  <si>
    <t>A102121</t>
  </si>
  <si>
    <t>A102134</t>
  </si>
  <si>
    <t>A102135</t>
  </si>
  <si>
    <t>A102136</t>
  </si>
  <si>
    <t>A102195</t>
  </si>
  <si>
    <t>A102208</t>
  </si>
  <si>
    <t>A102209</t>
  </si>
  <si>
    <t>A300172</t>
  </si>
  <si>
    <t>A900037</t>
  </si>
  <si>
    <t>A900038</t>
  </si>
  <si>
    <t>A102273</t>
  </si>
  <si>
    <t>A102274</t>
  </si>
  <si>
    <t>A102275</t>
  </si>
  <si>
    <t>A102276</t>
  </si>
  <si>
    <t>A102277</t>
  </si>
  <si>
    <t>A102278</t>
  </si>
  <si>
    <t>A102279</t>
  </si>
  <si>
    <t>A102280</t>
  </si>
  <si>
    <t>A102281</t>
  </si>
  <si>
    <t>A102282</t>
  </si>
  <si>
    <t>A102283</t>
  </si>
  <si>
    <t>A102284</t>
  </si>
  <si>
    <t>A102285</t>
  </si>
  <si>
    <t>A102286</t>
  </si>
  <si>
    <t>A102287</t>
  </si>
  <si>
    <t>A102288</t>
  </si>
  <si>
    <t>C:\PSDexports\LCS_Cases.xml</t>
  </si>
  <si>
    <t>PSD-v1.1</t>
  </si>
  <si>
    <t>Price_BOM_LCS_Case</t>
  </si>
  <si>
    <t>PumpOptions</t>
  </si>
  <si>
    <t>Full Data</t>
  </si>
  <si>
    <t>QP</t>
  </si>
  <si>
    <t>TEMP</t>
  </si>
  <si>
    <t>Case Material</t>
  </si>
  <si>
    <t>OptionID</t>
  </si>
  <si>
    <t>PACO MatlCode</t>
  </si>
  <si>
    <t>Flange Config</t>
  </si>
  <si>
    <t>Max-WP</t>
  </si>
  <si>
    <t>BOM</t>
  </si>
  <si>
    <t>Price-ID</t>
  </si>
  <si>
    <t>Days</t>
  </si>
  <si>
    <t>N</t>
  </si>
  <si>
    <t>Price_BOM_LCS_Case_001</t>
  </si>
  <si>
    <t>:10707-LCS:10707-2P-10HP-LCSE:10707-2P-15HP-LCSE:10707-2P-3HP-LCSE:10707-2P-5HP-LCSE:10707-2P-7.5HP-LCSE:10707-2P-15HP LCSE:</t>
  </si>
  <si>
    <t>Ductile Iron, ASTM A536 65</t>
  </si>
  <si>
    <t>CaseMatl_Ductile_Iron_ASTM-A536-65</t>
  </si>
  <si>
    <t>J</t>
  </si>
  <si>
    <t>NPT</t>
  </si>
  <si>
    <t>Coating_Standard</t>
  </si>
  <si>
    <t>300psig</t>
  </si>
  <si>
    <t>96699229</t>
  </si>
  <si>
    <t>CASE,L,10707,300#,DI</t>
  </si>
  <si>
    <t>A100058</t>
  </si>
  <si>
    <t>Priced</t>
  </si>
  <si>
    <t>LT034</t>
  </si>
  <si>
    <t>Price_BOM_LCS_Case_002</t>
  </si>
  <si>
    <t>Cast Iron, ASTM A48, CL 30</t>
  </si>
  <si>
    <t>CaseMatl_Cast_Iron_ASTM-A48_CL30</t>
  </si>
  <si>
    <t>C30</t>
  </si>
  <si>
    <t>250psig</t>
  </si>
  <si>
    <t>A102128</t>
  </si>
  <si>
    <t>LT027</t>
  </si>
  <si>
    <t>Price_BOM_LCS_Case_003</t>
  </si>
  <si>
    <t>Coating_Scotchkote134_interior_exterior</t>
  </si>
  <si>
    <t>RTF</t>
  </si>
  <si>
    <t>Coating bom</t>
  </si>
  <si>
    <t>Price_BOM_LCS_Case_004</t>
  </si>
  <si>
    <t>LT250</t>
  </si>
  <si>
    <t>Price_BOM_LCS_Case_005</t>
  </si>
  <si>
    <t>Coating_Scotchkote134_interior_exterior_IncludeImpeller</t>
  </si>
  <si>
    <t>Price_BOM_LCS_Case_006</t>
  </si>
  <si>
    <t>Price_BOM_LCS_Case_007</t>
  </si>
  <si>
    <t>:12709-LCS:12709-2P-10HP-LCSE:12709-2P-15HP-LCSE:12709-2P-5HP-LCSE:12709-2P-7.5HP-LCSE:</t>
  </si>
  <si>
    <t>96699232</t>
  </si>
  <si>
    <t>CASE,L,12709,300#,DI</t>
  </si>
  <si>
    <t>A100060</t>
  </si>
  <si>
    <t>Price_BOM_LCS_Case_008</t>
  </si>
  <si>
    <t>A102129</t>
  </si>
  <si>
    <t>Price_BOM_LCS_Case_009</t>
  </si>
  <si>
    <t>Price_BOM_LCS_Case_010</t>
  </si>
  <si>
    <t>Price_BOM_LCS_Case_011</t>
  </si>
  <si>
    <t>Price_BOM_LCS_Case_012</t>
  </si>
  <si>
    <t>Price_BOM_LCS_Case_013</t>
  </si>
  <si>
    <t>:15705-LCS:15705-2P-10HP-LCSE:15705-2P-15HP-LCSE:15705-2P-20HP-LCSE:15705-2P-5HP-LCSE:15705-2P-7.5HP-LCSE:</t>
  </si>
  <si>
    <t>96699235</t>
  </si>
  <si>
    <t>CASE,L,15705,300#,DI</t>
  </si>
  <si>
    <t>A100062</t>
  </si>
  <si>
    <t>Price_BOM_LCS_Case_014</t>
  </si>
  <si>
    <t>Price_BOM_LCS_Case_015</t>
  </si>
  <si>
    <t>Y</t>
  </si>
  <si>
    <t>Price_BOM_LCS_Case_016</t>
  </si>
  <si>
    <t>NPS</t>
  </si>
  <si>
    <t>175psig</t>
  </si>
  <si>
    <t>A100057</t>
  </si>
  <si>
    <t>Display-Blank</t>
  </si>
  <si>
    <t>Price_BOM_LCS_Case_017</t>
  </si>
  <si>
    <t>Price_BOM_LCS_Case_018</t>
  </si>
  <si>
    <t>Price_BOM_LCS_Case_019</t>
  </si>
  <si>
    <t>:15951-LCS:15951-2P-10HP-LCSE:15951-2P-15HP-LCSE:15951-2P-20HP-LCSE:15951-2P-25HP-LCSE:15951-4P-3HP-LCSE::15955-2P-15HP-LCSE:</t>
  </si>
  <si>
    <t>Price_BOM_LCS_Case_020</t>
  </si>
  <si>
    <t>CASE,L,15951,300#,DI</t>
  </si>
  <si>
    <t>A100063</t>
  </si>
  <si>
    <t>Price_BOM_LCS_Case_021</t>
  </si>
  <si>
    <t>CASE,L,1595,175#,CI NO WR COATED</t>
  </si>
  <si>
    <t>Price_BOM_LCS_Case_022</t>
  </si>
  <si>
    <t>Price_BOM_LCS_Case_023</t>
  </si>
  <si>
    <t>Price_BOM_LCS_Case_024</t>
  </si>
  <si>
    <t>Price_BOM_LCS_Case_025</t>
  </si>
  <si>
    <t>:15955-LCS:15955-2P-15HP-LCSE:15955-2P-20HP-LCSE:15955-2P-25HP-LCSE:15955-2P-30HP-LCSE:15955-4P-3HP-LCSE:15955-4P-5HP-LCSE:</t>
  </si>
  <si>
    <t>Price_BOM_LCS_Case_026</t>
  </si>
  <si>
    <t>Price_BOM_LCS_Case_027</t>
  </si>
  <si>
    <t>Price_BOM_LCS_Case_028</t>
  </si>
  <si>
    <t>Price_BOM_LCS_Case_029</t>
  </si>
  <si>
    <t>Price_BOM_LCS_Case_030</t>
  </si>
  <si>
    <t>Price_BOM_LCS_Case_031</t>
  </si>
  <si>
    <t>:15959-LCS:15959-2P-20HP-LCSE:15959-2P-25HP-LCSE:15959-2P-30HP-LCSE:15959-4P-3HP-LCSE:15959-4P-5HP-LCSE:15959-4P-7.5HP-LCSE:</t>
  </si>
  <si>
    <t>Price_BOM_LCS_Case_032</t>
  </si>
  <si>
    <t>Price_BOM_LCS_Case_033</t>
  </si>
  <si>
    <t>Price_BOM_LCS_Case_034</t>
  </si>
  <si>
    <t>Price_BOM_LCS_Case_035</t>
  </si>
  <si>
    <t>Price_BOM_LCS_Case_036</t>
  </si>
  <si>
    <t>Price_BOM_LCS_Case_037</t>
  </si>
  <si>
    <t>:20709-LCS:20709-2P-10HP-LCSE:20709-2P-15HP-LCSE:20709-2P-20HP-LCSE:20709-2P-25HP-LCSE:20709-2P-7.5HP-LCSE:20709-4P-3HP-LCSE:</t>
  </si>
  <si>
    <t>Price_BOM_LCS_Case_038</t>
  </si>
  <si>
    <t>96699240</t>
  </si>
  <si>
    <t>CASE,L,20709,300#,DI</t>
  </si>
  <si>
    <t>A100065</t>
  </si>
  <si>
    <t>Price_BOM_LCS_Case_039</t>
  </si>
  <si>
    <t>A102131</t>
  </si>
  <si>
    <t>Price_BOM_LCS_Case_040</t>
  </si>
  <si>
    <t>Price_BOM_LCS_Case_041</t>
  </si>
  <si>
    <t>Price_BOM_LCS_Case_042</t>
  </si>
  <si>
    <t>Price_BOM_LCS_Case_043</t>
  </si>
  <si>
    <t>Price_BOM_LCS_Case_044</t>
  </si>
  <si>
    <t>:20953-LCS:20953-2P-20HP-LCSE:20953-2P-25HP-LCSE:20953-2P-30HP-LCSE:20953-4P-3HP-LCSE:20953-4P-5HP-LCSE:20953-4P-7.5HP-LCSE:</t>
  </si>
  <si>
    <t>Price_BOM_LCS_Case_045</t>
  </si>
  <si>
    <t>CASE,L,20953,300#,DI</t>
  </si>
  <si>
    <t>A100066</t>
  </si>
  <si>
    <t>Price_BOM_LCS_Case_046</t>
  </si>
  <si>
    <t>Price_BOM_LCS_Case_047</t>
  </si>
  <si>
    <t>Price_BOM_LCS_Case_048</t>
  </si>
  <si>
    <t>Price_BOM_LCS_Case_049</t>
  </si>
  <si>
    <t>Price_BOM_LCS_Case_050</t>
  </si>
  <si>
    <t>:20121-LCS:20121-4P-10HP-LCSE:20121-4P-15HP-LCSE:20121-4P-7.5HP-LCSE:</t>
  </si>
  <si>
    <t>CASE,L,20121,175#,CI</t>
  </si>
  <si>
    <t>Price_BOM_LCS_Case_051</t>
  </si>
  <si>
    <t>A100067</t>
  </si>
  <si>
    <t>Price_BOM_LCS_Case_052</t>
  </si>
  <si>
    <t>Price_BOM_LCS_Case_053</t>
  </si>
  <si>
    <t>Price_BOM_LCS_Case_054</t>
  </si>
  <si>
    <t>Price_BOM_LCS_Case_055</t>
  </si>
  <si>
    <t>Price_BOM_LCS_Case_056</t>
  </si>
  <si>
    <t>:25707-LCS:25707-2P-10HP-LCSE:25707-2P-15HP-LCSE:25707-2P-20HP-LCSE:25707-2P-25HP-LCSE:25707-2P-30HP-LCSE:25707-2P-7.5HP-LCSE:25707-4P-3HP-LCSE:25707-4P-5HP-LCSE:</t>
  </si>
  <si>
    <t>125# ANSI Flange</t>
  </si>
  <si>
    <t>96864669</t>
  </si>
  <si>
    <t>Price_BOM_LCS_Case_057</t>
  </si>
  <si>
    <t>Price_BOM_LCS_Case_058</t>
  </si>
  <si>
    <t>Price_BOM_LCS_Case_059</t>
  </si>
  <si>
    <t>Price_BOM_LCS_Case_060</t>
  </si>
  <si>
    <t>Price_BOM_LCS_Case_061</t>
  </si>
  <si>
    <t>:25957-LCS:25957-2P-25HP-LCSE:25957-2P-30HP-LCSE:25957-4P-10HP-LCSE:25957-4P-3HP-LCSE:25957-4P-5HP-LCSE:25957-4P-7.5HP-LCSE:</t>
  </si>
  <si>
    <t>Price_BOM_LCS_Case_062</t>
  </si>
  <si>
    <t>Price_BOM_LCS_Case_063</t>
  </si>
  <si>
    <t>Price_BOM_LCS_Case_064</t>
  </si>
  <si>
    <t>Price_BOM_LCS_Case_065</t>
  </si>
  <si>
    <t>Price_BOM_LCS_Case_066</t>
  </si>
  <si>
    <t>Price_BOM_LCS_Case_067</t>
  </si>
  <si>
    <t>:25123-LCS:25123-4P-10HP-LCSE:25123-4P-15HP-LCSE:25123-4P-20HP-LCSE:25123-4P-7.5HP-LCSE:</t>
  </si>
  <si>
    <t>CASE,L,25123,175#,CI</t>
  </si>
  <si>
    <t>Price_BOM_LCS_Case_068</t>
  </si>
  <si>
    <t>Price_BOM_LCS_Case_069</t>
  </si>
  <si>
    <t>Price_BOM_LCS_Case_070</t>
  </si>
  <si>
    <t>Price_BOM_LCS_Case_071</t>
  </si>
  <si>
    <t>Price_BOM_LCS_Case_072</t>
  </si>
  <si>
    <t>Price_BOM_LCS_Case_073</t>
  </si>
  <si>
    <t>:30707-LCS:30707-2P-10HP-LCSE:30707-2P-15HP-LCSE:30707-2P-20HP-LCSE:30707-2P-25HP-LCSE:30707-2P-30HP-LCSE:30707-4P-3HP-LCSE:30707-4P-5HP-LCSE:30707-4P-7.5HP-LCSE:</t>
  </si>
  <si>
    <t>Price_BOM_LCS_Case_074</t>
  </si>
  <si>
    <t>:40157-LCS:</t>
  </si>
  <si>
    <t>Price_BOM_LCS_Case_075</t>
  </si>
  <si>
    <t>CASE,L,30707,175#,CI COATED</t>
  </si>
  <si>
    <t>Price_BOM_LCS_Case_076</t>
  </si>
  <si>
    <t>Price_BOM_LCS_Case_077</t>
  </si>
  <si>
    <t>Price_BOM_LCS_Case_078</t>
  </si>
  <si>
    <t>Price_BOM_LCS_Case_079</t>
  </si>
  <si>
    <t>:30957-LCS:30957-4P-10HP-LCSE:30957-4P-15HP-LCSE:30957-4P-5HP-LCSE:30957-4P-7.5HP-LCSE:</t>
  </si>
  <si>
    <t>Price_BOM_LCS_Case_080</t>
  </si>
  <si>
    <t>Price_BOM_LCS_Case_081</t>
  </si>
  <si>
    <t>Price_BOM_LCS_Case_082</t>
  </si>
  <si>
    <t>:30121-LCS:30121-4P-15HP-LCSE:30121-4P-20HP-LCSE:30121-4P-25HP-LCSE:</t>
  </si>
  <si>
    <t>CASE,L,3012,175#,CI</t>
  </si>
  <si>
    <t>Price_BOM_LCS_Case_083</t>
  </si>
  <si>
    <t>Price_BOM_LCS_Case_084</t>
  </si>
  <si>
    <t>Price_BOM_LCS_Case_085</t>
  </si>
  <si>
    <t>:30127-LCS:30127-4P-15HP-LCSE:30127-4P-20HP-LCSE:30127-4P-25HP-LCSE:</t>
  </si>
  <si>
    <t>Price_BOM_LCS_Case_086</t>
  </si>
  <si>
    <t>Price_BOM_LCS_Case_087</t>
  </si>
  <si>
    <t>Price_BOM_LCS_Case_088</t>
  </si>
  <si>
    <t>:30157-LCS:</t>
  </si>
  <si>
    <t>CASE,L,30157,175#,CI</t>
  </si>
  <si>
    <t>Price_BOM_LCS_Case_089</t>
  </si>
  <si>
    <t>Price_BOM_LCS_Case_090</t>
  </si>
  <si>
    <t>Price_BOM_LCS_Case_091</t>
  </si>
  <si>
    <t>:40707-LCS:40707-2P-25HP-LCSE:40707-2P-30HP-LCSE:40707-4P-3HP-LCSE:40707-4P-5HP-LCSE:40707-4P-7.5HP-LCSE:</t>
  </si>
  <si>
    <t>Price_BOM_LCS_Case_092</t>
  </si>
  <si>
    <t>Price_BOM_LCS_Case_093</t>
  </si>
  <si>
    <t>Price_BOM_LCS_Case_094</t>
  </si>
  <si>
    <t>:40957-LCS:40959-LCS:40957-4P-10HP-LCSE:40957-4P-15HP-LCSE:40957-4P-20HP-LCSE:</t>
  </si>
  <si>
    <t>:X3:X4:XA</t>
  </si>
  <si>
    <t>Price_BOM_LCS_Case_095</t>
  </si>
  <si>
    <t>Price_BOM_LCS_Case_096</t>
  </si>
  <si>
    <t>Price_BOM_LCS_Case_097</t>
  </si>
  <si>
    <t>:4012A-LCS:4012A-4P-15HP-LCSE:4012A-4P-20HP-LCSE:4012A-4P-25HP-LCSE:</t>
  </si>
  <si>
    <t>CASE,L,4012,175#,CI</t>
  </si>
  <si>
    <t>Price_BOM_LCS_Case_098</t>
  </si>
  <si>
    <t>Price_BOM_LCS_Case_099</t>
  </si>
  <si>
    <t>Price_BOM_LCS_Case_100</t>
  </si>
  <si>
    <t>:40129-LCS:40129-4P-15HP-LCSE:40129-4P-20HP-LCSE:40129-4P-25HP-LCSE:</t>
  </si>
  <si>
    <t>Price_BOM_LCS_Case_101</t>
  </si>
  <si>
    <t>Price_BOM_LCS_Case_102</t>
  </si>
  <si>
    <t>Price_BOM_LCS_Case_103</t>
  </si>
  <si>
    <t>CASE,L,40157,175#,CI</t>
  </si>
  <si>
    <t>Price_BOM_LCS_Case_104</t>
  </si>
  <si>
    <t>Price_BOM_LCS_Case_105</t>
  </si>
  <si>
    <t>Price_BOM_LCS_Case_106</t>
  </si>
  <si>
    <t>:50957-LCS:50957-4P-15HP-LCSE:50957-4P-20HP-LCSE:50957-4P-25HP-LCSE:</t>
  </si>
  <si>
    <t>Price_BOM_LCS_Case_107</t>
  </si>
  <si>
    <t>Price_BOM_LCS_Case_108</t>
  </si>
  <si>
    <t>Price_BOM_LCS_Case_109</t>
  </si>
  <si>
    <t>:50123-LCS:50123-4P-25HP-LCSE:</t>
  </si>
  <si>
    <t>Price_BOM_LCS_Case_110</t>
  </si>
  <si>
    <t>Price_BOM_LCS_Case_111</t>
  </si>
  <si>
    <t>Price_BOM_LCS_Case_112</t>
  </si>
  <si>
    <t>Price_BOM_LCS_Case_113</t>
  </si>
  <si>
    <t>Price_BOM_LCS_Case_114</t>
  </si>
  <si>
    <t>Price_BOM_LCS_Case_115</t>
  </si>
  <si>
    <t>:50157-LCS:</t>
  </si>
  <si>
    <t>CASE,L,50157,175#,CI</t>
  </si>
  <si>
    <t>Price_BOM_LCS_Case_116</t>
  </si>
  <si>
    <t>Price_BOM_LCS_Case_117</t>
  </si>
  <si>
    <t>Price_BOM_LCS_Case_118</t>
  </si>
  <si>
    <t>:60951-LCS:60951-LCSE:60951-4P-20HP-LCSE:60951-4P-25HP-LCSE:</t>
  </si>
  <si>
    <t>Price_BOM_LCS_Case_119</t>
  </si>
  <si>
    <t>CASE,L,60951,XA,175#,CI NO WR COATED</t>
  </si>
  <si>
    <t>Price_BOM_LCS_Case_120</t>
  </si>
  <si>
    <t>Price_BOM_LCS_Case_121</t>
  </si>
  <si>
    <t>:60123-LCS:</t>
  </si>
  <si>
    <t>Price_BOM_LCS_Case_122</t>
  </si>
  <si>
    <t>Price_BOM_LCS_Case_123</t>
  </si>
  <si>
    <t>CASE,L,60123,XA,175#,CI NO WR COATED</t>
  </si>
  <si>
    <t>Price_BOM_LCS_Case_124</t>
  </si>
  <si>
    <t>Price_BOM_LCS_Case_125</t>
  </si>
  <si>
    <t>Price_BOM_LCS_Case_126</t>
  </si>
  <si>
    <t>Price_BOM_LCS_Case_127</t>
  </si>
  <si>
    <t>:60157-LCS:</t>
  </si>
  <si>
    <t>CASE,L,60157,175#,CI</t>
  </si>
  <si>
    <t>Price_BOM_LCS_Case_128</t>
  </si>
  <si>
    <t>Price_BOM_LCS_Case_129</t>
  </si>
  <si>
    <t>Price_BOM_LCS_Case_130</t>
  </si>
  <si>
    <t>:80123-LCS:</t>
  </si>
  <si>
    <t>Price_BOM_LCS_Case_131</t>
  </si>
  <si>
    <t>Price_BOM_LCS_Case_132</t>
  </si>
  <si>
    <t>Price_BOM_LCS_Case_133</t>
  </si>
  <si>
    <t>Price_BOM_LCS_Case_134</t>
  </si>
  <si>
    <t>Price_BOM_LCS_Case_135</t>
  </si>
  <si>
    <t>Price_BOM_LCS_Case_136</t>
  </si>
  <si>
    <t>Price_BOM_LCS_Case_137</t>
  </si>
  <si>
    <t>Price_BOM_LCS_Case_138</t>
  </si>
  <si>
    <t>Price_BOM_LCS_Case_139</t>
  </si>
  <si>
    <t>Price_BOM_LCS_Case_140</t>
  </si>
  <si>
    <t>Price_BOM_LCS_Case_141</t>
  </si>
  <si>
    <t>Price_BOM_LCS_Case_142</t>
  </si>
  <si>
    <t>Price_BOM_LCS_Case_143</t>
  </si>
  <si>
    <t>Price_BOM_LCS_Case_144</t>
  </si>
  <si>
    <t>Price_BOM_LCS_Case_145</t>
  </si>
  <si>
    <t>Price_BOM_LCS_Case_146</t>
  </si>
  <si>
    <t>Price_BOM_LCS_Case_147</t>
  </si>
  <si>
    <t>Price_BOM_LCS_Case_148</t>
  </si>
  <si>
    <t>Price_BOM_LCS_Case_149</t>
  </si>
  <si>
    <t>Price_BOM_LCS_Case_150</t>
  </si>
  <si>
    <t>Price_BOM_LCS_Case_151</t>
  </si>
  <si>
    <t>Price_BOM_LCS_Case_152</t>
  </si>
  <si>
    <t>Price_BOM_LCS_Case_153</t>
  </si>
  <si>
    <t>Price_BOM_LCS_Case_154</t>
  </si>
  <si>
    <t>Price_BOM_LCS_Case_155</t>
  </si>
  <si>
    <t>Price_BOM_LCS_Case_156</t>
  </si>
  <si>
    <t>Price_BOM_LCS_Case_157</t>
  </si>
  <si>
    <t>Price_BOM_LCS_Case_158</t>
  </si>
  <si>
    <t>Price_BOM_LCS_Case_159</t>
  </si>
  <si>
    <t>Price_BOM_LCS_Case_160</t>
  </si>
  <si>
    <t>Price_BOM_LCS_Case_161</t>
  </si>
  <si>
    <t>Price_BOM_LCS_Case_162</t>
  </si>
  <si>
    <t>Price_BOM_LCS_Case_163</t>
  </si>
  <si>
    <t>Price_BOM_LCS_Case_164</t>
  </si>
  <si>
    <t>Price_BOM_LCS_Case_165</t>
  </si>
  <si>
    <t>Price_BOM_LCS_Case_166</t>
  </si>
  <si>
    <t>Price_BOM_LCS_Case_167</t>
  </si>
  <si>
    <t>Price_BOM_LCS_Case_168</t>
  </si>
  <si>
    <t>Price_BOM_LCS_Case_169</t>
  </si>
  <si>
    <t>Price_BOM_LCS_Case_170</t>
  </si>
  <si>
    <t>Price_BOM_LCS_Case_171</t>
  </si>
  <si>
    <t>Price_BOM_LCS_Case_172</t>
  </si>
  <si>
    <t>Price_BOM_LCS_Case_173</t>
  </si>
  <si>
    <t>Price_BOM_LCS_Case_174</t>
  </si>
  <si>
    <t>Price_BOM_LCS_Case_175</t>
  </si>
  <si>
    <t>Price_BOM_LCS_Case_176</t>
  </si>
  <si>
    <t>Price_BOM_LCS_Case_177</t>
  </si>
  <si>
    <t>Price_BOM_LCS_Case_178</t>
  </si>
  <si>
    <t>Price_BOM_LCS_Case_179</t>
  </si>
  <si>
    <t>Price_BOM_LCS_Case_180</t>
  </si>
  <si>
    <t>Price_BOM_LCS_Case_181</t>
  </si>
  <si>
    <t>Price_BOM_LCS_Case_182</t>
  </si>
  <si>
    <t>Price_BOM_LCS_Case_183</t>
  </si>
  <si>
    <t>Price_BOM_LCS_Case_184</t>
  </si>
  <si>
    <t>Price_BOM_LCS_Case_185</t>
  </si>
  <si>
    <t>Price_BOM_LCS_Case_186</t>
  </si>
  <si>
    <t>Price_BOM_LCS_Case_187</t>
  </si>
  <si>
    <t>Price_BOM_LCS_Case_188</t>
  </si>
  <si>
    <t>Price_BOM_LCS_Case_189</t>
  </si>
  <si>
    <t>Price_BOM_LCS_Case_190</t>
  </si>
  <si>
    <t>Price_BOM_LCS_Case_191</t>
  </si>
  <si>
    <t>Price_BOM_LCS_Case_192</t>
  </si>
  <si>
    <t>Price_BOM_LCS_Case_193</t>
  </si>
  <si>
    <t>Price_BOM_LCS_Case_194</t>
  </si>
  <si>
    <t>Price_BOM_LCS_Case_195</t>
  </si>
  <si>
    <t>Price_BOM_LCS_Case_196</t>
  </si>
  <si>
    <t>Price_BOM_LCS_Case_197</t>
  </si>
  <si>
    <t>Price_BOM_LCS_Case_198</t>
  </si>
  <si>
    <t>Price_BOM_LCS_Case_199</t>
  </si>
  <si>
    <t>Price_BOM_LCS_Case_200</t>
  </si>
  <si>
    <t>Price_BOM_LCS_Case_201</t>
  </si>
  <si>
    <t>Price_BOM_LCS_Case_202</t>
  </si>
  <si>
    <t>Price_BOM_LCS_Case_203</t>
  </si>
  <si>
    <t>Price_BOM_LCS_Case_204</t>
  </si>
  <si>
    <t>Price_BOM_LCS_Case_205</t>
  </si>
  <si>
    <t>Price_BOM_LCS_Case_206</t>
  </si>
  <si>
    <t>Price_BOM_LCS_Case_207</t>
  </si>
  <si>
    <t>Price_BOM_LCS_Case_208</t>
  </si>
  <si>
    <t>Price_BOM_LCS_Case_209</t>
  </si>
  <si>
    <t>Price_BOM_LCS_Case_210</t>
  </si>
  <si>
    <t>Price_BOM_LCS_Case_211</t>
  </si>
  <si>
    <t>Price_BOM_LCS_Case_212</t>
  </si>
  <si>
    <t>Price_BOM_LCS_Case_213</t>
  </si>
  <si>
    <t>Price_BOM_LCS_Case_214</t>
  </si>
  <si>
    <t>Price_BOM_LCS_Case_215</t>
  </si>
  <si>
    <t>Price_BOM_LCS_Case_216</t>
  </si>
  <si>
    <t>Price_BOM_LCS_Case_217</t>
  </si>
  <si>
    <t>Price_BOM_LCS_Case_218</t>
  </si>
  <si>
    <t>Price_BOM_LCS_Case_219</t>
  </si>
  <si>
    <t>Price_BOM_LCS_Case_220</t>
  </si>
  <si>
    <t>Price_BOM_LCS_Case_221</t>
  </si>
  <si>
    <t>Price_BOM_LCS_Case_222</t>
  </si>
  <si>
    <t>Price_BOM_LCS_Case_223</t>
  </si>
  <si>
    <t>Price_BOM_LCS_Case_224</t>
  </si>
  <si>
    <t>Price_BOM_LCS_Case_225</t>
  </si>
  <si>
    <t>Price_BOM_LCS_Case_226</t>
  </si>
  <si>
    <t>Price_BOM_LCS_Case_227</t>
  </si>
  <si>
    <t>Price_BOM_LCS_Case_228</t>
  </si>
  <si>
    <t>Price_BOM_LCS_Case_229</t>
  </si>
  <si>
    <t>Price_BOM_LCS_Case_230</t>
  </si>
  <si>
    <t>Price_BOM_LCS_Case_231</t>
  </si>
  <si>
    <t>Price_BOM_LCS_Case_232</t>
  </si>
  <si>
    <t>Price_BOM_LCS_Case_233</t>
  </si>
  <si>
    <t>Price_BOM_LCS_Case_234</t>
  </si>
  <si>
    <t>Price_BOM_LCS_Case_235</t>
  </si>
  <si>
    <t>Price_BOM_LCS_Case_236</t>
  </si>
  <si>
    <t>Price_BOM_LCS_Case_237</t>
  </si>
  <si>
    <t>Price_BOM_LCS_Case_238</t>
  </si>
  <si>
    <t>Price_BOM_LCS_Case_239</t>
  </si>
  <si>
    <t>Price_BOM_LCS_Case_240</t>
  </si>
  <si>
    <t>Price_BOM_LCS_Case_241</t>
  </si>
  <si>
    <t>Price_BOM_LCS_Case_242</t>
  </si>
  <si>
    <t>Price_BOM_LCS_Case_243</t>
  </si>
  <si>
    <t>Price_BOM_LCS_Case_244</t>
  </si>
  <si>
    <t>Price_BOM_LCS_Case_245</t>
  </si>
  <si>
    <t>Price_BOM_LCS_Case_246</t>
  </si>
  <si>
    <t>Price_BOM_LCS_Case_247</t>
  </si>
  <si>
    <t>Price_BOM_LCS_Case_248</t>
  </si>
  <si>
    <t>Price_BOM_LCS_Case_249</t>
  </si>
  <si>
    <t>Price_BOM_LCS_Case_250</t>
  </si>
  <si>
    <t>Price_BOM_LCS_Case_251</t>
  </si>
  <si>
    <t>Price_BOM_LCS_Case_252</t>
  </si>
  <si>
    <t>Price_BOM_LCS_Case_253</t>
  </si>
  <si>
    <t>Price_BOM_LCS_Case_254</t>
  </si>
  <si>
    <t>Price_BOM_LCS_Case_255</t>
  </si>
  <si>
    <t>Price_BOM_LCS_Case_256</t>
  </si>
  <si>
    <t>Price_BOM_LCS_Case_257</t>
  </si>
  <si>
    <t>Price_BOM_LCS_Case_258</t>
  </si>
  <si>
    <t>Price_BOM_LCS_Case_259</t>
  </si>
  <si>
    <t>Price_BOM_LCS_Case_260</t>
  </si>
  <si>
    <t>Price_BOM_LCS_Case_261</t>
  </si>
  <si>
    <t>Price_BOM_LCS_Case_262</t>
  </si>
  <si>
    <t>Price_BOM_LCS_Case_263</t>
  </si>
  <si>
    <t>Price_BOM_LCS_Case_264</t>
  </si>
  <si>
    <t>Price_BOM_LCS_Case_266</t>
  </si>
  <si>
    <t xml:space="preserve">:4012A-LCS: </t>
  </si>
  <si>
    <t>250# ANSI Flange</t>
  </si>
  <si>
    <t>CASE,L,4012,250#,DI</t>
  </si>
  <si>
    <t>Price_BOM_LCS_Case_267</t>
  </si>
  <si>
    <t>Price_BOM_LCS_Case_268</t>
  </si>
  <si>
    <t>Price_BOM_LCS_Case_269</t>
  </si>
  <si>
    <t>Price_BOM_LCS_Case_270</t>
  </si>
  <si>
    <t>Price_BOM_LCS_Case_271</t>
  </si>
  <si>
    <t>Price_BOM_LCS_Case_272</t>
  </si>
  <si>
    <t xml:space="preserve">:30127-LCS: </t>
  </si>
  <si>
    <t>CASE,L,3012,250#,DI</t>
  </si>
  <si>
    <t>Price_BOM_LCS_Case_273</t>
  </si>
  <si>
    <t>Price_BOM_LCS_Case_274</t>
  </si>
  <si>
    <t>Price_BOM_LCS_Case_275</t>
  </si>
  <si>
    <t>Price_BOM_LCS_Case_276</t>
  </si>
  <si>
    <t>Price_BOM_LCS_Case_277</t>
  </si>
  <si>
    <t>C:\PSDexports\LCS_Impeller.xml</t>
  </si>
  <si>
    <t>Price_BOM_LCS_Imp</t>
  </si>
  <si>
    <t>QP (FORMULA)</t>
  </si>
  <si>
    <t>(FORMULA)</t>
  </si>
  <si>
    <t>Material</t>
  </si>
  <si>
    <t>PACOMatlCode</t>
  </si>
  <si>
    <t>Impeller Cap Screw and Washer</t>
  </si>
  <si>
    <t>Impeller Key</t>
  </si>
  <si>
    <t>Coating</t>
  </si>
  <si>
    <t>Price_BOM_LCS_Imp_0002</t>
  </si>
  <si>
    <t>:10707-LCS:10707-2P-10HP-LCSE:10707-2P-15HP-LCSE:10707-2P-3HP-LCSE:10707-2P-5HP-LCSE:10707-2P-7.5HP-LCSE:</t>
  </si>
  <si>
    <t>ImpMatl_SS_AISI-304</t>
  </si>
  <si>
    <t>Stainless Steel, AISI-304</t>
  </si>
  <si>
    <t>H304</t>
  </si>
  <si>
    <t>Stainless Steel, AISI-303</t>
  </si>
  <si>
    <t>Stainless Steel, AISI 316</t>
  </si>
  <si>
    <t>IMP,L,10707,X3,H304</t>
  </si>
  <si>
    <t>A101684</t>
  </si>
  <si>
    <t>Price_BOM_LCS_Imp_0003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</si>
  <si>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</si>
  <si>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</si>
  <si>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</si>
  <si>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</si>
  <si>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</si>
  <si>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Price_BOM_LCS_Imp_0005</t>
  </si>
  <si>
    <t>Price_BOM_LCS_Imp_0006</t>
  </si>
  <si>
    <t>Price_BOM_LCS_Imp_0008</t>
  </si>
  <si>
    <t>Coating_Scotchkote134_interior_IncludeImpeller</t>
  </si>
  <si>
    <t>Price_BOM_LCS_Imp_0009</t>
  </si>
  <si>
    <t>Price_BOM_LCS_Imp_0011</t>
  </si>
  <si>
    <t>Coating_Scotchkote134_interior</t>
  </si>
  <si>
    <t>Price_BOM_LCS_Imp_0012</t>
  </si>
  <si>
    <t>Price_BOM_LCS_Imp_0014</t>
  </si>
  <si>
    <t>Price_BOM_LCS_Imp_0015</t>
  </si>
  <si>
    <t>Price_BOM_LCS_Imp_0017</t>
  </si>
  <si>
    <t>Coating_Special</t>
  </si>
  <si>
    <t>Price_BOM_LCS_Imp_0018</t>
  </si>
  <si>
    <t>A101688</t>
  </si>
  <si>
    <t>Price_BOM_LCS_Imp_0020</t>
  </si>
  <si>
    <t>A102214</t>
  </si>
  <si>
    <t>Price_BOM_LCS_Imp_0022</t>
  </si>
  <si>
    <t>Price_BOM_LCS_Imp_0024</t>
  </si>
  <si>
    <t>Price_BOM_LCS_Imp_0026</t>
  </si>
  <si>
    <t>Price_BOM_LCS_Imp_0028</t>
  </si>
  <si>
    <t>Price_BOM_LCS_Imp_0030</t>
  </si>
  <si>
    <t>Price_BOM_LCS_Imp_0032</t>
  </si>
  <si>
    <t>IMP,L,15705,X3,H304</t>
  </si>
  <si>
    <t>A101715</t>
  </si>
  <si>
    <t>Price_BOM_LCS_Imp_0033</t>
  </si>
  <si>
    <t>A102216</t>
  </si>
  <si>
    <t>Price_BOM_LCS_Imp_0035</t>
  </si>
  <si>
    <t>Price_BOM_LCS_Imp_0036</t>
  </si>
  <si>
    <t>Price_BOM_LCS_Imp_0038</t>
  </si>
  <si>
    <t>Price_BOM_LCS_Imp_0039</t>
  </si>
  <si>
    <t>Price_BOM_LCS_Imp_0041</t>
  </si>
  <si>
    <t>Price_BOM_LCS_Imp_0042</t>
  </si>
  <si>
    <t>Price_BOM_LCS_Imp_0044</t>
  </si>
  <si>
    <t>Price_BOM_LCS_Imp_0045</t>
  </si>
  <si>
    <t>Price_BOM_LCS_Imp_0047</t>
  </si>
  <si>
    <t>Price_BOM_LCS_Imp_0048</t>
  </si>
  <si>
    <t>A101720</t>
  </si>
  <si>
    <t>Price_BOM_LCS_Imp_0050</t>
  </si>
  <si>
    <t>:15951-LCS:15951-4P-3HP-LCSE:15951-2P-10HP-LCSE:</t>
  </si>
  <si>
    <t>IMP,L,15951,X3,H304</t>
  </si>
  <si>
    <t>A101722</t>
  </si>
  <si>
    <t>Price_BOM_LCS_Imp_0051</t>
  </si>
  <si>
    <t>A102217</t>
  </si>
  <si>
    <t>Price_BOM_LCS_Imp_0053</t>
  </si>
  <si>
    <t>Price_BOM_LCS_Imp_0054</t>
  </si>
  <si>
    <t>Price_BOM_LCS_Imp_0056</t>
  </si>
  <si>
    <t>Price_BOM_LCS_Imp_0057</t>
  </si>
  <si>
    <t>Price_BOM_LCS_Imp_0059</t>
  </si>
  <si>
    <t>Price_BOM_LCS_Imp_0060</t>
  </si>
  <si>
    <t>Price_BOM_LCS_Imp_0062</t>
  </si>
  <si>
    <t>Price_BOM_LCS_Imp_0063</t>
  </si>
  <si>
    <t>Price_BOM_LCS_Imp_0065</t>
  </si>
  <si>
    <t>Price_BOM_LCS_Imp_0066</t>
  </si>
  <si>
    <t>A101726</t>
  </si>
  <si>
    <t>Price_BOM_LCS_Imp_0068</t>
  </si>
  <si>
    <t>:15951-LCS:15951-2P-15HP-LCSE:15951-2P-20HP-LCSE:15951-2P-25HP-LCSE:</t>
  </si>
  <si>
    <t>A101728</t>
  </si>
  <si>
    <t>Price_BOM_LCS_Imp_0069</t>
  </si>
  <si>
    <t>A102218</t>
  </si>
  <si>
    <t>Price_BOM_LCS_Imp_0071</t>
  </si>
  <si>
    <t>Price_BOM_LCS_Imp_0072</t>
  </si>
  <si>
    <t>Price_BOM_LCS_Imp_0074</t>
  </si>
  <si>
    <t>Price_BOM_LCS_Imp_0075</t>
  </si>
  <si>
    <t>Price_BOM_LCS_Imp_0077</t>
  </si>
  <si>
    <t>Price_BOM_LCS_Imp_0078</t>
  </si>
  <si>
    <t>Price_BOM_LCS_Imp_0080</t>
  </si>
  <si>
    <t>Price_BOM_LCS_Imp_0081</t>
  </si>
  <si>
    <t>Price_BOM_LCS_Imp_0083</t>
  </si>
  <si>
    <t>Price_BOM_LCS_Imp_0084</t>
  </si>
  <si>
    <t>A101732</t>
  </si>
  <si>
    <t>Price_BOM_LCS_Imp_0086</t>
  </si>
  <si>
    <t>:15955-LCS:15955-4P-3HP-LCSE:15955-4P-5HP-LCSE:</t>
  </si>
  <si>
    <t>IMP,L,15955,X3,H304</t>
  </si>
  <si>
    <t>A101734</t>
  </si>
  <si>
    <t>Price_BOM_LCS_Imp_0087</t>
  </si>
  <si>
    <t>A102219</t>
  </si>
  <si>
    <t>Price_BOM_LCS_Imp_0089</t>
  </si>
  <si>
    <t>Price_BOM_LCS_Imp_0090</t>
  </si>
  <si>
    <t>Price_BOM_LCS_Imp_0092</t>
  </si>
  <si>
    <t>Price_BOM_LCS_Imp_0093</t>
  </si>
  <si>
    <t>Price_BOM_LCS_Imp_0095</t>
  </si>
  <si>
    <t>Price_BOM_LCS_Imp_0096</t>
  </si>
  <si>
    <t>Price_BOM_LCS_Imp_0098</t>
  </si>
  <si>
    <t>Price_BOM_LCS_Imp_0099</t>
  </si>
  <si>
    <t>Price_BOM_LCS_Imp_0101</t>
  </si>
  <si>
    <t>Price_BOM_LCS_Imp_0102</t>
  </si>
  <si>
    <t>A101738</t>
  </si>
  <si>
    <t>Price_BOM_LCS_Imp_0104</t>
  </si>
  <si>
    <t>:15955-LCS:15955-2P-15HP-LCSE:15955-2P-20HP-LCSE:15955-2P-25HP-LCSE:15955-2P-30HP-LCSE:</t>
  </si>
  <si>
    <t>IMP,L,15955,X4,H304</t>
  </si>
  <si>
    <t>A101740</t>
  </si>
  <si>
    <t>Price_BOM_LCS_Imp_0105</t>
  </si>
  <si>
    <t>A102220</t>
  </si>
  <si>
    <t>Price_BOM_LCS_Imp_0107</t>
  </si>
  <si>
    <t>Price_BOM_LCS_Imp_0108</t>
  </si>
  <si>
    <t>Price_BOM_LCS_Imp_0110</t>
  </si>
  <si>
    <t>Price_BOM_LCS_Imp_0111</t>
  </si>
  <si>
    <t>Price_BOM_LCS_Imp_0113</t>
  </si>
  <si>
    <t>Price_BOM_LCS_Imp_0114</t>
  </si>
  <si>
    <t>Price_BOM_LCS_Imp_0116</t>
  </si>
  <si>
    <t>Price_BOM_LCS_Imp_0117</t>
  </si>
  <si>
    <t>Price_BOM_LCS_Imp_0119</t>
  </si>
  <si>
    <t>Price_BOM_LCS_Imp_0120</t>
  </si>
  <si>
    <t>A101744</t>
  </si>
  <si>
    <t>Price_BOM_LCS_Imp_0122</t>
  </si>
  <si>
    <t>:15959-LCS:15959-4P-3HP-LCSE:15959-4P-5HP-LCSE:15959-4P-7.5HP-LCSE:</t>
  </si>
  <si>
    <t>IMP,L,15959,X3,H304</t>
  </si>
  <si>
    <t>A101746</t>
  </si>
  <si>
    <t>Price_BOM_LCS_Imp_0123</t>
  </si>
  <si>
    <t>A102221</t>
  </si>
  <si>
    <t>Price_BOM_LCS_Imp_0125</t>
  </si>
  <si>
    <t>Price_BOM_LCS_Imp_0126</t>
  </si>
  <si>
    <t>Price_BOM_LCS_Imp_0128</t>
  </si>
  <si>
    <t>Price_BOM_LCS_Imp_0129</t>
  </si>
  <si>
    <t>Price_BOM_LCS_Imp_0131</t>
  </si>
  <si>
    <t>Price_BOM_LCS_Imp_0132</t>
  </si>
  <si>
    <t>Price_BOM_LCS_Imp_0134</t>
  </si>
  <si>
    <t>Price_BOM_LCS_Imp_0135</t>
  </si>
  <si>
    <t>Price_BOM_LCS_Imp_0137</t>
  </si>
  <si>
    <t>Price_BOM_LCS_Imp_0138</t>
  </si>
  <si>
    <t>A101750</t>
  </si>
  <si>
    <t>Price_BOM_LCS_Imp_0140</t>
  </si>
  <si>
    <t>:15959-LCS:15959-2P-20HP-LCSE:15959-2P-25HP-LCSE:15959-2P-30HP-LCSE:</t>
  </si>
  <si>
    <t>IMP,L,15959,X4,H304</t>
  </si>
  <si>
    <t>A101752</t>
  </si>
  <si>
    <t>Price_BOM_LCS_Imp_0141</t>
  </si>
  <si>
    <t>A102222</t>
  </si>
  <si>
    <t>Price_BOM_LCS_Imp_0143</t>
  </si>
  <si>
    <t>Price_BOM_LCS_Imp_0144</t>
  </si>
  <si>
    <t>Price_BOM_LCS_Imp_0146</t>
  </si>
  <si>
    <t>Price_BOM_LCS_Imp_0147</t>
  </si>
  <si>
    <t>Price_BOM_LCS_Imp_0149</t>
  </si>
  <si>
    <t>Price_BOM_LCS_Imp_0150</t>
  </si>
  <si>
    <t>Price_BOM_LCS_Imp_0152</t>
  </si>
  <si>
    <t>Price_BOM_LCS_Imp_0153</t>
  </si>
  <si>
    <t>Price_BOM_LCS_Imp_0155</t>
  </si>
  <si>
    <t>Price_BOM_LCS_Imp_0156</t>
  </si>
  <si>
    <t>A101756</t>
  </si>
  <si>
    <t>Price_BOM_LCS_Imp_0158</t>
  </si>
  <si>
    <t>:20709-LCS:20709-4P-3HP-LCSE:20709-2P-7.5HP-LCSE:20709-2P-10HP-LCSE:</t>
  </si>
  <si>
    <t>IMP,L,20709,X3,H304</t>
  </si>
  <si>
    <t>A101764</t>
  </si>
  <si>
    <t>Price_BOM_LCS_Imp_0159</t>
  </si>
  <si>
    <t>A102224</t>
  </si>
  <si>
    <t>Price_BOM_LCS_Imp_0161</t>
  </si>
  <si>
    <t>Price_BOM_LCS_Imp_0162</t>
  </si>
  <si>
    <t>Price_BOM_LCS_Imp_0164</t>
  </si>
  <si>
    <t>Price_BOM_LCS_Imp_0165</t>
  </si>
  <si>
    <t>Price_BOM_LCS_Imp_0167</t>
  </si>
  <si>
    <t>Price_BOM_LCS_Imp_0168</t>
  </si>
  <si>
    <t>Price_BOM_LCS_Imp_0170</t>
  </si>
  <si>
    <t>Price_BOM_LCS_Imp_0171</t>
  </si>
  <si>
    <t>Price_BOM_LCS_Imp_0173</t>
  </si>
  <si>
    <t>Price_BOM_LCS_Imp_0174</t>
  </si>
  <si>
    <t>A101768</t>
  </si>
  <si>
    <t>Price_BOM_LCS_Imp_0176</t>
  </si>
  <si>
    <t>:20709-LCS:20709-2P-15HP-LCSE:20709-2P-20HP-LCSE:20709-2P-25HP-LCSE:</t>
  </si>
  <si>
    <t>A101770</t>
  </si>
  <si>
    <t>Price_BOM_LCS_Imp_0177</t>
  </si>
  <si>
    <t>A102225</t>
  </si>
  <si>
    <t>Price_BOM_LCS_Imp_0179</t>
  </si>
  <si>
    <t>Price_BOM_LCS_Imp_0180</t>
  </si>
  <si>
    <t>Price_BOM_LCS_Imp_0182</t>
  </si>
  <si>
    <t>Price_BOM_LCS_Imp_0183</t>
  </si>
  <si>
    <t>Price_BOM_LCS_Imp_0185</t>
  </si>
  <si>
    <t>Price_BOM_LCS_Imp_0186</t>
  </si>
  <si>
    <t>Price_BOM_LCS_Imp_0188</t>
  </si>
  <si>
    <t>Price_BOM_LCS_Imp_0189</t>
  </si>
  <si>
    <t>Price_BOM_LCS_Imp_0191</t>
  </si>
  <si>
    <t>Price_BOM_LCS_Imp_0192</t>
  </si>
  <si>
    <t>A101775</t>
  </si>
  <si>
    <t>Price_BOM_LCS_Imp_0194</t>
  </si>
  <si>
    <t>:20953-LCS:20953-4P-3HP-LCSE:20953-4P-5HP-LCSE:20953-4P-7.5HP-LCSE:</t>
  </si>
  <si>
    <t>IMP,L,20953,X3,H304</t>
  </si>
  <si>
    <t>A101777</t>
  </si>
  <si>
    <t>Price_BOM_LCS_Imp_0195</t>
  </si>
  <si>
    <t>A102226</t>
  </si>
  <si>
    <t>Price_BOM_LCS_Imp_0197</t>
  </si>
  <si>
    <t>Price_BOM_LCS_Imp_0198</t>
  </si>
  <si>
    <t>Price_BOM_LCS_Imp_0200</t>
  </si>
  <si>
    <t>Price_BOM_LCS_Imp_0201</t>
  </si>
  <si>
    <t>Price_BOM_LCS_Imp_0203</t>
  </si>
  <si>
    <t>Price_BOM_LCS_Imp_0204</t>
  </si>
  <si>
    <t>Price_BOM_LCS_Imp_0206</t>
  </si>
  <si>
    <t>Price_BOM_LCS_Imp_0207</t>
  </si>
  <si>
    <t>Price_BOM_LCS_Imp_0209</t>
  </si>
  <si>
    <t>Price_BOM_LCS_Imp_0210</t>
  </si>
  <si>
    <t>A101782</t>
  </si>
  <si>
    <t>Price_BOM_LCS_Imp_0212</t>
  </si>
  <si>
    <t>:20953-LCS:20953-2P-20HP-LCSE:20953-2P-25HP-LCSE:20953-2P-30HP-LCSE:</t>
  </si>
  <si>
    <t>IMP,L,20953,X4,H304</t>
  </si>
  <si>
    <t>A101784</t>
  </si>
  <si>
    <t>Price_BOM_LCS_Imp_0213</t>
  </si>
  <si>
    <t>A102227</t>
  </si>
  <si>
    <t>Price_BOM_LCS_Imp_0215</t>
  </si>
  <si>
    <t>Price_BOM_LCS_Imp_0216</t>
  </si>
  <si>
    <t>Price_BOM_LCS_Imp_0218</t>
  </si>
  <si>
    <t>Price_BOM_LCS_Imp_0219</t>
  </si>
  <si>
    <t>Price_BOM_LCS_Imp_0221</t>
  </si>
  <si>
    <t>Price_BOM_LCS_Imp_0222</t>
  </si>
  <si>
    <t>Price_BOM_LCS_Imp_0224</t>
  </si>
  <si>
    <t>Price_BOM_LCS_Imp_0225</t>
  </si>
  <si>
    <t>Price_BOM_LCS_Imp_0227</t>
  </si>
  <si>
    <t>Price_BOM_LCS_Imp_0228</t>
  </si>
  <si>
    <t>A101789</t>
  </si>
  <si>
    <t>Price_BOM_LCS_Imp_0230</t>
  </si>
  <si>
    <t>:20121-LCS:20121-4P-7.5HP-LCSE:20121-4P-10HP-LCSE:</t>
  </si>
  <si>
    <t>IMP,L,20121,X3,H304</t>
  </si>
  <si>
    <t>A102359</t>
  </si>
  <si>
    <t>Price_BOM_LCS_Imp_0231</t>
  </si>
  <si>
    <t>A102228</t>
  </si>
  <si>
    <t>Price_BOM_LCS_Imp_0233</t>
  </si>
  <si>
    <t>Price_BOM_LCS_Imp_0234</t>
  </si>
  <si>
    <t>Price_BOM_LCS_Imp_0236</t>
  </si>
  <si>
    <t>Price_BOM_LCS_Imp_0237</t>
  </si>
  <si>
    <t>Price_BOM_LCS_Imp_0239</t>
  </si>
  <si>
    <t>Price_BOM_LCS_Imp_0240</t>
  </si>
  <si>
    <t>Price_BOM_LCS_Imp_0242</t>
  </si>
  <si>
    <t>Price_BOM_LCS_Imp_0243</t>
  </si>
  <si>
    <t>Price_BOM_LCS_Imp_0245</t>
  </si>
  <si>
    <t>Price_BOM_LCS_Imp_0246</t>
  </si>
  <si>
    <t>A101796</t>
  </si>
  <si>
    <t>Price_BOM_LCS_Imp_0248</t>
  </si>
  <si>
    <t>:20121-LCS:20121-4P-15HP-LCSE:</t>
  </si>
  <si>
    <t>A102361</t>
  </si>
  <si>
    <t>Price_BOM_LCS_Imp_0249</t>
  </si>
  <si>
    <t>A102229</t>
  </si>
  <si>
    <t>Price_BOM_LCS_Imp_0251</t>
  </si>
  <si>
    <t>Price_BOM_LCS_Imp_0252</t>
  </si>
  <si>
    <t>Price_BOM_LCS_Imp_0254</t>
  </si>
  <si>
    <t>Price_BOM_LCS_Imp_0255</t>
  </si>
  <si>
    <t>Price_BOM_LCS_Imp_0257</t>
  </si>
  <si>
    <t>Price_BOM_LCS_Imp_0258</t>
  </si>
  <si>
    <t>Price_BOM_LCS_Imp_0260</t>
  </si>
  <si>
    <t>Price_BOM_LCS_Imp_0261</t>
  </si>
  <si>
    <t>Price_BOM_LCS_Imp_0263</t>
  </si>
  <si>
    <t>Price_BOM_LCS_Imp_0264</t>
  </si>
  <si>
    <t>A101803</t>
  </si>
  <si>
    <t>Price_BOM_LCS_Imp_0266</t>
  </si>
  <si>
    <t>:25707-LCS:25707-4P-3HP-LCSE:25707-4P-5HP-LCSE:25707-2P-7.5HP-LCSE:25707-2P-10HP-LCSE:</t>
  </si>
  <si>
    <t>A101805</t>
  </si>
  <si>
    <t>Price_BOM_LCS_Imp_0267</t>
  </si>
  <si>
    <t>A102230</t>
  </si>
  <si>
    <t>Price_BOM_LCS_Imp_0269</t>
  </si>
  <si>
    <t>Price_BOM_LCS_Imp_0270</t>
  </si>
  <si>
    <t>Price_BOM_LCS_Imp_0272</t>
  </si>
  <si>
    <t>Price_BOM_LCS_Imp_0273</t>
  </si>
  <si>
    <t>Price_BOM_LCS_Imp_0275</t>
  </si>
  <si>
    <t>Price_BOM_LCS_Imp_0276</t>
  </si>
  <si>
    <t>Price_BOM_LCS_Imp_0278</t>
  </si>
  <si>
    <t>Price_BOM_LCS_Imp_0279</t>
  </si>
  <si>
    <t>Price_BOM_LCS_Imp_0281</t>
  </si>
  <si>
    <t>Price_BOM_LCS_Imp_0282</t>
  </si>
  <si>
    <t>A101810</t>
  </si>
  <si>
    <t>Price_BOM_LCS_Imp_0284</t>
  </si>
  <si>
    <t>:25707-LCS:25707-2P-15HP-LCSE:25707-2P-20HP-LCSE:25707-2P-25HP-LCSE:25707-2P-30HP-LCSE:</t>
  </si>
  <si>
    <t>IMP,L,25707,X4,H304</t>
  </si>
  <si>
    <t>A101812</t>
  </si>
  <si>
    <t>Price_BOM_LCS_Imp_0285</t>
  </si>
  <si>
    <t>A102231</t>
  </si>
  <si>
    <t>Price_BOM_LCS_Imp_0287</t>
  </si>
  <si>
    <t>Price_BOM_LCS_Imp_0288</t>
  </si>
  <si>
    <t>Price_BOM_LCS_Imp_0290</t>
  </si>
  <si>
    <t>Price_BOM_LCS_Imp_0291</t>
  </si>
  <si>
    <t>Price_BOM_LCS_Imp_0293</t>
  </si>
  <si>
    <t>Price_BOM_LCS_Imp_0294</t>
  </si>
  <si>
    <t>Price_BOM_LCS_Imp_0296</t>
  </si>
  <si>
    <t>Price_BOM_LCS_Imp_0297</t>
  </si>
  <si>
    <t>Price_BOM_LCS_Imp_0299</t>
  </si>
  <si>
    <t>Price_BOM_LCS_Imp_0300</t>
  </si>
  <si>
    <t>A101817</t>
  </si>
  <si>
    <t>Price_BOM_LCS_Imp_0302</t>
  </si>
  <si>
    <t>:25957-LCS:25957-4P-3HP-LCSE:25957-4P-5HP-LCSE:25957-4P-7.5HP-LCSE:25957-4P-10HP-LCSE:</t>
  </si>
  <si>
    <t>IMP,L,25957,X3,H304</t>
  </si>
  <si>
    <t>A101819</t>
  </si>
  <si>
    <t>Price_BOM_LCS_Imp_0303</t>
  </si>
  <si>
    <t>A102232</t>
  </si>
  <si>
    <t>Price_BOM_LCS_Imp_0305</t>
  </si>
  <si>
    <t>Price_BOM_LCS_Imp_0306</t>
  </si>
  <si>
    <t>Price_BOM_LCS_Imp_0308</t>
  </si>
  <si>
    <t>Price_BOM_LCS_Imp_0309</t>
  </si>
  <si>
    <t>Price_BOM_LCS_Imp_0311</t>
  </si>
  <si>
    <t>Price_BOM_LCS_Imp_0312</t>
  </si>
  <si>
    <t>Price_BOM_LCS_Imp_0314</t>
  </si>
  <si>
    <t>Price_BOM_LCS_Imp_0315</t>
  </si>
  <si>
    <t>Price_BOM_LCS_Imp_0317</t>
  </si>
  <si>
    <t>Price_BOM_LCS_Imp_0318</t>
  </si>
  <si>
    <t>A101824</t>
  </si>
  <si>
    <t>Price_BOM_LCS_Imp_0320</t>
  </si>
  <si>
    <t>:25957-LCS:25957-2P-25HP-LCSE:25957-2P-30HP-LCSE:</t>
  </si>
  <si>
    <t>IMP,L,25957,X4,H304</t>
  </si>
  <si>
    <t>A101826</t>
  </si>
  <si>
    <t>Price_BOM_LCS_Imp_0321</t>
  </si>
  <si>
    <t>A102233</t>
  </si>
  <si>
    <t>Price_BOM_LCS_Imp_0323</t>
  </si>
  <si>
    <t>Price_BOM_LCS_Imp_0324</t>
  </si>
  <si>
    <t>Price_BOM_LCS_Imp_0326</t>
  </si>
  <si>
    <t>Price_BOM_LCS_Imp_0327</t>
  </si>
  <si>
    <t>Price_BOM_LCS_Imp_0329</t>
  </si>
  <si>
    <t>Price_BOM_LCS_Imp_0330</t>
  </si>
  <si>
    <t>Price_BOM_LCS_Imp_0332</t>
  </si>
  <si>
    <t>Price_BOM_LCS_Imp_0333</t>
  </si>
  <si>
    <t>Price_BOM_LCS_Imp_0335</t>
  </si>
  <si>
    <t>Price_BOM_LCS_Imp_0336</t>
  </si>
  <si>
    <t>A101831</t>
  </si>
  <si>
    <t>Price_BOM_LCS_Imp_0338</t>
  </si>
  <si>
    <t>:25123-LCS:25123-4P-7.5HP-LCSE:25123-4P-10HP-LCSE:</t>
  </si>
  <si>
    <t>IMP,L,25123,X3,H304</t>
  </si>
  <si>
    <t>A101833</t>
  </si>
  <si>
    <t>Price_BOM_LCS_Imp_0339</t>
  </si>
  <si>
    <t>A102234</t>
  </si>
  <si>
    <t>Price_BOM_LCS_Imp_0341</t>
  </si>
  <si>
    <t>Price_BOM_LCS_Imp_0342</t>
  </si>
  <si>
    <t>Price_BOM_LCS_Imp_0344</t>
  </si>
  <si>
    <t>Price_BOM_LCS_Imp_0345</t>
  </si>
  <si>
    <t>Price_BOM_LCS_Imp_0347</t>
  </si>
  <si>
    <t>Price_BOM_LCS_Imp_0348</t>
  </si>
  <si>
    <t>Price_BOM_LCS_Imp_0350</t>
  </si>
  <si>
    <t>Price_BOM_LCS_Imp_0351</t>
  </si>
  <si>
    <t>Price_BOM_LCS_Imp_0353</t>
  </si>
  <si>
    <t>Price_BOM_LCS_Imp_0354</t>
  </si>
  <si>
    <t>A101838</t>
  </si>
  <si>
    <t>Price_BOM_LCS_Imp_0356</t>
  </si>
  <si>
    <t>:25123-LCS:25123-4P-15HP-LCSE:25123-4P-20HP-LCSE:</t>
  </si>
  <si>
    <t>IMP,L,25123,XA,H304</t>
  </si>
  <si>
    <t>A101840</t>
  </si>
  <si>
    <t>Price_BOM_LCS_Imp_0357</t>
  </si>
  <si>
    <t>A102235</t>
  </si>
  <si>
    <t>Price_BOM_LCS_Imp_0359</t>
  </si>
  <si>
    <t>Price_BOM_LCS_Imp_0360</t>
  </si>
  <si>
    <t>Price_BOM_LCS_Imp_0362</t>
  </si>
  <si>
    <t>Price_BOM_LCS_Imp_0363</t>
  </si>
  <si>
    <t>Price_BOM_LCS_Imp_0365</t>
  </si>
  <si>
    <t>Price_BOM_LCS_Imp_0366</t>
  </si>
  <si>
    <t>Price_BOM_LCS_Imp_0368</t>
  </si>
  <si>
    <t>Price_BOM_LCS_Imp_0369</t>
  </si>
  <si>
    <t>Price_BOM_LCS_Imp_0371</t>
  </si>
  <si>
    <t>Price_BOM_LCS_Imp_0372</t>
  </si>
  <si>
    <t>A101845</t>
  </si>
  <si>
    <t>Price_BOM_LCS_Imp_0374</t>
  </si>
  <si>
    <t>:30707-LCS:30707-4P-3HP-LCSE:30707-4P-5HP-LCSE:30707-4P-7.5HP-LCSE:30707-2P-10HP-LCSE:</t>
  </si>
  <si>
    <t>IMP,L,30707,X3,H304</t>
  </si>
  <si>
    <t>A101854</t>
  </si>
  <si>
    <t>Price_BOM_LCS_Imp_0375</t>
  </si>
  <si>
    <t>A102237</t>
  </si>
  <si>
    <t>Price_BOM_LCS_Imp_0377</t>
  </si>
  <si>
    <t>Price_BOM_LCS_Imp_0378</t>
  </si>
  <si>
    <t>Price_BOM_LCS_Imp_0380</t>
  </si>
  <si>
    <t>Price_BOM_LCS_Imp_0381</t>
  </si>
  <si>
    <t>Price_BOM_LCS_Imp_0383</t>
  </si>
  <si>
    <t>Price_BOM_LCS_Imp_0384</t>
  </si>
  <si>
    <t>Price_BOM_LCS_Imp_0386</t>
  </si>
  <si>
    <t>Price_BOM_LCS_Imp_0387</t>
  </si>
  <si>
    <t>Price_BOM_LCS_Imp_0389</t>
  </si>
  <si>
    <t>Price_BOM_LCS_Imp_0390</t>
  </si>
  <si>
    <t>A101859</t>
  </si>
  <si>
    <t>Price_BOM_LCS_Imp_0392</t>
  </si>
  <si>
    <t>:30707-LCS:30707-2P-15HP-LCSE:30707-2P-20HP-LCSE:30707-2P-25HP-LCSE:30707-2P-30HP-LCSE:</t>
  </si>
  <si>
    <t>IMP,L,30707,X4,H304</t>
  </si>
  <si>
    <t>A101861</t>
  </si>
  <si>
    <t>Price_BOM_LCS_Imp_0393</t>
  </si>
  <si>
    <t>A102238</t>
  </si>
  <si>
    <t>Price_BOM_LCS_Imp_0395</t>
  </si>
  <si>
    <t>Price_BOM_LCS_Imp_0396</t>
  </si>
  <si>
    <t>Price_BOM_LCS_Imp_0398</t>
  </si>
  <si>
    <t>Price_BOM_LCS_Imp_0399</t>
  </si>
  <si>
    <t>Price_BOM_LCS_Imp_0401</t>
  </si>
  <si>
    <t>Price_BOM_LCS_Imp_0402</t>
  </si>
  <si>
    <t>Price_BOM_LCS_Imp_0404</t>
  </si>
  <si>
    <t>Price_BOM_LCS_Imp_0405</t>
  </si>
  <si>
    <t>Price_BOM_LCS_Imp_0407</t>
  </si>
  <si>
    <t>Price_BOM_LCS_Imp_0408</t>
  </si>
  <si>
    <t>A101866</t>
  </si>
  <si>
    <t>Price_BOM_LCS_Imp_0410</t>
  </si>
  <si>
    <t>:30957-LCS:30957-4P-5HP-LCSE:30957-4P-7.5HP-LCSE:30957-4P-10HP-LCSE:</t>
  </si>
  <si>
    <t>IMP,L,30957,X3,H304</t>
  </si>
  <si>
    <t>A101868</t>
  </si>
  <si>
    <t>Price_BOM_LCS_Imp_0411</t>
  </si>
  <si>
    <t>A102239</t>
  </si>
  <si>
    <t>Price_BOM_LCS_Imp_0413</t>
  </si>
  <si>
    <t>Price_BOM_LCS_Imp_0414</t>
  </si>
  <si>
    <t>Price_BOM_LCS_Imp_0416</t>
  </si>
  <si>
    <t>Price_BOM_LCS_Imp_0417</t>
  </si>
  <si>
    <t>Price_BOM_LCS_Imp_0419</t>
  </si>
  <si>
    <t>Price_BOM_LCS_Imp_0420</t>
  </si>
  <si>
    <t>Price_BOM_LCS_Imp_0422</t>
  </si>
  <si>
    <t>Price_BOM_LCS_Imp_0423</t>
  </si>
  <si>
    <t>Price_BOM_LCS_Imp_0425</t>
  </si>
  <si>
    <t>Price_BOM_LCS_Imp_0426</t>
  </si>
  <si>
    <t>A101873</t>
  </si>
  <si>
    <t>Price_BOM_LCS_Imp_0428</t>
  </si>
  <si>
    <t>:30957-LCS:30957-4P-15HP-LCSE:</t>
  </si>
  <si>
    <t>A101875</t>
  </si>
  <si>
    <t>Price_BOM_LCS_Imp_0429</t>
  </si>
  <si>
    <t>A102240</t>
  </si>
  <si>
    <t>Price_BOM_LCS_Imp_0431</t>
  </si>
  <si>
    <t>Price_BOM_LCS_Imp_0432</t>
  </si>
  <si>
    <t>Price_BOM_LCS_Imp_0434</t>
  </si>
  <si>
    <t>Price_BOM_LCS_Imp_0435</t>
  </si>
  <si>
    <t>Price_BOM_LCS_Imp_0437</t>
  </si>
  <si>
    <t>Price_BOM_LCS_Imp_0438</t>
  </si>
  <si>
    <t>Price_BOM_LCS_Imp_0440</t>
  </si>
  <si>
    <t>Price_BOM_LCS_Imp_0441</t>
  </si>
  <si>
    <t>Price_BOM_LCS_Imp_0443</t>
  </si>
  <si>
    <t>Price_BOM_LCS_Imp_0444</t>
  </si>
  <si>
    <t>A101880</t>
  </si>
  <si>
    <t>Price_BOM_LCS_Imp_0446</t>
  </si>
  <si>
    <t>IMP,L,30121,XA,H304</t>
  </si>
  <si>
    <t>A101882</t>
  </si>
  <si>
    <t>Price_BOM_LCS_Imp_0447</t>
  </si>
  <si>
    <t>A102241</t>
  </si>
  <si>
    <t>Price_BOM_LCS_Imp_0449</t>
  </si>
  <si>
    <t>Price_BOM_LCS_Imp_0450</t>
  </si>
  <si>
    <t>Price_BOM_LCS_Imp_0452</t>
  </si>
  <si>
    <t>Price_BOM_LCS_Imp_0453</t>
  </si>
  <si>
    <t>Price_BOM_LCS_Imp_0455</t>
  </si>
  <si>
    <t>Price_BOM_LCS_Imp_0456</t>
  </si>
  <si>
    <t>Price_BOM_LCS_Imp_0458</t>
  </si>
  <si>
    <t>Price_BOM_LCS_Imp_0459</t>
  </si>
  <si>
    <t>Price_BOM_LCS_Imp_0461</t>
  </si>
  <si>
    <t>Price_BOM_LCS_Imp_0462</t>
  </si>
  <si>
    <t>A101887</t>
  </si>
  <si>
    <t>Price_BOM_LCS_Imp_0464</t>
  </si>
  <si>
    <t>IMP,L,30127,XA,H304</t>
  </si>
  <si>
    <t>A101889</t>
  </si>
  <si>
    <t>Price_BOM_LCS_Imp_0465</t>
  </si>
  <si>
    <t>A102242</t>
  </si>
  <si>
    <t>Price_BOM_LCS_Imp_0467</t>
  </si>
  <si>
    <t>Price_BOM_LCS_Imp_0468</t>
  </si>
  <si>
    <t>Price_BOM_LCS_Imp_0470</t>
  </si>
  <si>
    <t>Price_BOM_LCS_Imp_0471</t>
  </si>
  <si>
    <t>Price_BOM_LCS_Imp_0473</t>
  </si>
  <si>
    <t>Price_BOM_LCS_Imp_0474</t>
  </si>
  <si>
    <t>Price_BOM_LCS_Imp_0476</t>
  </si>
  <si>
    <t>Price_BOM_LCS_Imp_0477</t>
  </si>
  <si>
    <t>Price_BOM_LCS_Imp_0479</t>
  </si>
  <si>
    <t>Price_BOM_LCS_Imp_0480</t>
  </si>
  <si>
    <t>A101894</t>
  </si>
  <si>
    <t>Price_BOM_LCS_Imp_0482</t>
  </si>
  <si>
    <t>IMP,L,30157,XA,H304</t>
  </si>
  <si>
    <t>A101896</t>
  </si>
  <si>
    <t>Price_BOM_LCS_Imp_0483</t>
  </si>
  <si>
    <t>A102243</t>
  </si>
  <si>
    <t>Price_BOM_LCS_Imp_0485</t>
  </si>
  <si>
    <t>Price_BOM_LCS_Imp_0486</t>
  </si>
  <si>
    <t>Price_BOM_LCS_Imp_0488</t>
  </si>
  <si>
    <t>Price_BOM_LCS_Imp_0489</t>
  </si>
  <si>
    <t>Price_BOM_LCS_Imp_0491</t>
  </si>
  <si>
    <t>Price_BOM_LCS_Imp_0492</t>
  </si>
  <si>
    <t>Price_BOM_LCS_Imp_0494</t>
  </si>
  <si>
    <t>Price_BOM_LCS_Imp_0495</t>
  </si>
  <si>
    <t>Price_BOM_LCS_Imp_0497</t>
  </si>
  <si>
    <t>Price_BOM_LCS_Imp_0498</t>
  </si>
  <si>
    <t>A101901</t>
  </si>
  <si>
    <t>Price_BOM_LCS_Imp_0500</t>
  </si>
  <si>
    <t>:40707-LCS:40707-4P-3HP-LCSE:40707-4P-5HP-LCSE:40707-4P-7.5HP-LCSE:</t>
  </si>
  <si>
    <t>IMP,L,40707,X3,H304</t>
  </si>
  <si>
    <t>A101903</t>
  </si>
  <si>
    <t>Price_BOM_LCS_Imp_0501</t>
  </si>
  <si>
    <t>A102244</t>
  </si>
  <si>
    <t>Price_BOM_LCS_Imp_0503</t>
  </si>
  <si>
    <t>Price_BOM_LCS_Imp_0504</t>
  </si>
  <si>
    <t>Price_BOM_LCS_Imp_0506</t>
  </si>
  <si>
    <t>Price_BOM_LCS_Imp_0507</t>
  </si>
  <si>
    <t>Price_BOM_LCS_Imp_0509</t>
  </si>
  <si>
    <t>Price_BOM_LCS_Imp_0510</t>
  </si>
  <si>
    <t>Price_BOM_LCS_Imp_0512</t>
  </si>
  <si>
    <t>Price_BOM_LCS_Imp_0513</t>
  </si>
  <si>
    <t>Price_BOM_LCS_Imp_0515</t>
  </si>
  <si>
    <t>Price_BOM_LCS_Imp_0516</t>
  </si>
  <si>
    <t>A101908</t>
  </si>
  <si>
    <t>Price_BOM_LCS_Imp_0518</t>
  </si>
  <si>
    <t>:40707-LCS:40707-2P-25HP-LCSE:40707-2P-30HP-LCSE:</t>
  </si>
  <si>
    <t>IMP,L,40707,X4,H304</t>
  </si>
  <si>
    <t>A101910</t>
  </si>
  <si>
    <t>Price_BOM_LCS_Imp_0519</t>
  </si>
  <si>
    <t>A102245</t>
  </si>
  <si>
    <t>Price_BOM_LCS_Imp_0521</t>
  </si>
  <si>
    <t>Price_BOM_LCS_Imp_0522</t>
  </si>
  <si>
    <t>Price_BOM_LCS_Imp_0524</t>
  </si>
  <si>
    <t>Price_BOM_LCS_Imp_0525</t>
  </si>
  <si>
    <t>Price_BOM_LCS_Imp_0527</t>
  </si>
  <si>
    <t>Price_BOM_LCS_Imp_0528</t>
  </si>
  <si>
    <t>Price_BOM_LCS_Imp_0530</t>
  </si>
  <si>
    <t>Price_BOM_LCS_Imp_0531</t>
  </si>
  <si>
    <t>Price_BOM_LCS_Imp_0533</t>
  </si>
  <si>
    <t>Price_BOM_LCS_Imp_0534</t>
  </si>
  <si>
    <t>A101915</t>
  </si>
  <si>
    <t>Price_BOM_LCS_Imp_0536</t>
  </si>
  <si>
    <t>:40957-LCS:40957-4P-10HP-LCSE:</t>
  </si>
  <si>
    <t>IMP,L,40957,X3,H304</t>
  </si>
  <si>
    <t>A101917</t>
  </si>
  <si>
    <t>Price_BOM_LCS_Imp_0537</t>
  </si>
  <si>
    <t>A102246</t>
  </si>
  <si>
    <t>Price_BOM_LCS_Imp_0539</t>
  </si>
  <si>
    <t>Price_BOM_LCS_Imp_0540</t>
  </si>
  <si>
    <t>Price_BOM_LCS_Imp_0542</t>
  </si>
  <si>
    <t>Price_BOM_LCS_Imp_0543</t>
  </si>
  <si>
    <t>Price_BOM_LCS_Imp_0545</t>
  </si>
  <si>
    <t>Price_BOM_LCS_Imp_0546</t>
  </si>
  <si>
    <t>Price_BOM_LCS_Imp_0548</t>
  </si>
  <si>
    <t>Price_BOM_LCS_Imp_0549</t>
  </si>
  <si>
    <t>Price_BOM_LCS_Imp_0551</t>
  </si>
  <si>
    <t>Price_BOM_LCS_Imp_0552</t>
  </si>
  <si>
    <t>A101922</t>
  </si>
  <si>
    <t>Price_BOM_LCS_Imp_0554</t>
  </si>
  <si>
    <t>:40957-LCS:40957-4P-15HP-LCSE:40957-4P-20HP-LCSE:</t>
  </si>
  <si>
    <t>IMP,L,40957,X4,H304</t>
  </si>
  <si>
    <t>A101924</t>
  </si>
  <si>
    <t>Price_BOM_LCS_Imp_0555</t>
  </si>
  <si>
    <t>A102247</t>
  </si>
  <si>
    <t>Price_BOM_LCS_Imp_0557</t>
  </si>
  <si>
    <t>Price_BOM_LCS_Imp_0558</t>
  </si>
  <si>
    <t>Price_BOM_LCS_Imp_0560</t>
  </si>
  <si>
    <t>Price_BOM_LCS_Imp_0561</t>
  </si>
  <si>
    <t>Price_BOM_LCS_Imp_0563</t>
  </si>
  <si>
    <t>Price_BOM_LCS_Imp_0564</t>
  </si>
  <si>
    <t>Price_BOM_LCS_Imp_0566</t>
  </si>
  <si>
    <t>Price_BOM_LCS_Imp_0567</t>
  </si>
  <si>
    <t>Price_BOM_LCS_Imp_0569</t>
  </si>
  <si>
    <t>Price_BOM_LCS_Imp_0570</t>
  </si>
  <si>
    <t>A101929</t>
  </si>
  <si>
    <t>Price_BOM_LCS_Imp_0572</t>
  </si>
  <si>
    <t>:40959-LCS:</t>
  </si>
  <si>
    <t>IMP,L,40959,XA,H304</t>
  </si>
  <si>
    <t>A101931</t>
  </si>
  <si>
    <t>Price_BOM_LCS_Imp_0573</t>
  </si>
  <si>
    <t>96699293</t>
  </si>
  <si>
    <t>A102248</t>
  </si>
  <si>
    <t>Price_BOM_LCS_Imp_0575</t>
  </si>
  <si>
    <t>Price_BOM_LCS_Imp_0576</t>
  </si>
  <si>
    <t>Price_BOM_LCS_Imp_0578</t>
  </si>
  <si>
    <t>Price_BOM_LCS_Imp_0579</t>
  </si>
  <si>
    <t>Price_BOM_LCS_Imp_0581</t>
  </si>
  <si>
    <t>Price_BOM_LCS_Imp_0582</t>
  </si>
  <si>
    <t>Price_BOM_LCS_Imp_0584</t>
  </si>
  <si>
    <t>Price_BOM_LCS_Imp_0585</t>
  </si>
  <si>
    <t>Price_BOM_LCS_Imp_0587</t>
  </si>
  <si>
    <t>Price_BOM_LCS_Imp_0588</t>
  </si>
  <si>
    <t>A101936</t>
  </si>
  <si>
    <t>Price_BOM_LCS_Imp_0590</t>
  </si>
  <si>
    <t>:40129-4P-15HP-LCSE:40129-4P-20HP-LCSE:40129-4P-25HP-LCSE:</t>
  </si>
  <si>
    <t>IMP,L,40129,XA,H304</t>
  </si>
  <si>
    <t>A101938</t>
  </si>
  <si>
    <t>Price_BOM_LCS_Imp_0591</t>
  </si>
  <si>
    <t>96699296</t>
  </si>
  <si>
    <t>A102249</t>
  </si>
  <si>
    <t>Price_BOM_LCS_Imp_0593</t>
  </si>
  <si>
    <t>Price_BOM_LCS_Imp_0594</t>
  </si>
  <si>
    <t>Price_BOM_LCS_Imp_0596</t>
  </si>
  <si>
    <t>Price_BOM_LCS_Imp_0597</t>
  </si>
  <si>
    <t>Price_BOM_LCS_Imp_0599</t>
  </si>
  <si>
    <t>Price_BOM_LCS_Imp_0600</t>
  </si>
  <si>
    <t>Price_BOM_LCS_Imp_0602</t>
  </si>
  <si>
    <t>Price_BOM_LCS_Imp_0603</t>
  </si>
  <si>
    <t>Price_BOM_LCS_Imp_0605</t>
  </si>
  <si>
    <t>Price_BOM_LCS_Imp_0606</t>
  </si>
  <si>
    <t>A101943</t>
  </si>
  <si>
    <t>Price_BOM_LCS_Imp_0608</t>
  </si>
  <si>
    <t>IMP,L,4012A,XA,H304</t>
  </si>
  <si>
    <t>A101945</t>
  </si>
  <si>
    <t>Price_BOM_LCS_Imp_0609</t>
  </si>
  <si>
    <t>A102250</t>
  </si>
  <si>
    <t>Price_BOM_LCS_Imp_0611</t>
  </si>
  <si>
    <t>Price_BOM_LCS_Imp_0612</t>
  </si>
  <si>
    <t>Price_BOM_LCS_Imp_0614</t>
  </si>
  <si>
    <t>Price_BOM_LCS_Imp_0615</t>
  </si>
  <si>
    <t>Price_BOM_LCS_Imp_0617</t>
  </si>
  <si>
    <t>Price_BOM_LCS_Imp_0618</t>
  </si>
  <si>
    <t>Price_BOM_LCS_Imp_0620</t>
  </si>
  <si>
    <t>Price_BOM_LCS_Imp_0621</t>
  </si>
  <si>
    <t>Price_BOM_LCS_Imp_0623</t>
  </si>
  <si>
    <t>Price_BOM_LCS_Imp_0624</t>
  </si>
  <si>
    <t>A101950</t>
  </si>
  <si>
    <t>Price_BOM_LCS_Imp_0626</t>
  </si>
  <si>
    <t>IMP,L,40157,XA,H304</t>
  </si>
  <si>
    <t>A101952</t>
  </si>
  <si>
    <t>Price_BOM_LCS_Imp_0627</t>
  </si>
  <si>
    <t>96699326</t>
  </si>
  <si>
    <t>A102251</t>
  </si>
  <si>
    <t>Price_BOM_LCS_Imp_0629</t>
  </si>
  <si>
    <t>Price_BOM_LCS_Imp_0630</t>
  </si>
  <si>
    <t>Price_BOM_LCS_Imp_0632</t>
  </si>
  <si>
    <t>Price_BOM_LCS_Imp_0633</t>
  </si>
  <si>
    <t>Price_BOM_LCS_Imp_0635</t>
  </si>
  <si>
    <t>Price_BOM_LCS_Imp_0636</t>
  </si>
  <si>
    <t>Price_BOM_LCS_Imp_0638</t>
  </si>
  <si>
    <t>Price_BOM_LCS_Imp_0639</t>
  </si>
  <si>
    <t>Price_BOM_LCS_Imp_0641</t>
  </si>
  <si>
    <t>Price_BOM_LCS_Imp_0642</t>
  </si>
  <si>
    <t>A101957</t>
  </si>
  <si>
    <t>Price_BOM_LCS_Imp_0644</t>
  </si>
  <si>
    <t>Anodized Steel</t>
  </si>
  <si>
    <t>A101959</t>
  </si>
  <si>
    <t>Price_BOM_LCS_Imp_0645</t>
  </si>
  <si>
    <t>A102252</t>
  </si>
  <si>
    <t>Price_BOM_LCS_Imp_0647</t>
  </si>
  <si>
    <t>Price_BOM_LCS_Imp_0648</t>
  </si>
  <si>
    <t>Price_BOM_LCS_Imp_0650</t>
  </si>
  <si>
    <t>Price_BOM_LCS_Imp_0651</t>
  </si>
  <si>
    <t>Price_BOM_LCS_Imp_0653</t>
  </si>
  <si>
    <t>Price_BOM_LCS_Imp_0654</t>
  </si>
  <si>
    <t>Price_BOM_LCS_Imp_0656</t>
  </si>
  <si>
    <t>Price_BOM_LCS_Imp_0657</t>
  </si>
  <si>
    <t>Price_BOM_LCS_Imp_0659</t>
  </si>
  <si>
    <t>Price_BOM_LCS_Imp_0660</t>
  </si>
  <si>
    <t>A101964</t>
  </si>
  <si>
    <t>Price_BOM_LCS_Imp_0662</t>
  </si>
  <si>
    <t>IMP,L,50957,X4,H304</t>
  </si>
  <si>
    <t>A101966</t>
  </si>
  <si>
    <t>Price_BOM_LCS_Imp_0663</t>
  </si>
  <si>
    <t>A102253</t>
  </si>
  <si>
    <t>Price_BOM_LCS_Imp_0665</t>
  </si>
  <si>
    <t>Price_BOM_LCS_Imp_0666</t>
  </si>
  <si>
    <t>Price_BOM_LCS_Imp_0668</t>
  </si>
  <si>
    <t>Price_BOM_LCS_Imp_0669</t>
  </si>
  <si>
    <t>Price_BOM_LCS_Imp_0671</t>
  </si>
  <si>
    <t>Price_BOM_LCS_Imp_0672</t>
  </si>
  <si>
    <t>Price_BOM_LCS_Imp_0674</t>
  </si>
  <si>
    <t>Price_BOM_LCS_Imp_0675</t>
  </si>
  <si>
    <t>Price_BOM_LCS_Imp_0677</t>
  </si>
  <si>
    <t>Price_BOM_LCS_Imp_0678</t>
  </si>
  <si>
    <t>A101971</t>
  </si>
  <si>
    <t>Price_BOM_LCS_Imp_0680</t>
  </si>
  <si>
    <t>IMP,L,50123,XA,H304</t>
  </si>
  <si>
    <t>A101973</t>
  </si>
  <si>
    <t>Price_BOM_LCS_Imp_0681</t>
  </si>
  <si>
    <t>A102254</t>
  </si>
  <si>
    <t>Price_BOM_LCS_Imp_0683</t>
  </si>
  <si>
    <t>Price_BOM_LCS_Imp_0684</t>
  </si>
  <si>
    <t>Price_BOM_LCS_Imp_0686</t>
  </si>
  <si>
    <t>Price_BOM_LCS_Imp_0687</t>
  </si>
  <si>
    <t>Price_BOM_LCS_Imp_0689</t>
  </si>
  <si>
    <t>Price_BOM_LCS_Imp_0690</t>
  </si>
  <si>
    <t>Price_BOM_LCS_Imp_0692</t>
  </si>
  <si>
    <t>Price_BOM_LCS_Imp_0693</t>
  </si>
  <si>
    <t>Price_BOM_LCS_Imp_0695</t>
  </si>
  <si>
    <t>Price_BOM_LCS_Imp_0696</t>
  </si>
  <si>
    <t>A101978</t>
  </si>
  <si>
    <t>Price_BOM_LCS_Imp_0698</t>
  </si>
  <si>
    <t>:50123-LCS:</t>
  </si>
  <si>
    <t>A101980</t>
  </si>
  <si>
    <t>Price_BOM_LCS_Imp_0699</t>
  </si>
  <si>
    <t>A102255</t>
  </si>
  <si>
    <t>Price_BOM_LCS_Imp_0701</t>
  </si>
  <si>
    <t>Price_BOM_LCS_Imp_0702</t>
  </si>
  <si>
    <t>Price_BOM_LCS_Imp_0704</t>
  </si>
  <si>
    <t>Price_BOM_LCS_Imp_0705</t>
  </si>
  <si>
    <t>Price_BOM_LCS_Imp_0707</t>
  </si>
  <si>
    <t>Price_BOM_LCS_Imp_0708</t>
  </si>
  <si>
    <t>Price_BOM_LCS_Imp_0710</t>
  </si>
  <si>
    <t>Price_BOM_LCS_Imp_0711</t>
  </si>
  <si>
    <t>Price_BOM_LCS_Imp_0713</t>
  </si>
  <si>
    <t>Price_BOM_LCS_Imp_0714</t>
  </si>
  <si>
    <t>A101985</t>
  </si>
  <si>
    <t>Price_BOM_LCS_Imp_0716</t>
  </si>
  <si>
    <t>IMP,L,50157,X5,H304</t>
  </si>
  <si>
    <t>A101987</t>
  </si>
  <si>
    <t>Price_BOM_LCS_Imp_0717</t>
  </si>
  <si>
    <t>A102256</t>
  </si>
  <si>
    <t>Price_BOM_LCS_Imp_0719</t>
  </si>
  <si>
    <t>Price_BOM_LCS_Imp_0720</t>
  </si>
  <si>
    <t>Price_BOM_LCS_Imp_0722</t>
  </si>
  <si>
    <t>Price_BOM_LCS_Imp_0723</t>
  </si>
  <si>
    <t>Price_BOM_LCS_Imp_0725</t>
  </si>
  <si>
    <t>Price_BOM_LCS_Imp_0726</t>
  </si>
  <si>
    <t>Price_BOM_LCS_Imp_0728</t>
  </si>
  <si>
    <t>Price_BOM_LCS_Imp_0729</t>
  </si>
  <si>
    <t>Price_BOM_LCS_Imp_0731</t>
  </si>
  <si>
    <t>Price_BOM_LCS_Imp_0732</t>
  </si>
  <si>
    <t>A101992</t>
  </si>
  <si>
    <t>Price_BOM_LCS_Imp_0734</t>
  </si>
  <si>
    <t>:60951-LCS:60951-4P-20HP-LCSE:60951-4P-25HP-LCSE:</t>
  </si>
  <si>
    <t>A101994</t>
  </si>
  <si>
    <t>Price_BOM_LCS_Imp_0735</t>
  </si>
  <si>
    <t>A102257</t>
  </si>
  <si>
    <t>Price_BOM_LCS_Imp_0737</t>
  </si>
  <si>
    <t>Price_BOM_LCS_Imp_0738</t>
  </si>
  <si>
    <t>Price_BOM_LCS_Imp_0740</t>
  </si>
  <si>
    <t>Price_BOM_LCS_Imp_0741</t>
  </si>
  <si>
    <t>Price_BOM_LCS_Imp_0743</t>
  </si>
  <si>
    <t>Price_BOM_LCS_Imp_0744</t>
  </si>
  <si>
    <t>Price_BOM_LCS_Imp_0746</t>
  </si>
  <si>
    <t>Price_BOM_LCS_Imp_0747</t>
  </si>
  <si>
    <t>Price_BOM_LCS_Imp_0749</t>
  </si>
  <si>
    <t>Price_BOM_LCS_Imp_0750</t>
  </si>
  <si>
    <t>A101999</t>
  </si>
  <si>
    <t>Price_BOM_LCS_Imp_0752</t>
  </si>
  <si>
    <t>IMP,L,60123,XA,H304</t>
  </si>
  <si>
    <t>A102001</t>
  </si>
  <si>
    <t>Price_BOM_LCS_Imp_0753</t>
  </si>
  <si>
    <t>A102258</t>
  </si>
  <si>
    <t>Price_BOM_LCS_Imp_0755</t>
  </si>
  <si>
    <t>Price_BOM_LCS_Imp_0756</t>
  </si>
  <si>
    <t>Price_BOM_LCS_Imp_0758</t>
  </si>
  <si>
    <t>Price_BOM_LCS_Imp_0759</t>
  </si>
  <si>
    <t>Price_BOM_LCS_Imp_0761</t>
  </si>
  <si>
    <t>Price_BOM_LCS_Imp_0762</t>
  </si>
  <si>
    <t>Price_BOM_LCS_Imp_0764</t>
  </si>
  <si>
    <t>Price_BOM_LCS_Imp_0765</t>
  </si>
  <si>
    <t>Price_BOM_LCS_Imp_0767</t>
  </si>
  <si>
    <t>Price_BOM_LCS_Imp_0768</t>
  </si>
  <si>
    <t>A102006</t>
  </si>
  <si>
    <t>Price_BOM_LCS_Imp_0770</t>
  </si>
  <si>
    <t>IMP,L,60123,X5,H304</t>
  </si>
  <si>
    <t>A102008</t>
  </si>
  <si>
    <t>Price_BOM_LCS_Imp_0771</t>
  </si>
  <si>
    <t>A102259</t>
  </si>
  <si>
    <t>Price_BOM_LCS_Imp_0773</t>
  </si>
  <si>
    <t>Price_BOM_LCS_Imp_0774</t>
  </si>
  <si>
    <t>Price_BOM_LCS_Imp_0776</t>
  </si>
  <si>
    <t>Price_BOM_LCS_Imp_0777</t>
  </si>
  <si>
    <t>Price_BOM_LCS_Imp_0779</t>
  </si>
  <si>
    <t>Price_BOM_LCS_Imp_0780</t>
  </si>
  <si>
    <t>Price_BOM_LCS_Imp_0782</t>
  </si>
  <si>
    <t>Price_BOM_LCS_Imp_0783</t>
  </si>
  <si>
    <t>Price_BOM_LCS_Imp_0785</t>
  </si>
  <si>
    <t>Price_BOM_LCS_Imp_0786</t>
  </si>
  <si>
    <t>A102013</t>
  </si>
  <si>
    <t>Price_BOM_LCS_Imp_0788</t>
  </si>
  <si>
    <t>A102015</t>
  </si>
  <si>
    <t>Price_BOM_LCS_Imp_0789</t>
  </si>
  <si>
    <t>A102260</t>
  </si>
  <si>
    <t>Price_BOM_LCS_Imp_0791</t>
  </si>
  <si>
    <t>Price_BOM_LCS_Imp_0792</t>
  </si>
  <si>
    <t>Price_BOM_LCS_Imp_0794</t>
  </si>
  <si>
    <t>Price_BOM_LCS_Imp_0795</t>
  </si>
  <si>
    <t>Price_BOM_LCS_Imp_0797</t>
  </si>
  <si>
    <t>Price_BOM_LCS_Imp_0798</t>
  </si>
  <si>
    <t>Price_BOM_LCS_Imp_0800</t>
  </si>
  <si>
    <t>Price_BOM_LCS_Imp_0801</t>
  </si>
  <si>
    <t>Price_BOM_LCS_Imp_0803</t>
  </si>
  <si>
    <t>Price_BOM_LCS_Imp_0804</t>
  </si>
  <si>
    <t>A102020</t>
  </si>
  <si>
    <t>Price_BOM_LCS_Imp_0806</t>
  </si>
  <si>
    <t>IMP,L,80123,X5,H304</t>
  </si>
  <si>
    <t>A102029</t>
  </si>
  <si>
    <t>Price_BOM_LCS_Imp_0807</t>
  </si>
  <si>
    <t>A102262</t>
  </si>
  <si>
    <t>Price_BOM_LCS_Imp_0809</t>
  </si>
  <si>
    <t>Price_BOM_LCS_Imp_0810</t>
  </si>
  <si>
    <t>Price_BOM_LCS_Imp_0812</t>
  </si>
  <si>
    <t>Price_BOM_LCS_Imp_0813</t>
  </si>
  <si>
    <t>Price_BOM_LCS_Imp_0815</t>
  </si>
  <si>
    <t>Price_BOM_LCS_Imp_0816</t>
  </si>
  <si>
    <t>Price_BOM_LCS_Imp_0818</t>
  </si>
  <si>
    <t>Price_BOM_LCS_Imp_0819</t>
  </si>
  <si>
    <t>Price_BOM_LCS_Imp_0821</t>
  </si>
  <si>
    <t>Price_BOM_LCS_Imp_0822</t>
  </si>
  <si>
    <t>A102034</t>
  </si>
  <si>
    <t>Price_BOM_LCS_Imp_0823</t>
  </si>
  <si>
    <t>IMP,L,12709,X3,H304</t>
  </si>
  <si>
    <t>A101704</t>
  </si>
  <si>
    <t>Price_BOM_LCS_Imp_0825</t>
  </si>
  <si>
    <t>:3012A-LCS:</t>
  </si>
  <si>
    <t>Price_BOM_LCS_Imp_0826</t>
  </si>
  <si>
    <t>:40129-LCS:</t>
  </si>
  <si>
    <t>Price_BOM_LCS_Imp_0827</t>
  </si>
  <si>
    <t>Price_BOM_LCS_Imp_0828</t>
  </si>
  <si>
    <t>Price_BOM_LCS_Imp_0829</t>
  </si>
  <si>
    <t>Price_BOM_LCS_Imp_0830</t>
  </si>
  <si>
    <t>Z:\LCS_Hardware.xml</t>
  </si>
  <si>
    <t>Price_BOM_LCS_Hardware</t>
  </si>
  <si>
    <t>FlangeConfiguration</t>
  </si>
  <si>
    <t>HardwareMaterial</t>
  </si>
  <si>
    <t>MotorFrame</t>
  </si>
  <si>
    <t>codeX</t>
  </si>
  <si>
    <t>Option ID</t>
  </si>
  <si>
    <t>Motor Frame</t>
  </si>
  <si>
    <t>Price_BOM_LCS_Hardware_001</t>
  </si>
  <si>
    <t>:10707-2P-3HP-LCSE:10707-2P-5HP-LCSE:10707-2P-7.5HP-LCSE:10707-2P-10HP-LCSE:10707-2P-15HP-LCSE:</t>
  </si>
  <si>
    <t>Hardware_Steel_Gr5</t>
  </si>
  <si>
    <t>:182TC:184TC:213TC:215TC:254TC:</t>
  </si>
  <si>
    <t xml:space="preserve">HW,VLS,7" X3/4,TC,STL GRADE5 </t>
  </si>
  <si>
    <t>A100091</t>
  </si>
  <si>
    <t>Price_BOM_LCS_Hardware_002</t>
  </si>
  <si>
    <t>:30127-4P-15HP-LCSE:30127-4P-20HP-LCSE:30127-4P-25HP-LCSE:</t>
  </si>
  <si>
    <t>:284TC:286TC:</t>
  </si>
  <si>
    <t>HW,VLS,12" X3/A/5,8.50"AK,TC,ADP,ST GRD5</t>
  </si>
  <si>
    <t>Price_BOM_LCS_Hardware_004</t>
  </si>
  <si>
    <t>:12709-2P-5HP-LCSE:12709-2P-7.5HP-LCSE:12709-2P-10HP-LCSE:12709-2P-15HP-LCSE:</t>
  </si>
  <si>
    <t>Price_BOM_LCS_Hardware_007</t>
  </si>
  <si>
    <t>:15705-2P-5HP-LCSE:15705-2P-7.5HP-LCSE:15705-2P-10HP-LCSE:15705-2P-15HP-LCSE:15705-2P-20HP-LCSE:</t>
  </si>
  <si>
    <t>:182TC:184TC:213TC:215TC:254TC:256TC:</t>
  </si>
  <si>
    <t>Price_BOM_LCS_Hardware_010</t>
  </si>
  <si>
    <t>:20709-4P-3HP-LCSE:20709-2P-7.5HP-LCSE:20709-2P-10HP-LCSE:</t>
  </si>
  <si>
    <t>:182TC:184TC:213TC:215TC:</t>
  </si>
  <si>
    <t>Price_BOM_LCS_Hardware_011</t>
  </si>
  <si>
    <t>:324TC:326TC:</t>
  </si>
  <si>
    <t>HW,VLS,12" XA/5,12"AK,TC,STL GRD5</t>
  </si>
  <si>
    <t>Price_BOM_LCS_Hardware_013</t>
  </si>
  <si>
    <t>:20709-2P-15HP-LCSE:20709-2P-20HP-LCSE:20709-2P-25HP-LCSE:</t>
  </si>
  <si>
    <t>:254TC:256TC:</t>
  </si>
  <si>
    <t>Price_BOM_LCS_Hardware_014</t>
  </si>
  <si>
    <t>:4012A-LCS:</t>
  </si>
  <si>
    <t>Price_BOM_LCS_Hardware_016</t>
  </si>
  <si>
    <t>:15951-4P-3HP-LCSE:15951-2P-10HP-LCSE:</t>
  </si>
  <si>
    <t>:182TC:215TC:</t>
  </si>
  <si>
    <t xml:space="preserve">HW,VLS,9.5" X3/4,TC,STL GRADE5 </t>
  </si>
  <si>
    <t>Price_BOM_LCS_Hardware_019</t>
  </si>
  <si>
    <t>:15951-2P-15HP-LCSE:15951-2P-20HP-LCSE:15951-2P-25HP-LCSE:</t>
  </si>
  <si>
    <t>Price_BOM_LCS_Hardware_020</t>
  </si>
  <si>
    <t>:284TSC:286TSC:</t>
  </si>
  <si>
    <t>HW,VLS,7" X3/4,TC,ADP,STL GRADE 5</t>
  </si>
  <si>
    <t>Price_BOM_LCS_Hardware_022</t>
  </si>
  <si>
    <t>:15955-4P-3HP-LCSE:15955-4P-5HP-LCSE:</t>
  </si>
  <si>
    <t>:182TC:184TC:</t>
  </si>
  <si>
    <t>Price_BOM_LCS_Hardware_023</t>
  </si>
  <si>
    <t>Price_BOM_LCS_Hardware_025</t>
  </si>
  <si>
    <t>:15955-2P-15HP-LCSE:15955-2P-20HP-LCSE:15955-2P-25HP-LCSE:15955-2P-30HP-LCSE:</t>
  </si>
  <si>
    <t>Price_BOM_LCS_Hardware_026</t>
  </si>
  <si>
    <t>Price_BOM_LCS_Hardware_028</t>
  </si>
  <si>
    <t>:15959-4P-3HP-LCSE:15959-4P-5HP-LCSE:15959-4P-7.5HP-LCSE:</t>
  </si>
  <si>
    <t>Price_BOM_LCS_Hardware_029</t>
  </si>
  <si>
    <t>:15959-2P-20HP-LCSE:15959-2P-25HP-LCSE:15959-2P-30HP-LCSE:</t>
  </si>
  <si>
    <t>Price_BOM_LCS_Hardware_031</t>
  </si>
  <si>
    <t>Price_BOM_LCS_Hardware_032</t>
  </si>
  <si>
    <t>:20953-2P-20HP-LCSE:20953-2P-25HP-LCSE:20953-2P-30HP-LCSE:</t>
  </si>
  <si>
    <t>Price_BOM_LCS_Hardware_034</t>
  </si>
  <si>
    <t>:20953-4P-3HP-LCSE:20953-4P-5HP-LCSE:20953-4P-7.5HP-LCSE:</t>
  </si>
  <si>
    <t>Price_BOM_LCS_Hardware_035</t>
  </si>
  <si>
    <t>:25707-2P-15HP-LCSE:25707-2P-20HP-LCSE:25707-2P-25HP-LCSE:25707-2P-30HP-LCSE:</t>
  </si>
  <si>
    <t>Price_BOM_LCS_Hardware_037</t>
  </si>
  <si>
    <t>Price_BOM_LCS_Hardware_038</t>
  </si>
  <si>
    <t>:30707-2P-15HP-LCSE:30707-2P-20HP-LCSE:30707-2P-25HP-LCSE:30707-2P-30HP-LCSE:</t>
  </si>
  <si>
    <t>Price_BOM_LCS_Hardware_040</t>
  </si>
  <si>
    <t>:20121-4P-7.5HP-LCSE:20121-4P-10HP-LCSE:</t>
  </si>
  <si>
    <t>:213TC:215TC:</t>
  </si>
  <si>
    <t>HW,VLS,12" X3/A/5,8.50"AK,TC,STL GRD5</t>
  </si>
  <si>
    <t>Price_BOM_LCS_Hardware_041</t>
  </si>
  <si>
    <t>:10707-LCS:</t>
  </si>
  <si>
    <t>Price_BOM_LCS_Hardware_043</t>
  </si>
  <si>
    <t>:20121-4P-15HP-LCSE:</t>
  </si>
  <si>
    <t>Price_BOM_LCS_Hardware_044</t>
  </si>
  <si>
    <t>:12709-LCS:</t>
  </si>
  <si>
    <t>Price_BOM_LCS_Hardware_046</t>
  </si>
  <si>
    <t>:25707-4P-3HP-LCSE:25707-4P-5HP-LCSE:25707-2P-7.5HP-LCSE:25707-2P-10HP-LCSE:</t>
  </si>
  <si>
    <t>Price_BOM_LCS_Hardware_047</t>
  </si>
  <si>
    <t>:15705-LCS:</t>
  </si>
  <si>
    <t>Price_BOM_LCS_Hardware_049</t>
  </si>
  <si>
    <t>Price_BOM_LCS_Hardware_050</t>
  </si>
  <si>
    <t>:15951-LCS:</t>
  </si>
  <si>
    <t>Price_BOM_LCS_Hardware_052</t>
  </si>
  <si>
    <t>:25957-4P-3HP-LCSE:25957-4P-5HP-LCSE:25957-4P-7.5HP-LCSE:25957-4P-10HP-LCSE:</t>
  </si>
  <si>
    <t>Price_BOM_LCS_Hardware_053</t>
  </si>
  <si>
    <t>:284TC:286TC:284TSC:286TSC:</t>
  </si>
  <si>
    <t>Price_BOM_LCS_Hardware_055</t>
  </si>
  <si>
    <t>:25957-2P-25HP-LCSE:25957-2P-30HP-LCSE:</t>
  </si>
  <si>
    <t>Price_BOM_LCS_Hardware_056</t>
  </si>
  <si>
    <t>:15955-LCS:</t>
  </si>
  <si>
    <t>Price_BOM_LCS_Hardware_058</t>
  </si>
  <si>
    <t>:25123-4P-7.5HP-LCSE:25123-4P-10HP-LCSE:</t>
  </si>
  <si>
    <t>Price_BOM_LCS_Hardware_061</t>
  </si>
  <si>
    <t>:25123-4P-15HP-LCSE:25123-4P-20HP-LCSE:</t>
  </si>
  <si>
    <t>Price_BOM_LCS_Hardware_062</t>
  </si>
  <si>
    <t>Price_BOM_LCS_Hardware_064</t>
  </si>
  <si>
    <t>:30707-4P-3HP-LCSE:30707-4P-5HP-LCSE:30707-4P-7.5HP-LCSE:30707-2P-10HP-LCSE:</t>
  </si>
  <si>
    <t>Price_BOM_LCS_Hardware_067</t>
  </si>
  <si>
    <t>Price_BOM_LCS_Hardware_068</t>
  </si>
  <si>
    <t>:15959-LCS:</t>
  </si>
  <si>
    <t>Price_BOM_LCS_Hardware_070</t>
  </si>
  <si>
    <t>:30957-4P-5HP-LCSE:30957-4P-7.5HP-LCSE:30957-4P-10HP-LCSE:</t>
  </si>
  <si>
    <t>:184TC:213TC:215TC:</t>
  </si>
  <si>
    <t>Price_BOM_LCS_Hardware_071</t>
  </si>
  <si>
    <t>Price_BOM_LCS_Hardware_073</t>
  </si>
  <si>
    <t>:30957-4P-15HP-LCSE:</t>
  </si>
  <si>
    <t>:254TC:</t>
  </si>
  <si>
    <t>Price_BOM_LCS_Hardware_074</t>
  </si>
  <si>
    <t>:20709-LCS:</t>
  </si>
  <si>
    <t>Price_BOM_LCS_Hardware_076</t>
  </si>
  <si>
    <t>:30121-4P-15HP-LCSE:30121-4P-20HP-LCSE:30121-4P-25HP-LCSE:</t>
  </si>
  <si>
    <t>Price_BOM_LCS_Hardware_077</t>
  </si>
  <si>
    <t>:20953-LCS:</t>
  </si>
  <si>
    <t>Price_BOM_LCS_Hardware_079</t>
  </si>
  <si>
    <t>Price_BOM_LCS_Hardware_080</t>
  </si>
  <si>
    <t>Price_BOM_LCS_Hardware_082</t>
  </si>
  <si>
    <t>:40707-4P-3HP-LCSE:40707-4P-5HP-LCSE:40707-4P-7.5HP-LCSE:</t>
  </si>
  <si>
    <t>Price_BOM_LCS_Hardware_083</t>
  </si>
  <si>
    <t>:25707-LCS:</t>
  </si>
  <si>
    <t>Price_BOM_LCS_Hardware_085</t>
  </si>
  <si>
    <t>:40707-2P-25HP-LCSE:40707-2P-30HP-LCSE:</t>
  </si>
  <si>
    <t>Price_BOM_LCS_Hardware_086</t>
  </si>
  <si>
    <t>Price_BOM_LCS_Hardware_088</t>
  </si>
  <si>
    <t>:40957-4P-10HP-LCSE:</t>
  </si>
  <si>
    <t>:215TC:</t>
  </si>
  <si>
    <t>HW,VLS,9.5" X3/4,TC,STL GRADE 5</t>
  </si>
  <si>
    <t>Price_BOM_LCS_Hardware_089</t>
  </si>
  <si>
    <t>:25957-LCS:</t>
  </si>
  <si>
    <t>Price_BOM_LCS_Hardware_091</t>
  </si>
  <si>
    <t>:40957-4P-15HP-LCSE:40957-4P-20HP-LCSE:</t>
  </si>
  <si>
    <t>Price_BOM_LCS_Hardware_092</t>
  </si>
  <si>
    <t>Price_BOM_LCS_Hardware_094</t>
  </si>
  <si>
    <t>Price_BOM_LCS_Hardware_095</t>
  </si>
  <si>
    <t>:30707-LCS:</t>
  </si>
  <si>
    <t>Price_BOM_LCS_Hardware_097</t>
  </si>
  <si>
    <t>:4012A-4P-15HP-LCSE:4012A-4P-20HP-LCSE:4012A-4P-25HP-LCSE:</t>
  </si>
  <si>
    <t>Price_BOM_LCS_Hardware_098</t>
  </si>
  <si>
    <t>Price_BOM_LCS_Hardware_100</t>
  </si>
  <si>
    <t>:50957-4P-15HP-LCSE:50957-4P-20HP-LCSE:50957-4P-25HP-LCSE:</t>
  </si>
  <si>
    <t>Price_BOM_LCS_Hardware_101</t>
  </si>
  <si>
    <t>:30957-LCS:</t>
  </si>
  <si>
    <t>Price_BOM_LCS_Hardware_104</t>
  </si>
  <si>
    <t>Price_BOM_LCS_Hardware_106</t>
  </si>
  <si>
    <t>:60951-4P-20HP-LCSE:60951-4P-25HP-LCSE:</t>
  </si>
  <si>
    <t>Price_BOM_LCS_Hardware_107</t>
  </si>
  <si>
    <t>:40707-LCS:</t>
  </si>
  <si>
    <t>Price_BOM_LCS_Hardware_109</t>
  </si>
  <si>
    <t>Price_BOM_LCS_Hardware_110</t>
  </si>
  <si>
    <t>Price_BOM_LCS_Hardware_112</t>
  </si>
  <si>
    <t>Price_BOM_LCS_Hardware_113</t>
  </si>
  <si>
    <t>:40957-LCS:</t>
  </si>
  <si>
    <t>Price_BOM_LCS_Hardware_115</t>
  </si>
  <si>
    <t>Price_BOM_LCS_Hardware_116</t>
  </si>
  <si>
    <t>Price_BOM_LCS_Hardware_118</t>
  </si>
  <si>
    <t>:182TC:184TC:213TC:215TC:254TC:256TC:324TSC:326TSC:324TC:326TC:364TSC:365TSC:364TC:365TC:</t>
  </si>
  <si>
    <t>Price_BOM_LCS_Hardware_119</t>
  </si>
  <si>
    <t>Price_BOM_LCS_Hardware_121</t>
  </si>
  <si>
    <t>Price_BOM_LCS_Hardware_122</t>
  </si>
  <si>
    <t>:50957-LCS:50957-4P-25HP-LCSE:</t>
  </si>
  <si>
    <t>HW,VLS,9.5" X3/4,TC,ADP,STL GRADE 5</t>
  </si>
  <si>
    <t>Price_BOM_LCS_Hardware_124</t>
  </si>
  <si>
    <t>Price_BOM_LCS_Hardware_125</t>
  </si>
  <si>
    <t>:40129-LCS:40129-4P-25HP-LCSE:</t>
  </si>
  <si>
    <t>HW,VLS,12" XA/5,12"AK,TC,ADP,STL GRD5</t>
  </si>
  <si>
    <t>Price_BOM_LCS_Hardware_127</t>
  </si>
  <si>
    <t>Price_BOM_LCS_Hardware_128</t>
  </si>
  <si>
    <t>:4012A-LCS:4012A-4P-25HP-LCSE:</t>
  </si>
  <si>
    <t>Price_BOM_LCS_Hardware_130</t>
  </si>
  <si>
    <t>Price_BOM_LCS_Hardware_131</t>
  </si>
  <si>
    <t>:60951-LCS:60951-4P-25HP-LCSE:</t>
  </si>
  <si>
    <t>Price_BOM_LCS_Hardware_133</t>
  </si>
  <si>
    <t>Price_BOM_LCS_Hardware_134</t>
  </si>
  <si>
    <t>Price_BOM_LCS_Hardware_136</t>
  </si>
  <si>
    <t>Price_BOM_LCS_Hardware_137</t>
  </si>
  <si>
    <t>Price_BOM_LCS_Hardware_139</t>
  </si>
  <si>
    <t>Price_BOM_LCS_Hardware_142</t>
  </si>
  <si>
    <t>Price_BOM_LCS_Hardware_145</t>
  </si>
  <si>
    <t>Price_BOM_LCS_Hardware_148</t>
  </si>
  <si>
    <t>:20121-LCS:</t>
  </si>
  <si>
    <t>Price_BOM_LCS_Hardware_151</t>
  </si>
  <si>
    <t>Price_BOM_LCS_Hardware_154</t>
  </si>
  <si>
    <t>Price_BOM_LCS_Hardware_157</t>
  </si>
  <si>
    <t>Price_BOM_LCS_Hardware_160</t>
  </si>
  <si>
    <t>:182TC:184TC:213TC:215TC:254TC:256TC:324TSC:326TSC:324TC:326TC:364TSC:365TSC:364TC:365TC:404TSC:405TSC:404TC:405TC</t>
  </si>
  <si>
    <t>Price_BOM_LCS_Hardware_163</t>
  </si>
  <si>
    <t>Price_BOM_LCS_Hardware_166</t>
  </si>
  <si>
    <t>:25123-LCS:</t>
  </si>
  <si>
    <t>Price_BOM_LCS_Hardware_169</t>
  </si>
  <si>
    <t>Price_BOM_LCS_Hardware_172</t>
  </si>
  <si>
    <t>Price_BOM_LCS_Hardware_175</t>
  </si>
  <si>
    <t>Price_BOM_LCS_Hardware_178</t>
  </si>
  <si>
    <t>Price_BOM_LCS_Hardware_181</t>
  </si>
  <si>
    <t>Price_BOM_LCS_Hardware_184</t>
  </si>
  <si>
    <t>:30121-LCS:</t>
  </si>
  <si>
    <t>Price_BOM_LCS_Hardware_187</t>
  </si>
  <si>
    <t>:30127-LCS:</t>
  </si>
  <si>
    <t>Price_BOM_LCS_Hardware_190</t>
  </si>
  <si>
    <t>HW,VLS,15" XA,8.5"AK,TC,STL GRD5</t>
  </si>
  <si>
    <t>Price_BOM_LCS_Hardware_193</t>
  </si>
  <si>
    <t>HW,VLS,15" XA,8.5"AK,TC,ADP,STL GRD5</t>
  </si>
  <si>
    <t>Price_BOM_LCS_Hardware_196</t>
  </si>
  <si>
    <t>:324TSC:326TSC:324TC:326TC:364TSC:365TSC:364TC:365TC:</t>
  </si>
  <si>
    <t>HW,VLS,15" XA/5,12"AK,TC,STL GRD5</t>
  </si>
  <si>
    <t>Price_BOM_LCS_Hardware_198</t>
  </si>
  <si>
    <t>Price_BOM_LCS_Hardware_201</t>
  </si>
  <si>
    <t>Price_BOM_LCS_Hardware_204</t>
  </si>
  <si>
    <t>Price_BOM_LCS_Hardware_207</t>
  </si>
  <si>
    <t>Price_BOM_LCS_Hardware_211</t>
  </si>
  <si>
    <t>Price_BOM_LCS_Hardware_214</t>
  </si>
  <si>
    <t>Price_BOM_LCS_Hardware_217</t>
  </si>
  <si>
    <t>Price_BOM_LCS_Hardware_220</t>
  </si>
  <si>
    <t>Price_BOM_LCS_Hardware_223</t>
  </si>
  <si>
    <t>Price_BOM_LCS_Hardware_226</t>
  </si>
  <si>
    <t>:324TSC:326TSC:324TC:326TC:364TSC:365TSC:364TC:365TC:404TSC:405TSC:404TC:405TC</t>
  </si>
  <si>
    <t>Price_BOM_LCS_Hardware_229</t>
  </si>
  <si>
    <t>:324TSC:326TSC:324TC:326TC:364TSC:365TSC:364TC:365TC:404TSC:405TSC:404TC:405TC:</t>
  </si>
  <si>
    <t>Price_BOM_LCS_Hardware_230</t>
  </si>
  <si>
    <t>:30121-LCS:30127-LCS:</t>
  </si>
  <si>
    <t>Price_BOM_LCS_Hardware_232</t>
  </si>
  <si>
    <t>Price_BOM_LCS_Hardware_235</t>
  </si>
  <si>
    <t>Price_BOM_LCS_Hardware_236</t>
  </si>
  <si>
    <t>Price_BOM_LCS_Hardware_238</t>
  </si>
  <si>
    <t>:324TC:326TC:364TC:365TC:404TC:405TC:444TC:445TC:</t>
  </si>
  <si>
    <t>Price_BOM_LCS_Hardware_241</t>
  </si>
  <si>
    <t>Price_BOM_LCS_Hardware_242</t>
  </si>
  <si>
    <t>Price_BOM_LCS_Hardware_244</t>
  </si>
  <si>
    <t>Price_BOM_LCS_Hardware_247</t>
  </si>
  <si>
    <t>Price_BOM_LCS_Hardware_248</t>
  </si>
  <si>
    <t>:324TC:326TC:364TC:365TC:</t>
  </si>
  <si>
    <t>Price_BOM_LCS_Hardware_250</t>
  </si>
  <si>
    <t>Price_BOM_LCS_Hardware_253</t>
  </si>
  <si>
    <t>:324TSC:326TSC:324TC:326TC:364TSC:365TSC:364TC:365TC:404TSC:405TSC:404TC:405TC:444TC:445TC:</t>
  </si>
  <si>
    <t>Price_BOM_LCS_Hardware_254</t>
  </si>
  <si>
    <t>Price_BOM_LCS_Hardware_256</t>
  </si>
  <si>
    <t>Price_BOM_LCS_Hardware_259</t>
  </si>
  <si>
    <t>Price_BOM_LCS_Hardware_017</t>
  </si>
  <si>
    <t>:364TC:365TC:</t>
  </si>
  <si>
    <t>Price_BOM_LCS_Hardware_065</t>
  </si>
  <si>
    <t>Price_BOM_LCS_Hardware_008</t>
  </si>
  <si>
    <t>:30127-4P-15HP LCSE:30127-4P-20HP LCSE:30127-4P-25HP LCSE:</t>
  </si>
  <si>
    <t>Hardware_Steel_Gr8</t>
  </si>
  <si>
    <t>A100092</t>
  </si>
  <si>
    <t>Price_BOM_LCS_WearRings</t>
  </si>
  <si>
    <t>Wear Ring Material</t>
  </si>
  <si>
    <t>MatlCode</t>
  </si>
  <si>
    <t>Price_BOM_LCS_WearRings_001</t>
  </si>
  <si>
    <t>WRMatl_Vesconite</t>
  </si>
  <si>
    <t>Vesconite</t>
  </si>
  <si>
    <t>M4</t>
  </si>
  <si>
    <t>WEAR RING, 1.62"x1.88"x0.62", M4</t>
  </si>
  <si>
    <t>A102197</t>
  </si>
  <si>
    <t>Display Blank</t>
  </si>
  <si>
    <t>Price_BOM_LCS_WearRings_002</t>
  </si>
  <si>
    <t>WEAR RING, 2.12"x2.63"x0.62", M4</t>
  </si>
  <si>
    <t>Price_BOM_LCS_WearRings_003</t>
  </si>
  <si>
    <t>WEAR RING, 2.50"x3.00"x0.75", M4</t>
  </si>
  <si>
    <t>Price_BOM_LCS_WearRings_004</t>
  </si>
  <si>
    <t>Price_BOM_LCS_WearRings_005</t>
  </si>
  <si>
    <t>Price_BOM_LCS_WearRings_006</t>
  </si>
  <si>
    <t>WEAR RING, 2.50"x 3.00"x0.88" M4</t>
  </si>
  <si>
    <t>Price_BOM_LCS_WearRings_007</t>
  </si>
  <si>
    <t>Price_BOM_LCS_WearRings_008</t>
  </si>
  <si>
    <t>Price_BOM_LCS_WearRings_009</t>
  </si>
  <si>
    <t>Price_BOM_LCS_WearRings_010</t>
  </si>
  <si>
    <t>WEAR RING, 3.00"x3.50"x0.75", M4</t>
  </si>
  <si>
    <t>Price_BOM_LCS_WearRings_011</t>
  </si>
  <si>
    <t>Price_BOM_LCS_WearRings_012</t>
  </si>
  <si>
    <t>Price_BOM_LCS_WearRings_013</t>
  </si>
  <si>
    <t>Price_BOM_LCS_WearRings_014</t>
  </si>
  <si>
    <t>Price_BOM_LCS_WearRings_015</t>
  </si>
  <si>
    <t>Price_BOM_LCS_WearRings_016</t>
  </si>
  <si>
    <t>WEAR RING, 3.50"x4.00"x0.69", M4</t>
  </si>
  <si>
    <t>Price_BOM_LCS_WearRings_017</t>
  </si>
  <si>
    <t>Price_BOM_LCS_WearRings_018</t>
  </si>
  <si>
    <t>Price_BOM_LCS_WearRings_019</t>
  </si>
  <si>
    <t>Price_BOM_LCS_WearRings_020</t>
  </si>
  <si>
    <t>Price_BOM_LCS_WearRings_021</t>
  </si>
  <si>
    <t>Price_BOM_LCS_WearRings_022</t>
  </si>
  <si>
    <t>WEAR RING, 4.25"x4.75"x0.75", M4</t>
  </si>
  <si>
    <t>Price_BOM_LCS_WearRings_023</t>
  </si>
  <si>
    <t>Price_BOM_LCS_WearRings_024</t>
  </si>
  <si>
    <t>WEAR RING, 2.50"x3.00"x0.88", M4</t>
  </si>
  <si>
    <t>Price_BOM_LCS_WearRings_025</t>
  </si>
  <si>
    <t>WEAR RING,LCS,3095-7-XA</t>
  </si>
  <si>
    <t>Price_BOM_LCS_WearRings_026</t>
  </si>
  <si>
    <t>WEAR RING,LCS,3012-1 &amp; 7 &amp; 3015-7</t>
  </si>
  <si>
    <t>Price_BOM_LCS_WearRings_027</t>
  </si>
  <si>
    <t>Price_BOM_LCS_WearRings_028</t>
  </si>
  <si>
    <t>Price_BOM_LCS_WearRings_029</t>
  </si>
  <si>
    <t>WEAR RING, 5.38"x6.25"x1.00", M4</t>
  </si>
  <si>
    <t>Price_BOM_LCS_WearRings_030</t>
  </si>
  <si>
    <t>WEAR RING,LCS,4070-7-X4</t>
  </si>
  <si>
    <t>Price_BOM_LCS_WearRings_031</t>
  </si>
  <si>
    <t>WEAR RING,LCS,4095-7 &amp; 9</t>
  </si>
  <si>
    <t>Price_BOM_LCS_WearRings_032</t>
  </si>
  <si>
    <t>Price_BOM_LCS_WearRings_033</t>
  </si>
  <si>
    <t>Price_BOM_LCS_WearRings_034</t>
  </si>
  <si>
    <t>WEAR RING,LCS,4012-9 &amp; A &amp; 4015-7</t>
  </si>
  <si>
    <t>Price_BOM_LCS_WearRings_035</t>
  </si>
  <si>
    <t>Price_BOM_LCS_WearRings_036</t>
  </si>
  <si>
    <t>Price_BOM_LCS_WearRings_037</t>
  </si>
  <si>
    <t>Price_BOM_LCS_WearRings_038</t>
  </si>
  <si>
    <t>WEAR RING,LCS,5095-7</t>
  </si>
  <si>
    <t>Price_BOM_LCS_WearRings_039</t>
  </si>
  <si>
    <t>WEAR RING,LCS,5012-3</t>
  </si>
  <si>
    <t>Price_BOM_LCS_WearRings_040</t>
  </si>
  <si>
    <t>Price_BOM_LCS_WearRings_041</t>
  </si>
  <si>
    <t>WEAR RING,LCS,5015-7</t>
  </si>
  <si>
    <t>Price_BOM_LCS_WearRings_042</t>
  </si>
  <si>
    <t>WEAR RING,LCS,6095-1</t>
  </si>
  <si>
    <t>Price_BOM_LCS_WearRings_043</t>
  </si>
  <si>
    <t>WEAR RING,LCS,6012-3-XA</t>
  </si>
  <si>
    <t>Price_BOM_LCS_WearRings_044</t>
  </si>
  <si>
    <t>WEAR RING,LCS,6012-3-X5</t>
  </si>
  <si>
    <t>Price_BOM_LCS_WearRings_045</t>
  </si>
  <si>
    <t>WEAR RING,LCS,6015-7</t>
  </si>
  <si>
    <t>Price_BOM_LCS_WearRings_046</t>
  </si>
  <si>
    <t>WEAR RING,LCS,8012-3</t>
  </si>
  <si>
    <t>Price_BOM_LCS_WearRings_047</t>
  </si>
  <si>
    <t>WRMatl_Bronze_CDA90500</t>
  </si>
  <si>
    <t>Bronze, ASTM B584, C90500</t>
  </si>
  <si>
    <t>B18</t>
  </si>
  <si>
    <t>Price_BOM_LCS_WearRings_048</t>
  </si>
  <si>
    <t>Price_BOM_LCS_WearRings_049</t>
  </si>
  <si>
    <t>Price_BOM_LCS_WearRings_050</t>
  </si>
  <si>
    <t>Price_BOM_LCS_WearRings_051</t>
  </si>
  <si>
    <t>Price_BOM_LCS_WearRings_052</t>
  </si>
  <si>
    <t>Price_BOM_LCS_WearRings_053</t>
  </si>
  <si>
    <t>Price_BOM_LCS_WearRings_054</t>
  </si>
  <si>
    <t>Price_BOM_LCS_WearRings_055</t>
  </si>
  <si>
    <t>Price_BOM_LCS_WearRings_056</t>
  </si>
  <si>
    <t>Price_BOM_LCS_WearRings_057</t>
  </si>
  <si>
    <t>Price_BOM_LCS_WearRings_058</t>
  </si>
  <si>
    <t>Price_BOM_LCS_WearRings_059</t>
  </si>
  <si>
    <t>Price_BOM_LCS_WearRings_060</t>
  </si>
  <si>
    <t>Price_BOM_LCS_WearRings_061</t>
  </si>
  <si>
    <t>Price_BOM_LCS_WearRings_062</t>
  </si>
  <si>
    <t>Price_BOM_LCS_WearRings_063</t>
  </si>
  <si>
    <t>Price_BOM_LCS_WearRings_064</t>
  </si>
  <si>
    <t>Price_BOM_LCS_WearRings_065</t>
  </si>
  <si>
    <t>Price_BOM_LCS_WearRings_066</t>
  </si>
  <si>
    <t>Price_BOM_LCS_WearRings_067</t>
  </si>
  <si>
    <t>Price_BOM_LCS_WearRings_068</t>
  </si>
  <si>
    <t>Price_BOM_LCS_WearRings_069</t>
  </si>
  <si>
    <t>Price_BOM_LCS_WearRings_070</t>
  </si>
  <si>
    <t>Price_BOM_LCS_WearRings_071</t>
  </si>
  <si>
    <t>Price_BOM_LCS_WearRings_072</t>
  </si>
  <si>
    <t>Price_BOM_LCS_WearRings_073</t>
  </si>
  <si>
    <t>Price_BOM_LCS_WearRings_074</t>
  </si>
  <si>
    <t>Price_BOM_LCS_WearRings_075</t>
  </si>
  <si>
    <t>Price_BOM_LCS_WearRings_076</t>
  </si>
  <si>
    <t>Price_BOM_LCS_WearRings_077</t>
  </si>
  <si>
    <t>Price_BOM_LCS_WearRings_078</t>
  </si>
  <si>
    <t>Price_BOM_LCS_WearRings_079</t>
  </si>
  <si>
    <t>Price_BOM_LCS_WearRings_080</t>
  </si>
  <si>
    <t>Price_BOM_LCS_WearRings_081</t>
  </si>
  <si>
    <t>Price_BOM_LCS_WearRings_082</t>
  </si>
  <si>
    <t>Price_BOM_LCS_WearRings_083</t>
  </si>
  <si>
    <t>Price_BOM_LCS_WearRings_084</t>
  </si>
  <si>
    <t>Price_BOM_LCS_WearRings_085</t>
  </si>
  <si>
    <t>Price_BOM_LCS_WearRings_086</t>
  </si>
  <si>
    <t>Price_BOM_LCS_WearRings_087</t>
  </si>
  <si>
    <t>Price_BOM_LCS_WearRings_088</t>
  </si>
  <si>
    <t>Price_BOM_LCS_WearRings_089</t>
  </si>
  <si>
    <t>Price_BOM_LCS_WearRings_090</t>
  </si>
  <si>
    <t>Price_BOM_LCS_WearRings_091</t>
  </si>
  <si>
    <t>Price_BOM_LCS_WearRings_092</t>
  </si>
  <si>
    <t>C:\PSDexports\LCS_Inserts.xml</t>
  </si>
  <si>
    <t>Price_BOM_LCS_Insert</t>
  </si>
  <si>
    <t>CaseMaterial</t>
  </si>
  <si>
    <t>SealType</t>
  </si>
  <si>
    <t>Orientation</t>
  </si>
  <si>
    <t>BushingMatl</t>
  </si>
  <si>
    <t>Sealing</t>
  </si>
  <si>
    <t>Motor Type</t>
  </si>
  <si>
    <t>Mtr Fr</t>
  </si>
  <si>
    <t>Nozzle</t>
  </si>
  <si>
    <t>Bushing Material</t>
  </si>
  <si>
    <t>Part Number</t>
  </si>
  <si>
    <t>Price_BOM_LCS_Insert_001</t>
  </si>
  <si>
    <t>Opt_InsertProvided</t>
  </si>
  <si>
    <t>:Cast Iron, ASTM-A48, CL 35:</t>
  </si>
  <si>
    <t>:C30:C35:J:</t>
  </si>
  <si>
    <t>:MechSealType21:MechSealType2:</t>
  </si>
  <si>
    <t>Vertical</t>
  </si>
  <si>
    <t>:E:MLEC:</t>
  </si>
  <si>
    <t>BRK B/M,VLS,X3,7",182/256TC M4</t>
  </si>
  <si>
    <t>A300192</t>
  </si>
  <si>
    <t>Price_BOM_LCS_Insert_002</t>
  </si>
  <si>
    <t>:Cast Iron, ASTM-A48, CL 35:CaseMatl_Ductile_Iron_ASTM-A536-65</t>
  </si>
  <si>
    <t>A300221</t>
  </si>
  <si>
    <t>LT108</t>
  </si>
  <si>
    <t>Price_BOM_LCS_Insert_003</t>
  </si>
  <si>
    <t>Price_BOM_LCS_Insert_004</t>
  </si>
  <si>
    <t>Price_BOM_LCS_Insert_005</t>
  </si>
  <si>
    <t>Price_BOM_LCS_Insert_006</t>
  </si>
  <si>
    <t>Price_BOM_LCS_Insert_007</t>
  </si>
  <si>
    <t>Price_BOM_LCS_Insert_008</t>
  </si>
  <si>
    <t>Price_BOM_LCS_Insert_009</t>
  </si>
  <si>
    <t>Price_BOM_LCS_Insert_010</t>
  </si>
  <si>
    <t>Price_BOM_LCS_Insert_011</t>
  </si>
  <si>
    <t>Price_BOM_LCS_Insert_012</t>
  </si>
  <si>
    <t>Price_BOM_LCS_Insert_013</t>
  </si>
  <si>
    <t>Price_BOM_LCS_Insert_014</t>
  </si>
  <si>
    <t>Price_BOM_LCS_Insert_015</t>
  </si>
  <si>
    <t>BRK B/M,VLS, X3,9.5",182/256TC M4</t>
  </si>
  <si>
    <t>A100132</t>
  </si>
  <si>
    <t>Price_BOM_LCS_Insert_016</t>
  </si>
  <si>
    <t>A300229</t>
  </si>
  <si>
    <t>Price_BOM_LCS_Insert_017</t>
  </si>
  <si>
    <t>Price_BOM_LCS_Insert_018</t>
  </si>
  <si>
    <t>Price_BOM_LCS_Insert_019</t>
  </si>
  <si>
    <t>Price_BOM_LCS_Insert_020</t>
  </si>
  <si>
    <t>Price_BOM_LCS_Insert_021</t>
  </si>
  <si>
    <t>Price_BOM_LCS_Insert_022</t>
  </si>
  <si>
    <t>Price_BOM_LCS_Insert_023</t>
  </si>
  <si>
    <t>Price_BOM_LCS_Insert_024</t>
  </si>
  <si>
    <t>Price_BOM_LCS_Insert_025</t>
  </si>
  <si>
    <t>Price_BOM_LCS_Insert_026</t>
  </si>
  <si>
    <t>Price_BOM_LCS_Insert_027</t>
  </si>
  <si>
    <t>Price_BOM_LCS_Insert_028</t>
  </si>
  <si>
    <t>Price_BOM_LCS_Insert_029</t>
  </si>
  <si>
    <t>BRK B/M,VLS,X3,25/4012,182/256TC M4</t>
  </si>
  <si>
    <t>A300167</t>
  </si>
  <si>
    <t>Price_BOM_LCS_Insert_030</t>
  </si>
  <si>
    <t>A300186</t>
  </si>
  <si>
    <t>Price_BOM_LCS_Insert_031</t>
  </si>
  <si>
    <t>Price_BOM_LCS_Insert_032</t>
  </si>
  <si>
    <t>Price_BOM_LCS_Insert_033</t>
  </si>
  <si>
    <t>:15951-LCS:15951-2P-25HP-LCSE:</t>
  </si>
  <si>
    <t>BRK B/M,VLS,X4,9.5",284/286 TC M4</t>
  </si>
  <si>
    <t>A300165</t>
  </si>
  <si>
    <t>Price_BOM_LCS_Insert_034</t>
  </si>
  <si>
    <t>A300211</t>
  </si>
  <si>
    <t>Price_BOM_LCS_Insert_035</t>
  </si>
  <si>
    <t>:15955-LCS:15955-2P-25HP-LCSE:15955-2P-30HP-LCSE:</t>
  </si>
  <si>
    <t>Price_BOM_LCS_Insert_036</t>
  </si>
  <si>
    <t>Price_BOM_LCS_Insert_037</t>
  </si>
  <si>
    <t>:15959-LCS:15959-2P-25HP-LCSE:15959-2P-30HP-LCSE:</t>
  </si>
  <si>
    <t>Price_BOM_LCS_Insert_038</t>
  </si>
  <si>
    <t>Price_BOM_LCS_Insert_039</t>
  </si>
  <si>
    <t>:20953-LCS:20953-2P-25HP-LCSE:20953-2P-30HP-LCSE:</t>
  </si>
  <si>
    <t>Price_BOM_LCS_Insert_040</t>
  </si>
  <si>
    <t>Price_BOM_LCS_Insert_041</t>
  </si>
  <si>
    <t>Price_BOM_LCS_Insert_042</t>
  </si>
  <si>
    <t>Price_BOM_LCS_Insert_043</t>
  </si>
  <si>
    <t>Price_BOM_LCS_Insert_044</t>
  </si>
  <si>
    <t>Price_BOM_LCS_Insert_045</t>
  </si>
  <si>
    <t>:50957-LCS:</t>
  </si>
  <si>
    <t>Price_BOM_LCS_Insert_046</t>
  </si>
  <si>
    <t>Price_BOM_LCS_Insert_047</t>
  </si>
  <si>
    <t>:324TC:326TC:324TSC:326TSC:</t>
  </si>
  <si>
    <t>BRK B/M,VLS,X4/XA,9.5",324/405 TC M4</t>
  </si>
  <si>
    <t>A100418</t>
  </si>
  <si>
    <t>Price_BOM_LCS_Insert_048</t>
  </si>
  <si>
    <t>A300233</t>
  </si>
  <si>
    <t>Price_BOM_LCS_Insert_049</t>
  </si>
  <si>
    <t>Price_BOM_LCS_Insert_050</t>
  </si>
  <si>
    <t>Price_BOM_LCS_Insert_051</t>
  </si>
  <si>
    <t>Price_BOM_LCS_Insert_052</t>
  </si>
  <si>
    <t>Price_BOM_LCS_Insert_053</t>
  </si>
  <si>
    <t>Price_BOM_LCS_Insert_054</t>
  </si>
  <si>
    <t>Price_BOM_LCS_Insert_055</t>
  </si>
  <si>
    <t>Price_BOM_LCS_Insert_056</t>
  </si>
  <si>
    <t>Price_BOM_LCS_Insert_057</t>
  </si>
  <si>
    <t>Price_BOM_LCS_Insert_058</t>
  </si>
  <si>
    <t>Price_BOM_LCS_Insert_059</t>
  </si>
  <si>
    <t>Price_BOM_LCS_Insert_060</t>
  </si>
  <si>
    <t>Price_BOM_LCS_Insert_061</t>
  </si>
  <si>
    <t>:15951-LCS:15951-2P-15HP-LCSE:15951-2P-20HP-LCSE:</t>
  </si>
  <si>
    <t>:213TC:215TC:254TC:256TC:</t>
  </si>
  <si>
    <t>BRK B/M,VLS,X4,9.5",213/256 TC M4</t>
  </si>
  <si>
    <t>A300194</t>
  </si>
  <si>
    <t>Price_BOM_LCS_Insert_062</t>
  </si>
  <si>
    <t>Price_BOM_LCS_Insert_063</t>
  </si>
  <si>
    <t>:15955-LCS:15955-2P-15HP-LCSE:15955-2P-20HP-LCSE:</t>
  </si>
  <si>
    <t>Price_BOM_LCS_Insert_064</t>
  </si>
  <si>
    <t>Price_BOM_LCS_Insert_065</t>
  </si>
  <si>
    <t>:15959-LCS:15959-2P-20HP-LCSE:</t>
  </si>
  <si>
    <t>Price_BOM_LCS_Insert_066</t>
  </si>
  <si>
    <t>Price_BOM_LCS_Insert_067</t>
  </si>
  <si>
    <t>:20953-LCS:20953-2P-20HP-LCSE:</t>
  </si>
  <si>
    <t>Price_BOM_LCS_Insert_068</t>
  </si>
  <si>
    <t>Price_BOM_LCS_Insert_069</t>
  </si>
  <si>
    <t>Price_BOM_LCS_Insert_070</t>
  </si>
  <si>
    <t>Price_BOM_LCS_Insert_071</t>
  </si>
  <si>
    <t>Price_BOM_LCS_Insert_072</t>
  </si>
  <si>
    <t>Price_BOM_LCS_Insert_073</t>
  </si>
  <si>
    <t>:20709-LCS:20709-2P-15HP-LCSE:20709-2P-20HP-LCSE:</t>
  </si>
  <si>
    <t>BRK B/M,VLS,X4,7",182/256 TC M4</t>
  </si>
  <si>
    <t>Price_BOM_LCS_Insert_074</t>
  </si>
  <si>
    <t>Price_BOM_LCS_Insert_075</t>
  </si>
  <si>
    <t>:20709-LCS:20709-2P-25HP-LCSE:</t>
  </si>
  <si>
    <t>BRK B/M,VLS,X4,7",284/286 TC M4</t>
  </si>
  <si>
    <t>A300166</t>
  </si>
  <si>
    <t>Price_BOM_LCS_Insert_076</t>
  </si>
  <si>
    <t>A300177</t>
  </si>
  <si>
    <t>Price_BOM_LCS_Insert_077</t>
  </si>
  <si>
    <t>:25707-LCS:25707-2P-15HP-LCSE:25707-2P-20HP-LCSE:</t>
  </si>
  <si>
    <t>Price_BOM_LCS_Insert_078</t>
  </si>
  <si>
    <t>Price_BOM_LCS_Insert_079</t>
  </si>
  <si>
    <t>:25707-LCS:25707-2P-25HP-LCSE:25707-2P-30HP-LCSE:</t>
  </si>
  <si>
    <t>Price_BOM_LCS_Insert_080</t>
  </si>
  <si>
    <t>Price_BOM_LCS_Insert_081</t>
  </si>
  <si>
    <t>:30707-LCS:30707-2P-25HP-LCSE:30707-2P-30HP-LCSE:</t>
  </si>
  <si>
    <t>Price_BOM_LCS_Insert_082</t>
  </si>
  <si>
    <t>Price_BOM_LCS_Insert_083</t>
  </si>
  <si>
    <t>Price_BOM_LCS_Insert_084</t>
  </si>
  <si>
    <t>Price_BOM_LCS_Insert_085</t>
  </si>
  <si>
    <t>:30707-LCS:30707-2P-15HP-LCSE:30707-2P-20HP-LCSE:</t>
  </si>
  <si>
    <t>Price_BOM_LCS_Insert_086</t>
  </si>
  <si>
    <t>Price_BOM_LCS_Insert_087</t>
  </si>
  <si>
    <t>:25707-LCS:30707-LCS:40707-LCS:</t>
  </si>
  <si>
    <t>BRK B/M,VLS,X4,7",324/365 TC M4</t>
  </si>
  <si>
    <t>A300198</t>
  </si>
  <si>
    <t>Price_BOM_LCS_Insert_088</t>
  </si>
  <si>
    <t>A300227</t>
  </si>
  <si>
    <t>Price_BOM_LCS_Insert_089</t>
  </si>
  <si>
    <t>:364TSC:365TSC:364TC:365TC:404TSC:405TSC:404TC:405TC</t>
  </si>
  <si>
    <t>A300203</t>
  </si>
  <si>
    <t>Price_BOM_LCS_Insert_090</t>
  </si>
  <si>
    <t>A300222</t>
  </si>
  <si>
    <t>Price_BOM_LCS_Insert_091</t>
  </si>
  <si>
    <t>Price_BOM_LCS_Insert_092</t>
  </si>
  <si>
    <t>A300220</t>
  </si>
  <si>
    <t>Price_BOM_LCS_Insert_093</t>
  </si>
  <si>
    <t>BRK B/M,VLS,XA,20-5012,182/256 TC M4</t>
  </si>
  <si>
    <t>A300169</t>
  </si>
  <si>
    <t>Price_BOM_LCS_Insert_094</t>
  </si>
  <si>
    <t>A300200</t>
  </si>
  <si>
    <t>Price_BOM_LCS_Insert_095</t>
  </si>
  <si>
    <t>A300168</t>
  </si>
  <si>
    <t>Price_BOM_LCS_Insert_096</t>
  </si>
  <si>
    <t>Price_BOM_LCS_Insert_097</t>
  </si>
  <si>
    <t>Price_BOM_LCS_Insert_098</t>
  </si>
  <si>
    <t>Price_BOM_LCS_Insert_099</t>
  </si>
  <si>
    <t>Price_BOM_LCS_Insert_100</t>
  </si>
  <si>
    <t>Price_BOM_LCS_Insert_101</t>
  </si>
  <si>
    <t>Price_BOM_LCS_Insert_102</t>
  </si>
  <si>
    <t>Price_BOM_LCS_Insert_103</t>
  </si>
  <si>
    <t>Price_BOM_LCS_Insert_104</t>
  </si>
  <si>
    <t>Price_BOM_LCS_Insert_105</t>
  </si>
  <si>
    <t>:25123-LCS:30121-LCS:30127-LCS:40129-LCS:4012A-LCS:4012A-4P-25HP-LCSE:40129-4P-25HP-LCSE:</t>
  </si>
  <si>
    <t>BRK B/M,VLS,XA,5012,284/286 TC M4</t>
  </si>
  <si>
    <t>Price_BOM_LCS_Insert_106</t>
  </si>
  <si>
    <t>:25123-LCS:30121-LCS:30127-LCS:40129-LCS:4012A-LCS:</t>
  </si>
  <si>
    <t>A300201</t>
  </si>
  <si>
    <t>Price_BOM_LCS_Insert_107</t>
  </si>
  <si>
    <t>BRK B/M,VLS,XA,5012,324/326 TC M4</t>
  </si>
  <si>
    <t>A300170</t>
  </si>
  <si>
    <t>Price_BOM_LCS_Insert_108</t>
  </si>
  <si>
    <t>A300202</t>
  </si>
  <si>
    <t>Price_BOM_LCS_Insert_109</t>
  </si>
  <si>
    <t>:40959-LCS:60951-LCS:60951-4P-20HP-LCSE:60951-4P-25HP-LCSE:</t>
  </si>
  <si>
    <t>Price_BOM_LCS_Insert_110</t>
  </si>
  <si>
    <t>Price_BOM_LCS_Insert_111</t>
  </si>
  <si>
    <t>:40959-LCS:60951-LCS:</t>
  </si>
  <si>
    <t>Price_BOM_LCS_Insert_112</t>
  </si>
  <si>
    <t>A300234</t>
  </si>
  <si>
    <t>Price_BOM_LCS_Insert_113</t>
  </si>
  <si>
    <t>:40959-LCS:60951-LCS:30957-LCS:</t>
  </si>
  <si>
    <t>Price_BOM_LCS_Insert_114</t>
  </si>
  <si>
    <t>A300235</t>
  </si>
  <si>
    <t>Price_BOM_LCS_Insert_115</t>
  </si>
  <si>
    <t>BRK B/M,VLS,XA,6012,182/256 TC M4</t>
  </si>
  <si>
    <t>A300182</t>
  </si>
  <si>
    <t>Price_BOM_LCS_Insert_116</t>
  </si>
  <si>
    <t>A300212</t>
  </si>
  <si>
    <t>Price_BOM_LCS_Insert_117</t>
  </si>
  <si>
    <t>BRK B/M,VLS,X4,6012,284/286 TC M4</t>
  </si>
  <si>
    <t>A300183</t>
  </si>
  <si>
    <t>Price_BOM_LCS_Insert_118</t>
  </si>
  <si>
    <t>A300213</t>
  </si>
  <si>
    <t>Price_BOM_LCS_Insert_119</t>
  </si>
  <si>
    <t>BRK B/M,VLS,XA,6012,324/365 TC M4</t>
  </si>
  <si>
    <t>A300185</t>
  </si>
  <si>
    <t>Price_BOM_LCS_Insert_120</t>
  </si>
  <si>
    <t>BRK B/M,VLS,XA,6012,324/365 TC DBLDR M4</t>
  </si>
  <si>
    <t>A300215</t>
  </si>
  <si>
    <t>Price_BOM_LCS_Insert_121</t>
  </si>
  <si>
    <t>BRK B/M,VLS,XA,8012,213/256 TC M4</t>
  </si>
  <si>
    <t>A300189</t>
  </si>
  <si>
    <t>Price_BOM_LCS_Insert_122</t>
  </si>
  <si>
    <t>A300218</t>
  </si>
  <si>
    <t>Price_BOM_LCS_Insert_123</t>
  </si>
  <si>
    <t>:324TC:326TC:364TC:365TC:404TC:405TC</t>
  </si>
  <si>
    <t>BRK B/M,VLS,XA,8012,324/405 TC M4</t>
  </si>
  <si>
    <t>A300190</t>
  </si>
  <si>
    <t>Price_BOM_LCS_Insert_124</t>
  </si>
  <si>
    <t>A300219</t>
  </si>
  <si>
    <t>Price_BOM_LCS_Insert_125</t>
  </si>
  <si>
    <t>BRK B/M,VLS,XA,8012,284/286 TC M4</t>
  </si>
  <si>
    <t>A300199</t>
  </si>
  <si>
    <t>Price_BOM_LCS_Insert_126</t>
  </si>
  <si>
    <t>A300228</t>
  </si>
  <si>
    <t>Price_BOM_LCS_Insert_127</t>
  </si>
  <si>
    <t>BRK B/M,VLS,XA,4015,213/256 TC M4</t>
  </si>
  <si>
    <t>A300174</t>
  </si>
  <si>
    <t>Price_BOM_LCS_Insert_128</t>
  </si>
  <si>
    <t>A300205</t>
  </si>
  <si>
    <t>Price_BOM_LCS_Insert_129</t>
  </si>
  <si>
    <t>BRK B/M,VLS,XA,4015,284/286 TC M4</t>
  </si>
  <si>
    <t>A300173</t>
  </si>
  <si>
    <t>Price_BOM_LCS_Insert_130</t>
  </si>
  <si>
    <t>A300204</t>
  </si>
  <si>
    <t>Price_BOM_LCS_Insert_131</t>
  </si>
  <si>
    <t>BRK B/M,VLS.XA,4015,324/365 TC M4</t>
  </si>
  <si>
    <t>A300196</t>
  </si>
  <si>
    <t>Price_BOM_LCS_Insert_132</t>
  </si>
  <si>
    <t>A300225</t>
  </si>
  <si>
    <t>Price_BOM_LCS_Insert_133</t>
  </si>
  <si>
    <t>BRK B/M,VLS,XA,5015,254/256 TC M4</t>
  </si>
  <si>
    <t>A300197</t>
  </si>
  <si>
    <t>Price_BOM_LCS_Insert_134</t>
  </si>
  <si>
    <t>A300226</t>
  </si>
  <si>
    <t>Price_BOM_LCS_Insert_135</t>
  </si>
  <si>
    <t>BRK B/M,VLS,XA,5015,284/286 TC M4</t>
  </si>
  <si>
    <t>A300178</t>
  </si>
  <si>
    <t>Price_BOM_LCS_Insert_136</t>
  </si>
  <si>
    <t>A300208</t>
  </si>
  <si>
    <t>Price_BOM_LCS_Insert_137</t>
  </si>
  <si>
    <t>BRK B/M,VLS,XA,5015,324/365 TC M4</t>
  </si>
  <si>
    <t>A300195</t>
  </si>
  <si>
    <t>Price_BOM_LCS_Insert_138</t>
  </si>
  <si>
    <t>A300224</t>
  </si>
  <si>
    <t>Price_BOM_LCS_Insert_139</t>
  </si>
  <si>
    <t>BRK B/M,VLS,X5,8012,213/254 TC M4</t>
  </si>
  <si>
    <t>A300164</t>
  </si>
  <si>
    <t>Price_BOM_LCS_Insert_140</t>
  </si>
  <si>
    <t>A300162</t>
  </si>
  <si>
    <t>Price_BOM_LCS_Insert_141</t>
  </si>
  <si>
    <t>BRK B/M,VLS,X5,8012,284/286 TC M4</t>
  </si>
  <si>
    <t>A300187</t>
  </si>
  <si>
    <t>Price_BOM_LCS_Insert_142</t>
  </si>
  <si>
    <t>BRK B/M,VLS,X5,8012,324/405TC DBLDR M4</t>
  </si>
  <si>
    <t>A300216</t>
  </si>
  <si>
    <t>Price_BOM_LCS_Insert_143</t>
  </si>
  <si>
    <t>BRK B/M,VLS,X5,8012,324/405 TC M4</t>
  </si>
  <si>
    <t>A300188</t>
  </si>
  <si>
    <t>Price_BOM_LCS_Insert_144</t>
  </si>
  <si>
    <t>A300217</t>
  </si>
  <si>
    <t>Price_BOM_LCS_Insert_145</t>
  </si>
  <si>
    <t>:444TC:445TC:</t>
  </si>
  <si>
    <t>BRK B/M,VLS,X5,8012,444/445 TC M4</t>
  </si>
  <si>
    <t>A100342</t>
  </si>
  <si>
    <t>Price_BOM_LCS_Insert_146</t>
  </si>
  <si>
    <t>A100557</t>
  </si>
  <si>
    <t>Price_BOM_LCS_Insert_147</t>
  </si>
  <si>
    <t>:40157-LCS:50157-LCS:</t>
  </si>
  <si>
    <t>BRK B/M,VLS,X5,50/6015,324/405 TC M4</t>
  </si>
  <si>
    <t>A300175</t>
  </si>
  <si>
    <t>Price_BOM_LCS_Insert_148</t>
  </si>
  <si>
    <t>A300206</t>
  </si>
  <si>
    <t>Price_BOM_LCS_Insert_149</t>
  </si>
  <si>
    <t>BRK B/M,VLS,X5,50/6015,444/445 TC M4</t>
  </si>
  <si>
    <t>A300180</t>
  </si>
  <si>
    <t>Price_BOM_LCS_Insert_150</t>
  </si>
  <si>
    <t>A300210</t>
  </si>
  <si>
    <t>Price_BOM_LCS_Insert_151</t>
  </si>
  <si>
    <t>BRK B/M,VLS,X5,1012,254/256 TC M4</t>
  </si>
  <si>
    <t>A300191</t>
  </si>
  <si>
    <t>Price_BOM_LCS_Insert_152</t>
  </si>
  <si>
    <t>Price_BOM_LCS_Insert_153</t>
  </si>
  <si>
    <t>BRK B/M,VLS,X5,1012,284/286 TC M4</t>
  </si>
  <si>
    <t>A300184</t>
  </si>
  <si>
    <t>Price_BOM_LCS_Insert_154</t>
  </si>
  <si>
    <t>Price_BOM_LCS_Insert_155</t>
  </si>
  <si>
    <t>:324TC:326TC:364TC:365TC:404TC:405TC:</t>
  </si>
  <si>
    <t>BRK B/M,VLS,X5,1012,324/405 TC M4</t>
  </si>
  <si>
    <t>A100347</t>
  </si>
  <si>
    <t>Price_BOM_LCS_Insert_156</t>
  </si>
  <si>
    <t>Price_BOM_LCS_Insert_157</t>
  </si>
  <si>
    <t>BRK B/M,VLS,X5,1012,444/445 TC M4</t>
  </si>
  <si>
    <t>A100396</t>
  </si>
  <si>
    <t>Price_BOM_LCS_Insert_158</t>
  </si>
  <si>
    <t>Price_BOM_LCS_Insert_159</t>
  </si>
  <si>
    <t>Price_BOM_LCS_Insert_160</t>
  </si>
  <si>
    <t>Price_BOM_LCS_Insert_161</t>
  </si>
  <si>
    <t>Price_BOM_LCS_Insert_162</t>
  </si>
  <si>
    <t>Price_BOM_LCS_Insert_163</t>
  </si>
  <si>
    <t>:E:</t>
  </si>
  <si>
    <t>Price_BOM_LCS_Insert_164</t>
  </si>
  <si>
    <t>BRK B/M,VLS,X5,8015,324/405 TC M4</t>
  </si>
  <si>
    <t>email to Alesha for pricing</t>
  </si>
  <si>
    <t>Price_BOM_LCS_Insert_165</t>
  </si>
  <si>
    <t>Price_BOM_LCS_Insert_166</t>
  </si>
  <si>
    <t>:404TC:405TC:</t>
  </si>
  <si>
    <t>Price_BOM_LCS_Insert_167</t>
  </si>
  <si>
    <t>Price_BOM_LCS_Insert_168</t>
  </si>
  <si>
    <t>Graphalloy</t>
  </si>
  <si>
    <t>BRK B/M,VLS,X3,7",182/256TC  X012</t>
  </si>
  <si>
    <t>Price_BOM_LCS_Insert_169</t>
  </si>
  <si>
    <t>Price_BOM_LCS_Insert_170</t>
  </si>
  <si>
    <t>Price_BOM_LCS_Insert_171</t>
  </si>
  <si>
    <t>Price_BOM_LCS_Insert_172</t>
  </si>
  <si>
    <t>Price_BOM_LCS_Insert_173</t>
  </si>
  <si>
    <t>Price_BOM_LCS_Insert_174</t>
  </si>
  <si>
    <t>Price_BOM_LCS_Insert_175</t>
  </si>
  <si>
    <t>Price_BOM_LCS_Insert_176</t>
  </si>
  <si>
    <t>Price_BOM_LCS_Insert_177</t>
  </si>
  <si>
    <t>Price_BOM_LCS_Insert_178</t>
  </si>
  <si>
    <t>Price_BOM_LCS_Insert_179</t>
  </si>
  <si>
    <t>Price_BOM_LCS_Insert_180</t>
  </si>
  <si>
    <t>Price_BOM_LCS_Insert_181</t>
  </si>
  <si>
    <t>Price_BOM_LCS_Insert_182</t>
  </si>
  <si>
    <t>BRK B/M,VLS, X3,9.5",182/256TC  X012</t>
  </si>
  <si>
    <t>Price_BOM_LCS_Insert_183</t>
  </si>
  <si>
    <t>Price_BOM_LCS_Insert_184</t>
  </si>
  <si>
    <t>Price_BOM_LCS_Insert_185</t>
  </si>
  <si>
    <t>Price_BOM_LCS_Insert_186</t>
  </si>
  <si>
    <t>Price_BOM_LCS_Insert_187</t>
  </si>
  <si>
    <t>Price_BOM_LCS_Insert_188</t>
  </si>
  <si>
    <t>Price_BOM_LCS_Insert_189</t>
  </si>
  <si>
    <t>Price_BOM_LCS_Insert_190</t>
  </si>
  <si>
    <t>Price_BOM_LCS_Insert_191</t>
  </si>
  <si>
    <t>Price_BOM_LCS_Insert_192</t>
  </si>
  <si>
    <t>Price_BOM_LCS_Insert_193</t>
  </si>
  <si>
    <t>Price_BOM_LCS_Insert_194</t>
  </si>
  <si>
    <t>Price_BOM_LCS_Insert_195</t>
  </si>
  <si>
    <t>Price_BOM_LCS_Insert_196</t>
  </si>
  <si>
    <t>BRK B/M,VLS,X3,25/4012,182/256TC  X012</t>
  </si>
  <si>
    <t>Price_BOM_LCS_Insert_197</t>
  </si>
  <si>
    <t>Price_BOM_LCS_Insert_198</t>
  </si>
  <si>
    <t>Price_BOM_LCS_Insert_199</t>
  </si>
  <si>
    <t>Price_BOM_LCS_Insert_200</t>
  </si>
  <si>
    <t>BRK B/M,VLS,X4,9.5",284/286 TC  X012</t>
  </si>
  <si>
    <t>Price_BOM_LCS_Insert_201</t>
  </si>
  <si>
    <t>Price_BOM_LCS_Insert_202</t>
  </si>
  <si>
    <t>Price_BOM_LCS_Insert_203</t>
  </si>
  <si>
    <t>Price_BOM_LCS_Insert_204</t>
  </si>
  <si>
    <t>Price_BOM_LCS_Insert_205</t>
  </si>
  <si>
    <t>Price_BOM_LCS_Insert_206</t>
  </si>
  <si>
    <t>Price_BOM_LCS_Insert_207</t>
  </si>
  <si>
    <t>Price_BOM_LCS_Insert_208</t>
  </si>
  <si>
    <t>Price_BOM_LCS_Insert_209</t>
  </si>
  <si>
    <t>Price_BOM_LCS_Insert_210</t>
  </si>
  <si>
    <t>Price_BOM_LCS_Insert_211</t>
  </si>
  <si>
    <t>Price_BOM_LCS_Insert_212</t>
  </si>
  <si>
    <t>Price_BOM_LCS_Insert_213</t>
  </si>
  <si>
    <t>Price_BOM_LCS_Insert_214</t>
  </si>
  <si>
    <t>BRK B/M,VLS,X4/XA,9.5",324/405 TC  X012</t>
  </si>
  <si>
    <t>Price_BOM_LCS_Insert_215</t>
  </si>
  <si>
    <t>Price_BOM_LCS_Insert_216</t>
  </si>
  <si>
    <t>Price_BOM_LCS_Insert_217</t>
  </si>
  <si>
    <t>Price_BOM_LCS_Insert_218</t>
  </si>
  <si>
    <t>Price_BOM_LCS_Insert_219</t>
  </si>
  <si>
    <t>Price_BOM_LCS_Insert_220</t>
  </si>
  <si>
    <t>Price_BOM_LCS_Insert_221</t>
  </si>
  <si>
    <t>Price_BOM_LCS_Insert_222</t>
  </si>
  <si>
    <t>Price_BOM_LCS_Insert_223</t>
  </si>
  <si>
    <t>Price_BOM_LCS_Insert_224</t>
  </si>
  <si>
    <t>Price_BOM_LCS_Insert_225</t>
  </si>
  <si>
    <t>Price_BOM_LCS_Insert_226</t>
  </si>
  <si>
    <t>Price_BOM_LCS_Insert_227</t>
  </si>
  <si>
    <t>Price_BOM_LCS_Insert_228</t>
  </si>
  <si>
    <t>BRK B/M,VLS,X4,9.5",213/256 TC  X012</t>
  </si>
  <si>
    <t>Price_BOM_LCS_Insert_229</t>
  </si>
  <si>
    <t>Price_BOM_LCS_Insert_230</t>
  </si>
  <si>
    <t>Price_BOM_LCS_Insert_231</t>
  </si>
  <si>
    <t>Price_BOM_LCS_Insert_232</t>
  </si>
  <si>
    <t>Price_BOM_LCS_Insert_233</t>
  </si>
  <si>
    <t>Price_BOM_LCS_Insert_234</t>
  </si>
  <si>
    <t>Price_BOM_LCS_Insert_235</t>
  </si>
  <si>
    <t>Price_BOM_LCS_Insert_236</t>
  </si>
  <si>
    <t>Price_BOM_LCS_Insert_237</t>
  </si>
  <si>
    <t>Price_BOM_LCS_Insert_238</t>
  </si>
  <si>
    <t>Price_BOM_LCS_Insert_239</t>
  </si>
  <si>
    <t>Price_BOM_LCS_Insert_240</t>
  </si>
  <si>
    <t>BRK B/M,VLS,X4,7",182/256 TC  X012</t>
  </si>
  <si>
    <t>Price_BOM_LCS_Insert_241</t>
  </si>
  <si>
    <t>Price_BOM_LCS_Insert_242</t>
  </si>
  <si>
    <t>BRK B/M,VLS,X4,7",284/286 TC  X012</t>
  </si>
  <si>
    <t>Price_BOM_LCS_Insert_243</t>
  </si>
  <si>
    <t>Price_BOM_LCS_Insert_244</t>
  </si>
  <si>
    <t>Price_BOM_LCS_Insert_245</t>
  </si>
  <si>
    <t>Price_BOM_LCS_Insert_246</t>
  </si>
  <si>
    <t>Price_BOM_LCS_Insert_247</t>
  </si>
  <si>
    <t>Price_BOM_LCS_Insert_248</t>
  </si>
  <si>
    <t>Price_BOM_LCS_Insert_249</t>
  </si>
  <si>
    <t>Price_BOM_LCS_Insert_250</t>
  </si>
  <si>
    <t>Price_BOM_LCS_Insert_251</t>
  </si>
  <si>
    <t>Price_BOM_LCS_Insert_252</t>
  </si>
  <si>
    <t>Price_BOM_LCS_Insert_253</t>
  </si>
  <si>
    <t>Price_BOM_LCS_Insert_254</t>
  </si>
  <si>
    <t>BRK B/M,VLS,X4,7",324/365 TC  X012</t>
  </si>
  <si>
    <t>Price_BOM_LCS_Insert_255</t>
  </si>
  <si>
    <t>Price_BOM_LCS_Insert_256</t>
  </si>
  <si>
    <t>Price_BOM_LCS_Insert_257</t>
  </si>
  <si>
    <t>Price_BOM_LCS_Insert_258</t>
  </si>
  <si>
    <t>Price_BOM_LCS_Insert_259</t>
  </si>
  <si>
    <t>Price_BOM_LCS_Insert_260</t>
  </si>
  <si>
    <t>BRK B/M,VLS,XA,20-5012,182/256 TC  X012</t>
  </si>
  <si>
    <t>Price_BOM_LCS_Insert_261</t>
  </si>
  <si>
    <t>Price_BOM_LCS_Insert_262</t>
  </si>
  <si>
    <t>Price_BOM_LCS_Insert_263</t>
  </si>
  <si>
    <t>Price_BOM_LCS_Insert_264</t>
  </si>
  <si>
    <t>Price_BOM_LCS_Insert_265</t>
  </si>
  <si>
    <t>Price_BOM_LCS_Insert_266</t>
  </si>
  <si>
    <t>Price_BOM_LCS_Insert_267</t>
  </si>
  <si>
    <t>Price_BOM_LCS_Insert_268</t>
  </si>
  <si>
    <t>Price_BOM_LCS_Insert_269</t>
  </si>
  <si>
    <t>Price_BOM_LCS_Insert_270</t>
  </si>
  <si>
    <t>Price_BOM_LCS_Insert_271</t>
  </si>
  <si>
    <t>Price_BOM_LCS_Insert_272</t>
  </si>
  <si>
    <t>:25123-LCS:30121-LCS:30127-LCS:</t>
  </si>
  <si>
    <t>BRK B/M,VLS,XA,5012,284/286 TC  X012</t>
  </si>
  <si>
    <t>Price_BOM_LCS_Insert_273</t>
  </si>
  <si>
    <t>Price_BOM_LCS_Insert_274</t>
  </si>
  <si>
    <t>BRK B/M,VLS,XA,5012,324/326 TC  X012</t>
  </si>
  <si>
    <t>Price_BOM_LCS_Insert_275</t>
  </si>
  <si>
    <t>Price_BOM_LCS_Insert_276</t>
  </si>
  <si>
    <t>Price_BOM_LCS_Insert_277</t>
  </si>
  <si>
    <t>Price_BOM_LCS_Insert_278</t>
  </si>
  <si>
    <t>Price_BOM_LCS_Insert_279</t>
  </si>
  <si>
    <t>Price_BOM_LCS_Insert_280</t>
  </si>
  <si>
    <t>Price_BOM_LCS_Insert_281</t>
  </si>
  <si>
    <t>Price_BOM_LCS_Insert_282</t>
  </si>
  <si>
    <t>BRK B/M,VLS,XA,6012,182/256 TC  X012</t>
  </si>
  <si>
    <t>Price_BOM_LCS_Insert_283</t>
  </si>
  <si>
    <t>Price_BOM_LCS_Insert_284</t>
  </si>
  <si>
    <t>BRK B/M,VLS,X4,6012,284/286 TC  X012</t>
  </si>
  <si>
    <t>Price_BOM_LCS_Insert_285</t>
  </si>
  <si>
    <t>Price_BOM_LCS_Insert_286</t>
  </si>
  <si>
    <t>BRK B/M,VLS,XA,6012,324/365 TC  X012</t>
  </si>
  <si>
    <t>Price_BOM_LCS_Insert_287</t>
  </si>
  <si>
    <t>BRK B/M,VLS,XA,6012,324/365TC DBDR  X012</t>
  </si>
  <si>
    <t>Price_BOM_LCS_Insert_288</t>
  </si>
  <si>
    <t>BRK B/M,VLS,XA,8012,213/256 TC  X012</t>
  </si>
  <si>
    <t>Price_BOM_LCS_Insert_289</t>
  </si>
  <si>
    <t>Price_BOM_LCS_Insert_290</t>
  </si>
  <si>
    <t>BRK B/M,VLS,XA,8012,324/405 TC  X012</t>
  </si>
  <si>
    <t>Price_BOM_LCS_Insert_291</t>
  </si>
  <si>
    <t>Price_BOM_LCS_Insert_292</t>
  </si>
  <si>
    <t>BRK B/M,VLS,XA,8012,284/286 TC  X012</t>
  </si>
  <si>
    <t>Price_BOM_LCS_Insert_293</t>
  </si>
  <si>
    <t>Price_BOM_LCS_Insert_294</t>
  </si>
  <si>
    <t>BRK B/M,VLS,XA,4015,213/256 TC  X012</t>
  </si>
  <si>
    <t>Price_BOM_LCS_Insert_295</t>
  </si>
  <si>
    <t>Price_BOM_LCS_Insert_296</t>
  </si>
  <si>
    <t>BRK B/M,VLS,XA,4015,284/286 TC  X012</t>
  </si>
  <si>
    <t>Price_BOM_LCS_Insert_297</t>
  </si>
  <si>
    <t>Price_BOM_LCS_Insert_298</t>
  </si>
  <si>
    <t>BRK B/M,VLS.XA,4015,324/365 TC  X012</t>
  </si>
  <si>
    <t>Price_BOM_LCS_Insert_299</t>
  </si>
  <si>
    <t>Price_BOM_LCS_Insert_300</t>
  </si>
  <si>
    <t>BRK B/M,VLS,XA,5015,254/256 TC  X012</t>
  </si>
  <si>
    <t>Price_BOM_LCS_Insert_301</t>
  </si>
  <si>
    <t>Price_BOM_LCS_Insert_302</t>
  </si>
  <si>
    <t>BRK B/M,VLS,XA,5015,284/286 TC  X012</t>
  </si>
  <si>
    <t>Price_BOM_LCS_Insert_303</t>
  </si>
  <si>
    <t>Price_BOM_LCS_Insert_304</t>
  </si>
  <si>
    <t>BRK B/M,VLS,XA,5015,324/365 TC  X012</t>
  </si>
  <si>
    <t>Price_BOM_LCS_Insert_305</t>
  </si>
  <si>
    <t>Price_BOM_LCS_Insert_306</t>
  </si>
  <si>
    <t>BRK B/M,VLS,X5,8012,213/254 TC  X012</t>
  </si>
  <si>
    <t>Price_BOM_LCS_Insert_307</t>
  </si>
  <si>
    <t>Price_BOM_LCS_Insert_308</t>
  </si>
  <si>
    <t>BRK B/M,VLS,X5,8012,284/286 TC  X012</t>
  </si>
  <si>
    <t>Price_BOM_LCS_Insert_309</t>
  </si>
  <si>
    <t>BRK B/M,VLS,X5,8012,324/405TC DBDR  X012</t>
  </si>
  <si>
    <t>Price_BOM_LCS_Insert_310</t>
  </si>
  <si>
    <t>BRK B/M,VLS,X5,8012,324/405 TC  X012</t>
  </si>
  <si>
    <t>Price_BOM_LCS_Insert_311</t>
  </si>
  <si>
    <t>Price_BOM_LCS_Insert_312</t>
  </si>
  <si>
    <t>BRK B/M,VLS,X5,8012,444/445 TC  X012</t>
  </si>
  <si>
    <t>Price_BOM_LCS_Insert_313</t>
  </si>
  <si>
    <t>Price_BOM_LCS_Insert_314</t>
  </si>
  <si>
    <t>BRK B/M,VLS,X5,50/6015,324/405 TC  X012</t>
  </si>
  <si>
    <t>Price_BOM_LCS_Insert_315</t>
  </si>
  <si>
    <t>Price_BOM_LCS_Insert_316</t>
  </si>
  <si>
    <t>BRK B/M,VLS,X5,50/6015,444/445 TC  X012</t>
  </si>
  <si>
    <t>Price_BOM_LCS_Insert_317</t>
  </si>
  <si>
    <t>Price_BOM_LCS_Insert_318</t>
  </si>
  <si>
    <t>BRK B/M,VLS,X5,1012,254/256 TC  X012</t>
  </si>
  <si>
    <t>Price_BOM_LCS_Insert_319</t>
  </si>
  <si>
    <t>Price_BOM_LCS_Insert_320</t>
  </si>
  <si>
    <t>BRK B/M,VLS,X5,1012,284/286 TC  X012</t>
  </si>
  <si>
    <t>Price_BOM_LCS_Insert_321</t>
  </si>
  <si>
    <t>Price_BOM_LCS_Insert_322</t>
  </si>
  <si>
    <t>BRK B/M,VLS,X5,1012,324/405 TC  X012</t>
  </si>
  <si>
    <t>Price_BOM_LCS_Insert_323</t>
  </si>
  <si>
    <t>Price_BOM_LCS_Insert_324</t>
  </si>
  <si>
    <t>BRK B/M,VLS,X5,1012,444/445 TC  X012</t>
  </si>
  <si>
    <t>Price_BOM_LCS_Insert_325</t>
  </si>
  <si>
    <t>Price_BOM_LCS_Insert_326</t>
  </si>
  <si>
    <t>Price_BOM_LCS_Insert_327</t>
  </si>
  <si>
    <t>Price_BOM_LCS_Insert_328</t>
  </si>
  <si>
    <t>Price_BOM_LCS_Insert_329</t>
  </si>
  <si>
    <t>Price_BOM_LCS_Insert_330</t>
  </si>
  <si>
    <t>Price_BOM_LCS_Insert_331</t>
  </si>
  <si>
    <t>BRK B/M,VLS,X5,8015,324/405 TC  X012</t>
  </si>
  <si>
    <t>Price_BOM_LCS_Insert_332</t>
  </si>
  <si>
    <t>Price_BOM_LCS_Insert_333</t>
  </si>
  <si>
    <t>Price_BOM_LCS_Insert_334</t>
  </si>
  <si>
    <t>Price_BOM_LCS_Insert_335</t>
  </si>
  <si>
    <t>Price_BOM_LCS_Insert_336</t>
  </si>
  <si>
    <t>Price_BOM_LCS_Insert_337</t>
  </si>
  <si>
    <t>:50957-LCS:50957-4P-20HP-LCSE:50957-4P-25HP-LCSE:50957-4P-25HP-LCSE:</t>
  </si>
  <si>
    <t>BRK,VLS,X4,9",213-286TC MTR FRA</t>
  </si>
  <si>
    <t>Price_BOM_LCS_Insert_338</t>
  </si>
  <si>
    <t>30957-LCS-2P-40HP</t>
  </si>
  <si>
    <t>286TSC</t>
  </si>
  <si>
    <t>BRK,VLS,X4,9",213-286TC MTR FRAME</t>
  </si>
  <si>
    <t xml:space="preserve"> </t>
  </si>
  <si>
    <t>Refer to Master Seal List for Material Selection</t>
  </si>
  <si>
    <t>These pumps will use only Type 21 and Type 2 seals</t>
  </si>
  <si>
    <t>Price_BOM_LCS_RecircLines</t>
  </si>
  <si>
    <t>ProductLine</t>
  </si>
  <si>
    <t>RecircLineMaterial</t>
  </si>
  <si>
    <t>Recirculation Lines</t>
  </si>
  <si>
    <t>Price_BOM_LCS_RecircLines_01</t>
  </si>
  <si>
    <t>:LCS:LCSE:</t>
  </si>
  <si>
    <t>RecirculationLines_None</t>
  </si>
  <si>
    <t>No Recirc lines</t>
  </si>
  <si>
    <t>A100673</t>
  </si>
  <si>
    <t>Price_BOM_LCS_RecircLines_02</t>
  </si>
  <si>
    <t>Price_BOM_LCS_RecircLines_03</t>
  </si>
  <si>
    <t>Price_BOM_LCS_RecircLines_04</t>
  </si>
  <si>
    <t>Price_BOM_LCS_RecircLines_05</t>
  </si>
  <si>
    <t>RecirculationLines_NylonTubing_BrassFittings</t>
  </si>
  <si>
    <t>Nylon Tubing with Brass Fittings</t>
  </si>
  <si>
    <t>91847438</t>
  </si>
  <si>
    <t>A100674</t>
  </si>
  <si>
    <t>LT249</t>
  </si>
  <si>
    <t>Price_BOM_LCS_RecircLines_06</t>
  </si>
  <si>
    <t>Price_BOM_LCS_RecircLines_07</t>
  </si>
  <si>
    <t>Price_BOM_LCS_RecircLines_08</t>
  </si>
  <si>
    <t>Price_BOM_LCS_RecircLines_09</t>
  </si>
  <si>
    <t>RecirculationLines_CopperTubing_BrassFittings</t>
  </si>
  <si>
    <t>Copper Tubing with Brass Fittings</t>
  </si>
  <si>
    <t>A100675</t>
  </si>
  <si>
    <t>Price_BOM_LCS_RecircLines_10</t>
  </si>
  <si>
    <t>Price_BOM_LCS_RecircLines_11</t>
  </si>
  <si>
    <t>Price_BOM_LCS_RecircLines_12</t>
  </si>
  <si>
    <t>Price_BOM_LCS_RecircLines_13</t>
  </si>
  <si>
    <t>RecirculationLines_SSTubing_SSFittings</t>
  </si>
  <si>
    <t>Stainless Steel Tubing and Fittings</t>
  </si>
  <si>
    <t>91864817</t>
  </si>
  <si>
    <t>A100676</t>
  </si>
  <si>
    <t>Price_BOM_LCS_RecircLines_14</t>
  </si>
  <si>
    <t>Price_BOM_LCS_RecircLines_15</t>
  </si>
  <si>
    <t>Price_BOM_LCS_RecircLines_16</t>
  </si>
  <si>
    <t>Y:\Jaime's CKB\LCS-Bases 8-22-19.xml</t>
  </si>
  <si>
    <t>Price_BOM_LCS_Baseplates</t>
  </si>
  <si>
    <t>FrameSize</t>
  </si>
  <si>
    <t>Base Type</t>
  </si>
  <si>
    <t>Descrip BOM</t>
  </si>
  <si>
    <t>LeadTimeID</t>
  </si>
  <si>
    <t>Price_BOM_LCS_Baseplates_001</t>
  </si>
  <si>
    <t>:10707-2P-10HP-LCSE:10707-2P-7.5HP-LCSE:</t>
  </si>
  <si>
    <t>BaseplateSteel</t>
  </si>
  <si>
    <t>Steel</t>
  </si>
  <si>
    <t>125#</t>
  </si>
  <si>
    <t>BASE B/M,LCS,X3,7"PUMPS,182/215TC</t>
  </si>
  <si>
    <t>A100679</t>
  </si>
  <si>
    <t>Price_BOM_LCS_Baseplates_002</t>
  </si>
  <si>
    <t>:10707-2P-3HP-LCSE:10707-2P-5HP-LCSE:</t>
  </si>
  <si>
    <t>Price_BOM_LCS_Baseplates_003</t>
  </si>
  <si>
    <t>:10707-2P-15HP-LCSE:</t>
  </si>
  <si>
    <t>BASE B/M,LCS,X3/X4,7"PUMP,254/286TC</t>
  </si>
  <si>
    <t>A100734</t>
  </si>
  <si>
    <t>Price_BOM_LCS_Baseplates_004</t>
  </si>
  <si>
    <t>:12709-2P-5HP-LCSE:</t>
  </si>
  <si>
    <t>Price_BOM_LCS_Baseplates_005</t>
  </si>
  <si>
    <t>:12709-2P-7.5HP-LCSE:12709-2P-10HP-LCSE:</t>
  </si>
  <si>
    <t>Price_BOM_LCS_Baseplates_006</t>
  </si>
  <si>
    <t>:12709-2P-15HP-LCSE:</t>
  </si>
  <si>
    <t>Price_BOM_LCS_Baseplates_007</t>
  </si>
  <si>
    <t>:15705-2P-5HP-LCSE:</t>
  </si>
  <si>
    <t>Price_BOM_LCS_Baseplates_008</t>
  </si>
  <si>
    <t>:15705-2P-7.5HP-LCSE:15705-2P-10HP-LCSE:</t>
  </si>
  <si>
    <t>Price_BOM_LCS_Baseplates_009</t>
  </si>
  <si>
    <t>:15705-2P-15HP-LCSE:15705-2P-20HP-LCSE:</t>
  </si>
  <si>
    <t>Price_BOM_LCS_Baseplates_010</t>
  </si>
  <si>
    <t>:15951-4P-3HP-LCSE:15955-4P-3HP-LCSE:15955-4P-5HP-LCSE:15959-4P-3HP-LCSE:15959-4P-5HP-LCSE:</t>
  </si>
  <si>
    <t>BASE B/M,LCS,X3/X4/XA,9.5"PUMP,182/215TC</t>
  </si>
  <si>
    <t>A100735</t>
  </si>
  <si>
    <t>Price_BOM_LCS_Baseplates_011</t>
  </si>
  <si>
    <t>:15951-2P-10HP-LCSE:15959-4P-7.5HP-LCSE:</t>
  </si>
  <si>
    <t>Price_BOM_LCS_Baseplates_012</t>
  </si>
  <si>
    <t>:15951-2P-15HP-LCSE:15951-2P-20HP-LCSE:15955-2P-15HP-LCSE:15955-2P-20HP-LCSE:15959-2P-20HP-LCSE:</t>
  </si>
  <si>
    <t>BASE B/M,LCS,X3/X4/XA,9.5"PUMP,254/286TC</t>
  </si>
  <si>
    <t>A101679</t>
  </si>
  <si>
    <t>Price_BOM_LCS_Baseplates_013</t>
  </si>
  <si>
    <t>:15951-2P-25HP-LCSE:15955-2P-25HP-LCSE:15955-2P-30HP-LCSE:15959-2P-25HP-LCSE:15959-2P-30HP-LCSE:</t>
  </si>
  <si>
    <t>Price_BOM_LCS_Baseplates_014</t>
  </si>
  <si>
    <t>:20709-4P-3HP-LCSE:</t>
  </si>
  <si>
    <t>Price_BOM_LCS_Baseplates_015</t>
  </si>
  <si>
    <t>:20709-2P-7.5HP-LCSE:20709-2P-10HP-LCSE:</t>
  </si>
  <si>
    <t>Price_BOM_LCS_Baseplates_016</t>
  </si>
  <si>
    <t>:20709-2P-15HP-LCSE:20709-2P-20HP-LCSE:</t>
  </si>
  <si>
    <t>Price_BOM_LCS_Baseplates_017</t>
  </si>
  <si>
    <t>:20709-2P-25HP-LCSE:</t>
  </si>
  <si>
    <t>Price_BOM_LCS_Baseplates_018</t>
  </si>
  <si>
    <t>:20953-4P-3HP-LCSE:20953-4P-5HP-LCSE:</t>
  </si>
  <si>
    <t>Price_BOM_LCS_Baseplates_019</t>
  </si>
  <si>
    <t>:20953-4P-7.5HP-LCSE:</t>
  </si>
  <si>
    <t>Price_BOM_LCS_Baseplates_020</t>
  </si>
  <si>
    <t>:20953-2P-20HP-LCSE:</t>
  </si>
  <si>
    <t>Price_BOM_LCS_Baseplates_021</t>
  </si>
  <si>
    <t>:20953-2P-25HP-LCSE:20953-2P-30HP-LCSE:</t>
  </si>
  <si>
    <t>Price_BOM_LCS_Baseplates_022</t>
  </si>
  <si>
    <t>BASE B/M,LCS,X3/XA,12"PUMP,182/215TC</t>
  </si>
  <si>
    <t>A101680</t>
  </si>
  <si>
    <t>Price_BOM_LCS_Baseplates_023</t>
  </si>
  <si>
    <t>BASE B/M,LCS,X3/XA,12"PUMP,254/286TC</t>
  </si>
  <si>
    <t>A101681</t>
  </si>
  <si>
    <t>Price_BOM_LCS_Baseplates_024</t>
  </si>
  <si>
    <t>:25707-4P-3HP-LCSE:25707-4P-5HP-LCSE:25707-LCS:</t>
  </si>
  <si>
    <t>Price_BOM_LCS_Baseplates_025</t>
  </si>
  <si>
    <t>:25707-2P-7.5HP-LCSE:25707-2P-10HP-LCSE:25707-LCS:</t>
  </si>
  <si>
    <t>Price_BOM_LCS_Baseplates_026</t>
  </si>
  <si>
    <t>:25707-2P-15HP-LCSE:25707-2P-20HP-LCSE:</t>
  </si>
  <si>
    <t>Price_BOM_LCS_Baseplates_027</t>
  </si>
  <si>
    <t>:25707-2P-25HP-LCSE:25707-2P-30HP-LCSE:</t>
  </si>
  <si>
    <t>Price_BOM_LCS_Baseplates_028</t>
  </si>
  <si>
    <t>:25957-4P-3HP-LCSE:25957-4P-5HP-LCSE:</t>
  </si>
  <si>
    <t>Price_BOM_LCS_Baseplates_029</t>
  </si>
  <si>
    <t>:25957-4P-7.5HP-LCSE:25957-4P-10HP-LCSE:</t>
  </si>
  <si>
    <t>Price_BOM_LCS_Baseplates_030</t>
  </si>
  <si>
    <t>Price_BOM_LCS_Baseplates_031</t>
  </si>
  <si>
    <t>Price_BOM_LCS_Baseplates_032</t>
  </si>
  <si>
    <t>Price_BOM_LCS_Baseplates_033</t>
  </si>
  <si>
    <t>:30707-4P-3HP-LCSE:30707-4P-5HP-LCSE:</t>
  </si>
  <si>
    <t>Price_BOM_LCS_Baseplates_034</t>
  </si>
  <si>
    <t>:30707-4P-7.5HP-LCSE:30707-2P-10HP-LCSE:</t>
  </si>
  <si>
    <t>Price_BOM_LCS_Baseplates_035</t>
  </si>
  <si>
    <t>:30707-2P-15HP-LCSE:30707-2P-20HP-LCSE:</t>
  </si>
  <si>
    <t>Price_BOM_LCS_Baseplates_036</t>
  </si>
  <si>
    <t>:30707-2P-25HP-LCSE:30707-2P-30HP-LCSE:</t>
  </si>
  <si>
    <t>Price_BOM_LCS_Baseplates_037</t>
  </si>
  <si>
    <t>:30957-4P-5HP-LCSE:</t>
  </si>
  <si>
    <t>Price_BOM_LCS_Baseplates_038</t>
  </si>
  <si>
    <t>:30957-4P-7.5HP-LCSE:30957-4P-10HP-LCSE:</t>
  </si>
  <si>
    <t>Price_BOM_LCS_Baseplates_039</t>
  </si>
  <si>
    <t>Price_BOM_LCS_Baseplates_040</t>
  </si>
  <si>
    <t>:30121-4P-15HP-LCSE:30121-4P-20HP-LCSE:30121-4P-25HP-LCSE:30127-4P-15HP-LCSE:30127-4P-20HP-LCSE:30127-4P-25HP-LCSE:</t>
  </si>
  <si>
    <t>Price_BOM_LCS_Baseplates_041</t>
  </si>
  <si>
    <t>:40707-4P-3HP-LCSE:40707-4P-5HP-LCSE:</t>
  </si>
  <si>
    <t>Price_BOM_LCS_Baseplates_042</t>
  </si>
  <si>
    <t>:40707-4P-7.5HP-LCSE:</t>
  </si>
  <si>
    <t>Price_BOM_LCS_Baseplates_043</t>
  </si>
  <si>
    <t>Price_BOM_LCS_Baseplates_044</t>
  </si>
  <si>
    <t>Price_BOM_LCS_Baseplates_045</t>
  </si>
  <si>
    <t>Price_BOM_LCS_Baseplates_046</t>
  </si>
  <si>
    <t>:40129-4P-15HP-LCSE:40129-4P-20HP-LCSE:40129-4P-25HP-LCSE:4012A-4P-15HP-LCSE:4012A-4P-20HP-LCSE:4012A-4P-25HP-LCSE:</t>
  </si>
  <si>
    <t>Price_BOM_LCS_Baseplates_047</t>
  </si>
  <si>
    <t>BASE B/M,LCS,50-6095,250-280TC</t>
  </si>
  <si>
    <t>Price_BOM_LCS_Baseplates_048</t>
  </si>
  <si>
    <t>:50123-4P-25HP-LCSE:</t>
  </si>
  <si>
    <t>Price_BOM_LCS_Baseplates_049</t>
  </si>
  <si>
    <t>Price_BOM_LCS_Baseplates_050</t>
  </si>
  <si>
    <t>:10707-LCS:12709-LCS:15705-LCS:20709-LCS:30707-LCS:40707-LCS:</t>
  </si>
  <si>
    <t>Price_BOM_LCS_Baseplates_051</t>
  </si>
  <si>
    <t>Price_BOM_LCS_Baseplates_052</t>
  </si>
  <si>
    <t>Price_BOM_LCS_Baseplates_053</t>
  </si>
  <si>
    <t>Price_BOM_LCS_Baseplates_054</t>
  </si>
  <si>
    <t>BASE B/M,LCS,X4,7"PUMP,324/326TC</t>
  </si>
  <si>
    <t>A101683</t>
  </si>
  <si>
    <t>Price_BOM_LCS_Baseplates_055</t>
  </si>
  <si>
    <t>:15951-LCS:15955-LCS:15959-LCS:</t>
  </si>
  <si>
    <t>Price_BOM_LCS_Baseplates_056</t>
  </si>
  <si>
    <t>:254TC:256TC:284TC:286TC:</t>
  </si>
  <si>
    <t>Price_BOM_LCS_Baseplates_057</t>
  </si>
  <si>
    <t>Price_BOM_LCS_Baseplates_058</t>
  </si>
  <si>
    <t>Price_BOM_LCS_Baseplates_059</t>
  </si>
  <si>
    <t>:20953-LCS:25957-LCS:30957-LCS:</t>
  </si>
  <si>
    <t>Price_BOM_LCS_Baseplates_060</t>
  </si>
  <si>
    <t>Price_BOM_LCS_Baseplates_061</t>
  </si>
  <si>
    <t>Price_BOM_LCS_Baseplates_062</t>
  </si>
  <si>
    <t>Price_BOM_LCS_Baseplates_063</t>
  </si>
  <si>
    <t>Price_BOM_LCS_Baseplates_064</t>
  </si>
  <si>
    <t>Price_BOM_LCS_Baseplates_065</t>
  </si>
  <si>
    <t>Price_BOM_LCS_Baseplates_066</t>
  </si>
  <si>
    <t>Price_BOM_LCS_Baseplates_067</t>
  </si>
  <si>
    <t>BASE B/M,LCS,X4/XA,9.5"PUMP,324/326TC</t>
  </si>
  <si>
    <t>A101685</t>
  </si>
  <si>
    <t>Price_BOM_LCS_Baseplates_068</t>
  </si>
  <si>
    <t>:324TSC:326TSC:</t>
  </si>
  <si>
    <t>Price_BOM_LCS_Baseplates_069</t>
  </si>
  <si>
    <t>Price_BOM_LCS_Baseplates_070</t>
  </si>
  <si>
    <t>Price_BOM_LCS_Baseplates_071</t>
  </si>
  <si>
    <t>Price_BOM_LCS_Baseplates_072</t>
  </si>
  <si>
    <t>Price_BOM_LCS_Baseplates_073</t>
  </si>
  <si>
    <t>Price_BOM_LCS_Baseplates_074</t>
  </si>
  <si>
    <t>Price_BOM_LCS_Baseplates_075</t>
  </si>
  <si>
    <t>Price_BOM_LCS_Baseplates_076</t>
  </si>
  <si>
    <t>:324TSC:326TSC:324TC:326TC:</t>
  </si>
  <si>
    <t>Price_BOM_LCS_Baseplates_077</t>
  </si>
  <si>
    <t>:364TSC:365TSC:364TC:365TC:</t>
  </si>
  <si>
    <t>BASE B/M,LCS,XA/X5,9.5"PUMP,364/365TC</t>
  </si>
  <si>
    <t>A101686</t>
  </si>
  <si>
    <t>Price_BOM_LCS_Baseplates_078</t>
  </si>
  <si>
    <t>Price_BOM_LCS_Baseplates_079</t>
  </si>
  <si>
    <t>Price_BOM_LCS_Baseplates_080</t>
  </si>
  <si>
    <t>Price_BOM_LCS_Baseplates_081</t>
  </si>
  <si>
    <t>Price_BOM_LCS_Baseplates_082</t>
  </si>
  <si>
    <t>:60951-LCS:</t>
  </si>
  <si>
    <t>Price_BOM_LCS_Baseplates_083</t>
  </si>
  <si>
    <t>:254TC:256TC:284TC:286TC:284TSC:286TSC:</t>
  </si>
  <si>
    <t>Price_BOM_LCS_Baseplates_084</t>
  </si>
  <si>
    <t>Price_BOM_LCS_Baseplates_085</t>
  </si>
  <si>
    <t>Price_BOM_LCS_Baseplates_086</t>
  </si>
  <si>
    <t>Price_BOM_LCS_Baseplates_087</t>
  </si>
  <si>
    <t>Price_BOM_LCS_Baseplates_088</t>
  </si>
  <si>
    <t>Price_BOM_LCS_Baseplates_089</t>
  </si>
  <si>
    <t>BASE B/M,LCS,XA/X5,12"PUMP,324/326TC</t>
  </si>
  <si>
    <t>A101687</t>
  </si>
  <si>
    <t>Price_BOM_LCS_Baseplates_090</t>
  </si>
  <si>
    <t>BASE B/M,LCS,XA/X5,12/15"PUMP,364/365TC</t>
  </si>
  <si>
    <t>A101689</t>
  </si>
  <si>
    <t>Price_BOM_LCS_Baseplates_091</t>
  </si>
  <si>
    <t>Price_BOM_LCS_Baseplates_092</t>
  </si>
  <si>
    <t>Price_BOM_LCS_Baseplates_093</t>
  </si>
  <si>
    <t>Price_BOM_LCS_Baseplates_094</t>
  </si>
  <si>
    <t>Price_BOM_LCS_Baseplates_095</t>
  </si>
  <si>
    <t>Price_BOM_LCS_Baseplates_096</t>
  </si>
  <si>
    <t>Price_BOM_LCS_Baseplates_097</t>
  </si>
  <si>
    <t>Price_BOM_LCS_Baseplates_098</t>
  </si>
  <si>
    <t>Price_BOM_LCS_Baseplates_099</t>
  </si>
  <si>
    <t>Price_BOM_LCS_Baseplates_100</t>
  </si>
  <si>
    <t>Price_BOM_LCS_Baseplates_101</t>
  </si>
  <si>
    <t>Price_BOM_LCS_Baseplates_102</t>
  </si>
  <si>
    <t>Price_BOM_LCS_Baseplates_103</t>
  </si>
  <si>
    <t>Price_BOM_LCS_Baseplates_104</t>
  </si>
  <si>
    <t>Price_BOM_LCS_Baseplates_105</t>
  </si>
  <si>
    <t>Price_BOM_LCS_Baseplates_106</t>
  </si>
  <si>
    <t>Price_BOM_LCS_Baseplates_107</t>
  </si>
  <si>
    <t>:30121-LCS:30127-LCS:30121-4P-25HP-LCSE:30127-4P-25HP-LCSE:</t>
  </si>
  <si>
    <t>Price_BOM_LCS_Baseplates_108</t>
  </si>
  <si>
    <t>Price_BOM_LCS_Baseplates_109</t>
  </si>
  <si>
    <t>Price_BOM_LCS_Baseplates_110</t>
  </si>
  <si>
    <t>:40129-LCS:4012A-LCS:</t>
  </si>
  <si>
    <t>Price_BOM_LCS_Baseplates_111</t>
  </si>
  <si>
    <t>Price_BOM_LCS_Baseplates_112</t>
  </si>
  <si>
    <t>Price_BOM_LCS_Baseplates_113</t>
  </si>
  <si>
    <t>Price_BOM_LCS_Baseplates_114</t>
  </si>
  <si>
    <t>Price_BOM_LCS_Baseplates_115</t>
  </si>
  <si>
    <t>:30157-LCS:40157-LCS:</t>
  </si>
  <si>
    <t>BASE B/M,LCS,XA,15"PUMP,213/215TC</t>
  </si>
  <si>
    <t>A101638</t>
  </si>
  <si>
    <t>Price_BOM_LCS_Baseplates_116</t>
  </si>
  <si>
    <t>BASE B/M,LCS,XA,15"PUMP,254/256TC</t>
  </si>
  <si>
    <t>A100646</t>
  </si>
  <si>
    <t>Price_BOM_LCS_Baseplates_117</t>
  </si>
  <si>
    <t>BASE B/M,LCS,XA,15"PUMP,284/286TC</t>
  </si>
  <si>
    <t>Price_BOM_LCS_Baseplates_118</t>
  </si>
  <si>
    <t>BASE B/M,LCS,XA/X5,12"/15"PUMP,324/326TC</t>
  </si>
  <si>
    <t>Price_BOM_LCS_Baseplates_119</t>
  </si>
  <si>
    <t>Price_BOM_LCS_Baseplates_120</t>
  </si>
  <si>
    <t>Price_BOM_LCS_Baseplates_121</t>
  </si>
  <si>
    <t>Price_BOM_LCS_Baseplates_122</t>
  </si>
  <si>
    <t>LT003</t>
  </si>
  <si>
    <t>Price_BOM_LCS_Baseplates_123</t>
  </si>
  <si>
    <t>A100088</t>
  </si>
  <si>
    <t>RFQ</t>
  </si>
  <si>
    <t>Price_BOM_LCS_Baseplates_124</t>
  </si>
  <si>
    <t>Price_BOM_LCS_Baseplates_125</t>
  </si>
  <si>
    <t>Price_BOM_LCS_Baseplates_126</t>
  </si>
  <si>
    <t>Price_BOM_LCS_Baseplates_127</t>
  </si>
  <si>
    <t xml:space="preserve">BASE B/M,LCS,XA/X5,15"PUMP,324/326TC </t>
  </si>
  <si>
    <t>Price_BOM_LCS_Baseplates_128</t>
  </si>
  <si>
    <t>Price_BOM_LCS_Baseplates_129</t>
  </si>
  <si>
    <t>Price_BOM_LCS_Baseplates_130</t>
  </si>
  <si>
    <t>Price_BOM_LCS_Baseplates_131</t>
  </si>
  <si>
    <t>:404TC:404TSC:405TC:405TSC:444TC:444TSC:445TC:</t>
  </si>
  <si>
    <t>LT016</t>
  </si>
  <si>
    <t>Price_BOM_LCS_Baseplates_132</t>
  </si>
  <si>
    <t>A100308</t>
  </si>
  <si>
    <t>Price_BOM_LCS_Baseplates_133</t>
  </si>
  <si>
    <t>Price_BOM_LCS_Baseplates_134</t>
  </si>
  <si>
    <t>BASE,LCS,12" X5,404/405TC FAB</t>
  </si>
  <si>
    <t>A100760</t>
  </si>
  <si>
    <t>Price_BOM_LCS_Baseplates_135</t>
  </si>
  <si>
    <t>Price_BOM_LCS_Baseplates_136</t>
  </si>
  <si>
    <t>Price_BOM_LCS_Baseplates_137</t>
  </si>
  <si>
    <t>Price_BOM_LCS_Baseplates_138</t>
  </si>
  <si>
    <t>Price_BOM_LCS_Baseplates_139</t>
  </si>
  <si>
    <t>Price_BOM_LCS_Baseplates_140</t>
  </si>
  <si>
    <t>Price_BOM_LCS_Baseplates_141</t>
  </si>
  <si>
    <t>A100582</t>
  </si>
  <si>
    <t>Price_BOM_LCS_Baseplates_142</t>
  </si>
  <si>
    <t>250#</t>
  </si>
  <si>
    <t>BASE B/M,LCS,X3/X4/XA,9.5",182/215TC 250</t>
  </si>
  <si>
    <t>Price_BOM_LCS_Baseplates_143</t>
  </si>
  <si>
    <t>Price_BOM_LCS_Baseplates_144</t>
  </si>
  <si>
    <t>Price_BOM_LCS_Baseplates_145</t>
  </si>
  <si>
    <t>Price_BOM_LCS_Baseplates_146</t>
  </si>
  <si>
    <t>Price_BOM_LCS_Baseplates_147</t>
  </si>
  <si>
    <t>Price_BOM_LCS_Baseplates_148</t>
  </si>
  <si>
    <t>Price_BOM_LCS_Baseplates_149</t>
  </si>
  <si>
    <t>Price_BOM_LCS_Baseplates_150</t>
  </si>
  <si>
    <t>C:\PSDexports\LCS_Shaft.xml</t>
  </si>
  <si>
    <t>Price_BOM_LCS_Shaft</t>
  </si>
  <si>
    <t>ShaftDiameter</t>
  </si>
  <si>
    <t>MtrShaftDia</t>
  </si>
  <si>
    <t>PacoMatlCode</t>
  </si>
  <si>
    <t>Pump Shaft Material</t>
  </si>
  <si>
    <t>PumpShaftDia</t>
  </si>
  <si>
    <t>MtrShaft Dia</t>
  </si>
  <si>
    <t>Price_BOM_LCS_Shaft_001</t>
  </si>
  <si>
    <t>ShaftMatl_SS_AISI-303</t>
  </si>
  <si>
    <t>H303</t>
  </si>
  <si>
    <t>SHAFT,VLS,X3,182/4TC 304</t>
  </si>
  <si>
    <t>A100168</t>
  </si>
  <si>
    <t>Price_BOM_LCS_Shaft_002</t>
  </si>
  <si>
    <t>SHAFT,VLS,X3,7/9in,213/5,12in,254/6 TC</t>
  </si>
  <si>
    <t>A100114</t>
  </si>
  <si>
    <t>Price_BOM_LCS_Shaft_003</t>
  </si>
  <si>
    <t>SHAFT,VLS,X3,12-5070,20-6095,254/6 TC</t>
  </si>
  <si>
    <t>Price_BOM_LCS_Shaft_004</t>
  </si>
  <si>
    <t>Price_BOM_LCS_Shaft_005</t>
  </si>
  <si>
    <t>:182TC:</t>
  </si>
  <si>
    <t>Price_BOM_LCS_Shaft_006</t>
  </si>
  <si>
    <t>Price_BOM_LCS_Shaft_007</t>
  </si>
  <si>
    <t>Price_BOM_LCS_Shaft_008</t>
  </si>
  <si>
    <t>Price_BOM_LCS_Shaft_009</t>
  </si>
  <si>
    <t>Price_BOM_LCS_Shaft_010</t>
  </si>
  <si>
    <t>Price_BOM_LCS_Shaft_011</t>
  </si>
  <si>
    <t>Price_BOM_LCS_Shaft_012</t>
  </si>
  <si>
    <t>:256TC:</t>
  </si>
  <si>
    <t>Price_BOM_LCS_Shaft_013</t>
  </si>
  <si>
    <t>Price_BOM_LCS_Shaft_014</t>
  </si>
  <si>
    <t>Price_BOM_LCS_Shaft_015</t>
  </si>
  <si>
    <t>A100173</t>
  </si>
  <si>
    <t>Price_BOM_LCS_Shaft_016</t>
  </si>
  <si>
    <t>Price_BOM_LCS_Shaft_017</t>
  </si>
  <si>
    <t>:284TSC:284TSC:</t>
  </si>
  <si>
    <t>Price_BOM_LCS_Shaft_018</t>
  </si>
  <si>
    <t>Price_BOM_LCS_Shaft_019</t>
  </si>
  <si>
    <t>Price_BOM_LCS_Shaft_020</t>
  </si>
  <si>
    <t>Price_BOM_LCS_Shaft_021</t>
  </si>
  <si>
    <t>SHAFT,VLS,X4,20-5095,284TC/286 TC</t>
  </si>
  <si>
    <t>A100244</t>
  </si>
  <si>
    <t>Price_BOM_LCS_Shaft_022</t>
  </si>
  <si>
    <t>Price_BOM_LCS_Shaft_023</t>
  </si>
  <si>
    <t>Price_BOM_LCS_Shaft_024</t>
  </si>
  <si>
    <t>Price_BOM_LCS_Shaft_025</t>
  </si>
  <si>
    <t>Price_BOM_LCS_Shaft_026</t>
  </si>
  <si>
    <t>Price_BOM_LCS_Shaft_027</t>
  </si>
  <si>
    <t>Price_BOM_LCS_Shaft_028</t>
  </si>
  <si>
    <t>Price_BOM_LCS_Shaft_029</t>
  </si>
  <si>
    <t>Price_BOM_LCS_Shaft_030</t>
  </si>
  <si>
    <t>Price_BOM_LCS_Shaft_031</t>
  </si>
  <si>
    <t>SHAFT,VLS,X3,25-4012,213/5 TC</t>
  </si>
  <si>
    <t>A100170</t>
  </si>
  <si>
    <t>Price_BOM_LCS_Shaft_032</t>
  </si>
  <si>
    <t>SHAFT,VLS,XA,213TC-286TC H303</t>
  </si>
  <si>
    <t>A100135</t>
  </si>
  <si>
    <t>Price_BOM_LCS_Shaft_033</t>
  </si>
  <si>
    <t>Price_BOM_LCS_Shaft_034</t>
  </si>
  <si>
    <t>Price_BOM_LCS_Shaft_035</t>
  </si>
  <si>
    <t>A100164</t>
  </si>
  <si>
    <t>Price_BOM_LCS_Shaft_036</t>
  </si>
  <si>
    <t>SHAFT,VLS,X4,7,9.5"213-286TC</t>
  </si>
  <si>
    <t>Price_BOM_LCS_Shaft_037</t>
  </si>
  <si>
    <t>:284TSC:</t>
  </si>
  <si>
    <t>SHAFT,VLS,X4,7",284-365,9.5",324-365 TSC</t>
  </si>
  <si>
    <t>A100195</t>
  </si>
  <si>
    <t>Price_BOM_LCS_Shaft_038</t>
  </si>
  <si>
    <t>Price_BOM_LCS_Shaft_039</t>
  </si>
  <si>
    <t>Price_BOM_LCS_Shaft_040</t>
  </si>
  <si>
    <t>Price_BOM_LCS_Shaft_041</t>
  </si>
  <si>
    <t>A100246</t>
  </si>
  <si>
    <t>Price_BOM_LCS_Shaft_042</t>
  </si>
  <si>
    <t>:286TSC:</t>
  </si>
  <si>
    <t>Price_BOM_LCS_Shaft_043</t>
  </si>
  <si>
    <t>Price_BOM_LCS_Shaft_044</t>
  </si>
  <si>
    <t>Price_BOM_LCS_Shaft_045</t>
  </si>
  <si>
    <t>Price_BOM_LCS_Shaft_046</t>
  </si>
  <si>
    <t>Price_BOM_LCS_Shaft_047</t>
  </si>
  <si>
    <t>Price_BOM_LCS_Shaft_048</t>
  </si>
  <si>
    <t>Price_BOM_LCS_Shaft_049</t>
  </si>
  <si>
    <t>Price_BOM_LCS_Shaft_050</t>
  </si>
  <si>
    <t>Price_BOM_LCS_Shaft_051</t>
  </si>
  <si>
    <t>Price_BOM_LCS_Shaft_052</t>
  </si>
  <si>
    <t>Price_BOM_LCS_Shaft_053</t>
  </si>
  <si>
    <t>Price_BOM_LCS_Shaft_054</t>
  </si>
  <si>
    <t>Price_BOM_LCS_Shaft_055</t>
  </si>
  <si>
    <t>Price_BOM_LCS_Shaft_056</t>
  </si>
  <si>
    <t>Price_BOM_LCS_Shaft_057</t>
  </si>
  <si>
    <t>Price_BOM_LCS_Shaft_058</t>
  </si>
  <si>
    <t>A100249</t>
  </si>
  <si>
    <t>Price_BOM_LCS_Shaft_059</t>
  </si>
  <si>
    <t>Price_BOM_LCS_Shaft_060</t>
  </si>
  <si>
    <t>Price_BOM_LCS_Shaft_061</t>
  </si>
  <si>
    <t>Price_BOM_LCS_Shaft_062</t>
  </si>
  <si>
    <t>Price_BOM_LCS_Shaft_063</t>
  </si>
  <si>
    <t>Price_BOM_LCS_Shaft_064</t>
  </si>
  <si>
    <t>Price_BOM_LCS_Shaft_065</t>
  </si>
  <si>
    <t>Price_BOM_LCS_Shaft_066</t>
  </si>
  <si>
    <t>Price_BOM_LCS_Shaft_067</t>
  </si>
  <si>
    <t>Price_BOM_LCS_Shaft_068</t>
  </si>
  <si>
    <t>Price_BOM_LCS_Shaft_069</t>
  </si>
  <si>
    <t>Price_BOM_LCS_Shaft_070</t>
  </si>
  <si>
    <t>Price_BOM_LCS_Shaft_071</t>
  </si>
  <si>
    <t>Price_BOM_LCS_Shaft_072</t>
  </si>
  <si>
    <t>Price_BOM_LCS_Shaft_073</t>
  </si>
  <si>
    <t>Price_BOM_LCS_Shaft_074</t>
  </si>
  <si>
    <t>Price_BOM_LCS_Shaft_075</t>
  </si>
  <si>
    <t>Price_BOM_LCS_Shaft_076</t>
  </si>
  <si>
    <t>Price_BOM_LCS_Shaft_077</t>
  </si>
  <si>
    <t>Price_BOM_LCS_Shaft_078</t>
  </si>
  <si>
    <t>Price_BOM_LCS_Shaft_079</t>
  </si>
  <si>
    <t>SHAFT,VLS,XA,5095/8095,254/6 TC</t>
  </si>
  <si>
    <t>Price_BOM_LCS_Shaft_080</t>
  </si>
  <si>
    <t>:184TC:213TC:215TC</t>
  </si>
  <si>
    <t>Price_BOM_LCS_Shaft_081</t>
  </si>
  <si>
    <t>Price_BOM_LCS_Shaft_082</t>
  </si>
  <si>
    <t>Price_BOM_LCS_Shaft_083</t>
  </si>
  <si>
    <t>Price_BOM_LCS_Shaft_084</t>
  </si>
  <si>
    <t>Price_BOM_LCS_Shaft_085</t>
  </si>
  <si>
    <t>SHAFT,VLS,XA,4/5095,4015,284,8012,213 TC</t>
  </si>
  <si>
    <t>A100240</t>
  </si>
  <si>
    <t>Price_BOM_LCS_Shaft_086</t>
  </si>
  <si>
    <t>Price_BOM_LCS_Shaft_087</t>
  </si>
  <si>
    <t>Price_BOM_LCS_Shaft_088</t>
  </si>
  <si>
    <t>Price_BOM_LCS_Shaft_089</t>
  </si>
  <si>
    <t>Price_BOM_LCS_Shaft_090</t>
  </si>
  <si>
    <t>Price_BOM_LCS_Shaft_091</t>
  </si>
  <si>
    <t>Price_BOM_LCS_Shaft_092</t>
  </si>
  <si>
    <t>Price_BOM_LCS_Shaft_093</t>
  </si>
  <si>
    <t>Price_BOM_LCS_Shaft_094</t>
  </si>
  <si>
    <t>Price_BOM_LCS_Shaft_095</t>
  </si>
  <si>
    <t>Price_BOM_LCS_Shaft_096</t>
  </si>
  <si>
    <t>Price_BOM_LCS_Shaft_097</t>
  </si>
  <si>
    <t>Price_BOM_LCS_Shaft_098</t>
  </si>
  <si>
    <t>Price_BOM_LCS_Shaft_099</t>
  </si>
  <si>
    <t>:284TC:</t>
  </si>
  <si>
    <t>A100278</t>
  </si>
  <si>
    <t>Price_BOM_LCS_Shaft_100</t>
  </si>
  <si>
    <t>Price_BOM_LCS_Shaft_101</t>
  </si>
  <si>
    <t>Price_BOM_LCS_Shaft_102</t>
  </si>
  <si>
    <t>Price_BOM_LCS_Shaft_103</t>
  </si>
  <si>
    <t>Price_BOM_LCS_Shaft_104</t>
  </si>
  <si>
    <t>Price_BOM_LCS_Shaft_105</t>
  </si>
  <si>
    <t>Price_BOM_LCS_Shaft_106</t>
  </si>
  <si>
    <t>Price_BOM_LCS_Shaft_107</t>
  </si>
  <si>
    <t>Price_BOM_LCS_Shaft_108</t>
  </si>
  <si>
    <t>Price_BOM_LCS_Shaft_109</t>
  </si>
  <si>
    <t>Price_BOM_LCS_Shaft_110</t>
  </si>
  <si>
    <t>Price_BOM_LCS_Shaft_111</t>
  </si>
  <si>
    <t>Price_BOM_LCS_Shaft_112</t>
  </si>
  <si>
    <t>Price_BOM_LCS_Shaft_113</t>
  </si>
  <si>
    <t>Price_BOM_LCS_Shaft_114</t>
  </si>
  <si>
    <t>Price_BOM_LCS_Shaft_115</t>
  </si>
  <si>
    <t>Price_BOM_LCS_Shaft_116</t>
  </si>
  <si>
    <t>Price_BOM_LCS_Shaft_117</t>
  </si>
  <si>
    <t>Price_BOM_LCS_Shaft_118</t>
  </si>
  <si>
    <t>Price_BOM_LCS_Shaft_119</t>
  </si>
  <si>
    <t>Price_BOM_LCS_Shaft_120</t>
  </si>
  <si>
    <t>Price_BOM_LCS_Shaft_121</t>
  </si>
  <si>
    <t>Price_BOM_LCS_Shaft_122</t>
  </si>
  <si>
    <t>Price_BOM_LCS_Shaft_123</t>
  </si>
  <si>
    <t>Price_BOM_LCS_Shaft_124</t>
  </si>
  <si>
    <t>Price_BOM_LCS_Shaft_125</t>
  </si>
  <si>
    <t>SHAFT,VLS,X3,12" 25-4012,182/4 TC</t>
  </si>
  <si>
    <t>A100228</t>
  </si>
  <si>
    <t>Price_BOM_LCS_Shaft_126</t>
  </si>
  <si>
    <t>Price_BOM_LCS_Shaft_127</t>
  </si>
  <si>
    <t>Price_BOM_LCS_Shaft_128</t>
  </si>
  <si>
    <t>Price_BOM_LCS_Shaft_129</t>
  </si>
  <si>
    <t>Price_BOM_LCS_Shaft_130</t>
  </si>
  <si>
    <t>Price_BOM_LCS_Shaft_131</t>
  </si>
  <si>
    <t>Price_BOM_LCS_Shaft_132</t>
  </si>
  <si>
    <t>Price_BOM_LCS_Shaft_133</t>
  </si>
  <si>
    <t>Price_BOM_LCS_Shaft_134</t>
  </si>
  <si>
    <t>Price_BOM_LCS_Shaft_135</t>
  </si>
  <si>
    <t>Price_BOM_LCS_Shaft_136</t>
  </si>
  <si>
    <t>Price_BOM_LCS_Shaft_137</t>
  </si>
  <si>
    <t>Price_BOM_LCS_Shaft_138</t>
  </si>
  <si>
    <t>Price_BOM_LCS_Shaft_139</t>
  </si>
  <si>
    <t>Price_BOM_LCS_Shaft_140</t>
  </si>
  <si>
    <t>Price_BOM_LCS_Shaft_141</t>
  </si>
  <si>
    <t>Price_BOM_LCS_Shaft_142</t>
  </si>
  <si>
    <t>Price_BOM_LCS_Shaft_143</t>
  </si>
  <si>
    <t>Price_BOM_LCS_Shaft_144</t>
  </si>
  <si>
    <t>Price_BOM_LCS_Shaft_145</t>
  </si>
  <si>
    <t>:364TSC:365TSC:</t>
  </si>
  <si>
    <t>Price_BOM_LCS_Shaft_146</t>
  </si>
  <si>
    <t>Price_BOM_LCS_Shaft_147</t>
  </si>
  <si>
    <t>Price_BOM_LCS_Shaft_148</t>
  </si>
  <si>
    <t>Price_BOM_LCS_Shaft_149</t>
  </si>
  <si>
    <t>Price_BOM_LCS_Shaft_150</t>
  </si>
  <si>
    <t>Price_BOM_LCS_Shaft_151</t>
  </si>
  <si>
    <t>Price_BOM_LCS_Shaft_152</t>
  </si>
  <si>
    <t>Price_BOM_LCS_Shaft_153</t>
  </si>
  <si>
    <t>Price_BOM_LCS_Shaft_154</t>
  </si>
  <si>
    <t>Price_BOM_LCS_Shaft_155</t>
  </si>
  <si>
    <t>Price_BOM_LCS_Shaft_156</t>
  </si>
  <si>
    <t>Price_BOM_LCS_Shaft_157</t>
  </si>
  <si>
    <t>Price_BOM_LCS_Shaft_158</t>
  </si>
  <si>
    <t>SHAFT,VLS,XA,4-8012,324/6,6-8012,364/5TC</t>
  </si>
  <si>
    <t>A100157</t>
  </si>
  <si>
    <t>Price_BOM_LCS_Shaft_159</t>
  </si>
  <si>
    <t>Price_BOM_LCS_Shaft_160</t>
  </si>
  <si>
    <t>Price_BOM_LCS_Shaft_161</t>
  </si>
  <si>
    <t>SHAFT,VLS,XA,40-6012,182/4 TC</t>
  </si>
  <si>
    <t>A100233</t>
  </si>
  <si>
    <t>Price_BOM_LCS_Shaft_162</t>
  </si>
  <si>
    <t>RTF-98366625</t>
  </si>
  <si>
    <t>SHAFT,VLS,XA,30-6012,213/5 TC</t>
  </si>
  <si>
    <t>Price_BOM_LCS_Shaft_163</t>
  </si>
  <si>
    <t>Price_BOM_LCS_Shaft_164</t>
  </si>
  <si>
    <t>Price_BOM_LCS_Shaft_165</t>
  </si>
  <si>
    <t>Price_BOM_LCS_Shaft_166</t>
  </si>
  <si>
    <t>Price_BOM_LCS_Shaft_167</t>
  </si>
  <si>
    <t>Price_BOM_LCS_Shaft_168</t>
  </si>
  <si>
    <t>Price_BOM_LCS_Shaft_169</t>
  </si>
  <si>
    <t>Price_BOM_LCS_Shaft_170</t>
  </si>
  <si>
    <t>Price_BOM_LCS_Shaft_171</t>
  </si>
  <si>
    <t>A100126</t>
  </si>
  <si>
    <t>Price_BOM_LCS_Shaft_172</t>
  </si>
  <si>
    <t>SHAFT,VLS,XA,4015,213/5 TC</t>
  </si>
  <si>
    <t>A100190</t>
  </si>
  <si>
    <t>Price_BOM_LCS_Shaft_173</t>
  </si>
  <si>
    <t>Price_BOM_LCS_Shaft_174</t>
  </si>
  <si>
    <t>SHAFT,VLS,XA,4015,324-365 TC</t>
  </si>
  <si>
    <t>A100152</t>
  </si>
  <si>
    <t>Price_BOM_LCS_Shaft_175</t>
  </si>
  <si>
    <t>Price_BOM_LCS_Shaft_176</t>
  </si>
  <si>
    <t>Price_BOM_LCS_Shaft_177</t>
  </si>
  <si>
    <t>Price_BOM_LCS_Shaft_178</t>
  </si>
  <si>
    <t>Price_BOM_LCS_Shaft_179</t>
  </si>
  <si>
    <t>Price_BOM_LCS_Shaft_180</t>
  </si>
  <si>
    <t>Price_BOM_LCS_Shaft_181</t>
  </si>
  <si>
    <t>Price_BOM_LCS_Shaft_182</t>
  </si>
  <si>
    <t>Price_BOM_LCS_Shaft_183</t>
  </si>
  <si>
    <t>A100266</t>
  </si>
  <si>
    <t>Price_BOM_LCS_Shaft_184</t>
  </si>
  <si>
    <t>Price_BOM_LCS_Shaft_185</t>
  </si>
  <si>
    <t>Price_BOM_LCS_Shaft_186</t>
  </si>
  <si>
    <t>SHAFT,VLS,XA,4-5095,324-365,8012,404/5TC</t>
  </si>
  <si>
    <t>A100304</t>
  </si>
  <si>
    <t>Price_BOM_LCS_Shaft_187</t>
  </si>
  <si>
    <t>A100325</t>
  </si>
  <si>
    <t>Price_BOM_LCS_Shaft_188</t>
  </si>
  <si>
    <t>Price_BOM_LCS_Shaft_189</t>
  </si>
  <si>
    <t>:404TSC:405TSC:</t>
  </si>
  <si>
    <t>Price_BOM_LCS_Shaft_190</t>
  </si>
  <si>
    <t>Price_BOM_LCS_Shaft_191</t>
  </si>
  <si>
    <t>Price_BOM_LCS_Shaft_192</t>
  </si>
  <si>
    <t>SHAFT,LCS,XA,4012,324/6,4012,364/5TC</t>
  </si>
  <si>
    <t>Price_BOM_LCS_Shaft_193</t>
  </si>
  <si>
    <t>Price_BOM_LCS_Shaft_194</t>
  </si>
  <si>
    <t>Price_BOM_LCS_Shaft_195</t>
  </si>
  <si>
    <t>Price_BOM_LCS_Shaft_196</t>
  </si>
  <si>
    <t>Price_BOM_LCS_Shaft_197</t>
  </si>
  <si>
    <t>Price_BOM_LCS_Shaft_198</t>
  </si>
  <si>
    <t>Price_BOM_LCS_Shaft_199</t>
  </si>
  <si>
    <t>Price_BOM_LCS_Shaft_200</t>
  </si>
  <si>
    <t>Price_BOM_LCS_Shaft_201</t>
  </si>
  <si>
    <t>Price_BOM_LCS_Shaft_202</t>
  </si>
  <si>
    <t>:404TC:405TC:444TC:445TC:</t>
  </si>
  <si>
    <t>SHAFT,VLS,X5,5015/6015,404/5-444/5 TC</t>
  </si>
  <si>
    <t>A100119</t>
  </si>
  <si>
    <t>Price_BOM_LCS_Shaft_203</t>
  </si>
  <si>
    <t>Price_BOM_LCS_Shaft_204</t>
  </si>
  <si>
    <t>SHAFT,VLS,X5,5-6015,324/6,8015,324-365TC</t>
  </si>
  <si>
    <t>Price_BOM_LCS_Shaft_205</t>
  </si>
  <si>
    <t>SHAFT,VLS,X5,8012,213-286,1012,254-286TC</t>
  </si>
  <si>
    <t>A100130</t>
  </si>
  <si>
    <t>Price_BOM_LCS_Shaft_206</t>
  </si>
  <si>
    <t>Price_BOM_LCS_Shaft_207</t>
  </si>
  <si>
    <t>Price_BOM_LCS_Shaft_208</t>
  </si>
  <si>
    <t>Price_BOM_LCS_Shaft_209</t>
  </si>
  <si>
    <t>Price_BOM_LCS_Shaft_210</t>
  </si>
  <si>
    <t>Price_BOM_LCS_Shaft_211</t>
  </si>
  <si>
    <t>Price_BOM_LCS_Shaft_212</t>
  </si>
  <si>
    <t>Price_BOM_LCS_Shaft_213</t>
  </si>
  <si>
    <t>Price_BOM_LCS_Shaft_214</t>
  </si>
  <si>
    <t>Price_BOM_LCS_Shaft_215</t>
  </si>
  <si>
    <t>Price_BOM_LCS_Shaft_216</t>
  </si>
  <si>
    <t>Price_BOM_LCS_Shaft_217</t>
  </si>
  <si>
    <t>Price_BOM_LCS_Shaft_218</t>
  </si>
  <si>
    <t>Price_BOM_LCS_Shaft_219</t>
  </si>
  <si>
    <t>Price_BOM_LCS_Shaft_220</t>
  </si>
  <si>
    <t>A100271</t>
  </si>
  <si>
    <t>Price_BOM_LCS_Shaft_221</t>
  </si>
  <si>
    <t>Price_BOM_LCS_Shaft_222</t>
  </si>
  <si>
    <t>Price_BOM_LCS_Shaft_223</t>
  </si>
  <si>
    <t>SHAFT,VLS,X4,6095,324/6,40-5095,404/5 TC</t>
  </si>
  <si>
    <t>A100401</t>
  </si>
  <si>
    <t>Price_BOM_LCS_Shaft_224</t>
  </si>
  <si>
    <t>Price_BOM_LCS_Shaft_225</t>
  </si>
  <si>
    <t>Price_BOM_LCS_Shaft_226</t>
  </si>
  <si>
    <t>SHAFT,VLS,XA,5095,404/5,8095,324/326TC</t>
  </si>
  <si>
    <t>A100320</t>
  </si>
  <si>
    <t>Price_BOM_LCS_Shaft_227</t>
  </si>
  <si>
    <t>Price_BOM_LCS_Shaft_228</t>
  </si>
  <si>
    <t>Price_BOM_LCS_Shaft_229</t>
  </si>
  <si>
    <t>Price_BOM_LCS_Shaft_230</t>
  </si>
  <si>
    <t>Price_BOM_LCS_Shaft_231</t>
  </si>
  <si>
    <t>Price_BOM_LCS_Shaft_232</t>
  </si>
  <si>
    <t>Price_BOM_LCS_Shaft_233</t>
  </si>
  <si>
    <t>Price_BOM_LCS_Shaft_234</t>
  </si>
  <si>
    <t>Price_BOM_LCS_Shaft_235</t>
  </si>
  <si>
    <t>Price_BOM_LCS_Shaft_236</t>
  </si>
  <si>
    <t>Price_BOM_LCS_Shaft_237</t>
  </si>
  <si>
    <t>Price_BOM_LCS_Shaft_238</t>
  </si>
  <si>
    <t>Price_BOM_LCS_Shaft_239</t>
  </si>
  <si>
    <t>Price_BOM_LCS_Shaft_240</t>
  </si>
  <si>
    <t>Price_BOM_LCS_Shaft_241</t>
  </si>
  <si>
    <t>Price_BOM_LCS_Shaft_242</t>
  </si>
  <si>
    <t>A100316</t>
  </si>
  <si>
    <t>Price_BOM_LCS_Shaft_243</t>
  </si>
  <si>
    <t>Price_BOM_LCS_Shaft_244</t>
  </si>
  <si>
    <t>Price_BOM_LCS_Shaft_245</t>
  </si>
  <si>
    <t>Price_BOM_LCS_Shaft_246</t>
  </si>
  <si>
    <t>Price_BOM_LCS_Shaft_247</t>
  </si>
  <si>
    <t>SHAFT,VLS,X5,8012/1012,404/5 TC</t>
  </si>
  <si>
    <t>A100202</t>
  </si>
  <si>
    <t>Price_BOM_LCS_Shaft_248</t>
  </si>
  <si>
    <t>SHAFT,VLS,X5,8012/1012,324/6 TC</t>
  </si>
  <si>
    <t>A100206</t>
  </si>
  <si>
    <t>Price_BOM_LCS_Shaft_249</t>
  </si>
  <si>
    <t>SHAFT,VLS,X5,8012/1012,364/5 TC</t>
  </si>
  <si>
    <t>A100208</t>
  </si>
  <si>
    <t>Price_BOM_LCS_Shaft_250</t>
  </si>
  <si>
    <t>Price_BOM_LCS_Shaft_251</t>
  </si>
  <si>
    <t>Price_BOM_LCS_Shaft_252</t>
  </si>
  <si>
    <t>Price_BOM_LCS_Shaft_253</t>
  </si>
  <si>
    <t>Price_BOM_LCS_Shaft_254</t>
  </si>
  <si>
    <t>Price_BOM_LCS_Shaft_255</t>
  </si>
  <si>
    <t>Price_BOM_LCS_Shaft_256</t>
  </si>
  <si>
    <t>Price_BOM_LCS_Shaft_257</t>
  </si>
  <si>
    <t>Price_BOM_LCS_Shaft_258</t>
  </si>
  <si>
    <t>Price_BOM_LCS_Shaft_259</t>
  </si>
  <si>
    <t>X6</t>
  </si>
  <si>
    <t>A100211</t>
  </si>
  <si>
    <t>Price_BOM_LCS_Shaft_260</t>
  </si>
  <si>
    <t>Price_BOM_LCS_Shaft_261</t>
  </si>
  <si>
    <t>Price_BOM_LCS_Shaft_262</t>
  </si>
  <si>
    <t>Price_BOM_LCS_Shaft_263</t>
  </si>
  <si>
    <t>Price_BOM_LCS_Shaft_264</t>
  </si>
  <si>
    <t>Price_BOM_LCS_Shaft_265</t>
  </si>
  <si>
    <t>Price_BOM_LCS_Shaft_266</t>
  </si>
  <si>
    <t>Price_BOM_LCS_Shaft_267</t>
  </si>
  <si>
    <t>Price_BOM_LCS_Shaft_268</t>
  </si>
  <si>
    <t>Price_BOM_LCS_Shaft_269</t>
  </si>
  <si>
    <t>Price_BOM_LCS_Shaft_270</t>
  </si>
  <si>
    <t>Price_BOM_LCS_Shaft_271</t>
  </si>
  <si>
    <t>Price_BOM_LCS_Shaft_272</t>
  </si>
  <si>
    <t>Price_BOM_LCS_Shaft_273</t>
  </si>
  <si>
    <t>Price_BOM_LCS_Shaft_274</t>
  </si>
  <si>
    <t>Price_BOM_LCS_Shaft_275</t>
  </si>
  <si>
    <t>Price_BOM_LCS_Shaft_276</t>
  </si>
  <si>
    <t>Price_BOM_LCS_Shaft_277</t>
  </si>
  <si>
    <t>Price_BOM_LCS_Shaft_278</t>
  </si>
  <si>
    <t>Price_BOM_LCS_Shaft_279</t>
  </si>
  <si>
    <t>Price_BOM_LCS_Shaft_280</t>
  </si>
  <si>
    <t>Price_BOM_LCS_Shaft_281</t>
  </si>
  <si>
    <t>Price_BOM_LCS_Shaft_282</t>
  </si>
  <si>
    <t>Price_BOM_LCS_Shaft_283</t>
  </si>
  <si>
    <t>Price_BOM_LCS_Shaft_284</t>
  </si>
  <si>
    <t>Price_BOM_LCS_Shaft_285</t>
  </si>
  <si>
    <t>Price_BOM_LCS_Shaft_286</t>
  </si>
  <si>
    <t>Price_BOM_LCS_Shaft_287</t>
  </si>
  <si>
    <t>Price_BOM_LCS_Shaft_288</t>
  </si>
  <si>
    <t>Price_BOM_LCS_Shaft_289</t>
  </si>
  <si>
    <t>Price_BOM_LCS_Shaft_290</t>
  </si>
  <si>
    <t>Price_BOM_LCS_Shaft_291</t>
  </si>
  <si>
    <t>Price_BOM_LCS_Shaft_292</t>
  </si>
  <si>
    <t>Unnamed: 17</t>
  </si>
  <si>
    <t>Unnamed: 18</t>
  </si>
  <si>
    <t>Unnamed: 19</t>
  </si>
  <si>
    <t>Unnamed: 20</t>
  </si>
  <si>
    <t>Unnamed: 21</t>
  </si>
  <si>
    <t>98876012</t>
  </si>
  <si>
    <t>98876017</t>
  </si>
  <si>
    <t>98876020</t>
  </si>
  <si>
    <t>97775279</t>
  </si>
  <si>
    <t>98876024</t>
  </si>
  <si>
    <t>97775291</t>
  </si>
  <si>
    <t>98876022</t>
  </si>
  <si>
    <t>97775280</t>
  </si>
  <si>
    <t>98876026</t>
  </si>
  <si>
    <t>97775293</t>
  </si>
  <si>
    <t>98876025</t>
  </si>
  <si>
    <t>97775292</t>
  </si>
  <si>
    <t>98876061</t>
  </si>
  <si>
    <t>97777980</t>
  </si>
  <si>
    <t>98876028</t>
  </si>
  <si>
    <t>97777979</t>
  </si>
  <si>
    <t>97778032</t>
  </si>
  <si>
    <t>98876135</t>
  </si>
  <si>
    <t>97778012</t>
  </si>
  <si>
    <t>98876071</t>
  </si>
  <si>
    <t>98876066</t>
  </si>
  <si>
    <t>97775275</t>
  </si>
  <si>
    <t>98876064</t>
  </si>
  <si>
    <t>97778013</t>
  </si>
  <si>
    <t>98876069</t>
  </si>
  <si>
    <t>97775278</t>
  </si>
  <si>
    <t>98876067</t>
  </si>
  <si>
    <t>97775276</t>
  </si>
  <si>
    <t>98876140</t>
  </si>
  <si>
    <t>97778038</t>
  </si>
  <si>
    <t>98876151</t>
  </si>
  <si>
    <t>97778037</t>
  </si>
  <si>
    <t>98876137</t>
  </si>
  <si>
    <t>97778034</t>
  </si>
  <si>
    <t>98876136</t>
  </si>
  <si>
    <t>98876139</t>
  </si>
  <si>
    <t>97778036</t>
  </si>
  <si>
    <t>98876138</t>
  </si>
  <si>
    <t>97778035</t>
  </si>
  <si>
    <t>98876156</t>
  </si>
  <si>
    <t>97778043</t>
  </si>
  <si>
    <t>98876157</t>
  </si>
  <si>
    <t>97778044</t>
  </si>
  <si>
    <t>98876159</t>
  </si>
  <si>
    <t>97780144</t>
  </si>
  <si>
    <t>98876153</t>
  </si>
  <si>
    <t>97778040</t>
  </si>
  <si>
    <t>98876152</t>
  </si>
  <si>
    <t>98876154</t>
  </si>
  <si>
    <t>97778042</t>
  </si>
  <si>
    <t>98876155</t>
  </si>
  <si>
    <t>97778041</t>
  </si>
  <si>
    <t>98876166</t>
  </si>
  <si>
    <t>99891980</t>
  </si>
  <si>
    <t>99891979</t>
  </si>
  <si>
    <t>98876168</t>
  </si>
  <si>
    <t>96699302</t>
  </si>
  <si>
    <t>98876169</t>
  </si>
  <si>
    <t>98876170</t>
  </si>
  <si>
    <t>96769202</t>
  </si>
  <si>
    <t>98876162</t>
  </si>
  <si>
    <t>97780146</t>
  </si>
  <si>
    <t>98876161</t>
  </si>
  <si>
    <t>97780145</t>
  </si>
  <si>
    <t>98876163</t>
  </si>
  <si>
    <t>97780147</t>
  </si>
  <si>
    <t>98876164</t>
  </si>
  <si>
    <t>97780148</t>
  </si>
  <si>
    <t>98876165</t>
  </si>
  <si>
    <t>98876173</t>
  </si>
  <si>
    <t>96896892</t>
  </si>
  <si>
    <t>98876172</t>
  </si>
  <si>
    <t>98876174</t>
  </si>
  <si>
    <t>96769263</t>
  </si>
  <si>
    <t>98876171</t>
  </si>
  <si>
    <t>96896890</t>
  </si>
  <si>
    <t>98876177</t>
  </si>
  <si>
    <t>98876179</t>
  </si>
  <si>
    <t>97780969</t>
  </si>
  <si>
    <t>98876180</t>
  </si>
  <si>
    <t>98876175</t>
  </si>
  <si>
    <t>97780968</t>
  </si>
  <si>
    <t>98876192</t>
  </si>
  <si>
    <t>08-12-2022 Subset of B21, B22 impellers removed per Patrick Krol</t>
  </si>
  <si>
    <t>97775274</t>
  </si>
  <si>
    <t>97775277</t>
  </si>
  <si>
    <t>97778033</t>
  </si>
  <si>
    <t>97778039</t>
  </si>
  <si>
    <t>96896891</t>
  </si>
  <si>
    <t>97780970</t>
  </si>
  <si>
    <t>97780973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</si>
</sst>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color theme="0" tint="-4.9989318521683403E-2"/>
      <name val="Arial"/>
      <family val="2"/>
    </font>
    <font>
      <sz val="10"/>
      <color rgb="FF9C0006"/>
      <name val="Arial"/>
      <family val="2"/>
    </font>
    <font>
      <sz val="10"/>
      <name val="Verdana"/>
      <family val="2"/>
    </font>
    <font>
      <sz val="10"/>
      <name val="Courier"/>
      <family val="3"/>
    </font>
    <font>
      <sz val="10"/>
      <color theme="1"/>
      <name val="Arial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0"/>
      <color rgb="FF7030A0"/>
      <name val="Arial"/>
      <family val="2"/>
    </font>
    <font>
      <b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3" xfId="0" applyBorder="1"/>
    <xf numFmtId="0" fontId="4" fillId="0" borderId="0" xfId="0" applyFont="1" applyAlignment="1">
      <alignment horizontal="left"/>
    </xf>
    <xf numFmtId="0" fontId="3" fillId="4" borderId="5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5" xfId="0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0" fillId="3" borderId="2" xfId="0" applyFill="1" applyBorder="1"/>
    <xf numFmtId="0" fontId="9" fillId="3" borderId="2" xfId="0" applyFont="1" applyFill="1" applyBorder="1"/>
    <xf numFmtId="0" fontId="0" fillId="4" borderId="0" xfId="0" applyFill="1"/>
    <xf numFmtId="0" fontId="0" fillId="4" borderId="5" xfId="0" applyFill="1" applyBorder="1"/>
    <xf numFmtId="0" fontId="0" fillId="4" borderId="2" xfId="0" applyFill="1" applyBorder="1"/>
    <xf numFmtId="0" fontId="4" fillId="2" borderId="0" xfId="0" applyFont="1" applyFill="1"/>
    <xf numFmtId="0" fontId="0" fillId="0" borderId="3" xfId="0" applyBorder="1" applyAlignment="1">
      <alignment horizontal="right"/>
    </xf>
    <xf numFmtId="0" fontId="8" fillId="3" borderId="2" xfId="0" applyFont="1" applyFill="1" applyBorder="1"/>
    <xf numFmtId="0" fontId="3" fillId="0" borderId="0" xfId="1" applyNumberFormat="1" applyFont="1" applyAlignment="1">
      <alignment horizontal="right"/>
    </xf>
    <xf numFmtId="0" fontId="3" fillId="0" borderId="0" xfId="1" quotePrefix="1" applyNumberFormat="1" applyFont="1" applyAlignment="1">
      <alignment horizontal="right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9" fillId="3" borderId="1" xfId="0" applyFont="1" applyFill="1" applyBorder="1"/>
    <xf numFmtId="0" fontId="10" fillId="3" borderId="2" xfId="0" applyFont="1" applyFill="1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4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11" fillId="3" borderId="2" xfId="0" applyFont="1" applyFill="1" applyBorder="1"/>
    <xf numFmtId="0" fontId="12" fillId="5" borderId="6" xfId="0" applyFont="1" applyFill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3" borderId="2" xfId="0" applyFont="1" applyFill="1" applyBorder="1"/>
    <xf numFmtId="0" fontId="7" fillId="0" borderId="0" xfId="0" applyFont="1" applyAlignment="1">
      <alignment horizontal="left"/>
    </xf>
    <xf numFmtId="0" fontId="3" fillId="0" borderId="0" xfId="2" applyFont="1"/>
    <xf numFmtId="0" fontId="3" fillId="0" borderId="0" xfId="0" applyFont="1" applyAlignment="1">
      <alignment horizontal="center"/>
    </xf>
    <xf numFmtId="0" fontId="19" fillId="3" borderId="1" xfId="0" applyFont="1" applyFill="1" applyBorder="1"/>
    <xf numFmtId="0" fontId="20" fillId="3" borderId="2" xfId="0" applyFont="1" applyFill="1" applyBorder="1"/>
    <xf numFmtId="0" fontId="21" fillId="3" borderId="2" xfId="0" applyFont="1" applyFill="1" applyBorder="1"/>
    <xf numFmtId="0" fontId="18" fillId="0" borderId="0" xfId="0" applyFont="1"/>
    <xf numFmtId="2" fontId="0" fillId="0" borderId="0" xfId="0" applyNumberForma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22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/>
    <xf numFmtId="0" fontId="3" fillId="0" borderId="0" xfId="0" applyFont="1" applyAlignment="1">
      <alignment wrapText="1"/>
    </xf>
    <xf numFmtId="0" fontId="16" fillId="0" borderId="0" xfId="12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23" fillId="0" borderId="0" xfId="16" applyAlignment="1">
      <alignment horizontal="center"/>
    </xf>
    <xf numFmtId="0" fontId="3" fillId="0" borderId="0" xfId="16" applyFont="1" applyAlignment="1">
      <alignment horizontal="center"/>
    </xf>
    <xf numFmtId="0" fontId="24" fillId="6" borderId="0" xfId="17" applyAlignment="1">
      <alignment horizontal="left"/>
    </xf>
    <xf numFmtId="0" fontId="3" fillId="0" borderId="0" xfId="0" applyFont="1" applyAlignment="1">
      <alignment horizontal="left" vertical="center"/>
    </xf>
    <xf numFmtId="0" fontId="24" fillId="6" borderId="0" xfId="17"/>
    <xf numFmtId="0" fontId="16" fillId="0" borderId="0" xfId="18" applyFont="1" applyAlignment="1">
      <alignment horizontal="center" vertical="center"/>
    </xf>
    <xf numFmtId="0" fontId="25" fillId="0" borderId="0" xfId="0" applyFont="1"/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left"/>
    </xf>
    <xf numFmtId="0" fontId="0" fillId="9" borderId="0" xfId="0" applyFill="1" applyAlignment="1">
      <alignment horizontal="left" vertical="center"/>
    </xf>
    <xf numFmtId="0" fontId="3" fillId="9" borderId="0" xfId="0" applyFont="1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0" fillId="8" borderId="0" xfId="0" applyFill="1" applyAlignment="1">
      <alignment horizontal="left"/>
    </xf>
    <xf numFmtId="0" fontId="2" fillId="0" borderId="0" xfId="3"/>
    <xf numFmtId="0" fontId="3" fillId="3" borderId="2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18" applyFont="1" applyAlignment="1">
      <alignment horizontal="left" vertical="center"/>
    </xf>
    <xf numFmtId="0" fontId="26" fillId="0" borderId="0" xfId="0" applyFont="1"/>
    <xf numFmtId="0" fontId="1" fillId="0" borderId="0" xfId="3" applyFont="1"/>
    <xf numFmtId="165" fontId="3" fillId="0" borderId="0" xfId="0" applyNumberFormat="1" applyFont="1" applyAlignment="1">
      <alignment horizontal="right"/>
    </xf>
    <xf numFmtId="164" fontId="3" fillId="0" borderId="0" xfId="1" applyNumberFormat="1" applyFont="1"/>
    <xf numFmtId="164" fontId="3" fillId="3" borderId="2" xfId="1" applyNumberFormat="1" applyFont="1" applyFill="1" applyBorder="1"/>
    <xf numFmtId="164" fontId="3" fillId="4" borderId="0" xfId="1" applyNumberFormat="1" applyFont="1" applyFill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left"/>
    </xf>
    <xf numFmtId="164" fontId="4" fillId="2" borderId="0" xfId="1" applyNumberFormat="1" applyFont="1" applyFill="1" applyAlignment="1">
      <alignment horizontal="left"/>
    </xf>
    <xf numFmtId="0" fontId="0" fillId="10" borderId="0" xfId="0" applyFill="1"/>
    <xf numFmtId="0" fontId="27" fillId="0" borderId="10" xfId="0" applyFont="1" applyBorder="1" applyAlignment="1">
      <alignment horizontal="center" vertical="top"/>
    </xf>
    <xf numFmtId="0" fontId="27" fillId="2" borderId="10" xfId="0" applyFont="1" applyFill="1" applyBorder="1" applyAlignment="1">
      <alignment horizontal="center" vertical="top"/>
    </xf>
  </cellXfs>
  <cellStyles count="23">
    <cellStyle name="Bad" xfId="17" builtinId="27"/>
    <cellStyle name="Bad 2" xfId="4" xr:uid="{00000000-0005-0000-0000-000004000000}"/>
    <cellStyle name="Comma" xfId="1" builtinId="3"/>
    <cellStyle name="Comma 2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2 4" xfId="9" xr:uid="{00000000-0005-0000-0000-000009000000}"/>
    <cellStyle name="Normal 2 4 2" xfId="20" xr:uid="{00000000-0005-0000-0000-000014000000}"/>
    <cellStyle name="Normal 2 5" xfId="10" xr:uid="{00000000-0005-0000-0000-00000A000000}"/>
    <cellStyle name="Normal 3" xfId="11" xr:uid="{00000000-0005-0000-0000-00000B000000}"/>
    <cellStyle name="Normal 3 2" xfId="12" xr:uid="{00000000-0005-0000-0000-00000C000000}"/>
    <cellStyle name="Normal 4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3" xr:uid="{00000000-0005-0000-0000-000003000000}"/>
    <cellStyle name="Normal 7 2" xfId="19" xr:uid="{00000000-0005-0000-0000-000013000000}"/>
    <cellStyle name="Normal 8" xfId="16" xr:uid="{00000000-0005-0000-0000-000010000000}"/>
    <cellStyle name="Normal 8 2" xfId="21" xr:uid="{00000000-0005-0000-0000-000015000000}"/>
    <cellStyle name="Normal 9" xfId="18" xr:uid="{00000000-0005-0000-0000-000012000000}"/>
    <cellStyle name="Normal 9 2" xfId="22" xr:uid="{00000000-0005-0000-0000-000016000000}"/>
    <cellStyle name="Normal_Current" xfId="2" xr:uid="{00000000-0005-0000-0000-000002000000}"/>
  </cellStyles>
  <dxfs count="5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numFmt numFmtId="19" formatCode="m/d/yyyy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0" totalsRowShown="0" headerRowDxfId="4">
  <autoFilter ref="A1:D70" xr:uid="{00000000-0009-0000-0100-000001000000}"/>
  <tableColumns count="4">
    <tableColumn id="1" xr3:uid="{00000000-0010-0000-0000-000001000000}" name="Revision" dataDxfId="3"/>
    <tableColumn id="2" xr3:uid="{00000000-0010-0000-0000-000002000000}" name="Date" dataDxfId="2"/>
    <tableColumn id="3" xr3:uid="{00000000-0010-0000-0000-000003000000}" name="By" dataDxfId="1"/>
    <tableColumn id="4" xr3:uid="{00000000-0010-0000-0000-000004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83"/>
  <sheetViews>
    <sheetView zoomScale="108" zoomScaleNormal="108" workbookViewId="0">
      <pane ySplit="1" topLeftCell="A16" activePane="bottomLeft" state="frozen"/>
      <selection pane="bottomLeft" activeCell="D31" sqref="D31"/>
    </sheetView>
  </sheetViews>
  <sheetFormatPr defaultRowHeight="12.75" x14ac:dyDescent="0.2"/>
  <cols>
    <col min="1" max="1" width="10.7109375" customWidth="1"/>
    <col min="2" max="2" width="10.42578125" bestFit="1" customWidth="1"/>
    <col min="3" max="3" width="4.85546875" customWidth="1"/>
    <col min="4" max="4" width="100" customWidth="1"/>
    <col min="5" max="5" width="9.42578125" customWidth="1"/>
    <col min="6" max="6" width="5.85546875" bestFit="1" customWidth="1"/>
  </cols>
  <sheetData>
    <row r="1" spans="1:4" x14ac:dyDescent="0.2">
      <c r="A1" s="7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1</v>
      </c>
      <c r="B2" s="9">
        <v>42606</v>
      </c>
      <c r="C2" t="s">
        <v>4</v>
      </c>
      <c r="D2" s="37" t="s">
        <v>5</v>
      </c>
    </row>
    <row r="3" spans="1:4" x14ac:dyDescent="0.2">
      <c r="A3" s="1">
        <v>2</v>
      </c>
      <c r="B3" s="9">
        <v>42625</v>
      </c>
      <c r="C3" t="s">
        <v>6</v>
      </c>
      <c r="D3" s="37" t="s">
        <v>7</v>
      </c>
    </row>
    <row r="4" spans="1:4" x14ac:dyDescent="0.2">
      <c r="A4" s="1">
        <v>3</v>
      </c>
      <c r="B4" s="9">
        <v>42642</v>
      </c>
      <c r="C4" t="s">
        <v>8</v>
      </c>
      <c r="D4" t="s">
        <v>9</v>
      </c>
    </row>
    <row r="5" spans="1:4" x14ac:dyDescent="0.2">
      <c r="A5" s="1">
        <v>4</v>
      </c>
      <c r="B5" s="9">
        <v>42684</v>
      </c>
      <c r="C5" t="s">
        <v>6</v>
      </c>
      <c r="D5" t="s">
        <v>10</v>
      </c>
    </row>
    <row r="6" spans="1:4" x14ac:dyDescent="0.2">
      <c r="A6" s="67">
        <v>5</v>
      </c>
      <c r="B6" s="9">
        <v>42689</v>
      </c>
      <c r="C6" t="s">
        <v>6</v>
      </c>
      <c r="D6" t="s">
        <v>11</v>
      </c>
    </row>
    <row r="7" spans="1:4" x14ac:dyDescent="0.2">
      <c r="A7" s="1">
        <v>6</v>
      </c>
      <c r="B7" s="9">
        <v>42739</v>
      </c>
      <c r="C7" s="9" t="s">
        <v>6</v>
      </c>
      <c r="D7" s="37" t="s">
        <v>12</v>
      </c>
    </row>
    <row r="8" spans="1:4" x14ac:dyDescent="0.2">
      <c r="A8" s="67">
        <v>7</v>
      </c>
      <c r="B8" s="9">
        <v>42746</v>
      </c>
      <c r="C8" t="s">
        <v>6</v>
      </c>
      <c r="D8" s="37" t="s">
        <v>13</v>
      </c>
    </row>
    <row r="9" spans="1:4" x14ac:dyDescent="0.2">
      <c r="A9" s="1">
        <v>8</v>
      </c>
      <c r="B9" s="9">
        <v>42751</v>
      </c>
      <c r="C9" t="s">
        <v>14</v>
      </c>
      <c r="D9" s="37" t="s">
        <v>15</v>
      </c>
    </row>
    <row r="10" spans="1:4" x14ac:dyDescent="0.2">
      <c r="A10" s="67">
        <v>9</v>
      </c>
      <c r="B10" s="9">
        <v>42751</v>
      </c>
      <c r="C10" t="s">
        <v>14</v>
      </c>
      <c r="D10" s="37" t="s">
        <v>16</v>
      </c>
    </row>
    <row r="11" spans="1:4" x14ac:dyDescent="0.2">
      <c r="A11" s="1">
        <v>10</v>
      </c>
      <c r="B11" s="9">
        <v>42755</v>
      </c>
      <c r="C11" t="s">
        <v>6</v>
      </c>
      <c r="D11" s="37" t="s">
        <v>17</v>
      </c>
    </row>
    <row r="12" spans="1:4" x14ac:dyDescent="0.2">
      <c r="A12" s="67">
        <v>11</v>
      </c>
      <c r="B12" s="82">
        <v>42759</v>
      </c>
      <c r="C12" t="s">
        <v>6</v>
      </c>
      <c r="D12" s="37" t="s">
        <v>18</v>
      </c>
    </row>
    <row r="13" spans="1:4" x14ac:dyDescent="0.2">
      <c r="A13" s="1">
        <v>12</v>
      </c>
      <c r="B13" s="9">
        <v>42779</v>
      </c>
      <c r="C13" t="s">
        <v>19</v>
      </c>
      <c r="D13" s="37" t="s">
        <v>20</v>
      </c>
    </row>
    <row r="14" spans="1:4" x14ac:dyDescent="0.2">
      <c r="A14" s="67">
        <v>13</v>
      </c>
      <c r="B14" s="9">
        <v>42793</v>
      </c>
      <c r="C14" t="s">
        <v>19</v>
      </c>
      <c r="D14" s="37" t="s">
        <v>21</v>
      </c>
    </row>
    <row r="15" spans="1:4" ht="14.45" customHeight="1" x14ac:dyDescent="0.2">
      <c r="A15" s="1">
        <v>14</v>
      </c>
      <c r="B15" s="9">
        <v>42796</v>
      </c>
      <c r="C15" t="s">
        <v>14</v>
      </c>
      <c r="D15" s="119" t="s">
        <v>22</v>
      </c>
    </row>
    <row r="16" spans="1:4" x14ac:dyDescent="0.2">
      <c r="A16" s="1">
        <v>15</v>
      </c>
      <c r="B16" s="9">
        <v>42803</v>
      </c>
      <c r="C16" t="s">
        <v>23</v>
      </c>
      <c r="D16" s="37" t="s">
        <v>24</v>
      </c>
    </row>
    <row r="17" spans="1:4" x14ac:dyDescent="0.2">
      <c r="A17" s="1"/>
      <c r="B17" s="9">
        <v>42815</v>
      </c>
      <c r="C17" t="s">
        <v>6</v>
      </c>
      <c r="D17" t="s">
        <v>25</v>
      </c>
    </row>
    <row r="18" spans="1:4" x14ac:dyDescent="0.2">
      <c r="A18" s="1">
        <v>16</v>
      </c>
      <c r="B18" s="9">
        <v>42828</v>
      </c>
      <c r="C18" t="s">
        <v>14</v>
      </c>
      <c r="D18" t="s">
        <v>26</v>
      </c>
    </row>
    <row r="19" spans="1:4" x14ac:dyDescent="0.2">
      <c r="A19" s="1">
        <v>17</v>
      </c>
      <c r="B19" s="9">
        <v>42858</v>
      </c>
      <c r="C19" t="s">
        <v>14</v>
      </c>
      <c r="D19" t="s">
        <v>27</v>
      </c>
    </row>
    <row r="20" spans="1:4" x14ac:dyDescent="0.2">
      <c r="A20" s="1">
        <v>18</v>
      </c>
      <c r="B20" s="9">
        <v>43028</v>
      </c>
      <c r="C20" t="s">
        <v>14</v>
      </c>
      <c r="D20" t="s">
        <v>28</v>
      </c>
    </row>
    <row r="21" spans="1:4" x14ac:dyDescent="0.2">
      <c r="A21" s="1">
        <v>19</v>
      </c>
      <c r="B21" s="9">
        <v>43040</v>
      </c>
      <c r="C21" t="s">
        <v>14</v>
      </c>
      <c r="D21" t="s">
        <v>29</v>
      </c>
    </row>
    <row r="22" spans="1:4" x14ac:dyDescent="0.2">
      <c r="A22" s="1">
        <v>20</v>
      </c>
      <c r="B22" s="9">
        <v>43059</v>
      </c>
      <c r="C22" t="s">
        <v>14</v>
      </c>
      <c r="D22" t="s">
        <v>30</v>
      </c>
    </row>
    <row r="23" spans="1:4" x14ac:dyDescent="0.2">
      <c r="A23" s="1">
        <v>21</v>
      </c>
      <c r="B23" s="9">
        <v>43335</v>
      </c>
      <c r="C23" t="s">
        <v>31</v>
      </c>
      <c r="D23" t="s">
        <v>32</v>
      </c>
    </row>
    <row r="24" spans="1:4" x14ac:dyDescent="0.2">
      <c r="A24" s="1">
        <v>22</v>
      </c>
      <c r="B24" s="9">
        <v>43486</v>
      </c>
      <c r="C24" t="s">
        <v>33</v>
      </c>
      <c r="D24" s="37" t="s">
        <v>34</v>
      </c>
    </row>
    <row r="25" spans="1:4" x14ac:dyDescent="0.2">
      <c r="A25" s="1">
        <v>23</v>
      </c>
      <c r="B25" s="9">
        <v>43501</v>
      </c>
      <c r="C25" s="37" t="s">
        <v>35</v>
      </c>
      <c r="D25" s="37" t="s">
        <v>36</v>
      </c>
    </row>
    <row r="26" spans="1:4" x14ac:dyDescent="0.2">
      <c r="A26" s="1">
        <v>24</v>
      </c>
      <c r="B26" s="9">
        <v>43626</v>
      </c>
      <c r="C26" t="s">
        <v>37</v>
      </c>
      <c r="D26" s="37" t="s">
        <v>38</v>
      </c>
    </row>
    <row r="27" spans="1:4" x14ac:dyDescent="0.2">
      <c r="A27" s="1">
        <v>25</v>
      </c>
      <c r="B27" s="9">
        <v>43626</v>
      </c>
      <c r="C27" t="s">
        <v>37</v>
      </c>
      <c r="D27" s="37" t="s">
        <v>39</v>
      </c>
    </row>
    <row r="28" spans="1:4" x14ac:dyDescent="0.2">
      <c r="A28" s="1">
        <v>26</v>
      </c>
      <c r="B28" s="9">
        <v>43626</v>
      </c>
      <c r="C28" t="s">
        <v>37</v>
      </c>
      <c r="D28" s="37" t="s">
        <v>40</v>
      </c>
    </row>
    <row r="29" spans="1:4" x14ac:dyDescent="0.2">
      <c r="A29" s="1">
        <v>27</v>
      </c>
      <c r="B29" s="9">
        <v>43633</v>
      </c>
      <c r="C29" t="s">
        <v>37</v>
      </c>
      <c r="D29" s="37" t="s">
        <v>41</v>
      </c>
    </row>
    <row r="30" spans="1:4" x14ac:dyDescent="0.2">
      <c r="A30" s="1">
        <v>28</v>
      </c>
      <c r="B30" s="9">
        <v>43637</v>
      </c>
      <c r="C30" s="124" t="s">
        <v>42</v>
      </c>
      <c r="D30" s="37" t="s">
        <v>43</v>
      </c>
    </row>
    <row r="31" spans="1:4" x14ac:dyDescent="0.2">
      <c r="A31" s="1">
        <v>29</v>
      </c>
      <c r="B31" s="9">
        <v>43642</v>
      </c>
      <c r="C31" s="124" t="s">
        <v>42</v>
      </c>
      <c r="D31" s="37" t="s">
        <v>44</v>
      </c>
    </row>
    <row r="32" spans="1:4" x14ac:dyDescent="0.2">
      <c r="A32" s="1">
        <v>30</v>
      </c>
      <c r="B32" s="9">
        <v>43663</v>
      </c>
      <c r="C32" t="s">
        <v>37</v>
      </c>
      <c r="D32" s="37" t="s">
        <v>45</v>
      </c>
    </row>
    <row r="33" spans="1:4" x14ac:dyDescent="0.2">
      <c r="A33" s="1">
        <v>31</v>
      </c>
      <c r="B33" s="9">
        <v>43669</v>
      </c>
      <c r="C33" t="s">
        <v>37</v>
      </c>
      <c r="D33" s="37" t="s">
        <v>46</v>
      </c>
    </row>
    <row r="34" spans="1:4" x14ac:dyDescent="0.2">
      <c r="A34" s="1">
        <v>32</v>
      </c>
      <c r="B34" s="9">
        <v>43677</v>
      </c>
      <c r="C34" s="37" t="s">
        <v>37</v>
      </c>
      <c r="D34" s="37" t="s">
        <v>47</v>
      </c>
    </row>
    <row r="35" spans="1:4" x14ac:dyDescent="0.2">
      <c r="A35" s="1">
        <v>33</v>
      </c>
      <c r="B35" s="9">
        <v>43685</v>
      </c>
      <c r="C35" s="37" t="s">
        <v>48</v>
      </c>
      <c r="D35" s="37" t="s">
        <v>49</v>
      </c>
    </row>
    <row r="36" spans="1:4" x14ac:dyDescent="0.2">
      <c r="A36" s="1">
        <v>34</v>
      </c>
      <c r="B36" s="9">
        <v>43698</v>
      </c>
      <c r="C36" s="37" t="s">
        <v>31</v>
      </c>
      <c r="D36" s="37" t="s">
        <v>50</v>
      </c>
    </row>
    <row r="37" spans="1:4" x14ac:dyDescent="0.2">
      <c r="A37" s="1">
        <v>35</v>
      </c>
      <c r="B37" s="9">
        <v>43699</v>
      </c>
      <c r="C37" s="37" t="s">
        <v>31</v>
      </c>
      <c r="D37" s="37" t="s">
        <v>51</v>
      </c>
    </row>
    <row r="38" spans="1:4" x14ac:dyDescent="0.2">
      <c r="A38" s="1">
        <v>36</v>
      </c>
      <c r="B38" s="9">
        <v>43759</v>
      </c>
      <c r="C38" s="37" t="s">
        <v>31</v>
      </c>
      <c r="D38" s="37" t="s">
        <v>52</v>
      </c>
    </row>
    <row r="39" spans="1:4" x14ac:dyDescent="0.2">
      <c r="A39" s="1">
        <v>37</v>
      </c>
      <c r="B39" s="9">
        <v>43787</v>
      </c>
      <c r="C39" s="37" t="s">
        <v>53</v>
      </c>
      <c r="D39" s="37" t="s">
        <v>54</v>
      </c>
    </row>
    <row r="40" spans="1:4" x14ac:dyDescent="0.2">
      <c r="A40" s="1">
        <v>38</v>
      </c>
      <c r="B40" s="9">
        <v>43970</v>
      </c>
      <c r="C40" s="37" t="s">
        <v>55</v>
      </c>
      <c r="D40" s="37" t="s">
        <v>56</v>
      </c>
    </row>
    <row r="41" spans="1:4" x14ac:dyDescent="0.2">
      <c r="A41" s="1">
        <v>39</v>
      </c>
      <c r="B41" s="9">
        <v>43992</v>
      </c>
      <c r="C41" s="37" t="s">
        <v>35</v>
      </c>
      <c r="D41" s="37" t="s">
        <v>57</v>
      </c>
    </row>
    <row r="42" spans="1:4" x14ac:dyDescent="0.2">
      <c r="A42" s="1">
        <v>40</v>
      </c>
      <c r="B42" s="9">
        <v>44127</v>
      </c>
      <c r="C42" s="37" t="s">
        <v>35</v>
      </c>
      <c r="D42" s="37" t="s">
        <v>58</v>
      </c>
    </row>
    <row r="43" spans="1:4" x14ac:dyDescent="0.2">
      <c r="A43" s="1">
        <v>41</v>
      </c>
      <c r="B43" s="9">
        <v>44210</v>
      </c>
      <c r="C43" s="37" t="s">
        <v>35</v>
      </c>
      <c r="D43" s="37" t="s">
        <v>59</v>
      </c>
    </row>
    <row r="44" spans="1:4" x14ac:dyDescent="0.2">
      <c r="A44" s="1">
        <v>42</v>
      </c>
      <c r="B44" s="9">
        <v>44214</v>
      </c>
      <c r="C44" s="37" t="s">
        <v>35</v>
      </c>
      <c r="D44" s="37" t="s">
        <v>60</v>
      </c>
    </row>
    <row r="45" spans="1:4" x14ac:dyDescent="0.2">
      <c r="A45" s="1">
        <v>43</v>
      </c>
      <c r="B45" s="9">
        <v>44656</v>
      </c>
      <c r="C45" s="37" t="s">
        <v>35</v>
      </c>
      <c r="D45" s="37" t="s">
        <v>61</v>
      </c>
    </row>
    <row r="46" spans="1:4" x14ac:dyDescent="0.2">
      <c r="A46" s="1">
        <v>44</v>
      </c>
      <c r="B46" s="9">
        <v>44739</v>
      </c>
      <c r="C46" s="37" t="s">
        <v>35</v>
      </c>
      <c r="D46" s="37" t="s">
        <v>62</v>
      </c>
    </row>
    <row r="47" spans="1:4" x14ac:dyDescent="0.2">
      <c r="A47" s="1"/>
      <c r="B47" s="9"/>
      <c r="C47" s="37"/>
      <c r="D47" s="37"/>
    </row>
    <row r="48" spans="1:4" x14ac:dyDescent="0.2">
      <c r="A48" s="1"/>
      <c r="B48" s="9"/>
      <c r="C48" s="37"/>
      <c r="D48" s="37"/>
    </row>
    <row r="49" spans="1:4" x14ac:dyDescent="0.2">
      <c r="A49" s="1"/>
      <c r="B49" s="9"/>
      <c r="C49" s="37"/>
      <c r="D49" s="37"/>
    </row>
    <row r="50" spans="1:4" x14ac:dyDescent="0.2">
      <c r="A50" s="1"/>
      <c r="B50" s="9"/>
      <c r="C50" s="37"/>
      <c r="D50" s="37"/>
    </row>
    <row r="51" spans="1:4" x14ac:dyDescent="0.2">
      <c r="A51" s="1"/>
      <c r="B51" s="9"/>
      <c r="C51" s="37"/>
      <c r="D51" s="37"/>
    </row>
    <row r="52" spans="1:4" x14ac:dyDescent="0.2">
      <c r="A52" s="1"/>
      <c r="B52" s="9"/>
      <c r="C52" s="37"/>
      <c r="D52" s="37"/>
    </row>
    <row r="53" spans="1:4" x14ac:dyDescent="0.2">
      <c r="A53" s="1"/>
      <c r="B53" s="9"/>
      <c r="C53" s="37"/>
      <c r="D53" s="37"/>
    </row>
    <row r="54" spans="1:4" x14ac:dyDescent="0.2">
      <c r="A54" s="1"/>
      <c r="B54" s="9"/>
      <c r="C54" s="37"/>
      <c r="D54" s="37"/>
    </row>
    <row r="55" spans="1:4" x14ac:dyDescent="0.2">
      <c r="A55" s="1"/>
      <c r="B55" s="9"/>
      <c r="C55" s="37"/>
      <c r="D55" s="37"/>
    </row>
    <row r="56" spans="1:4" x14ac:dyDescent="0.2">
      <c r="A56" s="1"/>
      <c r="B56" s="9"/>
      <c r="C56" s="37"/>
      <c r="D56" s="37"/>
    </row>
    <row r="57" spans="1:4" x14ac:dyDescent="0.2">
      <c r="A57" s="1"/>
      <c r="B57" s="9"/>
      <c r="C57" s="37"/>
      <c r="D57" s="37"/>
    </row>
    <row r="58" spans="1:4" x14ac:dyDescent="0.2">
      <c r="A58" s="1"/>
      <c r="B58" s="9"/>
      <c r="C58" s="37"/>
      <c r="D58" s="37"/>
    </row>
    <row r="59" spans="1:4" x14ac:dyDescent="0.2">
      <c r="A59" s="1"/>
      <c r="B59" s="9"/>
      <c r="C59" s="37"/>
      <c r="D59" s="37"/>
    </row>
    <row r="60" spans="1:4" x14ac:dyDescent="0.2">
      <c r="A60" s="1"/>
      <c r="B60" s="9"/>
      <c r="C60" s="37"/>
      <c r="D60" s="37"/>
    </row>
    <row r="61" spans="1:4" x14ac:dyDescent="0.2">
      <c r="A61" s="1"/>
      <c r="B61" s="9"/>
      <c r="C61" s="37"/>
      <c r="D61" s="37"/>
    </row>
    <row r="62" spans="1:4" x14ac:dyDescent="0.2">
      <c r="A62" s="1"/>
      <c r="B62" s="9"/>
      <c r="C62" s="37"/>
      <c r="D62" s="37"/>
    </row>
    <row r="63" spans="1:4" x14ac:dyDescent="0.2">
      <c r="A63" s="1"/>
      <c r="B63" s="9"/>
      <c r="C63" s="37"/>
      <c r="D63" s="37"/>
    </row>
    <row r="64" spans="1:4" x14ac:dyDescent="0.2">
      <c r="A64" s="1"/>
      <c r="B64" s="9"/>
      <c r="C64" s="37"/>
      <c r="D64" s="37"/>
    </row>
    <row r="65" spans="1:4" x14ac:dyDescent="0.2">
      <c r="A65" s="1"/>
      <c r="B65" s="9"/>
      <c r="C65" s="37"/>
      <c r="D65" s="37"/>
    </row>
    <row r="66" spans="1:4" x14ac:dyDescent="0.2">
      <c r="A66" s="1"/>
      <c r="B66" s="9"/>
      <c r="C66" s="37"/>
      <c r="D66" s="37"/>
    </row>
    <row r="67" spans="1:4" x14ac:dyDescent="0.2">
      <c r="A67" s="1"/>
      <c r="B67" s="9"/>
      <c r="C67" s="37"/>
      <c r="D67" s="37"/>
    </row>
    <row r="68" spans="1:4" x14ac:dyDescent="0.2">
      <c r="A68" s="1"/>
      <c r="B68" s="9"/>
      <c r="C68" s="37"/>
      <c r="D68" s="37"/>
    </row>
    <row r="69" spans="1:4" x14ac:dyDescent="0.2">
      <c r="A69" s="1"/>
      <c r="B69" s="9"/>
      <c r="C69" s="37"/>
      <c r="D69" s="37"/>
    </row>
    <row r="70" spans="1:4" x14ac:dyDescent="0.2">
      <c r="A70" s="1"/>
      <c r="B70" s="9"/>
      <c r="C70" s="37"/>
      <c r="D70" s="37"/>
    </row>
    <row r="117" spans="1:1" x14ac:dyDescent="0.2">
      <c r="A117" s="4"/>
    </row>
    <row r="119" spans="1:1" x14ac:dyDescent="0.2">
      <c r="A119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75" spans="2:2" x14ac:dyDescent="0.2">
      <c r="B175" s="9"/>
    </row>
    <row r="176" spans="2:2" x14ac:dyDescent="0.2">
      <c r="B176" s="9"/>
    </row>
    <row r="177" spans="2:3" x14ac:dyDescent="0.2">
      <c r="B177" s="9"/>
      <c r="C177" s="37"/>
    </row>
    <row r="178" spans="2:3" x14ac:dyDescent="0.2">
      <c r="B178" s="9"/>
      <c r="C178" s="37"/>
    </row>
    <row r="179" spans="2:3" x14ac:dyDescent="0.2">
      <c r="B179" s="9"/>
      <c r="C179" s="37"/>
    </row>
    <row r="180" spans="2:3" x14ac:dyDescent="0.2">
      <c r="B180" s="9"/>
      <c r="C180" s="37"/>
    </row>
    <row r="181" spans="2:3" x14ac:dyDescent="0.2">
      <c r="B181" s="9"/>
      <c r="C181" s="37"/>
    </row>
    <row r="182" spans="2:3" x14ac:dyDescent="0.2">
      <c r="B182" s="9"/>
      <c r="C182" s="37"/>
    </row>
    <row r="183" spans="2:3" x14ac:dyDescent="0.2">
      <c r="B183" s="9"/>
      <c r="C183" s="37"/>
    </row>
  </sheetData>
  <printOptions gridLines="1"/>
  <pageMargins left="0.74791666666666701" right="0.74791666666666701" top="0.98402777777777795" bottom="0.98402777777777795" header="0.51180555555555596" footer="0.51180555555555596"/>
  <pageSetup scale="115" firstPageNumber="0" orientation="landscape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Z124"/>
  <sheetViews>
    <sheetView workbookViewId="0">
      <selection activeCell="B6" sqref="B6"/>
    </sheetView>
  </sheetViews>
  <sheetFormatPr defaultRowHeight="12.75" outlineLevelRow="1" x14ac:dyDescent="0.2"/>
  <cols>
    <col min="1" max="1" width="32" style="12" customWidth="1"/>
    <col min="2" max="2" width="31.7109375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  <col min="11" max="11" width="14.5703125" customWidth="1"/>
    <col min="13" max="13" width="20.28515625" bestFit="1" customWidth="1"/>
  </cols>
  <sheetData>
    <row r="1" spans="1:26" s="18" customFormat="1" ht="13.9" customHeight="1" thickBot="1" x14ac:dyDescent="0.25">
      <c r="A1" s="40" t="s">
        <v>63</v>
      </c>
      <c r="B1" s="56"/>
      <c r="C1" s="41"/>
      <c r="D1" s="26"/>
      <c r="E1" s="26"/>
      <c r="F1" s="26"/>
      <c r="G1" s="26"/>
      <c r="H1" s="26"/>
      <c r="I1" s="26"/>
      <c r="R1" s="18" t="s">
        <v>667</v>
      </c>
      <c r="Z1" s="18" t="s">
        <v>668</v>
      </c>
    </row>
    <row r="2" spans="1:26" ht="13.9" customHeight="1" outlineLevel="1" thickTop="1" x14ac:dyDescent="0.2">
      <c r="A2" s="42" t="s">
        <v>2937</v>
      </c>
      <c r="B2" s="43" t="s">
        <v>65</v>
      </c>
      <c r="C2" s="23" t="s">
        <v>2938</v>
      </c>
      <c r="D2" s="23" t="s">
        <v>676</v>
      </c>
      <c r="E2" s="23"/>
      <c r="F2" s="43" t="s">
        <v>2939</v>
      </c>
      <c r="G2" s="43" t="s">
        <v>875</v>
      </c>
      <c r="H2" s="43" t="s">
        <v>671</v>
      </c>
      <c r="I2" s="43" t="s">
        <v>672</v>
      </c>
    </row>
    <row r="3" spans="1:26" outlineLevel="1" x14ac:dyDescent="0.2">
      <c r="A3" s="42" t="s">
        <v>866</v>
      </c>
      <c r="B3" s="43" t="s">
        <v>70</v>
      </c>
      <c r="C3" s="23"/>
      <c r="D3" s="23"/>
      <c r="E3" s="43" t="s">
        <v>65</v>
      </c>
      <c r="F3" s="43"/>
      <c r="G3" s="43"/>
      <c r="H3" s="43"/>
      <c r="I3" s="43"/>
    </row>
    <row r="4" spans="1:26" s="19" customFormat="1" outlineLevel="1" x14ac:dyDescent="0.2">
      <c r="A4" s="44" t="s">
        <v>83</v>
      </c>
      <c r="B4" s="45" t="s">
        <v>673</v>
      </c>
      <c r="C4" s="25" t="s">
        <v>85</v>
      </c>
      <c r="D4" s="25" t="s">
        <v>85</v>
      </c>
      <c r="E4" s="45" t="s">
        <v>84</v>
      </c>
      <c r="F4" s="25" t="s">
        <v>85</v>
      </c>
      <c r="G4" s="25" t="s">
        <v>85</v>
      </c>
      <c r="H4" s="45" t="s">
        <v>84</v>
      </c>
      <c r="I4" s="45" t="s">
        <v>84</v>
      </c>
      <c r="J4" s="29" t="s">
        <v>88</v>
      </c>
    </row>
    <row r="5" spans="1:26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</row>
    <row r="6" spans="1:26" ht="13.9" customHeight="1" thickTop="1" x14ac:dyDescent="0.2">
      <c r="B6" s="6" t="s">
        <v>65</v>
      </c>
      <c r="C6" s="6" t="s">
        <v>2938</v>
      </c>
      <c r="D6" s="6" t="s">
        <v>676</v>
      </c>
      <c r="E6" s="6" t="s">
        <v>871</v>
      </c>
      <c r="F6" s="6" t="s">
        <v>2940</v>
      </c>
      <c r="G6" s="6" t="s">
        <v>875</v>
      </c>
      <c r="H6" s="13" t="s">
        <v>677</v>
      </c>
      <c r="I6" s="6" t="s">
        <v>672</v>
      </c>
    </row>
    <row r="7" spans="1:26" x14ac:dyDescent="0.2">
      <c r="A7" s="48" t="s">
        <v>95</v>
      </c>
      <c r="B7" s="37" t="s">
        <v>2941</v>
      </c>
      <c r="C7" s="37" t="s">
        <v>2942</v>
      </c>
      <c r="D7" s="2" t="s">
        <v>257</v>
      </c>
      <c r="E7" s="2" t="s">
        <v>2943</v>
      </c>
      <c r="F7" s="2" t="s">
        <v>2944</v>
      </c>
      <c r="G7" s="4"/>
      <c r="H7" t="s">
        <v>2945</v>
      </c>
      <c r="I7" t="s">
        <v>898</v>
      </c>
    </row>
    <row r="8" spans="1:26" x14ac:dyDescent="0.2">
      <c r="B8" s="37" t="s">
        <v>2946</v>
      </c>
      <c r="C8" s="37" t="s">
        <v>2942</v>
      </c>
      <c r="D8" s="2" t="s">
        <v>318</v>
      </c>
      <c r="E8" s="2" t="s">
        <v>2943</v>
      </c>
      <c r="F8" s="2" t="s">
        <v>2944</v>
      </c>
      <c r="G8" s="4"/>
      <c r="H8" t="s">
        <v>2945</v>
      </c>
      <c r="I8" t="s">
        <v>898</v>
      </c>
    </row>
    <row r="9" spans="1:26" x14ac:dyDescent="0.2">
      <c r="B9" s="37" t="s">
        <v>2947</v>
      </c>
      <c r="C9" s="37" t="s">
        <v>2942</v>
      </c>
      <c r="D9" s="2" t="s">
        <v>435</v>
      </c>
      <c r="E9" s="2" t="s">
        <v>2943</v>
      </c>
      <c r="F9" s="2" t="s">
        <v>2944</v>
      </c>
      <c r="G9" s="4"/>
      <c r="H9" t="s">
        <v>2945</v>
      </c>
      <c r="I9" t="s">
        <v>898</v>
      </c>
    </row>
    <row r="10" spans="1:26" x14ac:dyDescent="0.2">
      <c r="B10" s="37" t="s">
        <v>2948</v>
      </c>
      <c r="C10" s="37" t="s">
        <v>2942</v>
      </c>
      <c r="D10" s="2" t="s">
        <v>746</v>
      </c>
      <c r="E10" s="2" t="s">
        <v>2943</v>
      </c>
      <c r="F10" s="2" t="s">
        <v>2944</v>
      </c>
      <c r="G10" s="4"/>
      <c r="H10" t="s">
        <v>2945</v>
      </c>
      <c r="I10" t="s">
        <v>898</v>
      </c>
    </row>
    <row r="11" spans="1:26" x14ac:dyDescent="0.2">
      <c r="B11" s="37" t="s">
        <v>2949</v>
      </c>
      <c r="C11" s="37" t="s">
        <v>2942</v>
      </c>
      <c r="D11" s="2" t="s">
        <v>257</v>
      </c>
      <c r="E11" s="2" t="s">
        <v>2950</v>
      </c>
      <c r="F11" s="2" t="s">
        <v>2951</v>
      </c>
      <c r="G11" s="10" t="s">
        <v>2952</v>
      </c>
      <c r="H11" t="s">
        <v>2953</v>
      </c>
      <c r="I11" s="37" t="s">
        <v>2954</v>
      </c>
    </row>
    <row r="12" spans="1:26" x14ac:dyDescent="0.2">
      <c r="B12" s="37" t="s">
        <v>2955</v>
      </c>
      <c r="C12" s="37" t="s">
        <v>2942</v>
      </c>
      <c r="D12" s="2" t="s">
        <v>318</v>
      </c>
      <c r="E12" s="2" t="s">
        <v>2950</v>
      </c>
      <c r="F12" s="2" t="s">
        <v>2951</v>
      </c>
      <c r="G12" s="10" t="s">
        <v>2952</v>
      </c>
      <c r="H12" t="s">
        <v>2953</v>
      </c>
      <c r="I12" s="37" t="s">
        <v>2954</v>
      </c>
    </row>
    <row r="13" spans="1:26" x14ac:dyDescent="0.2">
      <c r="B13" s="37" t="s">
        <v>2956</v>
      </c>
      <c r="C13" s="37" t="s">
        <v>2942</v>
      </c>
      <c r="D13" s="2" t="s">
        <v>435</v>
      </c>
      <c r="E13" s="2" t="s">
        <v>2950</v>
      </c>
      <c r="F13" s="2" t="s">
        <v>2951</v>
      </c>
      <c r="G13" s="10" t="s">
        <v>2952</v>
      </c>
      <c r="H13" t="s">
        <v>2953</v>
      </c>
      <c r="I13" s="37" t="s">
        <v>2954</v>
      </c>
    </row>
    <row r="14" spans="1:26" x14ac:dyDescent="0.2">
      <c r="B14" s="37" t="s">
        <v>2957</v>
      </c>
      <c r="C14" s="37" t="s">
        <v>2942</v>
      </c>
      <c r="D14" s="2" t="s">
        <v>746</v>
      </c>
      <c r="E14" s="2" t="s">
        <v>2950</v>
      </c>
      <c r="F14" s="2" t="s">
        <v>2951</v>
      </c>
      <c r="G14" s="10" t="s">
        <v>2952</v>
      </c>
      <c r="H14" t="s">
        <v>2953</v>
      </c>
      <c r="I14" s="37" t="s">
        <v>2954</v>
      </c>
    </row>
    <row r="15" spans="1:26" x14ac:dyDescent="0.2">
      <c r="B15" s="37" t="s">
        <v>2958</v>
      </c>
      <c r="C15" s="37" t="s">
        <v>2942</v>
      </c>
      <c r="D15" s="2" t="s">
        <v>257</v>
      </c>
      <c r="E15" s="2" t="s">
        <v>2959</v>
      </c>
      <c r="F15" s="2" t="s">
        <v>2960</v>
      </c>
      <c r="G15" s="4">
        <v>91863956</v>
      </c>
      <c r="H15" t="s">
        <v>2961</v>
      </c>
      <c r="I15" s="37" t="s">
        <v>2954</v>
      </c>
    </row>
    <row r="16" spans="1:26" x14ac:dyDescent="0.2">
      <c r="B16" s="37" t="s">
        <v>2962</v>
      </c>
      <c r="C16" s="37" t="s">
        <v>2942</v>
      </c>
      <c r="D16" s="2" t="s">
        <v>318</v>
      </c>
      <c r="E16" s="2" t="s">
        <v>2959</v>
      </c>
      <c r="F16" s="2" t="s">
        <v>2960</v>
      </c>
      <c r="G16" s="4">
        <v>91863956</v>
      </c>
      <c r="H16" t="s">
        <v>2961</v>
      </c>
      <c r="I16" s="37" t="s">
        <v>2954</v>
      </c>
    </row>
    <row r="17" spans="1:14" x14ac:dyDescent="0.2">
      <c r="B17" s="37" t="s">
        <v>2963</v>
      </c>
      <c r="C17" s="37" t="s">
        <v>2942</v>
      </c>
      <c r="D17" s="2" t="s">
        <v>435</v>
      </c>
      <c r="E17" s="2" t="s">
        <v>2959</v>
      </c>
      <c r="F17" s="2" t="s">
        <v>2960</v>
      </c>
      <c r="G17" s="4">
        <v>91863956</v>
      </c>
      <c r="H17" t="s">
        <v>2961</v>
      </c>
      <c r="I17" s="37" t="s">
        <v>2954</v>
      </c>
      <c r="L17" s="2"/>
      <c r="N17" s="2"/>
    </row>
    <row r="18" spans="1:14" x14ac:dyDescent="0.2">
      <c r="B18" s="37" t="s">
        <v>2964</v>
      </c>
      <c r="C18" s="37" t="s">
        <v>2942</v>
      </c>
      <c r="D18" s="2" t="s">
        <v>746</v>
      </c>
      <c r="E18" s="2" t="s">
        <v>2959</v>
      </c>
      <c r="F18" s="2" t="s">
        <v>2960</v>
      </c>
      <c r="G18" s="4">
        <v>91863956</v>
      </c>
      <c r="H18" t="s">
        <v>2961</v>
      </c>
      <c r="I18" s="37" t="s">
        <v>2954</v>
      </c>
      <c r="L18" s="2"/>
      <c r="N18" s="2"/>
    </row>
    <row r="19" spans="1:14" x14ac:dyDescent="0.2">
      <c r="B19" s="37" t="s">
        <v>2965</v>
      </c>
      <c r="C19" s="37" t="s">
        <v>2942</v>
      </c>
      <c r="D19" s="2" t="s">
        <v>257</v>
      </c>
      <c r="E19" s="2" t="s">
        <v>2966</v>
      </c>
      <c r="F19" s="2" t="s">
        <v>2967</v>
      </c>
      <c r="G19" s="11" t="s">
        <v>2968</v>
      </c>
      <c r="H19" t="s">
        <v>2969</v>
      </c>
      <c r="I19" s="37" t="s">
        <v>2954</v>
      </c>
      <c r="L19" s="2"/>
      <c r="N19" s="2"/>
    </row>
    <row r="20" spans="1:14" x14ac:dyDescent="0.2">
      <c r="B20" s="37" t="s">
        <v>2970</v>
      </c>
      <c r="C20" s="37" t="s">
        <v>2942</v>
      </c>
      <c r="D20" s="2" t="s">
        <v>318</v>
      </c>
      <c r="E20" s="2" t="s">
        <v>2966</v>
      </c>
      <c r="F20" s="2" t="s">
        <v>2967</v>
      </c>
      <c r="G20" s="11" t="s">
        <v>2968</v>
      </c>
      <c r="H20" t="s">
        <v>2969</v>
      </c>
      <c r="I20" s="37" t="s">
        <v>2954</v>
      </c>
      <c r="L20" s="2"/>
      <c r="N20" s="2"/>
    </row>
    <row r="21" spans="1:14" x14ac:dyDescent="0.2">
      <c r="B21" s="37" t="s">
        <v>2971</v>
      </c>
      <c r="C21" s="37" t="s">
        <v>2942</v>
      </c>
      <c r="D21" s="2" t="s">
        <v>435</v>
      </c>
      <c r="E21" s="2" t="s">
        <v>2966</v>
      </c>
      <c r="F21" s="2" t="s">
        <v>2967</v>
      </c>
      <c r="G21" s="11" t="s">
        <v>2968</v>
      </c>
      <c r="H21" t="s">
        <v>2969</v>
      </c>
      <c r="I21" s="37" t="s">
        <v>2954</v>
      </c>
      <c r="L21" s="2"/>
      <c r="N21" s="2"/>
    </row>
    <row r="22" spans="1:14" x14ac:dyDescent="0.2">
      <c r="B22" s="37" t="s">
        <v>2972</v>
      </c>
      <c r="C22" s="37" t="s">
        <v>2942</v>
      </c>
      <c r="D22" s="2" t="s">
        <v>746</v>
      </c>
      <c r="E22" s="2" t="s">
        <v>2966</v>
      </c>
      <c r="F22" s="2" t="s">
        <v>2967</v>
      </c>
      <c r="G22" s="11" t="s">
        <v>2968</v>
      </c>
      <c r="H22" t="s">
        <v>2969</v>
      </c>
      <c r="I22" s="37" t="s">
        <v>2954</v>
      </c>
      <c r="L22" s="2"/>
      <c r="N22" s="2"/>
    </row>
    <row r="23" spans="1:14" x14ac:dyDescent="0.2">
      <c r="A23" s="48" t="s">
        <v>88</v>
      </c>
      <c r="B23" s="37"/>
      <c r="C23" s="57"/>
      <c r="D23" s="2"/>
      <c r="E23" s="2"/>
      <c r="F23" s="2"/>
      <c r="G23" s="4"/>
      <c r="I23" s="37"/>
      <c r="L23" s="2"/>
      <c r="N23" s="2"/>
    </row>
    <row r="24" spans="1:14" x14ac:dyDescent="0.2">
      <c r="B24" s="37"/>
      <c r="C24" s="8"/>
      <c r="D24" s="2"/>
      <c r="E24" s="2"/>
      <c r="F24" s="2"/>
      <c r="G24" s="11"/>
      <c r="I24" s="37"/>
      <c r="L24" s="2"/>
      <c r="N24" s="2"/>
    </row>
    <row r="25" spans="1:14" x14ac:dyDescent="0.2">
      <c r="B25" s="37"/>
      <c r="E25" s="2"/>
      <c r="L25" s="2"/>
      <c r="N25" s="2"/>
    </row>
    <row r="26" spans="1:14" x14ac:dyDescent="0.2">
      <c r="B26" s="37"/>
      <c r="E26" s="77"/>
      <c r="L26" s="2"/>
      <c r="N26" s="2"/>
    </row>
    <row r="27" spans="1:14" x14ac:dyDescent="0.2">
      <c r="B27" s="37"/>
      <c r="E27" s="2"/>
      <c r="L27" s="2"/>
      <c r="N27" s="2"/>
    </row>
    <row r="28" spans="1:14" x14ac:dyDescent="0.2">
      <c r="B28" s="37"/>
      <c r="E28" s="2"/>
      <c r="L28" s="2"/>
      <c r="N28" s="2"/>
    </row>
    <row r="29" spans="1:14" x14ac:dyDescent="0.2">
      <c r="B29" s="37"/>
      <c r="C29" s="57"/>
      <c r="D29" s="2"/>
      <c r="E29" s="2"/>
      <c r="F29" s="2"/>
      <c r="G29" s="11"/>
      <c r="I29" s="37"/>
      <c r="L29" s="2"/>
      <c r="N29" s="2"/>
    </row>
    <row r="30" spans="1:14" x14ac:dyDescent="0.2">
      <c r="B30" s="37"/>
      <c r="C30" s="57"/>
      <c r="D30" s="2"/>
      <c r="E30" s="2"/>
      <c r="F30" s="2"/>
      <c r="G30" s="11"/>
      <c r="I30" s="37"/>
      <c r="L30" s="2"/>
      <c r="N30" s="2"/>
    </row>
    <row r="31" spans="1:14" x14ac:dyDescent="0.2">
      <c r="B31" s="37"/>
      <c r="C31" s="8"/>
      <c r="D31" s="2"/>
      <c r="F31" s="2"/>
      <c r="G31" s="4"/>
      <c r="I31" s="37"/>
      <c r="L31" s="2"/>
      <c r="N31" s="2"/>
    </row>
    <row r="32" spans="1:14" x14ac:dyDescent="0.2">
      <c r="B32" s="37"/>
      <c r="L32" s="2"/>
      <c r="N32" s="2"/>
    </row>
    <row r="33" spans="2:14" x14ac:dyDescent="0.2">
      <c r="B33" s="37"/>
      <c r="L33" s="2"/>
      <c r="N33" s="2"/>
    </row>
    <row r="34" spans="2:14" x14ac:dyDescent="0.2">
      <c r="B34" s="37"/>
      <c r="L34" s="2"/>
      <c r="N34" s="2"/>
    </row>
    <row r="35" spans="2:14" x14ac:dyDescent="0.2">
      <c r="B35" s="37"/>
      <c r="L35" s="2"/>
      <c r="N35" s="2"/>
    </row>
    <row r="36" spans="2:14" x14ac:dyDescent="0.2">
      <c r="B36" s="37"/>
      <c r="C36" s="8"/>
      <c r="D36" s="2"/>
      <c r="E36" s="2"/>
      <c r="F36" s="2"/>
      <c r="G36" s="4"/>
      <c r="I36" s="37"/>
      <c r="L36" s="2"/>
      <c r="N36" s="2"/>
    </row>
    <row r="37" spans="2:14" x14ac:dyDescent="0.2">
      <c r="B37" s="37"/>
      <c r="C37" s="8"/>
      <c r="D37" s="2"/>
      <c r="E37" s="2"/>
      <c r="F37" s="2"/>
      <c r="G37" s="4"/>
      <c r="I37" s="37"/>
      <c r="L37" s="2"/>
      <c r="N37" s="2"/>
    </row>
    <row r="38" spans="2:14" x14ac:dyDescent="0.2">
      <c r="L38" s="2"/>
      <c r="N38" s="2"/>
    </row>
    <row r="39" spans="2:14" x14ac:dyDescent="0.2">
      <c r="L39" s="2"/>
      <c r="N39" s="2"/>
    </row>
    <row r="40" spans="2:14" x14ac:dyDescent="0.2">
      <c r="L40" s="2"/>
      <c r="N40" s="2"/>
    </row>
    <row r="41" spans="2:14" x14ac:dyDescent="0.2">
      <c r="L41" s="2"/>
      <c r="N41" s="2"/>
    </row>
    <row r="42" spans="2:14" x14ac:dyDescent="0.2">
      <c r="L42" s="2"/>
      <c r="N42" s="2"/>
    </row>
    <row r="43" spans="2:14" x14ac:dyDescent="0.2">
      <c r="L43" s="2"/>
      <c r="N43" s="2"/>
    </row>
    <row r="44" spans="2:14" x14ac:dyDescent="0.2">
      <c r="L44" s="2"/>
      <c r="N44" s="2"/>
    </row>
    <row r="45" spans="2:14" x14ac:dyDescent="0.2">
      <c r="L45" s="2"/>
      <c r="N45" s="2"/>
    </row>
    <row r="46" spans="2:14" x14ac:dyDescent="0.2">
      <c r="L46" s="2"/>
      <c r="N46" s="2"/>
    </row>
    <row r="47" spans="2:14" x14ac:dyDescent="0.2">
      <c r="L47" s="2"/>
      <c r="N47" s="2"/>
    </row>
    <row r="48" spans="2:14" x14ac:dyDescent="0.2">
      <c r="L48" s="2"/>
      <c r="N48" s="2"/>
    </row>
    <row r="49" spans="12:14" x14ac:dyDescent="0.2">
      <c r="L49" s="2"/>
      <c r="N49" s="2"/>
    </row>
    <row r="50" spans="12:14" x14ac:dyDescent="0.2">
      <c r="L50" s="2"/>
      <c r="N50" s="2"/>
    </row>
    <row r="51" spans="12:14" x14ac:dyDescent="0.2">
      <c r="L51" s="2"/>
      <c r="N51" s="2"/>
    </row>
    <row r="52" spans="12:14" x14ac:dyDescent="0.2">
      <c r="L52" s="2"/>
      <c r="N52" s="2"/>
    </row>
    <row r="53" spans="12:14" x14ac:dyDescent="0.2">
      <c r="L53" s="2"/>
      <c r="N53" s="2"/>
    </row>
    <row r="54" spans="12:14" x14ac:dyDescent="0.2">
      <c r="L54" s="2"/>
      <c r="N54" s="2"/>
    </row>
    <row r="55" spans="12:14" x14ac:dyDescent="0.2">
      <c r="L55" s="2"/>
      <c r="N55" s="2"/>
    </row>
    <row r="56" spans="12:14" x14ac:dyDescent="0.2">
      <c r="L56" s="2"/>
      <c r="N56" s="2"/>
    </row>
    <row r="57" spans="12:14" x14ac:dyDescent="0.2">
      <c r="L57" s="2"/>
      <c r="N57" s="2"/>
    </row>
    <row r="58" spans="12:14" x14ac:dyDescent="0.2">
      <c r="L58" s="2"/>
      <c r="N58" s="2"/>
    </row>
    <row r="59" spans="12:14" x14ac:dyDescent="0.2">
      <c r="N59" s="2"/>
    </row>
    <row r="60" spans="12:14" x14ac:dyDescent="0.2">
      <c r="N60" s="2"/>
    </row>
    <row r="61" spans="12:14" x14ac:dyDescent="0.2">
      <c r="N61" s="2"/>
    </row>
    <row r="62" spans="12:14" x14ac:dyDescent="0.2">
      <c r="N62" s="2"/>
    </row>
    <row r="63" spans="12:14" x14ac:dyDescent="0.2">
      <c r="N63" s="2"/>
    </row>
    <row r="64" spans="12:14" x14ac:dyDescent="0.2">
      <c r="N64" s="2"/>
    </row>
    <row r="65" spans="4:14" x14ac:dyDescent="0.2">
      <c r="N65" s="2"/>
    </row>
    <row r="66" spans="4:14" x14ac:dyDescent="0.2">
      <c r="N66" s="2"/>
    </row>
    <row r="67" spans="4:14" x14ac:dyDescent="0.2">
      <c r="N67" s="2"/>
    </row>
    <row r="68" spans="4:14" x14ac:dyDescent="0.2">
      <c r="N68" s="2"/>
    </row>
    <row r="69" spans="4:14" x14ac:dyDescent="0.2">
      <c r="N69" s="2"/>
    </row>
    <row r="70" spans="4:14" x14ac:dyDescent="0.2">
      <c r="N70" s="2"/>
    </row>
    <row r="71" spans="4:14" x14ac:dyDescent="0.2">
      <c r="N71" s="2"/>
    </row>
    <row r="72" spans="4:14" x14ac:dyDescent="0.2">
      <c r="N72" s="2"/>
    </row>
    <row r="73" spans="4:14" x14ac:dyDescent="0.2">
      <c r="N73" s="2"/>
    </row>
    <row r="74" spans="4:14" x14ac:dyDescent="0.2">
      <c r="D74" s="2"/>
      <c r="E74" s="2"/>
      <c r="F74" s="2"/>
      <c r="N74" s="2"/>
    </row>
    <row r="75" spans="4:14" x14ac:dyDescent="0.2">
      <c r="D75" s="2"/>
      <c r="E75" s="2"/>
      <c r="F75" s="2"/>
      <c r="N75" s="2"/>
    </row>
    <row r="76" spans="4:14" x14ac:dyDescent="0.2">
      <c r="D76" s="2"/>
      <c r="E76" s="2"/>
      <c r="F76" s="2"/>
      <c r="N76" s="2"/>
    </row>
    <row r="77" spans="4:14" x14ac:dyDescent="0.2">
      <c r="D77" s="2"/>
      <c r="E77" s="2"/>
      <c r="F77" s="2"/>
      <c r="N77" s="2"/>
    </row>
    <row r="78" spans="4:14" x14ac:dyDescent="0.2">
      <c r="D78" s="2"/>
      <c r="E78" s="2"/>
      <c r="F78" s="2"/>
      <c r="N78" s="2"/>
    </row>
    <row r="79" spans="4:14" x14ac:dyDescent="0.2">
      <c r="D79" s="2"/>
      <c r="E79" s="2"/>
      <c r="F79" s="2"/>
      <c r="N79" s="2"/>
    </row>
    <row r="80" spans="4:14" x14ac:dyDescent="0.2">
      <c r="D80" s="2"/>
      <c r="E80" s="2"/>
      <c r="F80" s="2"/>
      <c r="N80" s="2"/>
    </row>
    <row r="81" spans="4:14" x14ac:dyDescent="0.2">
      <c r="D81" s="2"/>
      <c r="E81" s="2"/>
      <c r="F81" s="2"/>
      <c r="N81" s="2"/>
    </row>
    <row r="82" spans="4:14" x14ac:dyDescent="0.2">
      <c r="D82" s="2"/>
      <c r="E82" s="2"/>
      <c r="F82" s="2"/>
      <c r="N82" s="2"/>
    </row>
    <row r="83" spans="4:14" x14ac:dyDescent="0.2">
      <c r="D83" s="2"/>
      <c r="E83" s="2"/>
      <c r="F83" s="2"/>
      <c r="N83" s="2"/>
    </row>
    <row r="84" spans="4:14" x14ac:dyDescent="0.2">
      <c r="D84" s="2"/>
      <c r="E84" s="2"/>
      <c r="F84" s="2"/>
      <c r="N84" s="2"/>
    </row>
    <row r="85" spans="4:14" x14ac:dyDescent="0.2">
      <c r="D85" s="2"/>
      <c r="E85" s="2"/>
      <c r="F85" s="2"/>
      <c r="N85" s="2"/>
    </row>
    <row r="86" spans="4:14" x14ac:dyDescent="0.2">
      <c r="D86" s="2"/>
      <c r="E86" s="2"/>
      <c r="F86" s="2"/>
      <c r="N86" s="2"/>
    </row>
    <row r="87" spans="4:14" x14ac:dyDescent="0.2">
      <c r="D87" s="2"/>
      <c r="E87" s="2"/>
      <c r="F87" s="2"/>
      <c r="N87" s="2"/>
    </row>
    <row r="88" spans="4:14" x14ac:dyDescent="0.2">
      <c r="D88" s="2"/>
      <c r="E88" s="2"/>
      <c r="F88" s="2"/>
      <c r="N88" s="2"/>
    </row>
    <row r="89" spans="4:14" x14ac:dyDescent="0.2">
      <c r="D89" s="2"/>
      <c r="E89" s="2"/>
      <c r="F89" s="2"/>
      <c r="N89" s="2"/>
    </row>
    <row r="90" spans="4:14" x14ac:dyDescent="0.2">
      <c r="D90" s="2"/>
      <c r="E90" s="2"/>
      <c r="F90" s="2"/>
      <c r="N90" s="2"/>
    </row>
    <row r="91" spans="4:14" x14ac:dyDescent="0.2">
      <c r="D91" s="2"/>
      <c r="E91" s="2"/>
      <c r="F91" s="2"/>
      <c r="N91" s="2"/>
    </row>
    <row r="92" spans="4:14" x14ac:dyDescent="0.2">
      <c r="D92" s="2"/>
      <c r="E92" s="2"/>
      <c r="F92" s="2"/>
      <c r="N92" s="2"/>
    </row>
    <row r="93" spans="4:14" x14ac:dyDescent="0.2">
      <c r="D93" s="2"/>
      <c r="E93" s="2"/>
      <c r="F93" s="2"/>
      <c r="N93" s="2"/>
    </row>
    <row r="94" spans="4:14" x14ac:dyDescent="0.2">
      <c r="D94" s="2"/>
      <c r="E94" s="2"/>
      <c r="F94" s="2"/>
      <c r="N94" s="2"/>
    </row>
    <row r="95" spans="4:14" x14ac:dyDescent="0.2">
      <c r="D95" s="2"/>
      <c r="E95" s="2"/>
      <c r="F95" s="2"/>
      <c r="N95" s="2"/>
    </row>
    <row r="96" spans="4:14" x14ac:dyDescent="0.2">
      <c r="D96" s="2"/>
      <c r="E96" s="2"/>
      <c r="F96" s="2"/>
      <c r="N96" s="2"/>
    </row>
    <row r="97" spans="4:14" x14ac:dyDescent="0.2">
      <c r="D97" s="2"/>
      <c r="E97" s="2"/>
      <c r="F97" s="2"/>
      <c r="N97" s="2"/>
    </row>
    <row r="98" spans="4:14" x14ac:dyDescent="0.2">
      <c r="D98" s="2"/>
      <c r="E98" s="2"/>
      <c r="F98" s="2"/>
      <c r="N98" s="2"/>
    </row>
    <row r="99" spans="4:14" x14ac:dyDescent="0.2">
      <c r="D99" s="2"/>
      <c r="E99" s="2"/>
      <c r="F99" s="2"/>
      <c r="N99" s="2"/>
    </row>
    <row r="100" spans="4:14" x14ac:dyDescent="0.2">
      <c r="D100" s="2"/>
      <c r="E100" s="2"/>
      <c r="F100" s="2"/>
      <c r="N100" s="2"/>
    </row>
    <row r="101" spans="4:14" x14ac:dyDescent="0.2">
      <c r="D101" s="2"/>
      <c r="E101" s="2"/>
      <c r="F101" s="2"/>
      <c r="N101" s="2"/>
    </row>
    <row r="102" spans="4:14" x14ac:dyDescent="0.2">
      <c r="D102" s="2"/>
      <c r="E102" s="2"/>
      <c r="F102" s="2"/>
      <c r="N102" s="2"/>
    </row>
    <row r="103" spans="4:14" x14ac:dyDescent="0.2">
      <c r="D103" s="2"/>
      <c r="E103" s="2"/>
      <c r="F103" s="2"/>
      <c r="N103" s="2"/>
    </row>
    <row r="104" spans="4:14" x14ac:dyDescent="0.2">
      <c r="D104" s="2"/>
      <c r="E104" s="2"/>
      <c r="F104" s="2"/>
      <c r="N104" s="2"/>
    </row>
    <row r="105" spans="4:14" x14ac:dyDescent="0.2">
      <c r="D105" s="2"/>
      <c r="E105" s="2"/>
      <c r="F105" s="2"/>
      <c r="N105" s="2"/>
    </row>
    <row r="106" spans="4:14" x14ac:dyDescent="0.2">
      <c r="D106" s="2"/>
      <c r="E106" s="2"/>
      <c r="F106" s="2"/>
      <c r="N106" s="2"/>
    </row>
    <row r="107" spans="4:14" x14ac:dyDescent="0.2">
      <c r="D107" s="2"/>
      <c r="E107" s="2"/>
      <c r="F107" s="2"/>
      <c r="N107" s="2"/>
    </row>
    <row r="108" spans="4:14" x14ac:dyDescent="0.2">
      <c r="D108" s="2"/>
      <c r="E108" s="2"/>
      <c r="F108" s="2"/>
      <c r="N108" s="2"/>
    </row>
    <row r="109" spans="4:14" x14ac:dyDescent="0.2">
      <c r="D109" s="2"/>
      <c r="E109" s="2"/>
      <c r="F109" s="2"/>
      <c r="N109" s="2"/>
    </row>
    <row r="110" spans="4:14" x14ac:dyDescent="0.2">
      <c r="D110" s="2"/>
      <c r="E110" s="2"/>
      <c r="F110" s="2"/>
      <c r="N110" s="2"/>
    </row>
    <row r="111" spans="4:14" x14ac:dyDescent="0.2">
      <c r="D111" s="2"/>
      <c r="E111" s="2"/>
      <c r="F111" s="2"/>
      <c r="N111" s="2"/>
    </row>
    <row r="112" spans="4:14" x14ac:dyDescent="0.2">
      <c r="D112" s="2"/>
      <c r="E112" s="2"/>
      <c r="F112" s="2"/>
      <c r="N112" s="2"/>
    </row>
    <row r="113" spans="4:14" x14ac:dyDescent="0.2">
      <c r="D113" s="2"/>
      <c r="E113" s="2"/>
      <c r="F113" s="2"/>
      <c r="N113" s="2"/>
    </row>
    <row r="114" spans="4:14" x14ac:dyDescent="0.2">
      <c r="D114" s="2"/>
      <c r="E114" s="2"/>
      <c r="F114" s="2"/>
      <c r="N114" s="2"/>
    </row>
    <row r="115" spans="4:14" x14ac:dyDescent="0.2">
      <c r="D115" s="2"/>
      <c r="E115" s="2"/>
      <c r="F115" s="2"/>
    </row>
    <row r="116" spans="4:14" x14ac:dyDescent="0.2">
      <c r="D116" s="2"/>
      <c r="E116" s="2"/>
      <c r="F116" s="2"/>
    </row>
    <row r="117" spans="4:14" x14ac:dyDescent="0.2">
      <c r="D117" s="2"/>
      <c r="E117" s="2"/>
      <c r="F117" s="2"/>
    </row>
    <row r="118" spans="4:14" x14ac:dyDescent="0.2">
      <c r="D118" s="2"/>
      <c r="E118" s="2"/>
      <c r="F118" s="2"/>
    </row>
    <row r="119" spans="4:14" x14ac:dyDescent="0.2">
      <c r="D119" s="2"/>
      <c r="E119" s="2"/>
      <c r="F119" s="2"/>
    </row>
    <row r="120" spans="4:14" x14ac:dyDescent="0.2">
      <c r="D120" s="2"/>
      <c r="E120" s="2"/>
      <c r="F120" s="2"/>
    </row>
    <row r="121" spans="4:14" x14ac:dyDescent="0.2">
      <c r="D121" s="2"/>
      <c r="E121" s="2"/>
      <c r="F121" s="2"/>
    </row>
    <row r="122" spans="4:14" x14ac:dyDescent="0.2">
      <c r="D122" s="2"/>
      <c r="E122" s="2"/>
      <c r="F122" s="2"/>
    </row>
    <row r="123" spans="4:14" x14ac:dyDescent="0.2">
      <c r="D123" s="2"/>
      <c r="E123" s="2"/>
      <c r="F123" s="2"/>
    </row>
    <row r="124" spans="4:14" x14ac:dyDescent="0.2">
      <c r="D124" s="2"/>
      <c r="E124" s="2"/>
      <c r="F124" s="2"/>
    </row>
  </sheetData>
  <autoFilter ref="D6:I6" xr:uid="{00000000-0009-0000-0000-000009000000}"/>
  <dataValidations count="1">
    <dataValidation type="list" allowBlank="1" showInputMessage="1" showErrorMessage="1" errorTitle="Invalid Attribute Type" error="Please select an attribute type from the dropdown list" sqref="B4:I4" xr:uid="{00000000-0002-0000-09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defaultColWidth="9.140625" defaultRowHeight="12.75" x14ac:dyDescent="0.2"/>
  <cols>
    <col min="1" max="1" width="26.28515625" bestFit="1" customWidth="1"/>
    <col min="2" max="2" width="30.140625" bestFit="1" customWidth="1"/>
    <col min="3" max="3" width="40.5703125" customWidth="1"/>
    <col min="4" max="4" width="9.28515625" bestFit="1" customWidth="1"/>
    <col min="5" max="5" width="13.7109375" bestFit="1" customWidth="1"/>
    <col min="6" max="6" width="12.7109375" bestFit="1" customWidth="1"/>
    <col min="7" max="7" width="41.5703125" customWidth="1"/>
    <col min="8" max="8" width="7.140625" customWidth="1"/>
    <col min="9" max="9" width="15.42578125" customWidth="1"/>
    <col min="10" max="10" width="42.85546875" customWidth="1"/>
    <col min="11" max="11" width="10.42578125" bestFit="1" customWidth="1"/>
    <col min="12" max="12" width="10.140625" customWidth="1"/>
    <col min="13" max="13" width="7.42578125" bestFit="1" customWidth="1"/>
    <col min="14" max="14" width="12" bestFit="1" customWidth="1"/>
    <col min="15" max="15" width="5.28515625" bestFit="1" customWidth="1"/>
    <col min="16" max="16" width="6" bestFit="1" customWidth="1"/>
  </cols>
  <sheetData>
    <row r="1" spans="1:19" ht="13.9" customHeight="1" thickBot="1" x14ac:dyDescent="0.25">
      <c r="A1" s="40" t="s">
        <v>63</v>
      </c>
      <c r="B1" s="33" t="s">
        <v>2973</v>
      </c>
      <c r="C1" s="27"/>
      <c r="D1" s="26"/>
      <c r="E1" s="26"/>
      <c r="F1" s="26"/>
      <c r="G1" s="26"/>
      <c r="H1" s="26"/>
      <c r="I1" s="107"/>
      <c r="J1" s="107"/>
      <c r="K1" s="107"/>
      <c r="L1" s="107"/>
      <c r="M1" s="107"/>
      <c r="N1" s="107"/>
      <c r="O1" s="107"/>
      <c r="S1" t="s">
        <v>668</v>
      </c>
    </row>
    <row r="2" spans="1:19" ht="13.9" customHeight="1" thickTop="1" x14ac:dyDescent="0.2">
      <c r="A2" s="24" t="s">
        <v>2974</v>
      </c>
      <c r="B2" s="43" t="s">
        <v>65</v>
      </c>
      <c r="C2" s="43" t="s">
        <v>71</v>
      </c>
      <c r="D2" s="43" t="s">
        <v>676</v>
      </c>
      <c r="E2" s="43"/>
      <c r="F2" s="23" t="str">
        <f>IF($A$6="Full Data", "BaseType", "")</f>
        <v>BaseType</v>
      </c>
      <c r="G2" s="43" t="s">
        <v>2975</v>
      </c>
      <c r="H2" s="43"/>
      <c r="I2" s="23" t="str">
        <f>IF($A$6="Full Data", "BOM", "")</f>
        <v>BOM</v>
      </c>
      <c r="J2" s="23"/>
      <c r="K2" s="23" t="s">
        <v>671</v>
      </c>
      <c r="L2" s="23"/>
      <c r="M2" s="23" t="s">
        <v>68</v>
      </c>
      <c r="N2" s="23" t="str">
        <f>IF($A$6="Full Data", "LeadtimeID", "")</f>
        <v>LeadtimeID</v>
      </c>
      <c r="O2" s="15"/>
      <c r="P2" s="37"/>
      <c r="Q2" s="67"/>
    </row>
    <row r="3" spans="1:19" x14ac:dyDescent="0.2">
      <c r="A3" s="42" t="str">
        <f>IF($A$6="Full Data", "Baseplates", "BasicOptionsDynamicDesc")</f>
        <v>Baseplates</v>
      </c>
      <c r="B3" s="43" t="s">
        <v>70</v>
      </c>
      <c r="C3" s="43"/>
      <c r="D3" s="43"/>
      <c r="E3" s="43" t="s">
        <v>65</v>
      </c>
      <c r="F3" s="15"/>
      <c r="G3" s="43"/>
      <c r="H3" s="43"/>
      <c r="I3" s="15"/>
      <c r="J3" s="23"/>
      <c r="K3" s="23"/>
      <c r="L3" s="23"/>
      <c r="M3" s="15"/>
      <c r="N3" s="15"/>
      <c r="O3" s="15"/>
    </row>
    <row r="4" spans="1:19" x14ac:dyDescent="0.2">
      <c r="A4" s="44" t="s">
        <v>83</v>
      </c>
      <c r="B4" s="45" t="s">
        <v>673</v>
      </c>
      <c r="C4" s="45" t="s">
        <v>85</v>
      </c>
      <c r="D4" s="45" t="s">
        <v>85</v>
      </c>
      <c r="E4" s="45" t="s">
        <v>84</v>
      </c>
      <c r="F4" s="45" t="str">
        <f>IF($A$6="Full Data", "text", "")</f>
        <v>text</v>
      </c>
      <c r="G4" s="45" t="s">
        <v>85</v>
      </c>
      <c r="H4" s="45" t="s">
        <v>85</v>
      </c>
      <c r="I4" s="45" t="str">
        <f>IF($A$6="Full Data", "text", "")</f>
        <v>text</v>
      </c>
      <c r="J4" s="45"/>
      <c r="K4" s="45" t="s">
        <v>84</v>
      </c>
      <c r="L4" s="45"/>
      <c r="M4" s="45" t="s">
        <v>86</v>
      </c>
      <c r="N4" s="45" t="str">
        <f>IF($A$6="Full Data", "pointer", "")</f>
        <v>pointer</v>
      </c>
      <c r="O4" s="45"/>
      <c r="P4" s="14" t="s">
        <v>88</v>
      </c>
      <c r="Q4" s="67"/>
    </row>
    <row r="5" spans="1:19" ht="13.9" customHeight="1" thickBot="1" x14ac:dyDescent="0.25">
      <c r="A5" s="46" t="s">
        <v>89</v>
      </c>
      <c r="B5" s="51"/>
      <c r="C5" s="51"/>
      <c r="D5" s="47"/>
      <c r="E5" s="47"/>
      <c r="F5" s="47"/>
      <c r="G5" s="47"/>
      <c r="H5" s="47"/>
      <c r="I5" s="108"/>
      <c r="J5" s="108"/>
      <c r="K5" s="108"/>
      <c r="L5" s="108"/>
      <c r="M5" s="16"/>
      <c r="N5" s="16"/>
      <c r="O5" s="16"/>
    </row>
    <row r="6" spans="1:19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676</v>
      </c>
      <c r="E6" s="13" t="s">
        <v>871</v>
      </c>
      <c r="F6" s="6" t="s">
        <v>2976</v>
      </c>
      <c r="G6" s="6" t="s">
        <v>2975</v>
      </c>
      <c r="H6" s="6"/>
      <c r="I6" s="6" t="s">
        <v>875</v>
      </c>
      <c r="J6" s="6" t="s">
        <v>2977</v>
      </c>
      <c r="K6" s="6" t="s">
        <v>677</v>
      </c>
      <c r="L6" s="6" t="s">
        <v>678</v>
      </c>
      <c r="M6" s="6" t="s">
        <v>68</v>
      </c>
      <c r="N6" s="6" t="s">
        <v>2978</v>
      </c>
      <c r="O6" s="6" t="s">
        <v>877</v>
      </c>
      <c r="P6" s="6"/>
      <c r="Q6" s="6"/>
    </row>
    <row r="7" spans="1:19" x14ac:dyDescent="0.2">
      <c r="A7" s="48" t="s">
        <v>95</v>
      </c>
      <c r="B7" s="37" t="s">
        <v>2979</v>
      </c>
      <c r="C7" t="s">
        <v>2980</v>
      </c>
      <c r="D7" s="80" t="s">
        <v>257</v>
      </c>
      <c r="E7" s="2" t="s">
        <v>2981</v>
      </c>
      <c r="F7" s="2" t="s">
        <v>2982</v>
      </c>
      <c r="G7" s="2" t="s">
        <v>2098</v>
      </c>
      <c r="H7" t="s">
        <v>2983</v>
      </c>
      <c r="I7" s="2">
        <v>98565751</v>
      </c>
      <c r="J7" t="s">
        <v>2984</v>
      </c>
      <c r="K7" t="s">
        <v>2985</v>
      </c>
      <c r="L7" t="s">
        <v>890</v>
      </c>
      <c r="M7">
        <v>22</v>
      </c>
      <c r="N7" s="37" t="s">
        <v>898</v>
      </c>
      <c r="O7">
        <v>0</v>
      </c>
    </row>
    <row r="8" spans="1:19" x14ac:dyDescent="0.2">
      <c r="A8" s="12"/>
      <c r="B8" s="37" t="s">
        <v>2986</v>
      </c>
      <c r="C8" t="s">
        <v>2987</v>
      </c>
      <c r="D8" s="80" t="s">
        <v>257</v>
      </c>
      <c r="E8" s="2" t="s">
        <v>2981</v>
      </c>
      <c r="F8" s="2" t="s">
        <v>2982</v>
      </c>
      <c r="G8" s="2" t="s">
        <v>2077</v>
      </c>
      <c r="H8" t="s">
        <v>2983</v>
      </c>
      <c r="I8" s="2">
        <v>98565751</v>
      </c>
      <c r="J8" t="s">
        <v>2984</v>
      </c>
      <c r="K8" t="s">
        <v>2985</v>
      </c>
      <c r="L8" t="s">
        <v>890</v>
      </c>
      <c r="M8">
        <v>22</v>
      </c>
      <c r="N8" s="37" t="s">
        <v>898</v>
      </c>
      <c r="O8">
        <v>0</v>
      </c>
    </row>
    <row r="9" spans="1:19" x14ac:dyDescent="0.2">
      <c r="A9" s="12"/>
      <c r="B9" s="37" t="s">
        <v>2988</v>
      </c>
      <c r="C9" s="37" t="s">
        <v>2989</v>
      </c>
      <c r="D9" s="80" t="s">
        <v>257</v>
      </c>
      <c r="E9" s="2" t="s">
        <v>2981</v>
      </c>
      <c r="F9" s="2" t="s">
        <v>2982</v>
      </c>
      <c r="G9" s="2" t="s">
        <v>2063</v>
      </c>
      <c r="H9" t="s">
        <v>2983</v>
      </c>
      <c r="I9" s="2">
        <v>98565752</v>
      </c>
      <c r="J9" t="s">
        <v>2990</v>
      </c>
      <c r="K9" t="s">
        <v>2991</v>
      </c>
      <c r="L9" t="s">
        <v>890</v>
      </c>
      <c r="M9">
        <v>29</v>
      </c>
      <c r="N9" s="37" t="s">
        <v>898</v>
      </c>
      <c r="O9">
        <v>0</v>
      </c>
    </row>
    <row r="10" spans="1:19" x14ac:dyDescent="0.2">
      <c r="A10" s="12"/>
      <c r="B10" s="37" t="s">
        <v>2992</v>
      </c>
      <c r="C10" t="s">
        <v>2993</v>
      </c>
      <c r="D10" s="80" t="s">
        <v>257</v>
      </c>
      <c r="E10" s="2" t="s">
        <v>2981</v>
      </c>
      <c r="F10" s="2" t="s">
        <v>2982</v>
      </c>
      <c r="G10" s="2" t="s">
        <v>2077</v>
      </c>
      <c r="H10" t="s">
        <v>2983</v>
      </c>
      <c r="I10" s="2">
        <v>98565751</v>
      </c>
      <c r="J10" t="s">
        <v>2984</v>
      </c>
      <c r="K10" t="s">
        <v>2985</v>
      </c>
      <c r="L10" t="s">
        <v>890</v>
      </c>
      <c r="M10">
        <v>22</v>
      </c>
      <c r="N10" s="37" t="s">
        <v>898</v>
      </c>
      <c r="O10">
        <v>0</v>
      </c>
    </row>
    <row r="11" spans="1:19" x14ac:dyDescent="0.2">
      <c r="A11" s="12"/>
      <c r="B11" s="37" t="s">
        <v>2994</v>
      </c>
      <c r="C11" t="s">
        <v>2995</v>
      </c>
      <c r="D11" s="80" t="s">
        <v>257</v>
      </c>
      <c r="E11" s="2" t="s">
        <v>2981</v>
      </c>
      <c r="F11" s="2" t="s">
        <v>2982</v>
      </c>
      <c r="G11" s="2" t="s">
        <v>2098</v>
      </c>
      <c r="H11" t="s">
        <v>2983</v>
      </c>
      <c r="I11" s="2">
        <v>98565751</v>
      </c>
      <c r="J11" t="s">
        <v>2984</v>
      </c>
      <c r="K11" t="s">
        <v>2985</v>
      </c>
      <c r="L11" t="s">
        <v>890</v>
      </c>
      <c r="M11">
        <v>22</v>
      </c>
      <c r="N11" s="37" t="s">
        <v>898</v>
      </c>
      <c r="O11">
        <v>0</v>
      </c>
    </row>
    <row r="12" spans="1:19" x14ac:dyDescent="0.2">
      <c r="A12" s="12"/>
      <c r="B12" s="37" t="s">
        <v>2996</v>
      </c>
      <c r="C12" t="s">
        <v>2997</v>
      </c>
      <c r="D12" s="80" t="s">
        <v>257</v>
      </c>
      <c r="E12" s="2" t="s">
        <v>2981</v>
      </c>
      <c r="F12" s="2" t="s">
        <v>2982</v>
      </c>
      <c r="G12" s="2" t="s">
        <v>2063</v>
      </c>
      <c r="H12" t="s">
        <v>2983</v>
      </c>
      <c r="I12" s="2">
        <v>98565752</v>
      </c>
      <c r="J12" t="s">
        <v>2990</v>
      </c>
      <c r="K12" t="s">
        <v>2991</v>
      </c>
      <c r="L12" t="s">
        <v>890</v>
      </c>
      <c r="M12">
        <v>29</v>
      </c>
      <c r="N12" s="37" t="s">
        <v>898</v>
      </c>
      <c r="O12">
        <v>0</v>
      </c>
    </row>
    <row r="13" spans="1:19" x14ac:dyDescent="0.2">
      <c r="A13" s="12"/>
      <c r="B13" s="37" t="s">
        <v>2998</v>
      </c>
      <c r="C13" t="s">
        <v>2999</v>
      </c>
      <c r="D13" s="80" t="s">
        <v>257</v>
      </c>
      <c r="E13" s="2" t="s">
        <v>2981</v>
      </c>
      <c r="F13" s="2" t="s">
        <v>2982</v>
      </c>
      <c r="G13" s="2" t="s">
        <v>2077</v>
      </c>
      <c r="H13" t="s">
        <v>2983</v>
      </c>
      <c r="I13" s="2">
        <v>98565751</v>
      </c>
      <c r="J13" t="s">
        <v>2984</v>
      </c>
      <c r="K13" t="s">
        <v>2985</v>
      </c>
      <c r="L13" t="s">
        <v>890</v>
      </c>
      <c r="M13">
        <v>22</v>
      </c>
      <c r="N13" s="37" t="s">
        <v>898</v>
      </c>
      <c r="O13">
        <v>0</v>
      </c>
    </row>
    <row r="14" spans="1:19" x14ac:dyDescent="0.2">
      <c r="A14" s="12"/>
      <c r="B14" s="37" t="s">
        <v>3000</v>
      </c>
      <c r="C14" t="s">
        <v>3001</v>
      </c>
      <c r="D14" s="80" t="s">
        <v>257</v>
      </c>
      <c r="E14" s="2" t="s">
        <v>2981</v>
      </c>
      <c r="F14" s="2" t="s">
        <v>2982</v>
      </c>
      <c r="G14" s="2" t="s">
        <v>2098</v>
      </c>
      <c r="H14" t="s">
        <v>2983</v>
      </c>
      <c r="I14" s="2">
        <v>98565751</v>
      </c>
      <c r="J14" t="s">
        <v>2984</v>
      </c>
      <c r="K14" t="s">
        <v>2985</v>
      </c>
      <c r="L14" t="s">
        <v>890</v>
      </c>
      <c r="M14">
        <v>29</v>
      </c>
      <c r="N14" s="37" t="s">
        <v>898</v>
      </c>
      <c r="O14">
        <v>0</v>
      </c>
    </row>
    <row r="15" spans="1:19" x14ac:dyDescent="0.2">
      <c r="A15" s="12"/>
      <c r="B15" s="37" t="s">
        <v>3002</v>
      </c>
      <c r="C15" t="s">
        <v>3003</v>
      </c>
      <c r="D15" s="80" t="s">
        <v>257</v>
      </c>
      <c r="E15" s="2" t="s">
        <v>2981</v>
      </c>
      <c r="F15" s="2" t="s">
        <v>2982</v>
      </c>
      <c r="G15" s="2" t="s">
        <v>2063</v>
      </c>
      <c r="H15" t="s">
        <v>2983</v>
      </c>
      <c r="I15" s="2">
        <v>98565752</v>
      </c>
      <c r="J15" t="s">
        <v>2990</v>
      </c>
      <c r="K15" t="s">
        <v>2991</v>
      </c>
      <c r="L15" t="s">
        <v>890</v>
      </c>
      <c r="M15">
        <v>29</v>
      </c>
      <c r="N15" s="37" t="s">
        <v>898</v>
      </c>
      <c r="O15">
        <v>0</v>
      </c>
    </row>
    <row r="16" spans="1:19" x14ac:dyDescent="0.2">
      <c r="A16" s="12"/>
      <c r="B16" t="s">
        <v>3004</v>
      </c>
      <c r="C16" t="s">
        <v>3005</v>
      </c>
      <c r="D16" s="80" t="s">
        <v>257</v>
      </c>
      <c r="E16" s="2" t="s">
        <v>2981</v>
      </c>
      <c r="F16" s="2" t="s">
        <v>2982</v>
      </c>
      <c r="G16" s="2" t="s">
        <v>2077</v>
      </c>
      <c r="H16" t="s">
        <v>2983</v>
      </c>
      <c r="I16" s="2">
        <v>98565754</v>
      </c>
      <c r="J16" t="s">
        <v>3006</v>
      </c>
      <c r="K16" t="s">
        <v>3007</v>
      </c>
      <c r="L16" t="s">
        <v>890</v>
      </c>
      <c r="M16">
        <v>60</v>
      </c>
      <c r="N16" s="37" t="s">
        <v>898</v>
      </c>
      <c r="O16">
        <v>0</v>
      </c>
    </row>
    <row r="17" spans="1:15" x14ac:dyDescent="0.2">
      <c r="A17" s="12"/>
      <c r="B17" t="s">
        <v>3008</v>
      </c>
      <c r="C17" s="2" t="s">
        <v>3009</v>
      </c>
      <c r="D17" s="80" t="s">
        <v>257</v>
      </c>
      <c r="E17" s="2" t="s">
        <v>2981</v>
      </c>
      <c r="F17" s="2" t="s">
        <v>2982</v>
      </c>
      <c r="G17" s="2" t="s">
        <v>2098</v>
      </c>
      <c r="H17" t="s">
        <v>2983</v>
      </c>
      <c r="I17" s="2">
        <v>98565754</v>
      </c>
      <c r="J17" t="s">
        <v>3006</v>
      </c>
      <c r="K17" t="s">
        <v>3007</v>
      </c>
      <c r="L17" t="s">
        <v>890</v>
      </c>
      <c r="M17">
        <v>60</v>
      </c>
      <c r="N17" s="37" t="s">
        <v>898</v>
      </c>
      <c r="O17">
        <v>0</v>
      </c>
    </row>
    <row r="18" spans="1:15" x14ac:dyDescent="0.2">
      <c r="A18" s="12"/>
      <c r="B18" t="s">
        <v>3010</v>
      </c>
      <c r="C18" s="2" t="s">
        <v>3011</v>
      </c>
      <c r="D18" s="81" t="s">
        <v>318</v>
      </c>
      <c r="E18" s="2" t="s">
        <v>2981</v>
      </c>
      <c r="F18" s="2" t="s">
        <v>2982</v>
      </c>
      <c r="G18" s="2" t="s">
        <v>2063</v>
      </c>
      <c r="H18" t="s">
        <v>2983</v>
      </c>
      <c r="I18" s="2">
        <v>98565755</v>
      </c>
      <c r="J18" t="s">
        <v>3012</v>
      </c>
      <c r="K18" t="s">
        <v>3013</v>
      </c>
      <c r="L18" t="s">
        <v>890</v>
      </c>
      <c r="M18">
        <v>61</v>
      </c>
      <c r="N18" s="37" t="s">
        <v>898</v>
      </c>
      <c r="O18">
        <v>0</v>
      </c>
    </row>
    <row r="19" spans="1:15" x14ac:dyDescent="0.2">
      <c r="A19" s="12"/>
      <c r="B19" t="s">
        <v>3014</v>
      </c>
      <c r="C19" s="37" t="s">
        <v>3015</v>
      </c>
      <c r="D19" s="2" t="s">
        <v>318</v>
      </c>
      <c r="E19" s="2" t="s">
        <v>2981</v>
      </c>
      <c r="F19" s="2" t="s">
        <v>2982</v>
      </c>
      <c r="G19" s="50" t="s">
        <v>2073</v>
      </c>
      <c r="H19" t="s">
        <v>2983</v>
      </c>
      <c r="I19" s="2">
        <v>98565755</v>
      </c>
      <c r="J19" t="s">
        <v>3012</v>
      </c>
      <c r="K19" t="s">
        <v>3013</v>
      </c>
      <c r="L19" t="s">
        <v>890</v>
      </c>
      <c r="M19">
        <v>61</v>
      </c>
      <c r="N19" s="37" t="s">
        <v>898</v>
      </c>
      <c r="O19">
        <v>0</v>
      </c>
    </row>
    <row r="20" spans="1:15" x14ac:dyDescent="0.2">
      <c r="A20" s="12"/>
      <c r="B20" t="s">
        <v>3016</v>
      </c>
      <c r="C20" s="50" t="s">
        <v>3017</v>
      </c>
      <c r="D20" s="80" t="s">
        <v>257</v>
      </c>
      <c r="E20" s="2" t="s">
        <v>2981</v>
      </c>
      <c r="F20" s="2" t="s">
        <v>2982</v>
      </c>
      <c r="G20" s="2" t="s">
        <v>2077</v>
      </c>
      <c r="H20" t="s">
        <v>2983</v>
      </c>
      <c r="I20" s="2">
        <v>98565751</v>
      </c>
      <c r="J20" t="s">
        <v>2984</v>
      </c>
      <c r="K20" t="s">
        <v>2985</v>
      </c>
      <c r="L20" t="s">
        <v>890</v>
      </c>
      <c r="M20">
        <v>29</v>
      </c>
      <c r="N20" s="37" t="s">
        <v>898</v>
      </c>
      <c r="O20">
        <v>0</v>
      </c>
    </row>
    <row r="21" spans="1:15" x14ac:dyDescent="0.2">
      <c r="A21" s="12"/>
      <c r="B21" t="s">
        <v>3018</v>
      </c>
      <c r="C21" s="37" t="s">
        <v>3019</v>
      </c>
      <c r="D21" s="80" t="s">
        <v>257</v>
      </c>
      <c r="E21" s="2" t="s">
        <v>2981</v>
      </c>
      <c r="F21" s="2" t="s">
        <v>2982</v>
      </c>
      <c r="G21" s="2" t="s">
        <v>2098</v>
      </c>
      <c r="H21" t="s">
        <v>2983</v>
      </c>
      <c r="I21" s="2">
        <v>98565751</v>
      </c>
      <c r="J21" t="s">
        <v>2984</v>
      </c>
      <c r="K21" t="s">
        <v>2985</v>
      </c>
      <c r="L21" t="s">
        <v>890</v>
      </c>
      <c r="M21">
        <v>29</v>
      </c>
      <c r="N21" s="37" t="s">
        <v>898</v>
      </c>
      <c r="O21">
        <v>0</v>
      </c>
    </row>
    <row r="22" spans="1:15" x14ac:dyDescent="0.2">
      <c r="A22" s="12"/>
      <c r="B22" t="s">
        <v>3020</v>
      </c>
      <c r="C22" s="37" t="s">
        <v>3021</v>
      </c>
      <c r="D22" s="2" t="s">
        <v>318</v>
      </c>
      <c r="E22" s="2" t="s">
        <v>2981</v>
      </c>
      <c r="F22" s="2" t="s">
        <v>2982</v>
      </c>
      <c r="G22" s="2" t="s">
        <v>2063</v>
      </c>
      <c r="H22" t="s">
        <v>2983</v>
      </c>
      <c r="I22" s="2">
        <v>98565752</v>
      </c>
      <c r="J22" t="s">
        <v>2990</v>
      </c>
      <c r="K22" t="s">
        <v>2991</v>
      </c>
      <c r="L22" t="s">
        <v>890</v>
      </c>
      <c r="M22">
        <v>29</v>
      </c>
      <c r="N22" s="37" t="s">
        <v>898</v>
      </c>
      <c r="O22">
        <v>0</v>
      </c>
    </row>
    <row r="23" spans="1:15" x14ac:dyDescent="0.2">
      <c r="A23" s="12"/>
      <c r="B23" t="s">
        <v>3022</v>
      </c>
      <c r="C23" s="37" t="s">
        <v>3023</v>
      </c>
      <c r="D23" s="2" t="s">
        <v>318</v>
      </c>
      <c r="E23" s="2" t="s">
        <v>2981</v>
      </c>
      <c r="F23" s="2" t="s">
        <v>2982</v>
      </c>
      <c r="G23" s="50" t="s">
        <v>2073</v>
      </c>
      <c r="H23" t="s">
        <v>2983</v>
      </c>
      <c r="I23" s="2">
        <v>98565752</v>
      </c>
      <c r="J23" s="2" t="s">
        <v>2990</v>
      </c>
      <c r="K23" t="s">
        <v>2991</v>
      </c>
      <c r="L23" t="s">
        <v>890</v>
      </c>
      <c r="M23">
        <v>61</v>
      </c>
      <c r="N23" s="37" t="s">
        <v>898</v>
      </c>
      <c r="O23">
        <v>0</v>
      </c>
    </row>
    <row r="24" spans="1:15" x14ac:dyDescent="0.2">
      <c r="A24" s="12"/>
      <c r="B24" t="s">
        <v>3024</v>
      </c>
      <c r="C24" s="37" t="s">
        <v>3025</v>
      </c>
      <c r="D24" s="80" t="s">
        <v>257</v>
      </c>
      <c r="E24" s="2" t="s">
        <v>2981</v>
      </c>
      <c r="F24" s="2" t="s">
        <v>2982</v>
      </c>
      <c r="G24" s="2" t="s">
        <v>2077</v>
      </c>
      <c r="H24" t="s">
        <v>2983</v>
      </c>
      <c r="I24" s="2">
        <v>98565754</v>
      </c>
      <c r="J24" t="s">
        <v>3006</v>
      </c>
      <c r="K24" t="s">
        <v>3007</v>
      </c>
      <c r="L24" t="s">
        <v>890</v>
      </c>
      <c r="M24">
        <v>60</v>
      </c>
      <c r="N24" s="37" t="s">
        <v>898</v>
      </c>
      <c r="O24">
        <v>0</v>
      </c>
    </row>
    <row r="25" spans="1:15" x14ac:dyDescent="0.2">
      <c r="A25" s="12"/>
      <c r="B25" t="s">
        <v>3026</v>
      </c>
      <c r="C25" s="37" t="s">
        <v>3027</v>
      </c>
      <c r="D25" s="80" t="s">
        <v>257</v>
      </c>
      <c r="E25" s="2" t="s">
        <v>2981</v>
      </c>
      <c r="F25" s="2" t="s">
        <v>2982</v>
      </c>
      <c r="G25" s="2" t="s">
        <v>2098</v>
      </c>
      <c r="H25" t="s">
        <v>2983</v>
      </c>
      <c r="I25" s="2">
        <v>98565754</v>
      </c>
      <c r="J25" t="s">
        <v>3006</v>
      </c>
      <c r="K25" t="s">
        <v>3007</v>
      </c>
      <c r="L25" t="s">
        <v>890</v>
      </c>
      <c r="M25">
        <v>60</v>
      </c>
      <c r="N25" s="37" t="s">
        <v>898</v>
      </c>
      <c r="O25">
        <v>0</v>
      </c>
    </row>
    <row r="26" spans="1:15" x14ac:dyDescent="0.2">
      <c r="A26" s="12"/>
      <c r="B26" t="s">
        <v>3028</v>
      </c>
      <c r="C26" s="37" t="s">
        <v>3029</v>
      </c>
      <c r="D26" s="2" t="s">
        <v>318</v>
      </c>
      <c r="E26" s="2" t="s">
        <v>2981</v>
      </c>
      <c r="F26" s="2" t="s">
        <v>2982</v>
      </c>
      <c r="G26" s="2" t="s">
        <v>2063</v>
      </c>
      <c r="H26" t="s">
        <v>2983</v>
      </c>
      <c r="I26" s="2">
        <v>98565755</v>
      </c>
      <c r="J26" t="s">
        <v>3012</v>
      </c>
      <c r="K26" t="s">
        <v>3013</v>
      </c>
      <c r="L26" t="s">
        <v>890</v>
      </c>
      <c r="M26">
        <v>61</v>
      </c>
      <c r="N26" s="37" t="s">
        <v>898</v>
      </c>
      <c r="O26">
        <v>0</v>
      </c>
    </row>
    <row r="27" spans="1:15" x14ac:dyDescent="0.2">
      <c r="A27" s="12"/>
      <c r="B27" t="s">
        <v>3030</v>
      </c>
      <c r="C27" s="37" t="s">
        <v>3031</v>
      </c>
      <c r="D27" s="2" t="s">
        <v>318</v>
      </c>
      <c r="E27" s="2" t="s">
        <v>2981</v>
      </c>
      <c r="F27" s="2" t="s">
        <v>2982</v>
      </c>
      <c r="G27" s="50" t="s">
        <v>2073</v>
      </c>
      <c r="H27" t="s">
        <v>2983</v>
      </c>
      <c r="I27" s="2">
        <v>98565755</v>
      </c>
      <c r="J27" t="s">
        <v>3012</v>
      </c>
      <c r="K27" t="s">
        <v>3013</v>
      </c>
      <c r="L27" t="s">
        <v>890</v>
      </c>
      <c r="M27">
        <v>61</v>
      </c>
      <c r="N27" s="37" t="s">
        <v>898</v>
      </c>
      <c r="O27">
        <v>0</v>
      </c>
    </row>
    <row r="28" spans="1:15" x14ac:dyDescent="0.2">
      <c r="A28" s="12"/>
      <c r="B28" t="s">
        <v>3032</v>
      </c>
      <c r="C28" s="50" t="s">
        <v>2097</v>
      </c>
      <c r="D28" s="80" t="s">
        <v>257</v>
      </c>
      <c r="E28" s="2" t="s">
        <v>2981</v>
      </c>
      <c r="F28" s="2" t="s">
        <v>2982</v>
      </c>
      <c r="G28" s="2" t="s">
        <v>2098</v>
      </c>
      <c r="H28" t="s">
        <v>2983</v>
      </c>
      <c r="I28" s="2">
        <v>98565756</v>
      </c>
      <c r="J28" s="2" t="s">
        <v>3033</v>
      </c>
      <c r="K28" t="s">
        <v>3034</v>
      </c>
      <c r="L28" t="s">
        <v>890</v>
      </c>
      <c r="M28">
        <v>61</v>
      </c>
      <c r="N28" s="37" t="s">
        <v>898</v>
      </c>
      <c r="O28">
        <v>0</v>
      </c>
    </row>
    <row r="29" spans="1:15" x14ac:dyDescent="0.2">
      <c r="A29" s="12"/>
      <c r="B29" t="s">
        <v>3035</v>
      </c>
      <c r="C29" s="37" t="s">
        <v>2103</v>
      </c>
      <c r="D29" s="80" t="s">
        <v>435</v>
      </c>
      <c r="E29" s="2" t="s">
        <v>2981</v>
      </c>
      <c r="F29" s="2" t="s">
        <v>2982</v>
      </c>
      <c r="G29" s="2" t="s">
        <v>2063</v>
      </c>
      <c r="H29" t="s">
        <v>2983</v>
      </c>
      <c r="I29" s="2">
        <v>98565757</v>
      </c>
      <c r="J29" t="s">
        <v>3036</v>
      </c>
      <c r="K29" t="s">
        <v>3037</v>
      </c>
      <c r="L29" t="s">
        <v>890</v>
      </c>
      <c r="M29">
        <v>61</v>
      </c>
      <c r="N29" s="37" t="s">
        <v>898</v>
      </c>
      <c r="O29">
        <v>0</v>
      </c>
    </row>
    <row r="30" spans="1:15" x14ac:dyDescent="0.2">
      <c r="A30" s="12"/>
      <c r="B30" t="s">
        <v>3038</v>
      </c>
      <c r="C30" s="2" t="s">
        <v>3039</v>
      </c>
      <c r="D30" s="80" t="s">
        <v>257</v>
      </c>
      <c r="E30" s="2" t="s">
        <v>2981</v>
      </c>
      <c r="F30" s="2" t="s">
        <v>2982</v>
      </c>
      <c r="G30" s="2" t="s">
        <v>2077</v>
      </c>
      <c r="H30" t="s">
        <v>2983</v>
      </c>
      <c r="I30" s="2">
        <v>98565751</v>
      </c>
      <c r="J30" t="s">
        <v>2984</v>
      </c>
      <c r="K30" t="s">
        <v>2985</v>
      </c>
      <c r="L30" t="s">
        <v>890</v>
      </c>
      <c r="M30">
        <v>61</v>
      </c>
      <c r="N30" s="37" t="s">
        <v>898</v>
      </c>
      <c r="O30">
        <v>0</v>
      </c>
    </row>
    <row r="31" spans="1:15" x14ac:dyDescent="0.2">
      <c r="A31" s="12"/>
      <c r="B31" t="s">
        <v>3040</v>
      </c>
      <c r="C31" s="2" t="s">
        <v>3041</v>
      </c>
      <c r="D31" s="80" t="s">
        <v>257</v>
      </c>
      <c r="E31" s="2" t="s">
        <v>2981</v>
      </c>
      <c r="F31" s="2" t="s">
        <v>2982</v>
      </c>
      <c r="G31" s="2" t="s">
        <v>2098</v>
      </c>
      <c r="H31" t="s">
        <v>2983</v>
      </c>
      <c r="I31" s="2">
        <v>98565751</v>
      </c>
      <c r="J31" t="s">
        <v>2984</v>
      </c>
      <c r="K31" t="s">
        <v>2985</v>
      </c>
      <c r="L31" t="s">
        <v>890</v>
      </c>
      <c r="M31">
        <v>61</v>
      </c>
      <c r="N31" s="37" t="s">
        <v>898</v>
      </c>
      <c r="O31">
        <v>0</v>
      </c>
    </row>
    <row r="32" spans="1:15" x14ac:dyDescent="0.2">
      <c r="A32" s="12"/>
      <c r="B32" t="s">
        <v>3042</v>
      </c>
      <c r="C32" t="s">
        <v>3043</v>
      </c>
      <c r="D32" s="2" t="s">
        <v>318</v>
      </c>
      <c r="E32" s="2" t="s">
        <v>2981</v>
      </c>
      <c r="F32" s="2" t="s">
        <v>2982</v>
      </c>
      <c r="G32" s="2" t="s">
        <v>2063</v>
      </c>
      <c r="H32" t="s">
        <v>2983</v>
      </c>
      <c r="I32" s="2">
        <v>98565752</v>
      </c>
      <c r="J32" t="s">
        <v>2990</v>
      </c>
      <c r="K32" t="s">
        <v>2991</v>
      </c>
      <c r="L32" t="s">
        <v>890</v>
      </c>
      <c r="M32">
        <v>61</v>
      </c>
      <c r="N32" s="37" t="s">
        <v>898</v>
      </c>
      <c r="O32">
        <v>0</v>
      </c>
    </row>
    <row r="33" spans="1:15" x14ac:dyDescent="0.2">
      <c r="A33" s="12"/>
      <c r="B33" t="s">
        <v>3044</v>
      </c>
      <c r="C33" t="s">
        <v>3045</v>
      </c>
      <c r="D33" s="2" t="s">
        <v>318</v>
      </c>
      <c r="E33" s="2" t="s">
        <v>2981</v>
      </c>
      <c r="F33" s="2" t="s">
        <v>2982</v>
      </c>
      <c r="G33" s="50" t="s">
        <v>2073</v>
      </c>
      <c r="H33" t="s">
        <v>2983</v>
      </c>
      <c r="I33" s="2">
        <v>98565752</v>
      </c>
      <c r="J33" s="2" t="s">
        <v>2990</v>
      </c>
      <c r="K33" t="s">
        <v>2991</v>
      </c>
      <c r="L33" t="s">
        <v>890</v>
      </c>
      <c r="M33">
        <v>61</v>
      </c>
      <c r="N33" s="37" t="s">
        <v>898</v>
      </c>
      <c r="O33">
        <v>0</v>
      </c>
    </row>
    <row r="34" spans="1:15" x14ac:dyDescent="0.2">
      <c r="A34" s="12"/>
      <c r="B34" t="s">
        <v>3046</v>
      </c>
      <c r="C34" t="s">
        <v>3047</v>
      </c>
      <c r="D34" s="80" t="s">
        <v>257</v>
      </c>
      <c r="E34" s="2" t="s">
        <v>2981</v>
      </c>
      <c r="F34" s="2" t="s">
        <v>2982</v>
      </c>
      <c r="G34" s="2" t="s">
        <v>2077</v>
      </c>
      <c r="H34" t="s">
        <v>2983</v>
      </c>
      <c r="I34" s="2">
        <v>98565754</v>
      </c>
      <c r="J34" t="s">
        <v>3006</v>
      </c>
      <c r="K34" t="s">
        <v>3007</v>
      </c>
      <c r="L34" t="s">
        <v>890</v>
      </c>
      <c r="M34">
        <v>60</v>
      </c>
      <c r="N34" s="37" t="s">
        <v>898</v>
      </c>
      <c r="O34">
        <v>0</v>
      </c>
    </row>
    <row r="35" spans="1:15" x14ac:dyDescent="0.2">
      <c r="A35" s="12"/>
      <c r="B35" t="s">
        <v>3048</v>
      </c>
      <c r="C35" t="s">
        <v>3049</v>
      </c>
      <c r="D35" s="80" t="s">
        <v>257</v>
      </c>
      <c r="E35" s="2" t="s">
        <v>2981</v>
      </c>
      <c r="F35" s="2" t="s">
        <v>2982</v>
      </c>
      <c r="G35" s="2" t="s">
        <v>2098</v>
      </c>
      <c r="H35" t="s">
        <v>2983</v>
      </c>
      <c r="I35" s="2">
        <v>98565754</v>
      </c>
      <c r="J35" t="s">
        <v>3006</v>
      </c>
      <c r="K35" t="s">
        <v>3007</v>
      </c>
      <c r="L35" t="s">
        <v>890</v>
      </c>
      <c r="M35">
        <v>60</v>
      </c>
      <c r="N35" s="37" t="s">
        <v>898</v>
      </c>
      <c r="O35">
        <v>0</v>
      </c>
    </row>
    <row r="36" spans="1:15" x14ac:dyDescent="0.2">
      <c r="A36" s="12"/>
      <c r="B36" t="s">
        <v>3050</v>
      </c>
      <c r="C36" s="37" t="s">
        <v>2118</v>
      </c>
      <c r="D36" s="2" t="s">
        <v>318</v>
      </c>
      <c r="E36" s="2" t="s">
        <v>2981</v>
      </c>
      <c r="F36" s="2" t="s">
        <v>2982</v>
      </c>
      <c r="G36" s="50" t="s">
        <v>2073</v>
      </c>
      <c r="H36" t="s">
        <v>2983</v>
      </c>
      <c r="I36" s="2">
        <v>98565755</v>
      </c>
      <c r="J36" t="s">
        <v>3012</v>
      </c>
      <c r="K36" t="s">
        <v>3013</v>
      </c>
      <c r="L36" t="s">
        <v>890</v>
      </c>
      <c r="M36">
        <v>61</v>
      </c>
      <c r="N36" s="37" t="s">
        <v>898</v>
      </c>
      <c r="O36">
        <v>0</v>
      </c>
    </row>
    <row r="37" spans="1:15" x14ac:dyDescent="0.2">
      <c r="A37" s="12"/>
      <c r="B37" t="s">
        <v>3051</v>
      </c>
      <c r="C37" s="37" t="s">
        <v>2122</v>
      </c>
      <c r="D37" s="80" t="s">
        <v>257</v>
      </c>
      <c r="E37" s="2" t="s">
        <v>2981</v>
      </c>
      <c r="F37" s="2" t="s">
        <v>2982</v>
      </c>
      <c r="G37" s="2" t="s">
        <v>2098</v>
      </c>
      <c r="H37" t="s">
        <v>2983</v>
      </c>
      <c r="I37" s="2">
        <v>98565756</v>
      </c>
      <c r="J37" s="2" t="s">
        <v>3033</v>
      </c>
      <c r="K37" t="s">
        <v>3034</v>
      </c>
      <c r="L37" t="s">
        <v>890</v>
      </c>
      <c r="M37">
        <v>29</v>
      </c>
      <c r="N37" s="37" t="s">
        <v>898</v>
      </c>
      <c r="O37">
        <v>0</v>
      </c>
    </row>
    <row r="38" spans="1:15" x14ac:dyDescent="0.2">
      <c r="A38" s="12"/>
      <c r="B38" t="s">
        <v>3052</v>
      </c>
      <c r="C38" s="37" t="s">
        <v>2124</v>
      </c>
      <c r="D38" s="80" t="s">
        <v>435</v>
      </c>
      <c r="E38" s="2" t="s">
        <v>2981</v>
      </c>
      <c r="F38" s="2" t="s">
        <v>2982</v>
      </c>
      <c r="G38" s="2" t="s">
        <v>2063</v>
      </c>
      <c r="H38" t="s">
        <v>2983</v>
      </c>
      <c r="I38" s="2">
        <v>98565757</v>
      </c>
      <c r="J38" t="s">
        <v>3036</v>
      </c>
      <c r="K38" t="s">
        <v>3037</v>
      </c>
      <c r="L38" t="s">
        <v>890</v>
      </c>
      <c r="M38">
        <v>29</v>
      </c>
      <c r="N38" s="37" t="s">
        <v>898</v>
      </c>
      <c r="O38">
        <v>0</v>
      </c>
    </row>
    <row r="39" spans="1:15" x14ac:dyDescent="0.2">
      <c r="A39" s="12"/>
      <c r="B39" t="s">
        <v>3053</v>
      </c>
      <c r="C39" s="37" t="s">
        <v>3054</v>
      </c>
      <c r="D39" s="80" t="s">
        <v>257</v>
      </c>
      <c r="E39" s="2" t="s">
        <v>2981</v>
      </c>
      <c r="F39" s="2" t="s">
        <v>2982</v>
      </c>
      <c r="G39" s="2" t="s">
        <v>2077</v>
      </c>
      <c r="H39" t="s">
        <v>2983</v>
      </c>
      <c r="I39" s="2">
        <v>98565751</v>
      </c>
      <c r="J39" t="s">
        <v>2984</v>
      </c>
      <c r="K39" t="s">
        <v>2985</v>
      </c>
      <c r="L39" t="s">
        <v>890</v>
      </c>
      <c r="M39">
        <v>29</v>
      </c>
      <c r="N39" s="37" t="s">
        <v>898</v>
      </c>
      <c r="O39">
        <v>0</v>
      </c>
    </row>
    <row r="40" spans="1:15" x14ac:dyDescent="0.2">
      <c r="A40" s="12"/>
      <c r="B40" t="s">
        <v>3055</v>
      </c>
      <c r="C40" s="37" t="s">
        <v>3056</v>
      </c>
      <c r="D40" s="80" t="s">
        <v>257</v>
      </c>
      <c r="E40" s="2" t="s">
        <v>2981</v>
      </c>
      <c r="F40" s="2" t="s">
        <v>2982</v>
      </c>
      <c r="G40" s="2" t="s">
        <v>2098</v>
      </c>
      <c r="H40" t="s">
        <v>2983</v>
      </c>
      <c r="I40" s="2">
        <v>98565751</v>
      </c>
      <c r="J40" t="s">
        <v>2984</v>
      </c>
      <c r="K40" t="s">
        <v>2985</v>
      </c>
      <c r="L40" t="s">
        <v>890</v>
      </c>
      <c r="M40">
        <v>29</v>
      </c>
      <c r="N40" s="37" t="s">
        <v>898</v>
      </c>
      <c r="O40">
        <v>0</v>
      </c>
    </row>
    <row r="41" spans="1:15" x14ac:dyDescent="0.2">
      <c r="A41" s="12"/>
      <c r="B41" t="s">
        <v>3057</v>
      </c>
      <c r="C41" s="50" t="s">
        <v>3058</v>
      </c>
      <c r="D41" s="2" t="s">
        <v>318</v>
      </c>
      <c r="E41" s="2" t="s">
        <v>2981</v>
      </c>
      <c r="F41" s="2" t="s">
        <v>2982</v>
      </c>
      <c r="G41" s="2" t="s">
        <v>2063</v>
      </c>
      <c r="H41" t="s">
        <v>2983</v>
      </c>
      <c r="I41" s="2">
        <v>98565752</v>
      </c>
      <c r="J41" t="s">
        <v>2990</v>
      </c>
      <c r="K41" t="s">
        <v>2991</v>
      </c>
      <c r="L41" t="s">
        <v>890</v>
      </c>
      <c r="M41">
        <v>29</v>
      </c>
      <c r="N41" s="37" t="s">
        <v>898</v>
      </c>
      <c r="O41">
        <v>0</v>
      </c>
    </row>
    <row r="42" spans="1:15" x14ac:dyDescent="0.2">
      <c r="A42" s="12"/>
      <c r="B42" t="s">
        <v>3059</v>
      </c>
      <c r="C42" s="37" t="s">
        <v>3060</v>
      </c>
      <c r="D42" s="2" t="s">
        <v>318</v>
      </c>
      <c r="E42" s="2" t="s">
        <v>2981</v>
      </c>
      <c r="F42" s="2" t="s">
        <v>2982</v>
      </c>
      <c r="G42" s="50" t="s">
        <v>2073</v>
      </c>
      <c r="H42" t="s">
        <v>2983</v>
      </c>
      <c r="I42" s="2">
        <v>98565752</v>
      </c>
      <c r="J42" s="2" t="s">
        <v>2990</v>
      </c>
      <c r="K42" t="s">
        <v>2991</v>
      </c>
      <c r="L42" t="s">
        <v>890</v>
      </c>
      <c r="M42">
        <v>29</v>
      </c>
      <c r="N42" s="37" t="s">
        <v>898</v>
      </c>
      <c r="O42">
        <v>0</v>
      </c>
    </row>
    <row r="43" spans="1:15" x14ac:dyDescent="0.2">
      <c r="A43" s="12"/>
      <c r="B43" t="s">
        <v>3061</v>
      </c>
      <c r="C43" s="37" t="s">
        <v>3062</v>
      </c>
      <c r="D43" s="80" t="s">
        <v>257</v>
      </c>
      <c r="E43" s="2" t="s">
        <v>2981</v>
      </c>
      <c r="F43" s="2" t="s">
        <v>2982</v>
      </c>
      <c r="G43" s="2" t="s">
        <v>2057</v>
      </c>
      <c r="H43" t="s">
        <v>2983</v>
      </c>
      <c r="I43" s="2">
        <v>98565754</v>
      </c>
      <c r="J43" t="s">
        <v>3006</v>
      </c>
      <c r="K43" t="s">
        <v>3007</v>
      </c>
      <c r="L43" t="s">
        <v>890</v>
      </c>
      <c r="M43">
        <v>60</v>
      </c>
      <c r="N43" s="37" t="s">
        <v>898</v>
      </c>
      <c r="O43">
        <v>0</v>
      </c>
    </row>
    <row r="44" spans="1:15" x14ac:dyDescent="0.2">
      <c r="A44" s="12"/>
      <c r="B44" t="s">
        <v>3063</v>
      </c>
      <c r="C44" s="37" t="s">
        <v>3064</v>
      </c>
      <c r="D44" s="80" t="s">
        <v>257</v>
      </c>
      <c r="E44" s="2" t="s">
        <v>2981</v>
      </c>
      <c r="F44" s="2" t="s">
        <v>2982</v>
      </c>
      <c r="G44" s="2" t="s">
        <v>2098</v>
      </c>
      <c r="H44" t="s">
        <v>2983</v>
      </c>
      <c r="I44" s="2">
        <v>98565754</v>
      </c>
      <c r="J44" t="s">
        <v>3006</v>
      </c>
      <c r="K44" t="s">
        <v>3007</v>
      </c>
      <c r="L44" t="s">
        <v>890</v>
      </c>
      <c r="M44">
        <v>60</v>
      </c>
      <c r="N44" s="37" t="s">
        <v>898</v>
      </c>
      <c r="O44">
        <v>0</v>
      </c>
    </row>
    <row r="45" spans="1:15" x14ac:dyDescent="0.2">
      <c r="A45" s="12"/>
      <c r="B45" t="s">
        <v>3065</v>
      </c>
      <c r="C45" s="37" t="s">
        <v>2136</v>
      </c>
      <c r="D45" s="80" t="s">
        <v>435</v>
      </c>
      <c r="E45" s="2" t="s">
        <v>2981</v>
      </c>
      <c r="F45" s="2" t="s">
        <v>2982</v>
      </c>
      <c r="G45" s="2" t="s">
        <v>2063</v>
      </c>
      <c r="H45" t="s">
        <v>2983</v>
      </c>
      <c r="I45" s="2">
        <v>98565755</v>
      </c>
      <c r="J45" t="s">
        <v>3012</v>
      </c>
      <c r="K45" t="s">
        <v>3013</v>
      </c>
      <c r="L45" t="s">
        <v>890</v>
      </c>
      <c r="M45">
        <v>61</v>
      </c>
      <c r="N45" s="37" t="s">
        <v>898</v>
      </c>
      <c r="O45">
        <v>0</v>
      </c>
    </row>
    <row r="46" spans="1:15" x14ac:dyDescent="0.2">
      <c r="A46" s="12"/>
      <c r="B46" t="s">
        <v>3066</v>
      </c>
      <c r="C46" s="37" t="s">
        <v>3067</v>
      </c>
      <c r="D46" s="80" t="s">
        <v>435</v>
      </c>
      <c r="E46" s="2" t="s">
        <v>2981</v>
      </c>
      <c r="F46" s="2" t="s">
        <v>2982</v>
      </c>
      <c r="G46" s="2" t="s">
        <v>2063</v>
      </c>
      <c r="H46" t="s">
        <v>2983</v>
      </c>
      <c r="I46" s="2">
        <v>98565757</v>
      </c>
      <c r="J46" t="s">
        <v>3036</v>
      </c>
      <c r="K46" t="s">
        <v>3037</v>
      </c>
      <c r="L46" t="s">
        <v>890</v>
      </c>
      <c r="M46">
        <v>61</v>
      </c>
      <c r="N46" s="37" t="s">
        <v>898</v>
      </c>
      <c r="O46">
        <v>0</v>
      </c>
    </row>
    <row r="47" spans="1:15" x14ac:dyDescent="0.2">
      <c r="A47" s="12"/>
      <c r="B47" t="s">
        <v>3068</v>
      </c>
      <c r="C47" s="37" t="s">
        <v>3069</v>
      </c>
      <c r="D47" s="80" t="s">
        <v>257</v>
      </c>
      <c r="E47" s="2" t="s">
        <v>2981</v>
      </c>
      <c r="F47" s="2" t="s">
        <v>2982</v>
      </c>
      <c r="G47" s="2" t="s">
        <v>2077</v>
      </c>
      <c r="H47" t="s">
        <v>2983</v>
      </c>
      <c r="I47" s="2">
        <v>98565751</v>
      </c>
      <c r="J47" t="s">
        <v>2984</v>
      </c>
      <c r="K47" t="s">
        <v>2985</v>
      </c>
      <c r="L47" t="s">
        <v>890</v>
      </c>
      <c r="M47">
        <v>61</v>
      </c>
      <c r="N47" s="37" t="s">
        <v>898</v>
      </c>
      <c r="O47">
        <v>0</v>
      </c>
    </row>
    <row r="48" spans="1:15" x14ac:dyDescent="0.2">
      <c r="A48" s="12"/>
      <c r="B48" t="s">
        <v>3070</v>
      </c>
      <c r="C48" s="37" t="s">
        <v>3071</v>
      </c>
      <c r="D48" s="80" t="s">
        <v>257</v>
      </c>
      <c r="E48" s="2" t="s">
        <v>2981</v>
      </c>
      <c r="F48" s="2" t="s">
        <v>2982</v>
      </c>
      <c r="G48" s="2" t="s">
        <v>2098</v>
      </c>
      <c r="H48" t="s">
        <v>2983</v>
      </c>
      <c r="I48" s="2">
        <v>98565751</v>
      </c>
      <c r="J48" t="s">
        <v>2984</v>
      </c>
      <c r="K48" t="s">
        <v>2985</v>
      </c>
      <c r="L48" t="s">
        <v>890</v>
      </c>
      <c r="M48">
        <v>61</v>
      </c>
      <c r="N48" s="37" t="s">
        <v>898</v>
      </c>
      <c r="O48">
        <v>0</v>
      </c>
    </row>
    <row r="49" spans="1:17" x14ac:dyDescent="0.2">
      <c r="A49" s="12"/>
      <c r="B49" t="s">
        <v>3072</v>
      </c>
      <c r="C49" s="50" t="s">
        <v>2151</v>
      </c>
      <c r="D49" s="2" t="s">
        <v>318</v>
      </c>
      <c r="E49" s="2" t="s">
        <v>2981</v>
      </c>
      <c r="F49" s="2" t="s">
        <v>2982</v>
      </c>
      <c r="G49" s="50" t="s">
        <v>2073</v>
      </c>
      <c r="H49" t="s">
        <v>2983</v>
      </c>
      <c r="I49" s="2">
        <v>98565752</v>
      </c>
      <c r="J49" s="2" t="s">
        <v>2990</v>
      </c>
      <c r="K49" t="s">
        <v>2991</v>
      </c>
      <c r="L49" t="s">
        <v>890</v>
      </c>
      <c r="M49">
        <v>22</v>
      </c>
      <c r="N49" s="37" t="s">
        <v>898</v>
      </c>
      <c r="O49">
        <v>0</v>
      </c>
    </row>
    <row r="50" spans="1:17" x14ac:dyDescent="0.2">
      <c r="A50" s="12"/>
      <c r="B50" t="s">
        <v>3073</v>
      </c>
      <c r="C50" s="37" t="s">
        <v>2154</v>
      </c>
      <c r="D50" s="80" t="s">
        <v>257</v>
      </c>
      <c r="E50" s="2" t="s">
        <v>2981</v>
      </c>
      <c r="F50" s="2" t="s">
        <v>2982</v>
      </c>
      <c r="G50" s="2" t="s">
        <v>2098</v>
      </c>
      <c r="H50" t="s">
        <v>2983</v>
      </c>
      <c r="I50" s="2">
        <v>98565754</v>
      </c>
      <c r="J50" t="s">
        <v>3006</v>
      </c>
      <c r="K50" t="s">
        <v>3007</v>
      </c>
      <c r="L50" t="s">
        <v>890</v>
      </c>
      <c r="M50">
        <v>60</v>
      </c>
      <c r="N50" s="37" t="s">
        <v>898</v>
      </c>
      <c r="O50">
        <v>0</v>
      </c>
    </row>
    <row r="51" spans="1:17" x14ac:dyDescent="0.2">
      <c r="A51" s="12"/>
      <c r="B51" t="s">
        <v>3074</v>
      </c>
      <c r="C51" s="37" t="s">
        <v>2160</v>
      </c>
      <c r="D51" s="2" t="s">
        <v>318</v>
      </c>
      <c r="E51" s="2" t="s">
        <v>2981</v>
      </c>
      <c r="F51" s="2" t="s">
        <v>2982</v>
      </c>
      <c r="G51" s="2" t="s">
        <v>2063</v>
      </c>
      <c r="H51" t="s">
        <v>2983</v>
      </c>
      <c r="I51" s="2">
        <v>98565755</v>
      </c>
      <c r="J51" t="s">
        <v>3012</v>
      </c>
      <c r="K51" t="s">
        <v>3013</v>
      </c>
      <c r="L51" t="s">
        <v>890</v>
      </c>
      <c r="M51">
        <v>61</v>
      </c>
      <c r="N51" s="37" t="s">
        <v>898</v>
      </c>
      <c r="O51">
        <v>0</v>
      </c>
    </row>
    <row r="52" spans="1:17" x14ac:dyDescent="0.2">
      <c r="A52" s="12"/>
      <c r="B52" t="s">
        <v>3075</v>
      </c>
      <c r="C52" s="37" t="s">
        <v>3076</v>
      </c>
      <c r="D52" s="80" t="s">
        <v>435</v>
      </c>
      <c r="E52" s="2" t="s">
        <v>2981</v>
      </c>
      <c r="F52" s="2" t="s">
        <v>2982</v>
      </c>
      <c r="G52" s="2" t="s">
        <v>2063</v>
      </c>
      <c r="H52" t="s">
        <v>2983</v>
      </c>
      <c r="I52" s="2">
        <v>98565757</v>
      </c>
      <c r="J52" t="s">
        <v>3036</v>
      </c>
      <c r="K52" t="s">
        <v>3037</v>
      </c>
      <c r="L52" t="s">
        <v>890</v>
      </c>
      <c r="M52">
        <v>29</v>
      </c>
      <c r="N52" s="37" t="s">
        <v>898</v>
      </c>
      <c r="O52">
        <v>0</v>
      </c>
    </row>
    <row r="53" spans="1:17" x14ac:dyDescent="0.2">
      <c r="A53" s="12"/>
      <c r="B53" t="s">
        <v>3077</v>
      </c>
      <c r="C53" s="37" t="s">
        <v>2169</v>
      </c>
      <c r="D53" s="80" t="s">
        <v>435</v>
      </c>
      <c r="E53" s="2" t="s">
        <v>2981</v>
      </c>
      <c r="F53" s="2" t="s">
        <v>2982</v>
      </c>
      <c r="G53" s="2" t="s">
        <v>2063</v>
      </c>
      <c r="H53" t="s">
        <v>2983</v>
      </c>
      <c r="I53" s="2">
        <v>99115547</v>
      </c>
      <c r="J53" t="s">
        <v>3078</v>
      </c>
      <c r="K53" t="s">
        <v>3013</v>
      </c>
      <c r="L53" t="s">
        <v>890</v>
      </c>
      <c r="M53">
        <v>61</v>
      </c>
      <c r="N53" s="37" t="s">
        <v>898</v>
      </c>
      <c r="O53">
        <v>0</v>
      </c>
    </row>
    <row r="54" spans="1:17" x14ac:dyDescent="0.2">
      <c r="A54" s="12"/>
      <c r="B54" t="s">
        <v>3079</v>
      </c>
      <c r="C54" s="37" t="s">
        <v>3080</v>
      </c>
      <c r="D54" s="50" t="s">
        <v>435</v>
      </c>
      <c r="E54" s="2" t="s">
        <v>2981</v>
      </c>
      <c r="F54" s="2" t="s">
        <v>2982</v>
      </c>
      <c r="G54" s="50" t="s">
        <v>2063</v>
      </c>
      <c r="H54" t="s">
        <v>2983</v>
      </c>
      <c r="I54" s="2">
        <v>98565757</v>
      </c>
      <c r="J54" t="s">
        <v>3036</v>
      </c>
      <c r="K54" t="s">
        <v>3037</v>
      </c>
      <c r="L54" t="s">
        <v>890</v>
      </c>
      <c r="M54">
        <v>29</v>
      </c>
      <c r="N54" s="37" t="s">
        <v>898</v>
      </c>
      <c r="O54">
        <v>0</v>
      </c>
      <c r="P54" s="37"/>
      <c r="Q54" s="67"/>
    </row>
    <row r="55" spans="1:17" ht="12.75" customHeight="1" x14ac:dyDescent="0.2">
      <c r="A55" s="12"/>
      <c r="B55" t="s">
        <v>3081</v>
      </c>
      <c r="C55" s="37" t="s">
        <v>2174</v>
      </c>
      <c r="D55" s="50" t="s">
        <v>435</v>
      </c>
      <c r="E55" s="2" t="s">
        <v>2981</v>
      </c>
      <c r="F55" s="2" t="s">
        <v>2982</v>
      </c>
      <c r="G55" s="50" t="s">
        <v>2063</v>
      </c>
      <c r="H55" t="s">
        <v>2983</v>
      </c>
      <c r="I55" s="2">
        <v>99115547</v>
      </c>
      <c r="J55" t="s">
        <v>3078</v>
      </c>
      <c r="K55" t="s">
        <v>3013</v>
      </c>
      <c r="L55" t="s">
        <v>890</v>
      </c>
      <c r="M55">
        <v>61</v>
      </c>
      <c r="N55" s="37" t="s">
        <v>898</v>
      </c>
      <c r="O55">
        <v>0</v>
      </c>
      <c r="P55" s="37"/>
      <c r="Q55" s="67"/>
    </row>
    <row r="56" spans="1:17" ht="12.75" customHeight="1" x14ac:dyDescent="0.2">
      <c r="A56" s="12"/>
      <c r="B56" t="s">
        <v>3082</v>
      </c>
      <c r="C56" t="s">
        <v>3083</v>
      </c>
      <c r="D56" s="2" t="s">
        <v>257</v>
      </c>
      <c r="E56" s="2" t="s">
        <v>2981</v>
      </c>
      <c r="F56" s="2" t="s">
        <v>2982</v>
      </c>
      <c r="G56" t="s">
        <v>2057</v>
      </c>
      <c r="H56" t="s">
        <v>2983</v>
      </c>
      <c r="I56" s="2">
        <v>98565751</v>
      </c>
      <c r="J56" s="2" t="s">
        <v>2984</v>
      </c>
      <c r="K56" t="s">
        <v>2985</v>
      </c>
      <c r="L56" t="s">
        <v>890</v>
      </c>
      <c r="M56">
        <v>30</v>
      </c>
      <c r="N56" s="37" t="s">
        <v>898</v>
      </c>
      <c r="O56">
        <v>0</v>
      </c>
      <c r="P56" s="37"/>
      <c r="Q56" s="67"/>
    </row>
    <row r="57" spans="1:17" ht="12.75" customHeight="1" x14ac:dyDescent="0.2">
      <c r="A57" s="12"/>
      <c r="B57" t="s">
        <v>3084</v>
      </c>
      <c r="C57" t="s">
        <v>3083</v>
      </c>
      <c r="D57" s="2" t="s">
        <v>257</v>
      </c>
      <c r="E57" s="2" t="s">
        <v>2981</v>
      </c>
      <c r="F57" s="2" t="s">
        <v>2982</v>
      </c>
      <c r="G57" t="s">
        <v>2063</v>
      </c>
      <c r="H57" t="s">
        <v>2983</v>
      </c>
      <c r="I57" s="2">
        <v>98565752</v>
      </c>
      <c r="J57" s="2" t="s">
        <v>2990</v>
      </c>
      <c r="K57" t="s">
        <v>2991</v>
      </c>
      <c r="L57" t="s">
        <v>890</v>
      </c>
      <c r="M57">
        <v>29</v>
      </c>
      <c r="N57" s="37" t="s">
        <v>898</v>
      </c>
      <c r="O57">
        <v>0</v>
      </c>
      <c r="P57" s="37"/>
      <c r="Q57" s="67"/>
    </row>
    <row r="58" spans="1:17" ht="12.75" customHeight="1" x14ac:dyDescent="0.2">
      <c r="A58" s="12"/>
      <c r="B58" t="s">
        <v>3085</v>
      </c>
      <c r="C58" s="63" t="s">
        <v>2543</v>
      </c>
      <c r="D58" s="2" t="s">
        <v>318</v>
      </c>
      <c r="E58" s="2" t="s">
        <v>2981</v>
      </c>
      <c r="F58" s="2" t="s">
        <v>2982</v>
      </c>
      <c r="G58" t="s">
        <v>2048</v>
      </c>
      <c r="H58" t="s">
        <v>2983</v>
      </c>
      <c r="I58" s="2">
        <v>98565752</v>
      </c>
      <c r="J58" s="2" t="s">
        <v>2990</v>
      </c>
      <c r="K58" t="s">
        <v>2991</v>
      </c>
      <c r="L58" t="s">
        <v>890</v>
      </c>
      <c r="M58">
        <v>29</v>
      </c>
      <c r="N58" s="37" t="s">
        <v>898</v>
      </c>
      <c r="O58">
        <v>0</v>
      </c>
      <c r="P58" s="37"/>
      <c r="Q58" s="67"/>
    </row>
    <row r="59" spans="1:17" ht="12.75" customHeight="1" x14ac:dyDescent="0.2">
      <c r="A59" s="12"/>
      <c r="B59" t="s">
        <v>3086</v>
      </c>
      <c r="C59" s="63" t="s">
        <v>2543</v>
      </c>
      <c r="D59" s="2" t="s">
        <v>318</v>
      </c>
      <c r="E59" s="2" t="s">
        <v>2981</v>
      </c>
      <c r="F59" s="2" t="s">
        <v>2982</v>
      </c>
      <c r="G59" t="s">
        <v>2073</v>
      </c>
      <c r="H59" t="s">
        <v>2983</v>
      </c>
      <c r="I59" s="2">
        <v>98565752</v>
      </c>
      <c r="J59" s="2" t="s">
        <v>2990</v>
      </c>
      <c r="K59" t="s">
        <v>2991</v>
      </c>
      <c r="L59" t="s">
        <v>890</v>
      </c>
      <c r="M59">
        <v>60</v>
      </c>
      <c r="N59" s="37" t="s">
        <v>898</v>
      </c>
      <c r="O59">
        <v>0</v>
      </c>
      <c r="P59" s="37"/>
      <c r="Q59" s="67"/>
    </row>
    <row r="60" spans="1:17" ht="12.75" customHeight="1" x14ac:dyDescent="0.2">
      <c r="A60" s="12"/>
      <c r="B60" t="s">
        <v>3087</v>
      </c>
      <c r="C60" s="63" t="s">
        <v>2543</v>
      </c>
      <c r="D60" s="2" t="s">
        <v>318</v>
      </c>
      <c r="E60" s="2" t="s">
        <v>2981</v>
      </c>
      <c r="F60" s="2" t="s">
        <v>2982</v>
      </c>
      <c r="G60" t="s">
        <v>2482</v>
      </c>
      <c r="H60" t="s">
        <v>2983</v>
      </c>
      <c r="I60" s="2">
        <v>98565758</v>
      </c>
      <c r="J60" s="2" t="s">
        <v>3088</v>
      </c>
      <c r="K60" t="s">
        <v>3089</v>
      </c>
      <c r="L60" t="s">
        <v>890</v>
      </c>
      <c r="M60">
        <v>60</v>
      </c>
      <c r="N60" s="37" t="s">
        <v>898</v>
      </c>
      <c r="O60">
        <v>0</v>
      </c>
      <c r="P60" s="37"/>
      <c r="Q60" s="67"/>
    </row>
    <row r="61" spans="1:17" ht="12.75" customHeight="1" x14ac:dyDescent="0.2">
      <c r="A61" s="12"/>
      <c r="B61" t="s">
        <v>3090</v>
      </c>
      <c r="C61" t="s">
        <v>3091</v>
      </c>
      <c r="D61" s="2" t="s">
        <v>257</v>
      </c>
      <c r="E61" s="2" t="s">
        <v>2981</v>
      </c>
      <c r="F61" s="2" t="s">
        <v>2982</v>
      </c>
      <c r="G61" t="s">
        <v>2057</v>
      </c>
      <c r="H61" t="s">
        <v>2983</v>
      </c>
      <c r="I61" s="2">
        <v>98565754</v>
      </c>
      <c r="J61" s="2" t="s">
        <v>3006</v>
      </c>
      <c r="K61" t="s">
        <v>3007</v>
      </c>
      <c r="L61" t="s">
        <v>890</v>
      </c>
      <c r="M61">
        <v>60</v>
      </c>
      <c r="N61" s="37" t="s">
        <v>898</v>
      </c>
      <c r="O61">
        <v>0</v>
      </c>
      <c r="P61" s="37"/>
      <c r="Q61" s="67"/>
    </row>
    <row r="62" spans="1:17" x14ac:dyDescent="0.2">
      <c r="A62" s="12"/>
      <c r="B62" t="s">
        <v>3092</v>
      </c>
      <c r="C62" t="s">
        <v>3091</v>
      </c>
      <c r="D62" s="2" t="s">
        <v>257</v>
      </c>
      <c r="E62" s="2" t="s">
        <v>2981</v>
      </c>
      <c r="F62" s="2" t="s">
        <v>2982</v>
      </c>
      <c r="G62" t="s">
        <v>3093</v>
      </c>
      <c r="H62" t="s">
        <v>2983</v>
      </c>
      <c r="I62" s="2">
        <v>98565755</v>
      </c>
      <c r="J62" s="2" t="s">
        <v>3012</v>
      </c>
      <c r="K62" t="s">
        <v>3013</v>
      </c>
      <c r="L62" t="s">
        <v>890</v>
      </c>
      <c r="M62">
        <v>61</v>
      </c>
      <c r="N62" s="37" t="s">
        <v>898</v>
      </c>
      <c r="O62">
        <v>0</v>
      </c>
      <c r="P62" s="37"/>
      <c r="Q62" s="67"/>
    </row>
    <row r="63" spans="1:17" x14ac:dyDescent="0.2">
      <c r="A63" s="12"/>
      <c r="B63" t="s">
        <v>3094</v>
      </c>
      <c r="C63" t="s">
        <v>3091</v>
      </c>
      <c r="D63" s="2" t="s">
        <v>318</v>
      </c>
      <c r="E63" s="2" t="s">
        <v>2981</v>
      </c>
      <c r="F63" s="2" t="s">
        <v>2982</v>
      </c>
      <c r="G63" t="s">
        <v>3093</v>
      </c>
      <c r="H63" t="s">
        <v>2983</v>
      </c>
      <c r="I63" s="2">
        <v>98565755</v>
      </c>
      <c r="J63" s="2" t="s">
        <v>3012</v>
      </c>
      <c r="K63" t="s">
        <v>3013</v>
      </c>
      <c r="L63" t="s">
        <v>890</v>
      </c>
      <c r="M63">
        <v>61</v>
      </c>
      <c r="N63" s="37" t="s">
        <v>898</v>
      </c>
      <c r="O63">
        <v>0</v>
      </c>
      <c r="P63" s="37"/>
      <c r="Q63" s="67"/>
    </row>
    <row r="64" spans="1:17" x14ac:dyDescent="0.2">
      <c r="A64" s="12"/>
      <c r="B64" t="s">
        <v>3095</v>
      </c>
      <c r="C64" t="s">
        <v>3091</v>
      </c>
      <c r="D64" s="2" t="s">
        <v>318</v>
      </c>
      <c r="E64" s="2" t="s">
        <v>2981</v>
      </c>
      <c r="F64" s="2" t="s">
        <v>2982</v>
      </c>
      <c r="G64" t="s">
        <v>2073</v>
      </c>
      <c r="H64" t="s">
        <v>2983</v>
      </c>
      <c r="I64" s="2">
        <v>98565755</v>
      </c>
      <c r="J64" s="2" t="s">
        <v>3012</v>
      </c>
      <c r="K64" t="s">
        <v>3013</v>
      </c>
      <c r="L64" t="s">
        <v>890</v>
      </c>
      <c r="M64">
        <v>61</v>
      </c>
      <c r="N64" s="37" t="s">
        <v>898</v>
      </c>
      <c r="O64">
        <v>0</v>
      </c>
      <c r="P64" s="37"/>
      <c r="Q64" s="67"/>
    </row>
    <row r="65" spans="1:17" x14ac:dyDescent="0.2">
      <c r="A65" s="12"/>
      <c r="B65" t="s">
        <v>3096</v>
      </c>
      <c r="C65" t="s">
        <v>3097</v>
      </c>
      <c r="D65" s="2" t="s">
        <v>257</v>
      </c>
      <c r="E65" s="2" t="s">
        <v>2981</v>
      </c>
      <c r="F65" s="2" t="s">
        <v>2982</v>
      </c>
      <c r="G65" t="s">
        <v>2057</v>
      </c>
      <c r="H65" t="s">
        <v>2983</v>
      </c>
      <c r="I65" s="2">
        <v>98565754</v>
      </c>
      <c r="J65" s="2" t="s">
        <v>3006</v>
      </c>
      <c r="K65" t="s">
        <v>3007</v>
      </c>
      <c r="L65" t="s">
        <v>890</v>
      </c>
      <c r="M65">
        <v>60</v>
      </c>
      <c r="N65" s="37" t="s">
        <v>898</v>
      </c>
      <c r="O65">
        <v>0</v>
      </c>
      <c r="P65" s="37"/>
      <c r="Q65" s="67"/>
    </row>
    <row r="66" spans="1:17" x14ac:dyDescent="0.2">
      <c r="A66" s="12"/>
      <c r="B66" t="s">
        <v>3098</v>
      </c>
      <c r="C66" t="s">
        <v>3097</v>
      </c>
      <c r="D66" s="2" t="s">
        <v>318</v>
      </c>
      <c r="E66" s="2" t="s">
        <v>2981</v>
      </c>
      <c r="F66" s="2" t="s">
        <v>2982</v>
      </c>
      <c r="G66" t="s">
        <v>2057</v>
      </c>
      <c r="H66" t="s">
        <v>2983</v>
      </c>
      <c r="I66" s="2">
        <v>98565754</v>
      </c>
      <c r="J66" s="2" t="s">
        <v>3006</v>
      </c>
      <c r="K66" t="s">
        <v>3007</v>
      </c>
      <c r="L66" t="s">
        <v>890</v>
      </c>
      <c r="M66">
        <v>60</v>
      </c>
      <c r="N66" s="37" t="s">
        <v>898</v>
      </c>
      <c r="O66">
        <v>0</v>
      </c>
    </row>
    <row r="67" spans="1:17" x14ac:dyDescent="0.2">
      <c r="A67" s="12"/>
      <c r="B67" t="s">
        <v>3099</v>
      </c>
      <c r="C67" t="s">
        <v>3097</v>
      </c>
      <c r="D67" s="2" t="s">
        <v>257</v>
      </c>
      <c r="E67" s="2" t="s">
        <v>2981</v>
      </c>
      <c r="F67" s="2" t="s">
        <v>2982</v>
      </c>
      <c r="G67" t="s">
        <v>2063</v>
      </c>
      <c r="H67" t="s">
        <v>2983</v>
      </c>
      <c r="I67" s="2">
        <v>98565755</v>
      </c>
      <c r="J67" s="2" t="s">
        <v>3012</v>
      </c>
      <c r="K67" t="s">
        <v>3013</v>
      </c>
      <c r="L67" t="s">
        <v>890</v>
      </c>
      <c r="M67">
        <v>61</v>
      </c>
      <c r="N67" s="37" t="s">
        <v>898</v>
      </c>
      <c r="O67">
        <v>0</v>
      </c>
    </row>
    <row r="68" spans="1:17" x14ac:dyDescent="0.2">
      <c r="A68" s="12"/>
      <c r="B68" t="s">
        <v>3100</v>
      </c>
      <c r="C68" t="s">
        <v>3097</v>
      </c>
      <c r="D68" s="2" t="s">
        <v>318</v>
      </c>
      <c r="E68" s="2" t="s">
        <v>2981</v>
      </c>
      <c r="F68" s="2" t="s">
        <v>2982</v>
      </c>
      <c r="G68" t="s">
        <v>2063</v>
      </c>
      <c r="H68" t="s">
        <v>2983</v>
      </c>
      <c r="I68" s="2">
        <v>98565755</v>
      </c>
      <c r="J68" s="2" t="s">
        <v>3012</v>
      </c>
      <c r="K68" t="s">
        <v>3013</v>
      </c>
      <c r="L68" t="s">
        <v>890</v>
      </c>
      <c r="M68">
        <v>61</v>
      </c>
      <c r="N68" s="37" t="s">
        <v>898</v>
      </c>
      <c r="O68">
        <v>0</v>
      </c>
    </row>
    <row r="69" spans="1:17" x14ac:dyDescent="0.2">
      <c r="A69" s="12"/>
      <c r="B69" t="s">
        <v>3101</v>
      </c>
      <c r="C69" t="s">
        <v>3097</v>
      </c>
      <c r="D69" s="2" t="s">
        <v>257</v>
      </c>
      <c r="E69" s="2" t="s">
        <v>2981</v>
      </c>
      <c r="F69" s="2" t="s">
        <v>2982</v>
      </c>
      <c r="G69" t="s">
        <v>2048</v>
      </c>
      <c r="H69" t="s">
        <v>2983</v>
      </c>
      <c r="I69" s="2">
        <v>98565755</v>
      </c>
      <c r="J69" s="2" t="s">
        <v>3012</v>
      </c>
      <c r="K69" t="s">
        <v>3013</v>
      </c>
      <c r="L69" t="s">
        <v>890</v>
      </c>
      <c r="M69">
        <v>61</v>
      </c>
      <c r="N69" s="37" t="s">
        <v>898</v>
      </c>
      <c r="O69">
        <v>0</v>
      </c>
    </row>
    <row r="70" spans="1:17" x14ac:dyDescent="0.2">
      <c r="A70" s="12"/>
      <c r="B70" t="s">
        <v>3102</v>
      </c>
      <c r="C70" t="s">
        <v>3097</v>
      </c>
      <c r="D70" s="2" t="s">
        <v>318</v>
      </c>
      <c r="E70" s="2" t="s">
        <v>2981</v>
      </c>
      <c r="F70" s="2" t="s">
        <v>2982</v>
      </c>
      <c r="G70" t="s">
        <v>2048</v>
      </c>
      <c r="H70" t="s">
        <v>2983</v>
      </c>
      <c r="I70" s="2">
        <v>98565755</v>
      </c>
      <c r="J70" s="2" t="s">
        <v>3012</v>
      </c>
      <c r="K70" t="s">
        <v>3013</v>
      </c>
      <c r="L70" t="s">
        <v>890</v>
      </c>
      <c r="M70">
        <v>61</v>
      </c>
      <c r="N70" s="37" t="s">
        <v>898</v>
      </c>
      <c r="O70">
        <v>0</v>
      </c>
    </row>
    <row r="71" spans="1:17" x14ac:dyDescent="0.2">
      <c r="A71" s="12"/>
      <c r="B71" t="s">
        <v>3103</v>
      </c>
      <c r="C71" t="s">
        <v>3097</v>
      </c>
      <c r="D71" s="2" t="s">
        <v>257</v>
      </c>
      <c r="E71" s="2" t="s">
        <v>2981</v>
      </c>
      <c r="F71" s="2" t="s">
        <v>2982</v>
      </c>
      <c r="G71" t="s">
        <v>2073</v>
      </c>
      <c r="H71" t="s">
        <v>2983</v>
      </c>
      <c r="I71" s="2">
        <v>98565755</v>
      </c>
      <c r="J71" s="2" t="s">
        <v>3012</v>
      </c>
      <c r="K71" t="s">
        <v>3013</v>
      </c>
      <c r="L71" t="s">
        <v>890</v>
      </c>
      <c r="M71">
        <v>61</v>
      </c>
      <c r="N71" s="37" t="s">
        <v>898</v>
      </c>
      <c r="O71">
        <v>0</v>
      </c>
    </row>
    <row r="72" spans="1:17" x14ac:dyDescent="0.2">
      <c r="A72" s="12"/>
      <c r="B72" t="s">
        <v>3104</v>
      </c>
      <c r="C72" t="s">
        <v>3097</v>
      </c>
      <c r="D72" s="2" t="s">
        <v>318</v>
      </c>
      <c r="E72" s="2" t="s">
        <v>2981</v>
      </c>
      <c r="F72" s="2" t="s">
        <v>2982</v>
      </c>
      <c r="G72" t="s">
        <v>2073</v>
      </c>
      <c r="H72" t="s">
        <v>2983</v>
      </c>
      <c r="I72" s="2">
        <v>98565755</v>
      </c>
      <c r="J72" s="2" t="s">
        <v>3012</v>
      </c>
      <c r="K72" t="s">
        <v>3013</v>
      </c>
      <c r="L72" t="s">
        <v>890</v>
      </c>
      <c r="M72">
        <v>61</v>
      </c>
      <c r="N72" s="37" t="s">
        <v>898</v>
      </c>
      <c r="O72">
        <v>0</v>
      </c>
    </row>
    <row r="73" spans="1:17" x14ac:dyDescent="0.2">
      <c r="A73" s="12"/>
      <c r="B73" t="s">
        <v>3105</v>
      </c>
      <c r="C73" t="s">
        <v>3097</v>
      </c>
      <c r="D73" s="2" t="s">
        <v>318</v>
      </c>
      <c r="E73" s="2" t="s">
        <v>2981</v>
      </c>
      <c r="F73" s="2" t="s">
        <v>2982</v>
      </c>
      <c r="G73" t="s">
        <v>2059</v>
      </c>
      <c r="H73" t="s">
        <v>2983</v>
      </c>
      <c r="I73" s="2">
        <v>98565759</v>
      </c>
      <c r="J73" s="2" t="s">
        <v>3106</v>
      </c>
      <c r="K73" t="s">
        <v>3107</v>
      </c>
      <c r="L73" t="s">
        <v>890</v>
      </c>
      <c r="M73">
        <v>60</v>
      </c>
      <c r="N73" s="37" t="s">
        <v>898</v>
      </c>
      <c r="O73">
        <v>0</v>
      </c>
    </row>
    <row r="74" spans="1:17" x14ac:dyDescent="0.2">
      <c r="A74" s="12"/>
      <c r="B74" t="s">
        <v>3108</v>
      </c>
      <c r="C74" t="s">
        <v>3097</v>
      </c>
      <c r="D74" s="2" t="s">
        <v>318</v>
      </c>
      <c r="E74" s="2" t="s">
        <v>2981</v>
      </c>
      <c r="F74" s="2" t="s">
        <v>2982</v>
      </c>
      <c r="G74" t="s">
        <v>3109</v>
      </c>
      <c r="H74" t="s">
        <v>2983</v>
      </c>
      <c r="I74" s="2">
        <v>98565759</v>
      </c>
      <c r="J74" s="2" t="s">
        <v>3106</v>
      </c>
      <c r="K74" t="s">
        <v>3107</v>
      </c>
      <c r="L74" t="s">
        <v>890</v>
      </c>
      <c r="M74">
        <v>56</v>
      </c>
      <c r="N74" s="37" t="s">
        <v>898</v>
      </c>
      <c r="O74">
        <v>0</v>
      </c>
    </row>
    <row r="75" spans="1:17" x14ac:dyDescent="0.2">
      <c r="A75" s="12"/>
      <c r="B75" t="s">
        <v>3110</v>
      </c>
      <c r="C75" t="s">
        <v>3091</v>
      </c>
      <c r="D75" s="2" t="s">
        <v>318</v>
      </c>
      <c r="E75" s="2" t="s">
        <v>2981</v>
      </c>
      <c r="F75" s="2" t="s">
        <v>2982</v>
      </c>
      <c r="G75" t="s">
        <v>2059</v>
      </c>
      <c r="H75" t="s">
        <v>2983</v>
      </c>
      <c r="I75" s="2">
        <v>98565759</v>
      </c>
      <c r="J75" s="2" t="s">
        <v>3106</v>
      </c>
      <c r="K75" t="s">
        <v>3107</v>
      </c>
      <c r="L75" t="s">
        <v>890</v>
      </c>
      <c r="M75">
        <v>60</v>
      </c>
      <c r="N75" s="37" t="s">
        <v>898</v>
      </c>
      <c r="O75">
        <v>0</v>
      </c>
    </row>
    <row r="76" spans="1:17" x14ac:dyDescent="0.2">
      <c r="A76" s="12"/>
      <c r="B76" t="s">
        <v>3111</v>
      </c>
      <c r="C76" s="63" t="s">
        <v>2181</v>
      </c>
      <c r="D76" s="2" t="s">
        <v>257</v>
      </c>
      <c r="E76" s="2" t="s">
        <v>2981</v>
      </c>
      <c r="F76" s="2" t="s">
        <v>2982</v>
      </c>
      <c r="G76" t="s">
        <v>2057</v>
      </c>
      <c r="H76" t="s">
        <v>2983</v>
      </c>
      <c r="I76" s="2">
        <v>98565754</v>
      </c>
      <c r="J76" s="2" t="s">
        <v>3006</v>
      </c>
      <c r="K76" t="s">
        <v>3007</v>
      </c>
      <c r="L76" t="s">
        <v>890</v>
      </c>
      <c r="M76">
        <v>60</v>
      </c>
      <c r="N76" s="37" t="s">
        <v>898</v>
      </c>
      <c r="O76">
        <v>0</v>
      </c>
    </row>
    <row r="77" spans="1:17" x14ac:dyDescent="0.2">
      <c r="A77" s="12"/>
      <c r="B77" t="s">
        <v>3112</v>
      </c>
      <c r="C77" s="63" t="s">
        <v>2181</v>
      </c>
      <c r="D77" s="2" t="s">
        <v>318</v>
      </c>
      <c r="E77" s="2" t="s">
        <v>2981</v>
      </c>
      <c r="F77" s="2" t="s">
        <v>2982</v>
      </c>
      <c r="G77" t="s">
        <v>2063</v>
      </c>
      <c r="H77" t="s">
        <v>2983</v>
      </c>
      <c r="I77" s="2">
        <v>98565755</v>
      </c>
      <c r="J77" s="2" t="s">
        <v>3012</v>
      </c>
      <c r="K77" t="s">
        <v>3013</v>
      </c>
      <c r="L77" t="s">
        <v>890</v>
      </c>
      <c r="M77">
        <v>61</v>
      </c>
      <c r="N77" s="37" t="s">
        <v>898</v>
      </c>
      <c r="O77">
        <v>0</v>
      </c>
    </row>
    <row r="78" spans="1:17" x14ac:dyDescent="0.2">
      <c r="A78" s="12"/>
      <c r="B78" t="s">
        <v>3113</v>
      </c>
      <c r="C78" s="63" t="s">
        <v>2181</v>
      </c>
      <c r="D78" t="s">
        <v>318</v>
      </c>
      <c r="E78" s="2" t="s">
        <v>2981</v>
      </c>
      <c r="F78" s="2" t="s">
        <v>2982</v>
      </c>
      <c r="G78" t="s">
        <v>2116</v>
      </c>
      <c r="H78" t="s">
        <v>2983</v>
      </c>
      <c r="I78" s="2">
        <v>98565755</v>
      </c>
      <c r="J78" s="2" t="s">
        <v>3012</v>
      </c>
      <c r="K78" t="s">
        <v>3013</v>
      </c>
      <c r="L78" t="s">
        <v>890</v>
      </c>
      <c r="M78">
        <v>61</v>
      </c>
      <c r="N78" s="37" t="s">
        <v>898</v>
      </c>
      <c r="O78">
        <v>0</v>
      </c>
    </row>
    <row r="79" spans="1:17" x14ac:dyDescent="0.2">
      <c r="A79" s="12"/>
      <c r="B79" t="s">
        <v>3114</v>
      </c>
      <c r="C79" s="63" t="s">
        <v>2181</v>
      </c>
      <c r="D79" t="s">
        <v>318</v>
      </c>
      <c r="E79" s="2" t="s">
        <v>2981</v>
      </c>
      <c r="F79" s="2" t="s">
        <v>2982</v>
      </c>
      <c r="G79" t="s">
        <v>2482</v>
      </c>
      <c r="H79" t="s">
        <v>2983</v>
      </c>
      <c r="I79" s="2">
        <v>98565759</v>
      </c>
      <c r="J79" s="2" t="s">
        <v>3106</v>
      </c>
      <c r="K79" t="s">
        <v>3107</v>
      </c>
      <c r="L79" t="s">
        <v>890</v>
      </c>
      <c r="M79">
        <v>60</v>
      </c>
      <c r="N79" s="37" t="s">
        <v>898</v>
      </c>
      <c r="O79">
        <v>0</v>
      </c>
    </row>
    <row r="80" spans="1:17" x14ac:dyDescent="0.2">
      <c r="A80" s="12"/>
      <c r="B80" t="s">
        <v>3115</v>
      </c>
      <c r="C80" s="63" t="s">
        <v>1794</v>
      </c>
      <c r="D80" s="2" t="s">
        <v>435</v>
      </c>
      <c r="E80" s="2" t="s">
        <v>2981</v>
      </c>
      <c r="F80" s="2" t="s">
        <v>2982</v>
      </c>
      <c r="G80" t="s">
        <v>2063</v>
      </c>
      <c r="H80" t="s">
        <v>2983</v>
      </c>
      <c r="I80" s="2">
        <v>98565755</v>
      </c>
      <c r="J80" s="2" t="s">
        <v>3012</v>
      </c>
      <c r="K80" t="s">
        <v>3013</v>
      </c>
      <c r="L80" t="s">
        <v>890</v>
      </c>
      <c r="M80">
        <v>61</v>
      </c>
      <c r="N80" s="37" t="s">
        <v>898</v>
      </c>
      <c r="O80">
        <v>0</v>
      </c>
    </row>
    <row r="81" spans="1:17" x14ac:dyDescent="0.2">
      <c r="A81" s="12"/>
      <c r="B81" t="s">
        <v>3116</v>
      </c>
      <c r="C81" s="63" t="s">
        <v>1794</v>
      </c>
      <c r="D81" t="s">
        <v>435</v>
      </c>
      <c r="E81" s="2" t="s">
        <v>2981</v>
      </c>
      <c r="F81" s="2" t="s">
        <v>2982</v>
      </c>
      <c r="G81" t="s">
        <v>2116</v>
      </c>
      <c r="H81" t="s">
        <v>2983</v>
      </c>
      <c r="I81" s="2">
        <v>98565755</v>
      </c>
      <c r="J81" s="2" t="s">
        <v>3012</v>
      </c>
      <c r="K81" t="s">
        <v>3013</v>
      </c>
      <c r="L81" t="s">
        <v>890</v>
      </c>
      <c r="M81">
        <v>61</v>
      </c>
      <c r="N81" s="37" t="s">
        <v>898</v>
      </c>
      <c r="O81">
        <v>0</v>
      </c>
    </row>
    <row r="82" spans="1:17" x14ac:dyDescent="0.2">
      <c r="A82" s="12"/>
      <c r="B82" t="s">
        <v>3117</v>
      </c>
      <c r="C82" s="63" t="s">
        <v>1794</v>
      </c>
      <c r="D82" t="s">
        <v>435</v>
      </c>
      <c r="E82" s="2" t="s">
        <v>2981</v>
      </c>
      <c r="F82" s="2" t="s">
        <v>2982</v>
      </c>
      <c r="G82" t="s">
        <v>3118</v>
      </c>
      <c r="H82" t="s">
        <v>2983</v>
      </c>
      <c r="I82" s="2">
        <v>98565759</v>
      </c>
      <c r="J82" s="2" t="s">
        <v>3106</v>
      </c>
      <c r="K82" t="s">
        <v>3107</v>
      </c>
      <c r="L82" t="s">
        <v>890</v>
      </c>
      <c r="M82">
        <v>60</v>
      </c>
      <c r="N82" s="37" t="s">
        <v>898</v>
      </c>
      <c r="O82">
        <v>0</v>
      </c>
    </row>
    <row r="83" spans="1:17" x14ac:dyDescent="0.2">
      <c r="A83" s="12"/>
      <c r="B83" t="s">
        <v>3119</v>
      </c>
      <c r="C83" s="63" t="s">
        <v>1794</v>
      </c>
      <c r="D83" t="s">
        <v>435</v>
      </c>
      <c r="E83" s="2" t="s">
        <v>2981</v>
      </c>
      <c r="F83" s="2" t="s">
        <v>2982</v>
      </c>
      <c r="G83" t="s">
        <v>3120</v>
      </c>
      <c r="H83" t="s">
        <v>2983</v>
      </c>
      <c r="I83" s="2">
        <v>98565760</v>
      </c>
      <c r="J83" s="2" t="s">
        <v>3121</v>
      </c>
      <c r="K83" t="s">
        <v>3122</v>
      </c>
      <c r="L83" t="s">
        <v>890</v>
      </c>
      <c r="M83">
        <v>60</v>
      </c>
      <c r="N83" s="37" t="s">
        <v>898</v>
      </c>
      <c r="O83">
        <v>0</v>
      </c>
      <c r="P83" s="37"/>
      <c r="Q83" s="67"/>
    </row>
    <row r="84" spans="1:17" x14ac:dyDescent="0.2">
      <c r="A84" s="12"/>
      <c r="B84" t="s">
        <v>3123</v>
      </c>
      <c r="C84" s="63" t="s">
        <v>2479</v>
      </c>
      <c r="D84" s="2" t="s">
        <v>318</v>
      </c>
      <c r="E84" s="2" t="s">
        <v>2981</v>
      </c>
      <c r="F84" s="2" t="s">
        <v>2982</v>
      </c>
      <c r="G84" t="s">
        <v>2098</v>
      </c>
      <c r="H84" t="s">
        <v>2983</v>
      </c>
      <c r="I84" s="2">
        <v>98565754</v>
      </c>
      <c r="J84" s="2" t="s">
        <v>3006</v>
      </c>
      <c r="K84" t="s">
        <v>3007</v>
      </c>
      <c r="L84" t="s">
        <v>890</v>
      </c>
      <c r="M84">
        <v>60</v>
      </c>
      <c r="N84" s="37" t="s">
        <v>898</v>
      </c>
      <c r="O84">
        <v>0</v>
      </c>
      <c r="P84" s="37"/>
      <c r="Q84" s="67"/>
    </row>
    <row r="85" spans="1:17" x14ac:dyDescent="0.2">
      <c r="A85" s="12"/>
      <c r="B85" t="s">
        <v>3124</v>
      </c>
      <c r="C85" s="63" t="s">
        <v>2479</v>
      </c>
      <c r="D85" s="2" t="s">
        <v>318</v>
      </c>
      <c r="E85" s="2" t="s">
        <v>2981</v>
      </c>
      <c r="F85" s="2" t="s">
        <v>2982</v>
      </c>
      <c r="G85" t="s">
        <v>2063</v>
      </c>
      <c r="H85" t="s">
        <v>2983</v>
      </c>
      <c r="I85" s="2">
        <v>99115547</v>
      </c>
      <c r="J85" t="s">
        <v>3078</v>
      </c>
      <c r="K85" t="s">
        <v>3013</v>
      </c>
      <c r="L85" t="s">
        <v>890</v>
      </c>
      <c r="M85">
        <v>61</v>
      </c>
      <c r="N85" s="37" t="s">
        <v>898</v>
      </c>
      <c r="O85">
        <v>0</v>
      </c>
      <c r="P85" s="37"/>
      <c r="Q85" s="67"/>
    </row>
    <row r="86" spans="1:17" x14ac:dyDescent="0.2">
      <c r="A86" s="12"/>
      <c r="B86" t="s">
        <v>3125</v>
      </c>
      <c r="C86" s="63" t="s">
        <v>2479</v>
      </c>
      <c r="D86" t="s">
        <v>318</v>
      </c>
      <c r="E86" s="2" t="s">
        <v>2981</v>
      </c>
      <c r="F86" s="2" t="s">
        <v>2982</v>
      </c>
      <c r="G86" t="s">
        <v>2116</v>
      </c>
      <c r="H86" t="s">
        <v>2983</v>
      </c>
      <c r="I86" s="2">
        <v>99115547</v>
      </c>
      <c r="J86" t="s">
        <v>3078</v>
      </c>
      <c r="K86" t="s">
        <v>3013</v>
      </c>
      <c r="L86" t="s">
        <v>890</v>
      </c>
      <c r="M86">
        <v>61</v>
      </c>
      <c r="N86" s="37" t="s">
        <v>898</v>
      </c>
      <c r="O86">
        <v>0</v>
      </c>
      <c r="P86" s="37"/>
      <c r="Q86" s="67"/>
    </row>
    <row r="87" spans="1:17" x14ac:dyDescent="0.2">
      <c r="A87" s="12"/>
      <c r="B87" t="s">
        <v>3126</v>
      </c>
      <c r="C87" s="63" t="s">
        <v>2479</v>
      </c>
      <c r="D87" t="s">
        <v>318</v>
      </c>
      <c r="E87" s="2" t="s">
        <v>2981</v>
      </c>
      <c r="F87" s="2" t="s">
        <v>2982</v>
      </c>
      <c r="G87" t="s">
        <v>2482</v>
      </c>
      <c r="H87" t="s">
        <v>2983</v>
      </c>
      <c r="I87" s="2">
        <v>98565759</v>
      </c>
      <c r="J87" s="2" t="s">
        <v>3106</v>
      </c>
      <c r="K87" t="s">
        <v>3107</v>
      </c>
      <c r="L87" t="s">
        <v>890</v>
      </c>
      <c r="M87">
        <v>60</v>
      </c>
      <c r="N87" s="37" t="s">
        <v>898</v>
      </c>
      <c r="O87">
        <v>0</v>
      </c>
      <c r="P87" s="37"/>
      <c r="Q87" s="67"/>
    </row>
    <row r="88" spans="1:17" x14ac:dyDescent="0.2">
      <c r="A88" s="12"/>
      <c r="B88" t="s">
        <v>3127</v>
      </c>
      <c r="C88" s="63" t="s">
        <v>3128</v>
      </c>
      <c r="D88" s="2" t="s">
        <v>435</v>
      </c>
      <c r="E88" s="2" t="s">
        <v>2981</v>
      </c>
      <c r="F88" s="2" t="s">
        <v>2982</v>
      </c>
      <c r="G88" t="s">
        <v>2098</v>
      </c>
      <c r="H88" t="s">
        <v>2983</v>
      </c>
      <c r="I88" s="2">
        <v>98565754</v>
      </c>
      <c r="J88" s="2" t="s">
        <v>3006</v>
      </c>
      <c r="K88" t="s">
        <v>3007</v>
      </c>
      <c r="L88" t="s">
        <v>890</v>
      </c>
      <c r="M88">
        <v>60</v>
      </c>
      <c r="N88" s="37" t="s">
        <v>898</v>
      </c>
      <c r="O88">
        <v>0</v>
      </c>
    </row>
    <row r="89" spans="1:17" x14ac:dyDescent="0.2">
      <c r="A89" s="12"/>
      <c r="B89" t="s">
        <v>3129</v>
      </c>
      <c r="C89" s="63" t="s">
        <v>3128</v>
      </c>
      <c r="D89" t="s">
        <v>435</v>
      </c>
      <c r="E89" s="2" t="s">
        <v>2981</v>
      </c>
      <c r="F89" s="2" t="s">
        <v>2982</v>
      </c>
      <c r="G89" t="s">
        <v>3130</v>
      </c>
      <c r="H89" t="s">
        <v>2983</v>
      </c>
      <c r="I89" s="2">
        <v>99115547</v>
      </c>
      <c r="J89" t="s">
        <v>3078</v>
      </c>
      <c r="K89" t="s">
        <v>3013</v>
      </c>
      <c r="L89" s="50" t="s">
        <v>890</v>
      </c>
      <c r="M89">
        <v>61</v>
      </c>
      <c r="N89" s="37" t="s">
        <v>898</v>
      </c>
      <c r="O89">
        <v>0</v>
      </c>
      <c r="P89" s="37"/>
      <c r="Q89" s="67"/>
    </row>
    <row r="90" spans="1:17" x14ac:dyDescent="0.2">
      <c r="A90" s="12"/>
      <c r="B90" t="s">
        <v>3131</v>
      </c>
      <c r="C90" s="63" t="s">
        <v>3128</v>
      </c>
      <c r="D90" t="s">
        <v>435</v>
      </c>
      <c r="E90" s="2" t="s">
        <v>2981</v>
      </c>
      <c r="F90" s="2" t="s">
        <v>2982</v>
      </c>
      <c r="G90" t="s">
        <v>3118</v>
      </c>
      <c r="H90" t="s">
        <v>2983</v>
      </c>
      <c r="I90" s="2">
        <v>98565759</v>
      </c>
      <c r="J90" s="2" t="s">
        <v>3106</v>
      </c>
      <c r="K90" t="s">
        <v>3107</v>
      </c>
      <c r="L90" t="s">
        <v>890</v>
      </c>
      <c r="M90">
        <v>60</v>
      </c>
      <c r="N90" s="37" t="s">
        <v>898</v>
      </c>
      <c r="O90">
        <v>0</v>
      </c>
      <c r="P90" s="37"/>
      <c r="Q90" s="67"/>
    </row>
    <row r="91" spans="1:17" x14ac:dyDescent="0.2">
      <c r="A91" s="12"/>
      <c r="B91" t="s">
        <v>3132</v>
      </c>
      <c r="C91" s="63" t="s">
        <v>3128</v>
      </c>
      <c r="D91" t="s">
        <v>435</v>
      </c>
      <c r="E91" s="2" t="s">
        <v>2981</v>
      </c>
      <c r="F91" s="2" t="s">
        <v>2982</v>
      </c>
      <c r="G91" t="s">
        <v>3120</v>
      </c>
      <c r="H91" t="s">
        <v>2983</v>
      </c>
      <c r="I91" s="2">
        <v>98565760</v>
      </c>
      <c r="J91" s="2" t="s">
        <v>3121</v>
      </c>
      <c r="K91" t="s">
        <v>3122</v>
      </c>
      <c r="L91" t="s">
        <v>890</v>
      </c>
      <c r="M91">
        <v>60</v>
      </c>
      <c r="N91" s="37" t="s">
        <v>898</v>
      </c>
      <c r="O91">
        <v>0</v>
      </c>
      <c r="P91" s="37"/>
      <c r="Q91" s="67"/>
    </row>
    <row r="92" spans="1:17" x14ac:dyDescent="0.2">
      <c r="A92" s="12"/>
      <c r="B92" t="s">
        <v>3133</v>
      </c>
      <c r="C92" s="63" t="s">
        <v>1911</v>
      </c>
      <c r="D92" s="2" t="s">
        <v>435</v>
      </c>
      <c r="E92" s="2" t="s">
        <v>2981</v>
      </c>
      <c r="F92" s="2" t="s">
        <v>2982</v>
      </c>
      <c r="G92" t="s">
        <v>2057</v>
      </c>
      <c r="H92" t="s">
        <v>2983</v>
      </c>
      <c r="I92" s="2">
        <v>98565756</v>
      </c>
      <c r="J92" s="2" t="s">
        <v>3033</v>
      </c>
      <c r="K92" t="s">
        <v>3034</v>
      </c>
      <c r="L92" t="s">
        <v>890</v>
      </c>
      <c r="M92">
        <v>30</v>
      </c>
      <c r="N92" s="37" t="s">
        <v>898</v>
      </c>
      <c r="O92">
        <v>0</v>
      </c>
      <c r="P92" s="37"/>
      <c r="Q92" s="67"/>
    </row>
    <row r="93" spans="1:17" x14ac:dyDescent="0.2">
      <c r="A93" s="12"/>
      <c r="B93" t="s">
        <v>3134</v>
      </c>
      <c r="C93" s="63" t="s">
        <v>1911</v>
      </c>
      <c r="D93" s="2" t="s">
        <v>435</v>
      </c>
      <c r="E93" s="2" t="s">
        <v>2981</v>
      </c>
      <c r="F93" s="2" t="s">
        <v>2982</v>
      </c>
      <c r="G93" t="s">
        <v>2063</v>
      </c>
      <c r="H93" t="s">
        <v>2983</v>
      </c>
      <c r="I93" s="2">
        <v>98565757</v>
      </c>
      <c r="J93" s="2" t="s">
        <v>3036</v>
      </c>
      <c r="K93" t="s">
        <v>3037</v>
      </c>
      <c r="L93" t="s">
        <v>890</v>
      </c>
      <c r="M93">
        <v>61</v>
      </c>
      <c r="N93" s="37" t="s">
        <v>898</v>
      </c>
      <c r="O93">
        <v>0</v>
      </c>
      <c r="P93" s="37"/>
      <c r="Q93" s="67"/>
    </row>
    <row r="94" spans="1:17" x14ac:dyDescent="0.2">
      <c r="A94" s="12"/>
      <c r="B94" t="s">
        <v>3135</v>
      </c>
      <c r="C94" s="63" t="s">
        <v>1911</v>
      </c>
      <c r="D94" s="2" t="s">
        <v>435</v>
      </c>
      <c r="E94" s="2" t="s">
        <v>2981</v>
      </c>
      <c r="F94" s="2" t="s">
        <v>2982</v>
      </c>
      <c r="G94" t="s">
        <v>2048</v>
      </c>
      <c r="H94" t="s">
        <v>2983</v>
      </c>
      <c r="I94" s="2">
        <v>98565757</v>
      </c>
      <c r="J94" s="2" t="s">
        <v>3036</v>
      </c>
      <c r="K94" t="s">
        <v>3037</v>
      </c>
      <c r="L94" t="s">
        <v>890</v>
      </c>
      <c r="M94">
        <v>60</v>
      </c>
      <c r="N94" s="37" t="s">
        <v>898</v>
      </c>
      <c r="O94">
        <v>0</v>
      </c>
    </row>
    <row r="95" spans="1:17" x14ac:dyDescent="0.2">
      <c r="A95" s="12"/>
      <c r="B95" t="s">
        <v>3136</v>
      </c>
      <c r="C95" s="63" t="s">
        <v>1911</v>
      </c>
      <c r="D95" s="2" t="s">
        <v>435</v>
      </c>
      <c r="E95" s="2" t="s">
        <v>2981</v>
      </c>
      <c r="F95" s="2" t="s">
        <v>2982</v>
      </c>
      <c r="G95" t="s">
        <v>2059</v>
      </c>
      <c r="H95" t="s">
        <v>2983</v>
      </c>
      <c r="I95" s="2">
        <v>98561408</v>
      </c>
      <c r="J95" s="2" t="s">
        <v>3137</v>
      </c>
      <c r="K95" t="s">
        <v>3138</v>
      </c>
      <c r="L95" t="s">
        <v>890</v>
      </c>
      <c r="M95">
        <v>60</v>
      </c>
      <c r="N95" s="37" t="s">
        <v>898</v>
      </c>
      <c r="O95">
        <v>0</v>
      </c>
      <c r="P95" s="37"/>
      <c r="Q95" s="67"/>
    </row>
    <row r="96" spans="1:17" x14ac:dyDescent="0.2">
      <c r="A96" s="12"/>
      <c r="B96" t="s">
        <v>3139</v>
      </c>
      <c r="C96" s="63" t="s">
        <v>1911</v>
      </c>
      <c r="D96" s="2" t="s">
        <v>435</v>
      </c>
      <c r="E96" s="2" t="s">
        <v>2981</v>
      </c>
      <c r="F96" s="2" t="s">
        <v>2982</v>
      </c>
      <c r="G96" t="s">
        <v>2267</v>
      </c>
      <c r="H96" t="s">
        <v>2983</v>
      </c>
      <c r="I96" s="2">
        <v>98586269</v>
      </c>
      <c r="J96" s="2" t="s">
        <v>3140</v>
      </c>
      <c r="K96" t="s">
        <v>3141</v>
      </c>
      <c r="L96" t="s">
        <v>890</v>
      </c>
      <c r="M96">
        <v>60</v>
      </c>
      <c r="N96" s="37" t="s">
        <v>898</v>
      </c>
      <c r="O96">
        <v>0</v>
      </c>
      <c r="P96" s="37"/>
      <c r="Q96" s="67"/>
    </row>
    <row r="97" spans="1:17" x14ac:dyDescent="0.2">
      <c r="A97" s="12"/>
      <c r="B97" t="s">
        <v>3142</v>
      </c>
      <c r="C97" s="63" t="s">
        <v>1082</v>
      </c>
      <c r="D97" s="2" t="s">
        <v>435</v>
      </c>
      <c r="E97" s="2" t="s">
        <v>2981</v>
      </c>
      <c r="F97" s="2" t="s">
        <v>2982</v>
      </c>
      <c r="G97" t="s">
        <v>2098</v>
      </c>
      <c r="H97" t="s">
        <v>2983</v>
      </c>
      <c r="I97" s="2">
        <v>98565756</v>
      </c>
      <c r="J97" s="2" t="s">
        <v>3033</v>
      </c>
      <c r="K97" t="s">
        <v>3034</v>
      </c>
      <c r="L97" t="s">
        <v>890</v>
      </c>
      <c r="M97">
        <v>60</v>
      </c>
      <c r="N97" s="37" t="s">
        <v>898</v>
      </c>
      <c r="O97">
        <v>0</v>
      </c>
      <c r="P97" s="37"/>
      <c r="Q97" s="67"/>
    </row>
    <row r="98" spans="1:17" x14ac:dyDescent="0.2">
      <c r="A98" s="12"/>
      <c r="B98" t="s">
        <v>3143</v>
      </c>
      <c r="C98" s="63" t="s">
        <v>1082</v>
      </c>
      <c r="D98" s="2" t="s">
        <v>435</v>
      </c>
      <c r="E98" s="2" t="s">
        <v>2981</v>
      </c>
      <c r="F98" s="2" t="s">
        <v>2982</v>
      </c>
      <c r="G98" t="s">
        <v>2063</v>
      </c>
      <c r="H98" t="s">
        <v>2983</v>
      </c>
      <c r="I98" s="2">
        <v>99106205</v>
      </c>
      <c r="J98" s="2" t="s">
        <v>3036</v>
      </c>
      <c r="K98" t="s">
        <v>3037</v>
      </c>
      <c r="L98" t="s">
        <v>890</v>
      </c>
      <c r="M98">
        <v>61</v>
      </c>
      <c r="N98" s="37" t="s">
        <v>898</v>
      </c>
      <c r="O98">
        <v>0</v>
      </c>
      <c r="P98" s="37"/>
      <c r="Q98" s="67"/>
    </row>
    <row r="99" spans="1:17" x14ac:dyDescent="0.2">
      <c r="A99" s="12"/>
      <c r="B99" t="s">
        <v>3144</v>
      </c>
      <c r="C99" s="63" t="s">
        <v>1082</v>
      </c>
      <c r="D99" s="2" t="s">
        <v>435</v>
      </c>
      <c r="E99" s="2" t="s">
        <v>2981</v>
      </c>
      <c r="F99" s="2" t="s">
        <v>2982</v>
      </c>
      <c r="G99" t="s">
        <v>2048</v>
      </c>
      <c r="H99" t="s">
        <v>2983</v>
      </c>
      <c r="I99" s="2">
        <v>99106205</v>
      </c>
      <c r="J99" s="2" t="s">
        <v>3036</v>
      </c>
      <c r="K99" t="s">
        <v>3037</v>
      </c>
      <c r="L99" t="s">
        <v>890</v>
      </c>
      <c r="M99">
        <v>60</v>
      </c>
      <c r="N99" s="37" t="s">
        <v>898</v>
      </c>
      <c r="O99">
        <v>0</v>
      </c>
      <c r="P99" s="37"/>
      <c r="Q99" s="67"/>
    </row>
    <row r="100" spans="1:17" x14ac:dyDescent="0.2">
      <c r="A100" s="12"/>
      <c r="B100" t="s">
        <v>3145</v>
      </c>
      <c r="C100" s="63" t="s">
        <v>1082</v>
      </c>
      <c r="D100" s="2" t="s">
        <v>435</v>
      </c>
      <c r="E100" s="2" t="s">
        <v>2981</v>
      </c>
      <c r="F100" s="2" t="s">
        <v>2982</v>
      </c>
      <c r="G100" t="s">
        <v>2059</v>
      </c>
      <c r="H100" t="s">
        <v>2983</v>
      </c>
      <c r="I100" s="2">
        <v>98561408</v>
      </c>
      <c r="J100" s="2" t="s">
        <v>3137</v>
      </c>
      <c r="K100" t="s">
        <v>3138</v>
      </c>
      <c r="L100" t="s">
        <v>890</v>
      </c>
      <c r="M100">
        <v>60</v>
      </c>
      <c r="N100" s="37" t="s">
        <v>898</v>
      </c>
      <c r="O100">
        <v>0</v>
      </c>
    </row>
    <row r="101" spans="1:17" x14ac:dyDescent="0.2">
      <c r="A101" s="12"/>
      <c r="B101" t="s">
        <v>3146</v>
      </c>
      <c r="C101" s="63" t="s">
        <v>1082</v>
      </c>
      <c r="D101" s="2" t="s">
        <v>435</v>
      </c>
      <c r="E101" s="2" t="s">
        <v>2981</v>
      </c>
      <c r="F101" s="2" t="s">
        <v>2982</v>
      </c>
      <c r="G101" t="s">
        <v>2267</v>
      </c>
      <c r="H101" t="s">
        <v>2983</v>
      </c>
      <c r="I101" s="2">
        <v>98586269</v>
      </c>
      <c r="J101" s="2" t="s">
        <v>3140</v>
      </c>
      <c r="K101" t="s">
        <v>3141</v>
      </c>
      <c r="L101" t="s">
        <v>890</v>
      </c>
      <c r="M101">
        <v>60</v>
      </c>
      <c r="N101" s="37" t="s">
        <v>898</v>
      </c>
      <c r="O101">
        <v>0</v>
      </c>
      <c r="P101" s="37"/>
      <c r="Q101" s="67"/>
    </row>
    <row r="102" spans="1:17" x14ac:dyDescent="0.2">
      <c r="A102" s="12"/>
      <c r="B102" t="s">
        <v>3147</v>
      </c>
      <c r="C102" s="63" t="s">
        <v>2209</v>
      </c>
      <c r="D102" s="2" t="s">
        <v>257</v>
      </c>
      <c r="E102" s="2" t="s">
        <v>2981</v>
      </c>
      <c r="F102" s="2" t="s">
        <v>2982</v>
      </c>
      <c r="G102" t="s">
        <v>2057</v>
      </c>
      <c r="H102" t="s">
        <v>2983</v>
      </c>
      <c r="I102" s="2">
        <v>98565756</v>
      </c>
      <c r="J102" s="2" t="s">
        <v>3033</v>
      </c>
      <c r="K102" t="s">
        <v>3034</v>
      </c>
      <c r="L102" t="s">
        <v>890</v>
      </c>
      <c r="M102">
        <v>30</v>
      </c>
      <c r="N102" s="37" t="s">
        <v>898</v>
      </c>
      <c r="O102">
        <v>0</v>
      </c>
      <c r="P102" s="37"/>
      <c r="Q102" s="67"/>
    </row>
    <row r="103" spans="1:17" x14ac:dyDescent="0.2">
      <c r="A103" s="12"/>
      <c r="B103" t="s">
        <v>3148</v>
      </c>
      <c r="C103" s="63" t="s">
        <v>2209</v>
      </c>
      <c r="D103" s="2" t="s">
        <v>257</v>
      </c>
      <c r="E103" s="2" t="s">
        <v>2981</v>
      </c>
      <c r="F103" s="2" t="s">
        <v>2982</v>
      </c>
      <c r="G103" t="s">
        <v>2063</v>
      </c>
      <c r="H103" t="s">
        <v>2983</v>
      </c>
      <c r="I103" s="2">
        <v>98565757</v>
      </c>
      <c r="J103" s="2" t="s">
        <v>3036</v>
      </c>
      <c r="K103" t="s">
        <v>3037</v>
      </c>
      <c r="L103" t="s">
        <v>890</v>
      </c>
      <c r="M103">
        <v>29</v>
      </c>
      <c r="N103" s="37" t="s">
        <v>898</v>
      </c>
      <c r="O103">
        <v>0</v>
      </c>
      <c r="P103" s="37"/>
      <c r="Q103" s="67"/>
    </row>
    <row r="104" spans="1:17" x14ac:dyDescent="0.2">
      <c r="A104" s="12"/>
      <c r="B104" t="s">
        <v>3149</v>
      </c>
      <c r="C104" s="63" t="s">
        <v>2209</v>
      </c>
      <c r="D104" s="2" t="s">
        <v>435</v>
      </c>
      <c r="E104" s="2" t="s">
        <v>2981</v>
      </c>
      <c r="F104" s="2" t="s">
        <v>2982</v>
      </c>
      <c r="G104" t="s">
        <v>2063</v>
      </c>
      <c r="H104" t="s">
        <v>2983</v>
      </c>
      <c r="I104" s="2">
        <v>98565757</v>
      </c>
      <c r="J104" s="2" t="s">
        <v>3036</v>
      </c>
      <c r="K104" t="s">
        <v>3037</v>
      </c>
      <c r="L104" t="s">
        <v>890</v>
      </c>
      <c r="M104">
        <v>61</v>
      </c>
      <c r="N104" s="37" t="s">
        <v>898</v>
      </c>
      <c r="O104">
        <v>0</v>
      </c>
      <c r="P104" s="37"/>
      <c r="Q104" s="67"/>
    </row>
    <row r="105" spans="1:17" x14ac:dyDescent="0.2">
      <c r="A105" s="12"/>
      <c r="B105" t="s">
        <v>3150</v>
      </c>
      <c r="C105" s="63" t="s">
        <v>2217</v>
      </c>
      <c r="D105" s="2" t="s">
        <v>257</v>
      </c>
      <c r="E105" s="2" t="s">
        <v>2981</v>
      </c>
      <c r="F105" s="2" t="s">
        <v>2982</v>
      </c>
      <c r="G105" t="s">
        <v>2057</v>
      </c>
      <c r="H105" t="s">
        <v>2983</v>
      </c>
      <c r="I105" s="2">
        <v>98565756</v>
      </c>
      <c r="J105" s="2" t="s">
        <v>3033</v>
      </c>
      <c r="K105" t="s">
        <v>3034</v>
      </c>
      <c r="L105" t="s">
        <v>890</v>
      </c>
      <c r="M105">
        <v>30</v>
      </c>
      <c r="N105" s="37" t="s">
        <v>898</v>
      </c>
      <c r="O105">
        <v>0</v>
      </c>
      <c r="P105" s="37"/>
      <c r="Q105" s="67"/>
    </row>
    <row r="106" spans="1:17" x14ac:dyDescent="0.2">
      <c r="A106" s="12"/>
      <c r="B106" s="37" t="s">
        <v>3151</v>
      </c>
      <c r="C106" s="63" t="s">
        <v>2217</v>
      </c>
      <c r="D106" s="2" t="s">
        <v>257</v>
      </c>
      <c r="E106" s="2" t="s">
        <v>2981</v>
      </c>
      <c r="F106" s="2" t="s">
        <v>2982</v>
      </c>
      <c r="G106" t="s">
        <v>2063</v>
      </c>
      <c r="H106" t="s">
        <v>2983</v>
      </c>
      <c r="I106" s="2">
        <v>98565757</v>
      </c>
      <c r="J106" s="2" t="s">
        <v>3036</v>
      </c>
      <c r="K106" t="s">
        <v>3037</v>
      </c>
      <c r="L106" t="s">
        <v>890</v>
      </c>
      <c r="M106">
        <v>29</v>
      </c>
      <c r="N106" s="37" t="s">
        <v>898</v>
      </c>
      <c r="O106">
        <v>0</v>
      </c>
    </row>
    <row r="107" spans="1:17" x14ac:dyDescent="0.2">
      <c r="A107" s="12"/>
      <c r="B107" s="37" t="s">
        <v>3152</v>
      </c>
      <c r="C107" s="63" t="s">
        <v>2217</v>
      </c>
      <c r="D107" s="2" t="s">
        <v>435</v>
      </c>
      <c r="E107" s="2" t="s">
        <v>2981</v>
      </c>
      <c r="F107" s="2" t="s">
        <v>2982</v>
      </c>
      <c r="G107" t="s">
        <v>2063</v>
      </c>
      <c r="H107" t="s">
        <v>2983</v>
      </c>
      <c r="I107" s="2">
        <v>98565757</v>
      </c>
      <c r="J107" s="2" t="s">
        <v>3036</v>
      </c>
      <c r="K107" t="s">
        <v>3037</v>
      </c>
      <c r="L107" t="s">
        <v>890</v>
      </c>
      <c r="M107">
        <v>61</v>
      </c>
      <c r="N107" s="37" t="s">
        <v>898</v>
      </c>
      <c r="O107">
        <v>0</v>
      </c>
      <c r="P107" s="37"/>
      <c r="Q107" s="67"/>
    </row>
    <row r="108" spans="1:17" x14ac:dyDescent="0.2">
      <c r="A108" s="12"/>
      <c r="B108" s="37" t="s">
        <v>3153</v>
      </c>
      <c r="C108" s="63" t="s">
        <v>2217</v>
      </c>
      <c r="D108" s="2" t="s">
        <v>435</v>
      </c>
      <c r="E108" s="2" t="s">
        <v>2981</v>
      </c>
      <c r="F108" s="2" t="s">
        <v>2982</v>
      </c>
      <c r="G108" t="s">
        <v>2048</v>
      </c>
      <c r="H108" t="s">
        <v>2983</v>
      </c>
      <c r="I108" s="2">
        <v>98565757</v>
      </c>
      <c r="J108" s="2" t="s">
        <v>3036</v>
      </c>
      <c r="K108" t="s">
        <v>3037</v>
      </c>
      <c r="L108" t="s">
        <v>890</v>
      </c>
      <c r="M108">
        <v>60</v>
      </c>
      <c r="N108" s="37" t="s">
        <v>898</v>
      </c>
      <c r="O108">
        <v>0</v>
      </c>
      <c r="P108" s="37"/>
      <c r="Q108" s="67"/>
    </row>
    <row r="109" spans="1:17" x14ac:dyDescent="0.2">
      <c r="A109" s="12"/>
      <c r="B109" s="37" t="s">
        <v>3154</v>
      </c>
      <c r="C109" s="63" t="s">
        <v>2217</v>
      </c>
      <c r="D109" s="2" t="s">
        <v>435</v>
      </c>
      <c r="E109" s="2" t="s">
        <v>2981</v>
      </c>
      <c r="F109" s="2" t="s">
        <v>2982</v>
      </c>
      <c r="G109" t="s">
        <v>2059</v>
      </c>
      <c r="H109" t="s">
        <v>2983</v>
      </c>
      <c r="I109" s="2">
        <v>98561408</v>
      </c>
      <c r="J109" s="2" t="s">
        <v>3137</v>
      </c>
      <c r="K109" t="s">
        <v>3138</v>
      </c>
      <c r="L109" t="s">
        <v>890</v>
      </c>
      <c r="M109">
        <v>60</v>
      </c>
      <c r="N109" s="37" t="s">
        <v>898</v>
      </c>
      <c r="O109">
        <v>0</v>
      </c>
      <c r="P109" s="37"/>
      <c r="Q109" s="67"/>
    </row>
    <row r="110" spans="1:17" x14ac:dyDescent="0.2">
      <c r="A110" s="12"/>
      <c r="B110" s="37" t="s">
        <v>3155</v>
      </c>
      <c r="C110" s="63" t="s">
        <v>2217</v>
      </c>
      <c r="D110" s="2" t="s">
        <v>435</v>
      </c>
      <c r="E110" s="2" t="s">
        <v>2981</v>
      </c>
      <c r="F110" s="2" t="s">
        <v>2982</v>
      </c>
      <c r="G110" t="s">
        <v>2267</v>
      </c>
      <c r="H110" t="s">
        <v>2983</v>
      </c>
      <c r="I110" s="2">
        <v>98586269</v>
      </c>
      <c r="J110" s="2" t="s">
        <v>3140</v>
      </c>
      <c r="K110" t="s">
        <v>3141</v>
      </c>
      <c r="L110" t="s">
        <v>890</v>
      </c>
      <c r="M110">
        <v>60</v>
      </c>
      <c r="N110" s="37" t="s">
        <v>898</v>
      </c>
      <c r="O110">
        <v>0</v>
      </c>
      <c r="P110" s="37"/>
      <c r="Q110" s="67"/>
    </row>
    <row r="111" spans="1:17" x14ac:dyDescent="0.2">
      <c r="A111" s="12"/>
      <c r="B111" s="37" t="s">
        <v>3156</v>
      </c>
      <c r="C111" s="63" t="s">
        <v>2248</v>
      </c>
      <c r="D111" s="2" t="s">
        <v>435</v>
      </c>
      <c r="E111" s="2" t="s">
        <v>2981</v>
      </c>
      <c r="F111" s="2" t="s">
        <v>2982</v>
      </c>
      <c r="G111" t="s">
        <v>2098</v>
      </c>
      <c r="H111" t="s">
        <v>2983</v>
      </c>
      <c r="I111" s="2">
        <v>98565756</v>
      </c>
      <c r="J111" s="2" t="s">
        <v>3033</v>
      </c>
      <c r="K111" t="s">
        <v>3034</v>
      </c>
      <c r="L111" t="s">
        <v>890</v>
      </c>
      <c r="M111">
        <v>60</v>
      </c>
      <c r="N111" s="37" t="s">
        <v>898</v>
      </c>
      <c r="O111">
        <v>0</v>
      </c>
      <c r="P111" s="37"/>
      <c r="Q111" s="67"/>
    </row>
    <row r="112" spans="1:17" x14ac:dyDescent="0.2">
      <c r="A112" s="12"/>
      <c r="B112" s="37" t="s">
        <v>3157</v>
      </c>
      <c r="C112" s="63" t="s">
        <v>2248</v>
      </c>
      <c r="D112" s="2" t="s">
        <v>435</v>
      </c>
      <c r="E112" s="2" t="s">
        <v>2981</v>
      </c>
      <c r="F112" s="2" t="s">
        <v>2982</v>
      </c>
      <c r="G112" t="s">
        <v>2063</v>
      </c>
      <c r="H112" t="s">
        <v>2983</v>
      </c>
      <c r="I112" s="2">
        <v>98565757</v>
      </c>
      <c r="J112" s="2" t="s">
        <v>3036</v>
      </c>
      <c r="K112" t="s">
        <v>3037</v>
      </c>
      <c r="L112" t="s">
        <v>890</v>
      </c>
      <c r="M112">
        <v>61</v>
      </c>
      <c r="N112" s="37" t="s">
        <v>898</v>
      </c>
      <c r="O112">
        <v>0</v>
      </c>
    </row>
    <row r="113" spans="1:17" x14ac:dyDescent="0.2">
      <c r="A113" s="12"/>
      <c r="B113" s="37" t="s">
        <v>3158</v>
      </c>
      <c r="C113" s="63" t="s">
        <v>3159</v>
      </c>
      <c r="D113" s="2" t="s">
        <v>435</v>
      </c>
      <c r="E113" s="2" t="s">
        <v>2981</v>
      </c>
      <c r="F113" s="2" t="s">
        <v>2982</v>
      </c>
      <c r="G113" t="s">
        <v>2048</v>
      </c>
      <c r="H113" t="s">
        <v>2983</v>
      </c>
      <c r="I113" s="2">
        <v>98565757</v>
      </c>
      <c r="J113" s="2" t="s">
        <v>3036</v>
      </c>
      <c r="K113" t="s">
        <v>3037</v>
      </c>
      <c r="L113" t="s">
        <v>890</v>
      </c>
      <c r="M113">
        <v>60</v>
      </c>
      <c r="N113" s="37" t="s">
        <v>898</v>
      </c>
      <c r="O113">
        <v>0</v>
      </c>
    </row>
    <row r="114" spans="1:17" x14ac:dyDescent="0.2">
      <c r="A114" s="12"/>
      <c r="B114" s="37" t="s">
        <v>3160</v>
      </c>
      <c r="C114" s="63" t="s">
        <v>2248</v>
      </c>
      <c r="D114" s="2" t="s">
        <v>435</v>
      </c>
      <c r="E114" s="2" t="s">
        <v>2981</v>
      </c>
      <c r="F114" s="2" t="s">
        <v>2982</v>
      </c>
      <c r="G114" t="s">
        <v>2059</v>
      </c>
      <c r="H114" t="s">
        <v>2983</v>
      </c>
      <c r="I114" s="2">
        <v>98561408</v>
      </c>
      <c r="J114" s="2" t="s">
        <v>3137</v>
      </c>
      <c r="K114" t="s">
        <v>3138</v>
      </c>
      <c r="L114" t="s">
        <v>890</v>
      </c>
      <c r="M114">
        <v>60</v>
      </c>
      <c r="N114" s="37" t="s">
        <v>898</v>
      </c>
      <c r="O114">
        <v>0</v>
      </c>
    </row>
    <row r="115" spans="1:17" x14ac:dyDescent="0.2">
      <c r="A115" s="12"/>
      <c r="B115" s="37" t="s">
        <v>3161</v>
      </c>
      <c r="C115" s="63" t="s">
        <v>2248</v>
      </c>
      <c r="D115" s="2" t="s">
        <v>435</v>
      </c>
      <c r="E115" s="2" t="s">
        <v>2981</v>
      </c>
      <c r="F115" s="2" t="s">
        <v>2982</v>
      </c>
      <c r="G115" t="s">
        <v>2267</v>
      </c>
      <c r="H115" t="s">
        <v>2983</v>
      </c>
      <c r="I115" s="2">
        <v>98586269</v>
      </c>
      <c r="J115" s="2" t="s">
        <v>3140</v>
      </c>
      <c r="K115" t="s">
        <v>3141</v>
      </c>
      <c r="L115" t="s">
        <v>890</v>
      </c>
      <c r="M115">
        <v>60</v>
      </c>
      <c r="N115" s="37" t="s">
        <v>898</v>
      </c>
      <c r="O115">
        <v>0</v>
      </c>
      <c r="P115" s="37"/>
      <c r="Q115" s="67"/>
    </row>
    <row r="116" spans="1:17" x14ac:dyDescent="0.2">
      <c r="A116" s="12"/>
      <c r="B116" s="37" t="s">
        <v>3162</v>
      </c>
      <c r="C116" s="63" t="s">
        <v>3163</v>
      </c>
      <c r="D116" s="2" t="s">
        <v>435</v>
      </c>
      <c r="E116" s="2" t="s">
        <v>2981</v>
      </c>
      <c r="F116" s="2" t="s">
        <v>2982</v>
      </c>
      <c r="G116" t="s">
        <v>2098</v>
      </c>
      <c r="H116" t="s">
        <v>2983</v>
      </c>
      <c r="I116" s="2">
        <v>98565756</v>
      </c>
      <c r="J116" s="2" t="s">
        <v>3033</v>
      </c>
      <c r="K116" t="s">
        <v>3034</v>
      </c>
      <c r="L116" t="s">
        <v>890</v>
      </c>
      <c r="M116">
        <v>60</v>
      </c>
      <c r="N116" s="37" t="s">
        <v>898</v>
      </c>
      <c r="O116">
        <v>0</v>
      </c>
      <c r="P116" s="37"/>
      <c r="Q116" s="67"/>
    </row>
    <row r="117" spans="1:17" x14ac:dyDescent="0.2">
      <c r="A117" s="12"/>
      <c r="B117" s="37" t="s">
        <v>3164</v>
      </c>
      <c r="C117" s="63" t="s">
        <v>3163</v>
      </c>
      <c r="D117" s="2" t="s">
        <v>435</v>
      </c>
      <c r="E117" s="2" t="s">
        <v>2981</v>
      </c>
      <c r="F117" s="2" t="s">
        <v>2982</v>
      </c>
      <c r="G117" t="s">
        <v>2063</v>
      </c>
      <c r="H117" t="s">
        <v>2983</v>
      </c>
      <c r="I117" s="2">
        <v>98565757</v>
      </c>
      <c r="J117" s="2" t="s">
        <v>3036</v>
      </c>
      <c r="K117" t="s">
        <v>3037</v>
      </c>
      <c r="L117" t="s">
        <v>890</v>
      </c>
      <c r="M117">
        <v>61</v>
      </c>
      <c r="N117" s="37" t="s">
        <v>898</v>
      </c>
      <c r="O117">
        <v>0</v>
      </c>
      <c r="P117" s="37"/>
      <c r="Q117" s="67"/>
    </row>
    <row r="118" spans="1:17" x14ac:dyDescent="0.2">
      <c r="A118" s="12"/>
      <c r="B118" t="s">
        <v>3165</v>
      </c>
      <c r="C118" s="63" t="s">
        <v>3163</v>
      </c>
      <c r="D118" s="2" t="s">
        <v>435</v>
      </c>
      <c r="E118" s="2" t="s">
        <v>2981</v>
      </c>
      <c r="F118" s="2" t="s">
        <v>2982</v>
      </c>
      <c r="G118" t="s">
        <v>2048</v>
      </c>
      <c r="H118" t="s">
        <v>2983</v>
      </c>
      <c r="I118" s="2">
        <v>98565757</v>
      </c>
      <c r="J118" s="2" t="s">
        <v>3036</v>
      </c>
      <c r="K118" t="s">
        <v>3037</v>
      </c>
      <c r="L118" t="s">
        <v>890</v>
      </c>
      <c r="M118">
        <v>60</v>
      </c>
      <c r="N118" s="37" t="s">
        <v>898</v>
      </c>
      <c r="O118">
        <v>0</v>
      </c>
      <c r="P118" s="37"/>
      <c r="Q118" s="67"/>
    </row>
    <row r="119" spans="1:17" x14ac:dyDescent="0.2">
      <c r="A119" s="12"/>
      <c r="B119" t="s">
        <v>3166</v>
      </c>
      <c r="C119" s="63" t="s">
        <v>3163</v>
      </c>
      <c r="D119" s="2" t="s">
        <v>435</v>
      </c>
      <c r="E119" s="2" t="s">
        <v>2981</v>
      </c>
      <c r="F119" s="2" t="s">
        <v>2982</v>
      </c>
      <c r="G119" t="s">
        <v>2059</v>
      </c>
      <c r="H119" t="s">
        <v>2983</v>
      </c>
      <c r="I119" s="2">
        <v>98561408</v>
      </c>
      <c r="J119" s="2" t="s">
        <v>3137</v>
      </c>
      <c r="K119" t="s">
        <v>3138</v>
      </c>
      <c r="L119" t="s">
        <v>890</v>
      </c>
      <c r="M119">
        <v>60</v>
      </c>
      <c r="N119" s="37" t="s">
        <v>898</v>
      </c>
      <c r="O119">
        <v>0</v>
      </c>
      <c r="P119" s="37"/>
      <c r="Q119" s="67"/>
    </row>
    <row r="120" spans="1:17" x14ac:dyDescent="0.2">
      <c r="A120" s="12"/>
      <c r="B120" t="s">
        <v>3167</v>
      </c>
      <c r="C120" s="63" t="s">
        <v>3163</v>
      </c>
      <c r="D120" s="2" t="s">
        <v>435</v>
      </c>
      <c r="E120" s="2" t="s">
        <v>2981</v>
      </c>
      <c r="F120" s="2" t="s">
        <v>2982</v>
      </c>
      <c r="G120" t="s">
        <v>2267</v>
      </c>
      <c r="H120" t="s">
        <v>2983</v>
      </c>
      <c r="I120" s="2">
        <v>98586269</v>
      </c>
      <c r="J120" s="2" t="s">
        <v>3140</v>
      </c>
      <c r="K120" t="s">
        <v>3141</v>
      </c>
      <c r="L120" t="s">
        <v>890</v>
      </c>
      <c r="M120">
        <v>60</v>
      </c>
      <c r="N120" s="37" t="s">
        <v>898</v>
      </c>
      <c r="O120">
        <v>0</v>
      </c>
    </row>
    <row r="121" spans="1:17" x14ac:dyDescent="0.2">
      <c r="A121" s="12"/>
      <c r="B121" t="s">
        <v>3168</v>
      </c>
      <c r="C121" t="s">
        <v>3169</v>
      </c>
      <c r="D121" s="2" t="s">
        <v>435</v>
      </c>
      <c r="E121" s="2" t="s">
        <v>2981</v>
      </c>
      <c r="F121" s="2" t="s">
        <v>2982</v>
      </c>
      <c r="G121" t="s">
        <v>2098</v>
      </c>
      <c r="H121" t="s">
        <v>2983</v>
      </c>
      <c r="I121" s="2">
        <v>99246072</v>
      </c>
      <c r="J121" s="2" t="s">
        <v>3170</v>
      </c>
      <c r="K121" t="s">
        <v>3171</v>
      </c>
      <c r="L121" t="s">
        <v>890</v>
      </c>
      <c r="M121">
        <v>40</v>
      </c>
      <c r="N121" s="37" t="s">
        <v>898</v>
      </c>
      <c r="O121">
        <v>0</v>
      </c>
      <c r="P121" s="37"/>
      <c r="Q121" s="67"/>
    </row>
    <row r="122" spans="1:17" x14ac:dyDescent="0.2">
      <c r="A122" s="12"/>
      <c r="B122" t="s">
        <v>3172</v>
      </c>
      <c r="C122" t="s">
        <v>3169</v>
      </c>
      <c r="D122" s="2" t="s">
        <v>435</v>
      </c>
      <c r="E122" s="2" t="s">
        <v>2981</v>
      </c>
      <c r="F122" s="2" t="s">
        <v>2982</v>
      </c>
      <c r="G122" t="s">
        <v>2063</v>
      </c>
      <c r="H122" t="s">
        <v>2983</v>
      </c>
      <c r="I122" s="2">
        <v>99140268</v>
      </c>
      <c r="J122" s="2" t="s">
        <v>3173</v>
      </c>
      <c r="K122" t="s">
        <v>3174</v>
      </c>
      <c r="L122" t="s">
        <v>890</v>
      </c>
      <c r="M122">
        <v>61</v>
      </c>
      <c r="N122" s="37" t="s">
        <v>898</v>
      </c>
      <c r="O122">
        <v>0</v>
      </c>
      <c r="P122" s="37"/>
      <c r="Q122" s="67"/>
    </row>
    <row r="123" spans="1:17" x14ac:dyDescent="0.2">
      <c r="A123" s="12"/>
      <c r="B123" t="s">
        <v>3175</v>
      </c>
      <c r="C123" t="s">
        <v>3169</v>
      </c>
      <c r="D123" s="2" t="s">
        <v>435</v>
      </c>
      <c r="E123" s="2" t="s">
        <v>2981</v>
      </c>
      <c r="F123" s="2" t="s">
        <v>2982</v>
      </c>
      <c r="G123" t="s">
        <v>2048</v>
      </c>
      <c r="H123" t="s">
        <v>2983</v>
      </c>
      <c r="I123" s="2">
        <v>99140269</v>
      </c>
      <c r="J123" s="2" t="s">
        <v>3176</v>
      </c>
      <c r="K123" t="s">
        <v>3174</v>
      </c>
      <c r="L123" t="s">
        <v>890</v>
      </c>
      <c r="M123">
        <v>60</v>
      </c>
      <c r="N123" s="37" t="s">
        <v>898</v>
      </c>
      <c r="O123">
        <v>0</v>
      </c>
      <c r="P123" s="37"/>
      <c r="Q123" s="67"/>
    </row>
    <row r="124" spans="1:17" x14ac:dyDescent="0.2">
      <c r="A124" s="12"/>
      <c r="B124" t="s">
        <v>3177</v>
      </c>
      <c r="C124" t="s">
        <v>3169</v>
      </c>
      <c r="D124" s="2" t="s">
        <v>435</v>
      </c>
      <c r="E124" s="2" t="s">
        <v>2981</v>
      </c>
      <c r="F124" s="2" t="s">
        <v>2982</v>
      </c>
      <c r="G124" t="s">
        <v>2059</v>
      </c>
      <c r="H124" t="s">
        <v>2983</v>
      </c>
      <c r="I124" s="2">
        <v>98565762</v>
      </c>
      <c r="J124" s="2" t="s">
        <v>3178</v>
      </c>
      <c r="K124" t="s">
        <v>3138</v>
      </c>
      <c r="L124" t="s">
        <v>890</v>
      </c>
      <c r="M124">
        <v>60</v>
      </c>
      <c r="N124" s="37" t="s">
        <v>898</v>
      </c>
      <c r="O124">
        <v>0</v>
      </c>
      <c r="P124" s="37"/>
      <c r="Q124" s="67"/>
    </row>
    <row r="125" spans="1:17" x14ac:dyDescent="0.2">
      <c r="A125" s="12"/>
      <c r="B125" t="s">
        <v>3179</v>
      </c>
      <c r="C125" t="s">
        <v>3169</v>
      </c>
      <c r="D125" s="2" t="s">
        <v>435</v>
      </c>
      <c r="E125" s="2" t="s">
        <v>2981</v>
      </c>
      <c r="F125" s="2" t="s">
        <v>2982</v>
      </c>
      <c r="G125" t="s">
        <v>2267</v>
      </c>
      <c r="H125" t="s">
        <v>2983</v>
      </c>
      <c r="I125" s="86">
        <v>98586269</v>
      </c>
      <c r="J125" s="2" t="s">
        <v>3140</v>
      </c>
      <c r="K125" t="s">
        <v>3122</v>
      </c>
      <c r="L125" t="s">
        <v>890</v>
      </c>
      <c r="M125">
        <v>60</v>
      </c>
      <c r="N125" s="37" t="s">
        <v>898</v>
      </c>
      <c r="O125">
        <v>0</v>
      </c>
      <c r="P125" s="37"/>
      <c r="Q125" s="67"/>
    </row>
    <row r="126" spans="1:17" x14ac:dyDescent="0.2">
      <c r="A126" s="12"/>
      <c r="B126" t="s">
        <v>3180</v>
      </c>
      <c r="C126" s="63" t="s">
        <v>1082</v>
      </c>
      <c r="D126" s="2" t="s">
        <v>746</v>
      </c>
      <c r="E126" s="2" t="s">
        <v>2981</v>
      </c>
      <c r="F126" s="2" t="s">
        <v>2982</v>
      </c>
      <c r="G126" t="s">
        <v>2059</v>
      </c>
      <c r="H126" t="s">
        <v>2983</v>
      </c>
      <c r="I126" s="2">
        <v>98561408</v>
      </c>
      <c r="J126" s="2" t="s">
        <v>3137</v>
      </c>
      <c r="K126" t="s">
        <v>3138</v>
      </c>
      <c r="L126" t="s">
        <v>890</v>
      </c>
      <c r="M126">
        <v>61</v>
      </c>
      <c r="N126" s="37" t="s">
        <v>898</v>
      </c>
      <c r="O126">
        <v>0</v>
      </c>
      <c r="P126" s="37"/>
      <c r="Q126" s="67"/>
    </row>
    <row r="127" spans="1:17" x14ac:dyDescent="0.2">
      <c r="A127" s="12"/>
      <c r="B127" t="s">
        <v>3181</v>
      </c>
      <c r="C127" s="63" t="s">
        <v>1082</v>
      </c>
      <c r="D127" s="2" t="s">
        <v>746</v>
      </c>
      <c r="E127" s="2" t="s">
        <v>2981</v>
      </c>
      <c r="F127" s="2" t="s">
        <v>2982</v>
      </c>
      <c r="G127" t="s">
        <v>2267</v>
      </c>
      <c r="H127" t="s">
        <v>2983</v>
      </c>
      <c r="I127" s="2">
        <v>98586269</v>
      </c>
      <c r="J127" s="2" t="s">
        <v>3140</v>
      </c>
      <c r="K127" t="s">
        <v>3141</v>
      </c>
      <c r="L127" t="s">
        <v>890</v>
      </c>
      <c r="M127">
        <v>61</v>
      </c>
      <c r="N127" s="37" t="s">
        <v>898</v>
      </c>
      <c r="O127">
        <v>0</v>
      </c>
      <c r="P127" s="37"/>
      <c r="Q127" s="67"/>
    </row>
    <row r="128" spans="1:17" x14ac:dyDescent="0.2">
      <c r="A128" s="12"/>
      <c r="B128" t="s">
        <v>3182</v>
      </c>
      <c r="C128" s="63" t="s">
        <v>1082</v>
      </c>
      <c r="D128" s="2" t="s">
        <v>746</v>
      </c>
      <c r="E128" s="2" t="s">
        <v>2981</v>
      </c>
      <c r="F128" s="2" t="s">
        <v>2982</v>
      </c>
      <c r="G128" t="s">
        <v>2048</v>
      </c>
      <c r="H128" t="s">
        <v>2983</v>
      </c>
      <c r="I128" s="2" t="s">
        <v>901</v>
      </c>
      <c r="K128" s="98" t="s">
        <v>3174</v>
      </c>
      <c r="L128" s="99" t="s">
        <v>890</v>
      </c>
      <c r="M128">
        <v>61</v>
      </c>
      <c r="N128" s="37" t="s">
        <v>3183</v>
      </c>
      <c r="O128">
        <v>42</v>
      </c>
      <c r="P128" s="37"/>
      <c r="Q128" s="67"/>
    </row>
    <row r="129" spans="1:15" x14ac:dyDescent="0.2">
      <c r="A129" s="12"/>
      <c r="B129" t="s">
        <v>3184</v>
      </c>
      <c r="C129" s="63" t="s">
        <v>1095</v>
      </c>
      <c r="D129" s="2" t="s">
        <v>746</v>
      </c>
      <c r="E129" s="2" t="s">
        <v>2981</v>
      </c>
      <c r="F129" s="2" t="s">
        <v>2982</v>
      </c>
      <c r="G129" t="s">
        <v>2063</v>
      </c>
      <c r="H129" t="s">
        <v>2983</v>
      </c>
      <c r="I129" s="2" t="s">
        <v>901</v>
      </c>
      <c r="K129" t="s">
        <v>3185</v>
      </c>
      <c r="L129" s="2" t="s">
        <v>3186</v>
      </c>
      <c r="M129">
        <v>61</v>
      </c>
      <c r="N129" s="37" t="s">
        <v>898</v>
      </c>
      <c r="O129">
        <v>0</v>
      </c>
    </row>
    <row r="130" spans="1:15" x14ac:dyDescent="0.2">
      <c r="A130" s="12"/>
      <c r="B130" t="s">
        <v>3187</v>
      </c>
      <c r="C130" s="63" t="s">
        <v>1095</v>
      </c>
      <c r="D130" s="2" t="s">
        <v>746</v>
      </c>
      <c r="E130" s="2" t="s">
        <v>2981</v>
      </c>
      <c r="F130" s="2" t="s">
        <v>2982</v>
      </c>
      <c r="G130" t="s">
        <v>2048</v>
      </c>
      <c r="H130" t="s">
        <v>2983</v>
      </c>
      <c r="I130" s="2" t="s">
        <v>901</v>
      </c>
      <c r="K130" t="s">
        <v>3185</v>
      </c>
      <c r="L130" s="2" t="s">
        <v>3186</v>
      </c>
      <c r="M130">
        <v>61</v>
      </c>
      <c r="N130" s="37" t="s">
        <v>898</v>
      </c>
      <c r="O130">
        <v>0</v>
      </c>
    </row>
    <row r="131" spans="1:15" x14ac:dyDescent="0.2">
      <c r="A131" s="12"/>
      <c r="B131" t="s">
        <v>3188</v>
      </c>
      <c r="C131" s="63" t="s">
        <v>1095</v>
      </c>
      <c r="D131" s="2" t="s">
        <v>746</v>
      </c>
      <c r="E131" s="2" t="s">
        <v>2981</v>
      </c>
      <c r="F131" s="2" t="s">
        <v>2982</v>
      </c>
      <c r="G131" t="s">
        <v>2059</v>
      </c>
      <c r="H131" t="s">
        <v>2983</v>
      </c>
      <c r="I131" s="2">
        <v>98561408</v>
      </c>
      <c r="J131" s="2" t="s">
        <v>3137</v>
      </c>
      <c r="K131" t="s">
        <v>3138</v>
      </c>
      <c r="L131" t="s">
        <v>890</v>
      </c>
      <c r="M131">
        <v>61</v>
      </c>
      <c r="N131" s="37" t="s">
        <v>898</v>
      </c>
      <c r="O131">
        <v>0</v>
      </c>
    </row>
    <row r="132" spans="1:15" x14ac:dyDescent="0.2">
      <c r="A132" s="12"/>
      <c r="B132" t="s">
        <v>3189</v>
      </c>
      <c r="C132" s="63" t="s">
        <v>1095</v>
      </c>
      <c r="D132" s="2" t="s">
        <v>746</v>
      </c>
      <c r="E132" s="2" t="s">
        <v>2981</v>
      </c>
      <c r="F132" s="2" t="s">
        <v>2982</v>
      </c>
      <c r="G132" t="s">
        <v>2267</v>
      </c>
      <c r="H132" t="s">
        <v>2983</v>
      </c>
      <c r="I132" s="2">
        <v>98586269</v>
      </c>
      <c r="J132" s="2" t="s">
        <v>3140</v>
      </c>
      <c r="K132" t="s">
        <v>3141</v>
      </c>
      <c r="L132" t="s">
        <v>890</v>
      </c>
      <c r="M132">
        <v>61</v>
      </c>
      <c r="N132" s="37" t="s">
        <v>898</v>
      </c>
      <c r="O132">
        <v>0</v>
      </c>
    </row>
    <row r="133" spans="1:15" x14ac:dyDescent="0.2">
      <c r="A133" s="12"/>
      <c r="B133" t="s">
        <v>3190</v>
      </c>
      <c r="C133" t="s">
        <v>2679</v>
      </c>
      <c r="D133" t="s">
        <v>746</v>
      </c>
      <c r="E133" s="2" t="s">
        <v>2981</v>
      </c>
      <c r="F133" s="2" t="s">
        <v>2982</v>
      </c>
      <c r="G133" t="s">
        <v>2059</v>
      </c>
      <c r="H133" t="s">
        <v>2983</v>
      </c>
      <c r="I133" s="2">
        <v>98565762</v>
      </c>
      <c r="J133" s="2" t="s">
        <v>3191</v>
      </c>
      <c r="K133" t="s">
        <v>3138</v>
      </c>
      <c r="L133" t="s">
        <v>890</v>
      </c>
      <c r="M133">
        <v>61</v>
      </c>
      <c r="N133" s="37" t="s">
        <v>898</v>
      </c>
      <c r="O133">
        <v>0</v>
      </c>
    </row>
    <row r="134" spans="1:15" x14ac:dyDescent="0.2">
      <c r="A134" s="12"/>
      <c r="B134" t="s">
        <v>3192</v>
      </c>
      <c r="C134" t="s">
        <v>2679</v>
      </c>
      <c r="D134" t="s">
        <v>746</v>
      </c>
      <c r="E134" s="2" t="s">
        <v>2981</v>
      </c>
      <c r="F134" s="2" t="s">
        <v>2982</v>
      </c>
      <c r="G134" t="s">
        <v>2267</v>
      </c>
      <c r="H134" t="s">
        <v>2983</v>
      </c>
      <c r="I134" s="86">
        <v>98586269</v>
      </c>
      <c r="J134" s="2" t="s">
        <v>3140</v>
      </c>
      <c r="K134" t="s">
        <v>3122</v>
      </c>
      <c r="L134" t="s">
        <v>890</v>
      </c>
      <c r="M134">
        <v>61</v>
      </c>
      <c r="N134" s="37" t="s">
        <v>898</v>
      </c>
      <c r="O134">
        <v>0</v>
      </c>
    </row>
    <row r="135" spans="1:15" x14ac:dyDescent="0.2">
      <c r="A135" s="12"/>
      <c r="B135" t="s">
        <v>3193</v>
      </c>
      <c r="C135" s="63" t="s">
        <v>1090</v>
      </c>
      <c r="D135" t="s">
        <v>746</v>
      </c>
      <c r="E135" s="2" t="s">
        <v>2981</v>
      </c>
      <c r="F135" s="2" t="s">
        <v>2982</v>
      </c>
      <c r="G135" s="37" t="s">
        <v>2059</v>
      </c>
      <c r="H135" t="s">
        <v>2983</v>
      </c>
      <c r="I135" s="2">
        <v>98565762</v>
      </c>
      <c r="J135" s="2" t="s">
        <v>3178</v>
      </c>
      <c r="K135" t="s">
        <v>3138</v>
      </c>
      <c r="L135" t="s">
        <v>890</v>
      </c>
      <c r="M135">
        <v>61</v>
      </c>
      <c r="N135" s="37" t="s">
        <v>898</v>
      </c>
      <c r="O135">
        <v>0</v>
      </c>
    </row>
    <row r="136" spans="1:15" x14ac:dyDescent="0.2">
      <c r="A136" s="12"/>
      <c r="B136" t="s">
        <v>3194</v>
      </c>
      <c r="C136" s="63" t="s">
        <v>1090</v>
      </c>
      <c r="D136" t="s">
        <v>746</v>
      </c>
      <c r="E136" s="2" t="s">
        <v>2981</v>
      </c>
      <c r="F136" s="2" t="s">
        <v>2982</v>
      </c>
      <c r="G136" s="37" t="s">
        <v>2267</v>
      </c>
      <c r="H136" t="s">
        <v>2983</v>
      </c>
      <c r="I136" s="86">
        <v>98586269</v>
      </c>
      <c r="J136" s="2" t="s">
        <v>3140</v>
      </c>
      <c r="K136" t="s">
        <v>3122</v>
      </c>
      <c r="L136" t="s">
        <v>890</v>
      </c>
      <c r="M136">
        <v>61</v>
      </c>
      <c r="N136" s="37" t="s">
        <v>898</v>
      </c>
      <c r="O136">
        <v>0</v>
      </c>
    </row>
    <row r="137" spans="1:15" x14ac:dyDescent="0.2">
      <c r="A137" s="12"/>
      <c r="B137" t="s">
        <v>3195</v>
      </c>
      <c r="C137" t="s">
        <v>2171</v>
      </c>
      <c r="D137" t="s">
        <v>318</v>
      </c>
      <c r="E137" s="2" t="s">
        <v>2981</v>
      </c>
      <c r="F137" s="2" t="s">
        <v>2982</v>
      </c>
      <c r="G137" s="2" t="s">
        <v>3196</v>
      </c>
      <c r="H137" t="s">
        <v>2983</v>
      </c>
      <c r="I137" s="2" t="s">
        <v>2934</v>
      </c>
      <c r="J137" s="1"/>
      <c r="K137" t="s">
        <v>3185</v>
      </c>
      <c r="L137" s="2" t="s">
        <v>3186</v>
      </c>
      <c r="M137">
        <v>90</v>
      </c>
      <c r="N137" t="s">
        <v>3197</v>
      </c>
      <c r="O137">
        <v>84</v>
      </c>
    </row>
    <row r="138" spans="1:15" x14ac:dyDescent="0.2">
      <c r="A138" s="12"/>
      <c r="B138" t="s">
        <v>3198</v>
      </c>
      <c r="C138" s="63" t="s">
        <v>1794</v>
      </c>
      <c r="D138" s="2" t="s">
        <v>435</v>
      </c>
      <c r="E138" s="2" t="s">
        <v>2981</v>
      </c>
      <c r="F138" s="2" t="s">
        <v>2982</v>
      </c>
      <c r="G138" s="2" t="s">
        <v>3196</v>
      </c>
      <c r="H138" t="s">
        <v>2983</v>
      </c>
      <c r="I138" s="2" t="s">
        <v>901</v>
      </c>
      <c r="J138" s="1"/>
      <c r="K138" s="98" t="s">
        <v>3199</v>
      </c>
      <c r="L138" s="99" t="s">
        <v>890</v>
      </c>
      <c r="M138">
        <v>90</v>
      </c>
      <c r="N138" s="37" t="s">
        <v>3183</v>
      </c>
      <c r="O138">
        <v>42</v>
      </c>
    </row>
    <row r="139" spans="1:15" x14ac:dyDescent="0.2">
      <c r="A139" s="12"/>
      <c r="B139" t="s">
        <v>3200</v>
      </c>
      <c r="C139" s="63" t="s">
        <v>1082</v>
      </c>
      <c r="D139" s="2" t="s">
        <v>746</v>
      </c>
      <c r="E139" s="2" t="s">
        <v>2981</v>
      </c>
      <c r="F139" s="2" t="s">
        <v>2982</v>
      </c>
      <c r="G139" s="2" t="s">
        <v>3196</v>
      </c>
      <c r="H139" t="s">
        <v>2983</v>
      </c>
      <c r="I139" s="2" t="s">
        <v>901</v>
      </c>
      <c r="J139" s="1"/>
      <c r="K139" s="98" t="s">
        <v>3199</v>
      </c>
      <c r="L139" s="99" t="s">
        <v>890</v>
      </c>
      <c r="M139">
        <v>90</v>
      </c>
      <c r="N139" s="37" t="s">
        <v>3183</v>
      </c>
      <c r="O139">
        <v>42</v>
      </c>
    </row>
    <row r="140" spans="1:15" x14ac:dyDescent="0.2">
      <c r="A140" s="12"/>
      <c r="B140" t="s">
        <v>3201</v>
      </c>
      <c r="C140" s="63" t="s">
        <v>1095</v>
      </c>
      <c r="D140" s="2" t="s">
        <v>746</v>
      </c>
      <c r="E140" s="2" t="s">
        <v>2981</v>
      </c>
      <c r="F140" s="2" t="s">
        <v>2982</v>
      </c>
      <c r="G140" s="2" t="s">
        <v>3196</v>
      </c>
      <c r="H140" t="s">
        <v>2983</v>
      </c>
      <c r="I140" s="2">
        <v>98855650</v>
      </c>
      <c r="J140" s="2" t="s">
        <v>3202</v>
      </c>
      <c r="K140" t="s">
        <v>3203</v>
      </c>
      <c r="L140" s="2" t="s">
        <v>890</v>
      </c>
      <c r="M140">
        <v>294</v>
      </c>
      <c r="N140" t="s">
        <v>2954</v>
      </c>
      <c r="O140">
        <v>21</v>
      </c>
    </row>
    <row r="141" spans="1:15" x14ac:dyDescent="0.2">
      <c r="A141" s="12"/>
      <c r="B141" t="s">
        <v>3204</v>
      </c>
      <c r="C141" t="s">
        <v>1072</v>
      </c>
      <c r="D141" t="s">
        <v>746</v>
      </c>
      <c r="E141" s="2" t="s">
        <v>2981</v>
      </c>
      <c r="F141" s="2" t="s">
        <v>2982</v>
      </c>
      <c r="G141" s="2" t="s">
        <v>3196</v>
      </c>
      <c r="H141" t="s">
        <v>2983</v>
      </c>
      <c r="I141" s="2" t="s">
        <v>901</v>
      </c>
      <c r="J141" s="1"/>
      <c r="K141" s="98" t="s">
        <v>3199</v>
      </c>
      <c r="L141" s="99" t="s">
        <v>890</v>
      </c>
      <c r="M141">
        <v>90</v>
      </c>
      <c r="N141" s="37" t="s">
        <v>3183</v>
      </c>
      <c r="O141">
        <v>42</v>
      </c>
    </row>
    <row r="142" spans="1:15" x14ac:dyDescent="0.2">
      <c r="A142" s="12"/>
      <c r="B142" t="s">
        <v>3205</v>
      </c>
      <c r="C142" s="63" t="s">
        <v>1090</v>
      </c>
      <c r="D142" t="s">
        <v>746</v>
      </c>
      <c r="E142" s="2" t="s">
        <v>2981</v>
      </c>
      <c r="F142" s="2" t="s">
        <v>2982</v>
      </c>
      <c r="G142" s="2" t="s">
        <v>3196</v>
      </c>
      <c r="H142" t="s">
        <v>2983</v>
      </c>
      <c r="I142" s="2" t="s">
        <v>901</v>
      </c>
      <c r="J142" s="1"/>
      <c r="K142" s="98" t="s">
        <v>3199</v>
      </c>
      <c r="L142" s="99" t="s">
        <v>890</v>
      </c>
      <c r="M142">
        <v>90</v>
      </c>
      <c r="N142" s="37" t="s">
        <v>3183</v>
      </c>
      <c r="O142">
        <v>42</v>
      </c>
    </row>
    <row r="143" spans="1:15" x14ac:dyDescent="0.2">
      <c r="A143" s="12"/>
      <c r="B143" t="s">
        <v>3206</v>
      </c>
      <c r="C143" s="37" t="s">
        <v>3076</v>
      </c>
      <c r="D143" s="2" t="s">
        <v>435</v>
      </c>
      <c r="E143" s="2" t="s">
        <v>2981</v>
      </c>
      <c r="F143" s="2" t="s">
        <v>2982</v>
      </c>
      <c r="G143" t="s">
        <v>2048</v>
      </c>
      <c r="H143" t="s">
        <v>2983</v>
      </c>
      <c r="I143" s="2">
        <v>98565757</v>
      </c>
      <c r="J143" s="2" t="s">
        <v>3036</v>
      </c>
      <c r="K143" t="s">
        <v>3037</v>
      </c>
      <c r="L143" t="s">
        <v>890</v>
      </c>
      <c r="M143">
        <v>60</v>
      </c>
      <c r="N143" s="37" t="s">
        <v>898</v>
      </c>
      <c r="O143">
        <v>0</v>
      </c>
    </row>
    <row r="144" spans="1:15" x14ac:dyDescent="0.2">
      <c r="A144" s="12"/>
      <c r="B144" t="s">
        <v>3207</v>
      </c>
      <c r="C144" s="37" t="s">
        <v>2169</v>
      </c>
      <c r="D144" t="s">
        <v>318</v>
      </c>
      <c r="E144" s="2" t="s">
        <v>2981</v>
      </c>
      <c r="F144" s="2" t="s">
        <v>2982</v>
      </c>
      <c r="G144" t="s">
        <v>2116</v>
      </c>
      <c r="H144" t="s">
        <v>2983</v>
      </c>
      <c r="I144" s="2">
        <v>99115547</v>
      </c>
      <c r="J144" t="s">
        <v>3078</v>
      </c>
      <c r="K144" t="s">
        <v>3013</v>
      </c>
      <c r="L144" t="s">
        <v>890</v>
      </c>
      <c r="M144">
        <v>61</v>
      </c>
      <c r="N144" s="37" t="s">
        <v>898</v>
      </c>
      <c r="O144">
        <v>0</v>
      </c>
    </row>
    <row r="145" spans="1:17" x14ac:dyDescent="0.2">
      <c r="A145" s="12"/>
      <c r="B145" t="s">
        <v>3208</v>
      </c>
      <c r="C145" s="37" t="s">
        <v>3080</v>
      </c>
      <c r="D145" s="2" t="s">
        <v>435</v>
      </c>
      <c r="E145" s="2" t="s">
        <v>2981</v>
      </c>
      <c r="F145" s="2" t="s">
        <v>2982</v>
      </c>
      <c r="G145" t="s">
        <v>2048</v>
      </c>
      <c r="H145" t="s">
        <v>2983</v>
      </c>
      <c r="I145" s="2">
        <v>98565757</v>
      </c>
      <c r="J145" s="2" t="s">
        <v>3036</v>
      </c>
      <c r="K145" t="s">
        <v>3037</v>
      </c>
      <c r="L145" t="s">
        <v>890</v>
      </c>
      <c r="M145">
        <v>60</v>
      </c>
      <c r="N145" s="37" t="s">
        <v>898</v>
      </c>
      <c r="O145">
        <v>0</v>
      </c>
    </row>
    <row r="146" spans="1:17" x14ac:dyDescent="0.2">
      <c r="A146" s="12"/>
      <c r="B146" t="s">
        <v>3209</v>
      </c>
      <c r="C146" s="37" t="s">
        <v>2174</v>
      </c>
      <c r="D146" t="s">
        <v>435</v>
      </c>
      <c r="E146" s="2" t="s">
        <v>2981</v>
      </c>
      <c r="F146" s="2" t="s">
        <v>2982</v>
      </c>
      <c r="G146" t="s">
        <v>2116</v>
      </c>
      <c r="H146" t="s">
        <v>2983</v>
      </c>
      <c r="I146" s="2">
        <v>99115547</v>
      </c>
      <c r="J146" t="s">
        <v>3078</v>
      </c>
      <c r="K146" t="s">
        <v>3013</v>
      </c>
      <c r="L146" s="50" t="s">
        <v>890</v>
      </c>
      <c r="M146">
        <v>61</v>
      </c>
      <c r="N146" s="37" t="s">
        <v>898</v>
      </c>
      <c r="O146">
        <v>0</v>
      </c>
    </row>
    <row r="147" spans="1:17" x14ac:dyDescent="0.2">
      <c r="A147" s="32"/>
      <c r="B147" t="s">
        <v>3210</v>
      </c>
      <c r="C147" s="92" t="s">
        <v>2176</v>
      </c>
      <c r="D147" s="2" t="s">
        <v>318</v>
      </c>
      <c r="E147" s="2" t="s">
        <v>2981</v>
      </c>
      <c r="F147" s="2" t="s">
        <v>2982</v>
      </c>
      <c r="G147" s="2" t="s">
        <v>3109</v>
      </c>
      <c r="H147" t="s">
        <v>2983</v>
      </c>
      <c r="I147" s="2">
        <v>98565758</v>
      </c>
      <c r="J147" t="s">
        <v>3088</v>
      </c>
      <c r="K147" s="37" t="s">
        <v>3211</v>
      </c>
      <c r="L147" s="50" t="s">
        <v>890</v>
      </c>
      <c r="M147">
        <v>61</v>
      </c>
      <c r="N147" s="37" t="s">
        <v>3183</v>
      </c>
      <c r="O147">
        <v>42</v>
      </c>
    </row>
    <row r="148" spans="1:17" ht="12.75" customHeight="1" x14ac:dyDescent="0.2">
      <c r="A148" s="12"/>
      <c r="B148" t="s">
        <v>3212</v>
      </c>
      <c r="C148" t="s">
        <v>3091</v>
      </c>
      <c r="D148" s="2" t="s">
        <v>257</v>
      </c>
      <c r="E148" s="2" t="s">
        <v>2981</v>
      </c>
      <c r="F148" s="2" t="s">
        <v>2982</v>
      </c>
      <c r="G148" t="s">
        <v>2057</v>
      </c>
      <c r="H148" s="2" t="s">
        <v>3213</v>
      </c>
      <c r="I148" s="2">
        <v>99364847</v>
      </c>
      <c r="J148" s="2" t="s">
        <v>3214</v>
      </c>
      <c r="K148" t="s">
        <v>3007</v>
      </c>
      <c r="L148" t="s">
        <v>890</v>
      </c>
      <c r="M148">
        <v>60</v>
      </c>
      <c r="N148" s="37" t="s">
        <v>898</v>
      </c>
      <c r="O148">
        <v>0</v>
      </c>
      <c r="P148" s="37"/>
      <c r="Q148" s="67"/>
    </row>
    <row r="149" spans="1:17" x14ac:dyDescent="0.2">
      <c r="A149" s="12"/>
      <c r="B149" t="s">
        <v>3215</v>
      </c>
      <c r="C149" t="s">
        <v>3097</v>
      </c>
      <c r="D149" s="2" t="s">
        <v>257</v>
      </c>
      <c r="E149" s="2" t="s">
        <v>2981</v>
      </c>
      <c r="F149" s="2" t="s">
        <v>2982</v>
      </c>
      <c r="G149" t="s">
        <v>2057</v>
      </c>
      <c r="H149" s="2" t="s">
        <v>3213</v>
      </c>
      <c r="I149" s="2">
        <v>99364847</v>
      </c>
      <c r="J149" s="2" t="s">
        <v>3214</v>
      </c>
      <c r="K149" t="s">
        <v>3007</v>
      </c>
      <c r="L149" t="s">
        <v>890</v>
      </c>
      <c r="M149">
        <v>60</v>
      </c>
      <c r="N149" s="37" t="s">
        <v>898</v>
      </c>
      <c r="O149">
        <v>0</v>
      </c>
      <c r="P149" s="37"/>
      <c r="Q149" s="67"/>
    </row>
    <row r="150" spans="1:17" x14ac:dyDescent="0.2">
      <c r="A150" s="12"/>
      <c r="B150" t="s">
        <v>3216</v>
      </c>
      <c r="C150" t="s">
        <v>3097</v>
      </c>
      <c r="D150" s="2" t="s">
        <v>318</v>
      </c>
      <c r="E150" s="2" t="s">
        <v>2981</v>
      </c>
      <c r="F150" s="2" t="s">
        <v>2982</v>
      </c>
      <c r="G150" t="s">
        <v>2057</v>
      </c>
      <c r="H150" s="2" t="s">
        <v>3213</v>
      </c>
      <c r="I150" s="2">
        <v>99364847</v>
      </c>
      <c r="J150" s="2" t="s">
        <v>3214</v>
      </c>
      <c r="K150" t="s">
        <v>3007</v>
      </c>
      <c r="L150" t="s">
        <v>890</v>
      </c>
      <c r="M150">
        <v>60</v>
      </c>
      <c r="N150" s="37" t="s">
        <v>898</v>
      </c>
      <c r="O150">
        <v>0</v>
      </c>
    </row>
    <row r="151" spans="1:17" x14ac:dyDescent="0.2">
      <c r="A151" s="12"/>
      <c r="B151" t="s">
        <v>3217</v>
      </c>
      <c r="C151" s="63" t="s">
        <v>2181</v>
      </c>
      <c r="D151" s="2" t="s">
        <v>257</v>
      </c>
      <c r="E151" s="2" t="s">
        <v>2981</v>
      </c>
      <c r="F151" s="2" t="s">
        <v>2982</v>
      </c>
      <c r="G151" t="s">
        <v>2057</v>
      </c>
      <c r="H151" s="2" t="s">
        <v>3213</v>
      </c>
      <c r="I151" s="2">
        <v>99364847</v>
      </c>
      <c r="J151" s="2" t="s">
        <v>3214</v>
      </c>
      <c r="K151" t="s">
        <v>3007</v>
      </c>
      <c r="L151" t="s">
        <v>890</v>
      </c>
      <c r="M151">
        <v>60</v>
      </c>
      <c r="N151" s="37" t="s">
        <v>898</v>
      </c>
      <c r="O151">
        <v>0</v>
      </c>
    </row>
    <row r="152" spans="1:17" x14ac:dyDescent="0.2">
      <c r="A152" s="12"/>
      <c r="B152" t="s">
        <v>3218</v>
      </c>
      <c r="C152" s="63" t="s">
        <v>2479</v>
      </c>
      <c r="D152" s="2" t="s">
        <v>318</v>
      </c>
      <c r="E152" s="2" t="s">
        <v>2981</v>
      </c>
      <c r="F152" s="2" t="s">
        <v>2982</v>
      </c>
      <c r="G152" t="s">
        <v>2098</v>
      </c>
      <c r="H152" s="2" t="s">
        <v>3213</v>
      </c>
      <c r="I152" s="2">
        <v>99364847</v>
      </c>
      <c r="J152" s="2" t="s">
        <v>3214</v>
      </c>
      <c r="K152" t="s">
        <v>3007</v>
      </c>
      <c r="L152" t="s">
        <v>890</v>
      </c>
      <c r="M152">
        <v>60</v>
      </c>
      <c r="N152" s="37" t="s">
        <v>898</v>
      </c>
      <c r="O152">
        <v>0</v>
      </c>
      <c r="P152" s="37"/>
      <c r="Q152" s="67"/>
    </row>
    <row r="153" spans="1:17" x14ac:dyDescent="0.2">
      <c r="A153" s="12"/>
      <c r="B153" t="s">
        <v>3219</v>
      </c>
      <c r="C153" s="63" t="s">
        <v>3128</v>
      </c>
      <c r="D153" s="2" t="s">
        <v>435</v>
      </c>
      <c r="E153" s="2" t="s">
        <v>2981</v>
      </c>
      <c r="F153" s="2" t="s">
        <v>2982</v>
      </c>
      <c r="G153" t="s">
        <v>2098</v>
      </c>
      <c r="H153" s="2" t="s">
        <v>3213</v>
      </c>
      <c r="I153" s="2">
        <v>99364847</v>
      </c>
      <c r="J153" s="2" t="s">
        <v>3214</v>
      </c>
      <c r="K153" t="s">
        <v>3007</v>
      </c>
      <c r="L153" t="s">
        <v>890</v>
      </c>
      <c r="M153">
        <v>60</v>
      </c>
      <c r="N153" s="37" t="s">
        <v>898</v>
      </c>
      <c r="O153">
        <v>0</v>
      </c>
    </row>
    <row r="154" spans="1:17" x14ac:dyDescent="0.2">
      <c r="A154" s="12"/>
      <c r="B154" t="s">
        <v>3220</v>
      </c>
      <c r="C154" t="s">
        <v>2149</v>
      </c>
      <c r="D154" s="2" t="s">
        <v>257</v>
      </c>
      <c r="E154" s="2" t="s">
        <v>2981</v>
      </c>
      <c r="F154" s="2" t="s">
        <v>2982</v>
      </c>
      <c r="G154" t="s">
        <v>2063</v>
      </c>
      <c r="H154" t="s">
        <v>2983</v>
      </c>
      <c r="I154" s="2">
        <v>98565752</v>
      </c>
      <c r="J154" s="2" t="s">
        <v>2990</v>
      </c>
      <c r="K154" t="s">
        <v>3013</v>
      </c>
      <c r="L154" t="s">
        <v>890</v>
      </c>
      <c r="M154">
        <v>61</v>
      </c>
      <c r="N154" s="37" t="s">
        <v>898</v>
      </c>
      <c r="O154">
        <v>0</v>
      </c>
    </row>
    <row r="155" spans="1:17" x14ac:dyDescent="0.2">
      <c r="A155" s="12"/>
      <c r="B155" t="s">
        <v>3221</v>
      </c>
      <c r="C155" t="s">
        <v>2934</v>
      </c>
      <c r="D155" s="2" t="s">
        <v>257</v>
      </c>
      <c r="E155" s="2" t="s">
        <v>2981</v>
      </c>
      <c r="F155" s="2" t="s">
        <v>2982</v>
      </c>
      <c r="G155" t="s">
        <v>2073</v>
      </c>
      <c r="H155" t="s">
        <v>2983</v>
      </c>
      <c r="I155" s="2">
        <v>98565752</v>
      </c>
      <c r="J155" s="2" t="s">
        <v>2990</v>
      </c>
      <c r="K155" t="s">
        <v>3013</v>
      </c>
      <c r="L155" t="s">
        <v>890</v>
      </c>
      <c r="M155">
        <v>61</v>
      </c>
      <c r="N155" s="37" t="s">
        <v>898</v>
      </c>
      <c r="O155">
        <v>0</v>
      </c>
    </row>
    <row r="156" spans="1:17" x14ac:dyDescent="0.2">
      <c r="A156" s="12"/>
      <c r="B156" t="s">
        <v>3222</v>
      </c>
      <c r="C156" s="123" t="s">
        <v>169</v>
      </c>
      <c r="D156" t="s">
        <v>435</v>
      </c>
      <c r="E156" s="2" t="s">
        <v>2981</v>
      </c>
      <c r="F156" s="2" t="s">
        <v>2982</v>
      </c>
      <c r="G156" t="s">
        <v>2073</v>
      </c>
      <c r="H156" t="s">
        <v>2983</v>
      </c>
      <c r="I156" s="2">
        <v>98565752</v>
      </c>
      <c r="J156" s="2" t="s">
        <v>2990</v>
      </c>
      <c r="K156" t="s">
        <v>3013</v>
      </c>
      <c r="L156" t="s">
        <v>890</v>
      </c>
      <c r="M156">
        <v>61</v>
      </c>
      <c r="N156" s="37" t="s">
        <v>898</v>
      </c>
      <c r="O156">
        <v>0</v>
      </c>
    </row>
    <row r="157" spans="1:17" x14ac:dyDescent="0.2">
      <c r="A157" s="48" t="s">
        <v>88</v>
      </c>
    </row>
    <row r="158" spans="1:17" x14ac:dyDescent="0.2">
      <c r="A158" s="12"/>
    </row>
    <row r="160" spans="1:17" x14ac:dyDescent="0.2">
      <c r="C160" s="123"/>
      <c r="F160" s="123"/>
      <c r="I160" s="2"/>
    </row>
    <row r="161" spans="3:8" x14ac:dyDescent="0.2">
      <c r="C161" s="94"/>
      <c r="F161" s="94"/>
    </row>
    <row r="162" spans="3:8" x14ac:dyDescent="0.2">
      <c r="C162" s="94"/>
      <c r="F162" s="94"/>
    </row>
    <row r="163" spans="3:8" x14ac:dyDescent="0.2">
      <c r="C163" s="94"/>
      <c r="F163" s="94"/>
    </row>
    <row r="164" spans="3:8" x14ac:dyDescent="0.2">
      <c r="C164" s="94"/>
      <c r="F164" s="94"/>
    </row>
    <row r="165" spans="3:8" ht="12.75" customHeight="1" x14ac:dyDescent="0.2">
      <c r="C165" s="94"/>
      <c r="F165" s="94"/>
    </row>
    <row r="166" spans="3:8" ht="12.75" customHeight="1" x14ac:dyDescent="0.2">
      <c r="C166" s="94"/>
      <c r="F166" s="94"/>
    </row>
    <row r="167" spans="3:8" ht="15" customHeight="1" x14ac:dyDescent="0.2">
      <c r="C167" s="94"/>
      <c r="G167" s="2"/>
      <c r="H167" s="2"/>
    </row>
    <row r="174" spans="3:8" x14ac:dyDescent="0.2">
      <c r="C174" s="63"/>
    </row>
    <row r="175" spans="3:8" x14ac:dyDescent="0.2">
      <c r="C175" s="63"/>
    </row>
    <row r="176" spans="3:8" x14ac:dyDescent="0.2">
      <c r="C176" s="63"/>
    </row>
    <row r="177" spans="3:8" x14ac:dyDescent="0.2">
      <c r="C177" s="63"/>
    </row>
    <row r="178" spans="3:8" x14ac:dyDescent="0.2">
      <c r="C178" s="63"/>
    </row>
    <row r="179" spans="3:8" x14ac:dyDescent="0.2">
      <c r="C179" s="63"/>
    </row>
    <row r="180" spans="3:8" x14ac:dyDescent="0.2">
      <c r="C180" s="63"/>
      <c r="G180" s="2"/>
      <c r="H180" s="2"/>
    </row>
    <row r="181" spans="3:8" x14ac:dyDescent="0.2">
      <c r="G181" s="2"/>
      <c r="H181" s="2"/>
    </row>
    <row r="182" spans="3:8" x14ac:dyDescent="0.2">
      <c r="F182" s="2"/>
      <c r="G182" s="2"/>
      <c r="H182" s="2"/>
    </row>
    <row r="183" spans="3:8" x14ac:dyDescent="0.2">
      <c r="F183" s="2"/>
      <c r="G183" s="2"/>
      <c r="H183" s="2"/>
    </row>
    <row r="184" spans="3:8" x14ac:dyDescent="0.2">
      <c r="F184" s="2"/>
      <c r="G184" s="2"/>
      <c r="H184" s="2"/>
    </row>
    <row r="185" spans="3:8" x14ac:dyDescent="0.2">
      <c r="F185" s="2"/>
      <c r="G185" s="2"/>
      <c r="H185" s="2"/>
    </row>
    <row r="186" spans="3:8" x14ac:dyDescent="0.2">
      <c r="C186" s="63"/>
      <c r="F186" s="2"/>
      <c r="G186" s="2"/>
      <c r="H186" s="2"/>
    </row>
    <row r="187" spans="3:8" x14ac:dyDescent="0.2">
      <c r="C187" s="63"/>
      <c r="F187" s="2"/>
      <c r="G187" s="2"/>
      <c r="H187" s="2"/>
    </row>
    <row r="188" spans="3:8" x14ac:dyDescent="0.2">
      <c r="C188" s="63"/>
      <c r="F188" s="2"/>
      <c r="G188" s="2"/>
      <c r="H188" s="2"/>
    </row>
    <row r="189" spans="3:8" x14ac:dyDescent="0.2">
      <c r="F189" s="2"/>
      <c r="G189" s="2"/>
      <c r="H189" s="2"/>
    </row>
    <row r="190" spans="3:8" x14ac:dyDescent="0.2">
      <c r="C190" s="63"/>
      <c r="F190" s="2"/>
      <c r="G190" s="2"/>
      <c r="H190" s="2"/>
    </row>
    <row r="191" spans="3:8" x14ac:dyDescent="0.2">
      <c r="C191" s="63"/>
      <c r="F191" s="2"/>
      <c r="G191" s="2"/>
      <c r="H191" s="2"/>
    </row>
    <row r="192" spans="3:8" x14ac:dyDescent="0.2">
      <c r="C192" s="63"/>
      <c r="F192" s="2"/>
      <c r="G192" s="2"/>
      <c r="H192" s="2"/>
    </row>
    <row r="193" spans="3:8" x14ac:dyDescent="0.2">
      <c r="G193" s="2"/>
      <c r="H193" s="2"/>
    </row>
    <row r="194" spans="3:8" x14ac:dyDescent="0.2">
      <c r="G194" s="2"/>
      <c r="H194" s="2"/>
    </row>
    <row r="195" spans="3:8" x14ac:dyDescent="0.2">
      <c r="C195" s="63"/>
      <c r="G195" s="2"/>
      <c r="H195" s="2"/>
    </row>
    <row r="196" spans="3:8" x14ac:dyDescent="0.2">
      <c r="G196" s="2"/>
      <c r="H196" s="2"/>
    </row>
    <row r="197" spans="3:8" x14ac:dyDescent="0.2">
      <c r="C197" s="63"/>
      <c r="G197" s="2"/>
      <c r="H197" s="2"/>
    </row>
    <row r="198" spans="3:8" x14ac:dyDescent="0.2">
      <c r="C198" s="63"/>
      <c r="G198" s="2"/>
      <c r="H198" s="2"/>
    </row>
    <row r="199" spans="3:8" x14ac:dyDescent="0.2">
      <c r="C199" s="63"/>
      <c r="G199" s="2"/>
      <c r="H199" s="2"/>
    </row>
    <row r="200" spans="3:8" x14ac:dyDescent="0.2">
      <c r="C200" s="63"/>
      <c r="G200" s="2"/>
      <c r="H200" s="2"/>
    </row>
    <row r="201" spans="3:8" x14ac:dyDescent="0.2">
      <c r="C201" s="63"/>
      <c r="G201" s="2"/>
      <c r="H201" s="2"/>
    </row>
    <row r="202" spans="3:8" x14ac:dyDescent="0.2">
      <c r="C202" s="63"/>
      <c r="G202" s="2"/>
      <c r="H202" s="2"/>
    </row>
    <row r="203" spans="3:8" x14ac:dyDescent="0.2">
      <c r="C203" s="63"/>
      <c r="G203" s="2"/>
      <c r="H203" s="2"/>
    </row>
    <row r="204" spans="3:8" x14ac:dyDescent="0.2">
      <c r="C204" s="63"/>
      <c r="G204" s="2"/>
      <c r="H204" s="2"/>
    </row>
    <row r="205" spans="3:8" x14ac:dyDescent="0.2">
      <c r="C205" s="63"/>
      <c r="F205" s="2"/>
      <c r="G205" s="2"/>
      <c r="H205" s="2"/>
    </row>
    <row r="206" spans="3:8" x14ac:dyDescent="0.2">
      <c r="C206" s="63"/>
      <c r="F206" s="2"/>
      <c r="G206" s="2"/>
      <c r="H206" s="2"/>
    </row>
    <row r="207" spans="3:8" x14ac:dyDescent="0.2">
      <c r="C207" s="63"/>
      <c r="F207" s="2"/>
      <c r="G207" s="2"/>
      <c r="H207" s="2"/>
    </row>
    <row r="208" spans="3:8" x14ac:dyDescent="0.2">
      <c r="F208" s="2"/>
      <c r="G208" s="2"/>
      <c r="H208" s="2"/>
    </row>
    <row r="209" spans="6:11" x14ac:dyDescent="0.2">
      <c r="F209" s="2"/>
      <c r="G209" s="2"/>
      <c r="H209" s="2"/>
    </row>
    <row r="210" spans="6:11" x14ac:dyDescent="0.2">
      <c r="F210" s="2"/>
      <c r="G210" s="2"/>
      <c r="H210" s="2"/>
    </row>
    <row r="211" spans="6:11" x14ac:dyDescent="0.2">
      <c r="F211" s="2"/>
      <c r="G211" s="2"/>
      <c r="H211" s="2"/>
    </row>
    <row r="212" spans="6:11" x14ac:dyDescent="0.2">
      <c r="F212" s="2"/>
      <c r="G212" s="2"/>
      <c r="H212" s="2"/>
    </row>
    <row r="213" spans="6:11" x14ac:dyDescent="0.2">
      <c r="F213" s="2"/>
      <c r="G213" s="2"/>
      <c r="H213" s="2"/>
    </row>
    <row r="214" spans="6:11" x14ac:dyDescent="0.2">
      <c r="F214" s="2"/>
      <c r="G214" s="2"/>
      <c r="H214" s="2"/>
    </row>
    <row r="215" spans="6:11" x14ac:dyDescent="0.2">
      <c r="F215" s="2"/>
      <c r="G215" s="2"/>
      <c r="H215" s="2"/>
    </row>
    <row r="216" spans="6:11" x14ac:dyDescent="0.2">
      <c r="F216" s="2"/>
      <c r="G216" s="2"/>
      <c r="H216" s="2"/>
    </row>
    <row r="217" spans="6:11" x14ac:dyDescent="0.2">
      <c r="F217" s="2"/>
      <c r="G217" s="2"/>
      <c r="H217" s="2"/>
    </row>
    <row r="218" spans="6:11" x14ac:dyDescent="0.2">
      <c r="F218" s="2"/>
      <c r="G218" s="2"/>
      <c r="H218" s="2"/>
    </row>
    <row r="219" spans="6:11" x14ac:dyDescent="0.2">
      <c r="F219" s="2"/>
      <c r="G219" s="2"/>
      <c r="H219" s="2"/>
    </row>
    <row r="220" spans="6:11" x14ac:dyDescent="0.2">
      <c r="F220" s="2"/>
      <c r="G220" s="2"/>
      <c r="H220" s="2"/>
    </row>
    <row r="221" spans="6:11" x14ac:dyDescent="0.2">
      <c r="F221" s="2"/>
      <c r="G221" s="2"/>
      <c r="H221" s="2"/>
    </row>
    <row r="222" spans="6:11" x14ac:dyDescent="0.2">
      <c r="G222" s="2"/>
      <c r="H222" s="2"/>
    </row>
    <row r="223" spans="6:11" x14ac:dyDescent="0.2">
      <c r="G223" s="2"/>
      <c r="H223" s="2"/>
    </row>
    <row r="224" spans="6:11" x14ac:dyDescent="0.2">
      <c r="F224" s="2"/>
      <c r="G224" s="2"/>
      <c r="H224" s="2"/>
      <c r="K224" s="37"/>
    </row>
    <row r="225" spans="6:10" x14ac:dyDescent="0.2">
      <c r="F225" s="2"/>
      <c r="G225" s="2"/>
      <c r="H225" s="2"/>
      <c r="I225" s="2"/>
      <c r="J225" s="2"/>
    </row>
    <row r="226" spans="6:10" x14ac:dyDescent="0.2">
      <c r="F226" s="2"/>
      <c r="G226" s="2"/>
      <c r="H226" s="2"/>
      <c r="I226" s="2"/>
      <c r="J226" s="2"/>
    </row>
    <row r="227" spans="6:10" x14ac:dyDescent="0.2">
      <c r="G227" s="2"/>
      <c r="H227" s="2"/>
      <c r="I227" s="2"/>
      <c r="J227" s="2"/>
    </row>
    <row r="228" spans="6:10" x14ac:dyDescent="0.2">
      <c r="G228" s="2"/>
      <c r="H228" s="2"/>
      <c r="I228" s="2"/>
      <c r="J228" s="2"/>
    </row>
    <row r="229" spans="6:10" x14ac:dyDescent="0.2">
      <c r="F229" s="2"/>
      <c r="G229" s="2"/>
      <c r="H229" s="2"/>
      <c r="I229" s="2"/>
      <c r="J229" s="2"/>
    </row>
    <row r="230" spans="6:10" x14ac:dyDescent="0.2">
      <c r="F230" s="2"/>
      <c r="G230" s="2"/>
      <c r="H230" s="2"/>
      <c r="I230" s="2"/>
      <c r="J230" s="2"/>
    </row>
    <row r="231" spans="6:10" x14ac:dyDescent="0.2">
      <c r="F231" s="2"/>
      <c r="G231" s="2"/>
      <c r="H231" s="2"/>
      <c r="J231" s="2"/>
    </row>
    <row r="232" spans="6:10" x14ac:dyDescent="0.2">
      <c r="F232" s="2"/>
      <c r="G232" s="2"/>
      <c r="H232" s="2"/>
      <c r="J232" s="2"/>
    </row>
    <row r="233" spans="6:10" x14ac:dyDescent="0.2">
      <c r="F233" s="2"/>
      <c r="G233" s="2"/>
      <c r="H233" s="2"/>
      <c r="J233" s="2"/>
    </row>
    <row r="234" spans="6:10" x14ac:dyDescent="0.2">
      <c r="F234" s="2"/>
      <c r="G234" s="2"/>
      <c r="H234" s="2"/>
      <c r="J234" s="2"/>
    </row>
    <row r="235" spans="6:10" x14ac:dyDescent="0.2">
      <c r="F235" s="2"/>
      <c r="G235" s="2"/>
      <c r="H235" s="2"/>
      <c r="I235" s="2"/>
      <c r="J235" s="2"/>
    </row>
    <row r="236" spans="6:10" x14ac:dyDescent="0.2">
      <c r="F236" s="2"/>
      <c r="G236" s="2"/>
      <c r="H236" s="2"/>
      <c r="I236" s="2"/>
      <c r="J236" s="2"/>
    </row>
    <row r="237" spans="6:10" x14ac:dyDescent="0.2">
      <c r="F237" s="2"/>
      <c r="G237" s="2"/>
      <c r="H237" s="2"/>
      <c r="J237" s="2"/>
    </row>
    <row r="238" spans="6:10" x14ac:dyDescent="0.2">
      <c r="F238" s="2"/>
      <c r="G238" s="2"/>
      <c r="H238" s="2"/>
      <c r="J238" s="2"/>
    </row>
    <row r="239" spans="6:10" x14ac:dyDescent="0.2">
      <c r="F239" s="2"/>
      <c r="G239" s="2"/>
      <c r="H239" s="2"/>
      <c r="J239" s="2"/>
    </row>
    <row r="240" spans="6:10" x14ac:dyDescent="0.2">
      <c r="F240" s="2"/>
      <c r="G240" s="2"/>
      <c r="H240" s="2"/>
      <c r="J240" s="2"/>
    </row>
    <row r="241" spans="6:10" x14ac:dyDescent="0.2">
      <c r="F241" s="2"/>
      <c r="G241" s="2"/>
      <c r="H241" s="2"/>
      <c r="I241" s="2"/>
      <c r="J241" s="2"/>
    </row>
    <row r="242" spans="6:10" x14ac:dyDescent="0.2">
      <c r="F242" s="2"/>
      <c r="G242" s="2"/>
      <c r="H242" s="2"/>
      <c r="I242" s="2"/>
      <c r="J242" s="2"/>
    </row>
    <row r="243" spans="6:10" x14ac:dyDescent="0.2">
      <c r="G243" s="2"/>
      <c r="H243" s="2"/>
      <c r="J243" s="2"/>
    </row>
    <row r="244" spans="6:10" x14ac:dyDescent="0.2">
      <c r="G244" s="2"/>
      <c r="H244" s="2"/>
      <c r="J244" s="2"/>
    </row>
    <row r="245" spans="6:10" x14ac:dyDescent="0.2">
      <c r="G245" s="2"/>
      <c r="H245" s="2"/>
      <c r="J245" s="2"/>
    </row>
    <row r="246" spans="6:10" x14ac:dyDescent="0.2">
      <c r="G246" s="2"/>
      <c r="H246" s="2"/>
      <c r="J246" s="2"/>
    </row>
    <row r="247" spans="6:10" x14ac:dyDescent="0.2">
      <c r="G247" s="2"/>
      <c r="H247" s="2"/>
      <c r="J247" s="2"/>
    </row>
    <row r="248" spans="6:10" x14ac:dyDescent="0.2">
      <c r="G248" s="2"/>
      <c r="H248" s="2"/>
      <c r="J248" s="2"/>
    </row>
    <row r="249" spans="6:10" x14ac:dyDescent="0.2">
      <c r="G249" s="2"/>
      <c r="H249" s="2"/>
      <c r="I249" s="2"/>
      <c r="J249" s="2"/>
    </row>
    <row r="250" spans="6:10" x14ac:dyDescent="0.2">
      <c r="G250" s="2"/>
      <c r="H250" s="2"/>
      <c r="I250" s="2"/>
      <c r="J250" s="2"/>
    </row>
    <row r="251" spans="6:10" x14ac:dyDescent="0.2">
      <c r="G251" s="2"/>
      <c r="H251" s="2"/>
      <c r="J251" s="2"/>
    </row>
    <row r="252" spans="6:10" x14ac:dyDescent="0.2">
      <c r="G252" s="2"/>
      <c r="H252" s="2"/>
      <c r="J252" s="2"/>
    </row>
    <row r="253" spans="6:10" x14ac:dyDescent="0.2">
      <c r="G253" s="2"/>
      <c r="H253" s="2"/>
      <c r="J253" s="2"/>
    </row>
    <row r="254" spans="6:10" x14ac:dyDescent="0.2">
      <c r="G254" s="2"/>
      <c r="H254" s="2"/>
      <c r="J254" s="2"/>
    </row>
    <row r="255" spans="6:10" x14ac:dyDescent="0.2">
      <c r="G255" s="2"/>
      <c r="H255" s="2"/>
      <c r="I255" s="2"/>
      <c r="J255" s="2"/>
    </row>
    <row r="256" spans="6:10" x14ac:dyDescent="0.2">
      <c r="G256" s="2"/>
      <c r="H256" s="2"/>
      <c r="I256" s="2"/>
      <c r="J256" s="2"/>
    </row>
    <row r="257" spans="6:10" x14ac:dyDescent="0.2">
      <c r="G257" s="2"/>
      <c r="H257" s="2"/>
      <c r="J257" s="2"/>
    </row>
    <row r="258" spans="6:10" x14ac:dyDescent="0.2">
      <c r="G258" s="2"/>
      <c r="H258" s="2"/>
      <c r="J258" s="2"/>
    </row>
    <row r="259" spans="6:10" x14ac:dyDescent="0.2">
      <c r="F259" s="2"/>
      <c r="G259" s="2"/>
      <c r="H259" s="2"/>
      <c r="J259" s="2"/>
    </row>
    <row r="260" spans="6:10" x14ac:dyDescent="0.2">
      <c r="F260" s="2"/>
      <c r="G260" s="2"/>
      <c r="H260" s="2"/>
      <c r="J260" s="2"/>
    </row>
    <row r="261" spans="6:10" x14ac:dyDescent="0.2">
      <c r="F261" s="2"/>
      <c r="G261" s="2"/>
      <c r="H261" s="2"/>
      <c r="J261" s="2"/>
    </row>
    <row r="262" spans="6:10" x14ac:dyDescent="0.2">
      <c r="F262" s="2"/>
      <c r="G262" s="2"/>
      <c r="H262" s="2"/>
      <c r="J262" s="2"/>
    </row>
    <row r="263" spans="6:10" x14ac:dyDescent="0.2">
      <c r="F263" s="2"/>
      <c r="G263" s="2"/>
      <c r="H263" s="2"/>
      <c r="I263" s="2"/>
      <c r="J263" s="2"/>
    </row>
    <row r="264" spans="6:10" x14ac:dyDescent="0.2">
      <c r="F264" s="2"/>
      <c r="G264" s="2"/>
      <c r="H264" s="2"/>
      <c r="I264" s="2"/>
      <c r="J264" s="2"/>
    </row>
    <row r="265" spans="6:10" x14ac:dyDescent="0.2">
      <c r="F265" s="2"/>
      <c r="G265" s="2"/>
      <c r="H265" s="2"/>
      <c r="J265" s="2"/>
    </row>
    <row r="266" spans="6:10" x14ac:dyDescent="0.2">
      <c r="F266" s="2"/>
      <c r="G266" s="2"/>
      <c r="H266" s="2"/>
      <c r="J266" s="2"/>
    </row>
    <row r="267" spans="6:10" x14ac:dyDescent="0.2">
      <c r="F267" s="2"/>
      <c r="G267" s="2"/>
      <c r="H267" s="2"/>
      <c r="I267" s="2"/>
      <c r="J267" s="2"/>
    </row>
    <row r="268" spans="6:10" x14ac:dyDescent="0.2">
      <c r="F268" s="2"/>
      <c r="G268" s="2"/>
      <c r="H268" s="2"/>
      <c r="I268" s="2"/>
      <c r="J268" s="2"/>
    </row>
    <row r="269" spans="6:10" x14ac:dyDescent="0.2">
      <c r="G269" s="2"/>
      <c r="H269" s="2"/>
      <c r="J269" s="2"/>
    </row>
    <row r="270" spans="6:10" x14ac:dyDescent="0.2">
      <c r="G270" s="2"/>
      <c r="H270" s="2"/>
      <c r="J270" s="2"/>
    </row>
    <row r="271" spans="6:10" x14ac:dyDescent="0.2">
      <c r="F271" s="2"/>
      <c r="G271" s="2"/>
      <c r="H271" s="2"/>
      <c r="I271" s="2"/>
      <c r="J271" s="2"/>
    </row>
    <row r="272" spans="6:10" x14ac:dyDescent="0.2">
      <c r="F272" s="2"/>
      <c r="G272" s="2"/>
      <c r="H272" s="2"/>
      <c r="I272" s="2"/>
      <c r="J272" s="2"/>
    </row>
    <row r="273" spans="6:10" x14ac:dyDescent="0.2">
      <c r="F273" s="2"/>
      <c r="G273" s="2"/>
      <c r="H273" s="2"/>
      <c r="I273" s="2"/>
      <c r="J273" s="2"/>
    </row>
    <row r="274" spans="6:10" x14ac:dyDescent="0.2">
      <c r="F274" s="2"/>
      <c r="G274" s="2"/>
      <c r="H274" s="2"/>
      <c r="I274" s="2"/>
      <c r="J274" s="2"/>
    </row>
    <row r="275" spans="6:10" x14ac:dyDescent="0.2">
      <c r="F275" s="2"/>
      <c r="G275" s="2"/>
      <c r="H275" s="2"/>
      <c r="I275" s="2"/>
      <c r="J275" s="2"/>
    </row>
    <row r="276" spans="6:10" x14ac:dyDescent="0.2">
      <c r="F276" s="2"/>
      <c r="G276" s="2"/>
      <c r="H276" s="2"/>
      <c r="I276" s="2"/>
      <c r="J276" s="2"/>
    </row>
    <row r="277" spans="6:10" x14ac:dyDescent="0.2">
      <c r="F277" s="2"/>
      <c r="G277" s="2"/>
      <c r="H277" s="2"/>
      <c r="I277" s="2"/>
      <c r="J277" s="2"/>
    </row>
    <row r="278" spans="6:10" x14ac:dyDescent="0.2">
      <c r="F278" s="2"/>
      <c r="G278" s="2"/>
      <c r="H278" s="2"/>
      <c r="I278" s="2"/>
      <c r="J278" s="2"/>
    </row>
    <row r="279" spans="6:10" x14ac:dyDescent="0.2">
      <c r="F279" s="2"/>
      <c r="G279" s="2"/>
      <c r="H279" s="2"/>
      <c r="I279" s="2"/>
      <c r="J279" s="2"/>
    </row>
    <row r="280" spans="6:10" x14ac:dyDescent="0.2">
      <c r="F280" s="2"/>
      <c r="G280" s="2"/>
      <c r="H280" s="2"/>
      <c r="I280" s="2"/>
      <c r="J280" s="2"/>
    </row>
    <row r="281" spans="6:10" x14ac:dyDescent="0.2">
      <c r="F281" s="2"/>
      <c r="G281" s="2"/>
      <c r="H281" s="2"/>
      <c r="I281" s="2"/>
      <c r="J281" s="2"/>
    </row>
    <row r="282" spans="6:10" x14ac:dyDescent="0.2">
      <c r="G282" s="2"/>
      <c r="H282" s="2"/>
      <c r="I282" s="2"/>
      <c r="J282" s="2"/>
    </row>
    <row r="283" spans="6:10" x14ac:dyDescent="0.2">
      <c r="G283" s="2"/>
      <c r="H283" s="2"/>
      <c r="I283" s="2"/>
      <c r="J283" s="2"/>
    </row>
    <row r="284" spans="6:10" x14ac:dyDescent="0.2">
      <c r="G284" s="2"/>
      <c r="H284" s="2"/>
      <c r="I284" s="2"/>
      <c r="J284" s="2"/>
    </row>
    <row r="285" spans="6:10" x14ac:dyDescent="0.2">
      <c r="G285" s="2"/>
      <c r="H285" s="2"/>
      <c r="I285" s="2"/>
      <c r="J285" s="2"/>
    </row>
    <row r="286" spans="6:10" x14ac:dyDescent="0.2">
      <c r="G286" s="2"/>
      <c r="H286" s="2"/>
      <c r="I286" s="2"/>
      <c r="J286" s="2"/>
    </row>
    <row r="287" spans="6:10" x14ac:dyDescent="0.2">
      <c r="G287" s="2"/>
      <c r="H287" s="2"/>
      <c r="I287" s="2"/>
      <c r="J287" s="2"/>
    </row>
    <row r="288" spans="6:10" x14ac:dyDescent="0.2">
      <c r="G288" s="2"/>
      <c r="H288" s="2"/>
      <c r="I288" s="2"/>
      <c r="J288" s="2"/>
    </row>
    <row r="289" spans="6:10" x14ac:dyDescent="0.2">
      <c r="G289" s="2"/>
      <c r="H289" s="2"/>
      <c r="I289" s="2"/>
      <c r="J289" s="2"/>
    </row>
    <row r="290" spans="6:10" x14ac:dyDescent="0.2">
      <c r="G290" s="2"/>
      <c r="H290" s="2"/>
      <c r="I290" s="2"/>
      <c r="J290" s="2"/>
    </row>
    <row r="291" spans="6:10" x14ac:dyDescent="0.2">
      <c r="G291" s="2"/>
      <c r="H291" s="2"/>
      <c r="I291" s="2"/>
      <c r="J291" s="2"/>
    </row>
    <row r="292" spans="6:10" x14ac:dyDescent="0.2">
      <c r="G292" s="2"/>
      <c r="H292" s="2"/>
      <c r="I292" s="2"/>
      <c r="J292" s="2"/>
    </row>
    <row r="293" spans="6:10" x14ac:dyDescent="0.2">
      <c r="G293" s="2"/>
      <c r="H293" s="2"/>
      <c r="I293" s="2"/>
      <c r="J293" s="2"/>
    </row>
    <row r="294" spans="6:10" x14ac:dyDescent="0.2">
      <c r="F294" s="2"/>
      <c r="G294" s="2"/>
      <c r="H294" s="2"/>
      <c r="I294" s="2"/>
      <c r="J294" s="2"/>
    </row>
    <row r="295" spans="6:10" x14ac:dyDescent="0.2">
      <c r="F295" s="2"/>
      <c r="G295" s="2"/>
      <c r="H295" s="2"/>
      <c r="I295" s="2"/>
      <c r="J295" s="2"/>
    </row>
    <row r="296" spans="6:10" x14ac:dyDescent="0.2">
      <c r="F296" s="2"/>
      <c r="G296" s="2"/>
      <c r="H296" s="2"/>
      <c r="I296" s="2"/>
      <c r="J296" s="2"/>
    </row>
    <row r="297" spans="6:10" x14ac:dyDescent="0.2">
      <c r="F297" s="2"/>
      <c r="G297" s="2"/>
      <c r="H297" s="2"/>
      <c r="I297" s="2"/>
      <c r="J297" s="2"/>
    </row>
    <row r="298" spans="6:10" x14ac:dyDescent="0.2">
      <c r="F298" s="2"/>
      <c r="G298" s="2"/>
      <c r="H298" s="2"/>
      <c r="I298" s="2"/>
      <c r="J298" s="2"/>
    </row>
    <row r="299" spans="6:10" x14ac:dyDescent="0.2">
      <c r="F299" s="2"/>
      <c r="G299" s="2"/>
      <c r="H299" s="2"/>
      <c r="I299" s="2"/>
      <c r="J299" s="2"/>
    </row>
    <row r="300" spans="6:10" x14ac:dyDescent="0.2">
      <c r="F300" s="2"/>
      <c r="G300" s="2"/>
      <c r="H300" s="2"/>
      <c r="I300" s="2"/>
      <c r="J300" s="2"/>
    </row>
    <row r="301" spans="6:10" x14ac:dyDescent="0.2">
      <c r="F301" s="2"/>
      <c r="G301" s="2"/>
      <c r="H301" s="2"/>
      <c r="I301" s="2"/>
      <c r="J301" s="2"/>
    </row>
    <row r="302" spans="6:10" x14ac:dyDescent="0.2">
      <c r="F302" s="2"/>
      <c r="G302" s="2"/>
      <c r="H302" s="2"/>
      <c r="I302" s="2"/>
      <c r="J302" s="2"/>
    </row>
    <row r="303" spans="6:10" x14ac:dyDescent="0.2">
      <c r="F303" s="2"/>
      <c r="G303" s="2"/>
      <c r="H303" s="2"/>
      <c r="I303" s="2"/>
      <c r="J303" s="2"/>
    </row>
    <row r="304" spans="6:10" x14ac:dyDescent="0.2">
      <c r="F304" s="2"/>
      <c r="G304" s="2"/>
      <c r="H304" s="2"/>
      <c r="I304" s="2"/>
      <c r="J304" s="2"/>
    </row>
    <row r="305" spans="6:10" x14ac:dyDescent="0.2">
      <c r="F305" s="2"/>
      <c r="G305" s="2"/>
      <c r="H305" s="2"/>
      <c r="I305" s="2"/>
      <c r="J305" s="2"/>
    </row>
    <row r="306" spans="6:10" x14ac:dyDescent="0.2">
      <c r="F306" s="2"/>
      <c r="G306" s="2"/>
      <c r="H306" s="2"/>
      <c r="I306" s="2"/>
      <c r="J306" s="2"/>
    </row>
    <row r="307" spans="6:10" x14ac:dyDescent="0.2">
      <c r="F307" s="2"/>
      <c r="G307" s="2"/>
      <c r="H307" s="2"/>
      <c r="I307" s="2"/>
      <c r="J307" s="2"/>
    </row>
    <row r="308" spans="6:10" x14ac:dyDescent="0.2">
      <c r="F308" s="2"/>
      <c r="G308" s="2"/>
      <c r="H308" s="2"/>
      <c r="I308" s="2"/>
      <c r="J308" s="2"/>
    </row>
    <row r="309" spans="6:10" x14ac:dyDescent="0.2">
      <c r="F309" s="2"/>
      <c r="G309" s="2"/>
      <c r="H309" s="2"/>
      <c r="I309" s="2"/>
      <c r="J309" s="2"/>
    </row>
    <row r="310" spans="6:10" x14ac:dyDescent="0.2">
      <c r="F310" s="2"/>
      <c r="G310" s="2"/>
      <c r="H310" s="2"/>
      <c r="I310" s="2"/>
      <c r="J310" s="2"/>
    </row>
    <row r="311" spans="6:10" x14ac:dyDescent="0.2">
      <c r="G311" s="2"/>
      <c r="H311" s="2"/>
      <c r="I311" s="2"/>
      <c r="J311" s="2"/>
    </row>
    <row r="312" spans="6:10" x14ac:dyDescent="0.2">
      <c r="G312" s="2"/>
      <c r="H312" s="2"/>
      <c r="I312" s="2"/>
      <c r="J312" s="2"/>
    </row>
    <row r="313" spans="6:10" x14ac:dyDescent="0.2">
      <c r="F313" s="2"/>
      <c r="G313" s="2"/>
      <c r="H313" s="2"/>
      <c r="I313" s="2"/>
      <c r="J313" s="2"/>
    </row>
    <row r="314" spans="6:10" x14ac:dyDescent="0.2">
      <c r="F314" s="2"/>
      <c r="G314" s="2"/>
      <c r="H314" s="2"/>
      <c r="I314" s="2"/>
      <c r="J314" s="2"/>
    </row>
    <row r="315" spans="6:10" x14ac:dyDescent="0.2">
      <c r="F315" s="2"/>
      <c r="G315" s="2"/>
      <c r="H315" s="2"/>
      <c r="I315" s="2"/>
      <c r="J315" s="2"/>
    </row>
    <row r="316" spans="6:10" x14ac:dyDescent="0.2">
      <c r="G316" s="2"/>
      <c r="H316" s="2"/>
      <c r="I316" s="2"/>
      <c r="J316" s="2"/>
    </row>
    <row r="317" spans="6:10" x14ac:dyDescent="0.2">
      <c r="G317" s="2"/>
      <c r="H317" s="2"/>
      <c r="I317" s="2"/>
      <c r="J317" s="2"/>
    </row>
    <row r="318" spans="6:10" x14ac:dyDescent="0.2">
      <c r="F318" s="2"/>
      <c r="G318" s="2"/>
      <c r="H318" s="2"/>
      <c r="I318" s="2"/>
      <c r="J318" s="2"/>
    </row>
    <row r="319" spans="6:10" x14ac:dyDescent="0.2">
      <c r="F319" s="2"/>
      <c r="G319" s="2"/>
      <c r="H319" s="2"/>
      <c r="I319" s="2"/>
      <c r="J319" s="2"/>
    </row>
    <row r="320" spans="6:10" x14ac:dyDescent="0.2">
      <c r="F320" s="2"/>
      <c r="G320" s="2"/>
      <c r="H320" s="2"/>
      <c r="J320" s="2"/>
    </row>
    <row r="321" spans="6:10" x14ac:dyDescent="0.2">
      <c r="F321" s="2"/>
      <c r="G321" s="2"/>
      <c r="H321" s="2"/>
      <c r="J321" s="2"/>
    </row>
    <row r="322" spans="6:10" x14ac:dyDescent="0.2">
      <c r="F322" s="2"/>
      <c r="G322" s="2"/>
      <c r="H322" s="2"/>
      <c r="J322" s="2"/>
    </row>
    <row r="323" spans="6:10" x14ac:dyDescent="0.2">
      <c r="F323" s="2"/>
      <c r="G323" s="2"/>
      <c r="H323" s="2"/>
      <c r="J323" s="2"/>
    </row>
    <row r="324" spans="6:10" x14ac:dyDescent="0.2">
      <c r="F324" s="2"/>
      <c r="G324" s="2"/>
      <c r="H324" s="2"/>
      <c r="I324" s="2"/>
      <c r="J324" s="2"/>
    </row>
    <row r="325" spans="6:10" x14ac:dyDescent="0.2">
      <c r="F325" s="2"/>
      <c r="G325" s="2"/>
      <c r="H325" s="2"/>
      <c r="I325" s="2"/>
      <c r="J325" s="2"/>
    </row>
    <row r="326" spans="6:10" x14ac:dyDescent="0.2">
      <c r="F326" s="2"/>
      <c r="G326" s="2"/>
      <c r="H326" s="2"/>
      <c r="J326" s="2"/>
    </row>
    <row r="327" spans="6:10" x14ac:dyDescent="0.2">
      <c r="F327" s="2"/>
      <c r="G327" s="2"/>
      <c r="H327" s="2"/>
      <c r="J327" s="2"/>
    </row>
    <row r="328" spans="6:10" x14ac:dyDescent="0.2">
      <c r="F328" s="2"/>
      <c r="G328" s="2"/>
      <c r="H328" s="2"/>
      <c r="J328" s="2"/>
    </row>
    <row r="329" spans="6:10" x14ac:dyDescent="0.2">
      <c r="F329" s="2"/>
      <c r="G329" s="2"/>
      <c r="H329" s="2"/>
      <c r="J329" s="2"/>
    </row>
    <row r="330" spans="6:10" x14ac:dyDescent="0.2">
      <c r="F330" s="2"/>
      <c r="G330" s="2"/>
      <c r="H330" s="2"/>
      <c r="I330" s="2"/>
      <c r="J330" s="2"/>
    </row>
    <row r="331" spans="6:10" x14ac:dyDescent="0.2">
      <c r="F331" s="2"/>
      <c r="G331" s="2"/>
      <c r="H331" s="2"/>
      <c r="I331" s="2"/>
      <c r="J331" s="2"/>
    </row>
    <row r="332" spans="6:10" x14ac:dyDescent="0.2">
      <c r="G332" s="2"/>
      <c r="H332" s="2"/>
      <c r="J332" s="2"/>
    </row>
    <row r="333" spans="6:10" x14ac:dyDescent="0.2">
      <c r="G333" s="2"/>
      <c r="H333" s="2"/>
      <c r="J333" s="2"/>
    </row>
    <row r="334" spans="6:10" x14ac:dyDescent="0.2">
      <c r="G334" s="2"/>
      <c r="H334" s="2"/>
      <c r="J334" s="2"/>
    </row>
    <row r="335" spans="6:10" x14ac:dyDescent="0.2">
      <c r="G335" s="2"/>
      <c r="H335" s="2"/>
      <c r="J335" s="2"/>
    </row>
    <row r="336" spans="6:10" x14ac:dyDescent="0.2">
      <c r="G336" s="2"/>
      <c r="H336" s="2"/>
      <c r="J336" s="2"/>
    </row>
    <row r="337" spans="6:10" x14ac:dyDescent="0.2">
      <c r="G337" s="2"/>
      <c r="H337" s="2"/>
      <c r="J337" s="2"/>
    </row>
    <row r="338" spans="6:10" x14ac:dyDescent="0.2">
      <c r="G338" s="2"/>
      <c r="H338" s="2"/>
      <c r="I338" s="2"/>
      <c r="J338" s="2"/>
    </row>
    <row r="339" spans="6:10" x14ac:dyDescent="0.2">
      <c r="G339" s="2"/>
      <c r="H339" s="2"/>
      <c r="I339" s="2"/>
      <c r="J339" s="2"/>
    </row>
    <row r="340" spans="6:10" x14ac:dyDescent="0.2">
      <c r="G340" s="2"/>
      <c r="H340" s="2"/>
      <c r="J340" s="2"/>
    </row>
    <row r="341" spans="6:10" x14ac:dyDescent="0.2">
      <c r="G341" s="2"/>
      <c r="H341" s="2"/>
      <c r="J341" s="2"/>
    </row>
    <row r="342" spans="6:10" x14ac:dyDescent="0.2">
      <c r="G342" s="2"/>
      <c r="H342" s="2"/>
      <c r="J342" s="2"/>
    </row>
    <row r="343" spans="6:10" x14ac:dyDescent="0.2">
      <c r="G343" s="2"/>
      <c r="H343" s="2"/>
      <c r="J343" s="2"/>
    </row>
    <row r="344" spans="6:10" x14ac:dyDescent="0.2">
      <c r="G344" s="2"/>
      <c r="H344" s="2"/>
      <c r="I344" s="2"/>
      <c r="J344" s="2"/>
    </row>
    <row r="345" spans="6:10" x14ac:dyDescent="0.2">
      <c r="G345" s="2"/>
      <c r="H345" s="2"/>
      <c r="I345" s="2"/>
      <c r="J345" s="2"/>
    </row>
    <row r="346" spans="6:10" x14ac:dyDescent="0.2">
      <c r="G346" s="2"/>
      <c r="H346" s="2"/>
      <c r="J346" s="2"/>
    </row>
    <row r="347" spans="6:10" x14ac:dyDescent="0.2">
      <c r="G347" s="2"/>
      <c r="H347" s="2"/>
      <c r="J347" s="2"/>
    </row>
    <row r="348" spans="6:10" x14ac:dyDescent="0.2">
      <c r="F348" s="2"/>
      <c r="G348" s="2"/>
      <c r="H348" s="2"/>
      <c r="J348" s="2"/>
    </row>
    <row r="349" spans="6:10" x14ac:dyDescent="0.2">
      <c r="F349" s="2"/>
      <c r="G349" s="2"/>
      <c r="H349" s="2"/>
      <c r="J349" s="2"/>
    </row>
    <row r="350" spans="6:10" x14ac:dyDescent="0.2">
      <c r="F350" s="2"/>
      <c r="G350" s="2"/>
      <c r="H350" s="2"/>
      <c r="J350" s="2"/>
    </row>
    <row r="351" spans="6:10" x14ac:dyDescent="0.2">
      <c r="F351" s="2"/>
      <c r="G351" s="2"/>
      <c r="H351" s="2"/>
      <c r="J351" s="2"/>
    </row>
    <row r="352" spans="6:10" x14ac:dyDescent="0.2">
      <c r="F352" s="2"/>
      <c r="G352" s="2"/>
      <c r="H352" s="2"/>
      <c r="I352" s="2"/>
      <c r="J352" s="2"/>
    </row>
    <row r="353" spans="6:10" x14ac:dyDescent="0.2">
      <c r="F353" s="2"/>
      <c r="G353" s="2"/>
      <c r="H353" s="2"/>
      <c r="I353" s="2"/>
      <c r="J353" s="2"/>
    </row>
    <row r="354" spans="6:10" x14ac:dyDescent="0.2">
      <c r="F354" s="2"/>
      <c r="G354" s="2"/>
      <c r="H354" s="2"/>
      <c r="J354" s="2"/>
    </row>
    <row r="355" spans="6:10" x14ac:dyDescent="0.2">
      <c r="F355" s="2"/>
      <c r="G355" s="2"/>
      <c r="H355" s="2"/>
      <c r="J355" s="2"/>
    </row>
    <row r="356" spans="6:10" x14ac:dyDescent="0.2">
      <c r="F356" s="2"/>
      <c r="G356" s="2"/>
      <c r="H356" s="2"/>
      <c r="I356" s="2"/>
      <c r="J356" s="2"/>
    </row>
    <row r="357" spans="6:10" x14ac:dyDescent="0.2">
      <c r="F357" s="2"/>
      <c r="G357" s="2"/>
      <c r="H357" s="2"/>
      <c r="I357" s="2"/>
      <c r="J357" s="2"/>
    </row>
    <row r="358" spans="6:10" x14ac:dyDescent="0.2">
      <c r="G358" s="2"/>
      <c r="H358" s="2"/>
      <c r="J358" s="2"/>
    </row>
    <row r="359" spans="6:10" x14ac:dyDescent="0.2">
      <c r="G359" s="2"/>
      <c r="H359" s="2"/>
      <c r="J359" s="2"/>
    </row>
    <row r="360" spans="6:10" x14ac:dyDescent="0.2">
      <c r="F360" s="2"/>
      <c r="G360" s="2"/>
      <c r="H360" s="2"/>
      <c r="I360" s="2"/>
      <c r="J360" s="2"/>
    </row>
    <row r="361" spans="6:10" x14ac:dyDescent="0.2">
      <c r="F361" s="2"/>
      <c r="G361" s="2"/>
      <c r="H361" s="2"/>
      <c r="I361" s="2"/>
      <c r="J361" s="2"/>
    </row>
    <row r="362" spans="6:10" x14ac:dyDescent="0.2">
      <c r="F362" s="2"/>
      <c r="G362" s="2"/>
      <c r="H362" s="2"/>
      <c r="I362" s="2"/>
      <c r="J362" s="2"/>
    </row>
    <row r="363" spans="6:10" x14ac:dyDescent="0.2">
      <c r="F363" s="2"/>
      <c r="G363" s="2"/>
      <c r="H363" s="2"/>
      <c r="I363" s="2"/>
      <c r="J363" s="2"/>
    </row>
    <row r="364" spans="6:10" x14ac:dyDescent="0.2">
      <c r="F364" s="2"/>
      <c r="G364" s="2"/>
      <c r="H364" s="2"/>
      <c r="I364" s="2"/>
      <c r="J364" s="2"/>
    </row>
    <row r="365" spans="6:10" x14ac:dyDescent="0.2">
      <c r="F365" s="2"/>
      <c r="G365" s="2"/>
      <c r="H365" s="2"/>
      <c r="I365" s="2"/>
      <c r="J365" s="2"/>
    </row>
    <row r="366" spans="6:10" x14ac:dyDescent="0.2">
      <c r="F366" s="2"/>
      <c r="G366" s="2"/>
      <c r="H366" s="2"/>
      <c r="I366" s="2"/>
      <c r="J366" s="2"/>
    </row>
    <row r="367" spans="6:10" x14ac:dyDescent="0.2">
      <c r="F367" s="2"/>
      <c r="G367" s="2"/>
      <c r="H367" s="2"/>
      <c r="I367" s="2"/>
      <c r="J367" s="2"/>
    </row>
    <row r="368" spans="6:10" x14ac:dyDescent="0.2">
      <c r="F368" s="2"/>
      <c r="G368" s="2"/>
      <c r="H368" s="2"/>
      <c r="I368" s="2"/>
      <c r="J368" s="2"/>
    </row>
    <row r="369" spans="6:10" x14ac:dyDescent="0.2">
      <c r="F369" s="2"/>
      <c r="G369" s="2"/>
      <c r="H369" s="2"/>
      <c r="I369" s="2"/>
      <c r="J369" s="2"/>
    </row>
    <row r="370" spans="6:10" x14ac:dyDescent="0.2">
      <c r="F370" s="2"/>
      <c r="G370" s="2"/>
      <c r="H370" s="2"/>
      <c r="I370" s="2"/>
      <c r="J370" s="2"/>
    </row>
    <row r="371" spans="6:10" x14ac:dyDescent="0.2">
      <c r="G371" s="2"/>
      <c r="H371" s="2"/>
      <c r="I371" s="2"/>
      <c r="J371" s="2"/>
    </row>
    <row r="372" spans="6:10" x14ac:dyDescent="0.2">
      <c r="G372" s="2"/>
      <c r="H372" s="2"/>
      <c r="I372" s="2"/>
      <c r="J372" s="2"/>
    </row>
    <row r="373" spans="6:10" x14ac:dyDescent="0.2">
      <c r="G373" s="2"/>
      <c r="H373" s="2"/>
      <c r="I373" s="2"/>
      <c r="J373" s="2"/>
    </row>
    <row r="374" spans="6:10" x14ac:dyDescent="0.2">
      <c r="G374" s="2"/>
      <c r="H374" s="2"/>
      <c r="I374" s="2"/>
      <c r="J374" s="2"/>
    </row>
    <row r="375" spans="6:10" x14ac:dyDescent="0.2">
      <c r="G375" s="2"/>
      <c r="H375" s="2"/>
      <c r="I375" s="2"/>
      <c r="J375" s="2"/>
    </row>
    <row r="376" spans="6:10" x14ac:dyDescent="0.2">
      <c r="G376" s="2"/>
      <c r="H376" s="2"/>
      <c r="I376" s="2"/>
      <c r="J376" s="2"/>
    </row>
    <row r="377" spans="6:10" x14ac:dyDescent="0.2">
      <c r="G377" s="2"/>
      <c r="H377" s="2"/>
      <c r="I377" s="2"/>
      <c r="J377" s="2"/>
    </row>
    <row r="378" spans="6:10" x14ac:dyDescent="0.2">
      <c r="G378" s="2"/>
      <c r="H378" s="2"/>
      <c r="I378" s="2"/>
      <c r="J378" s="2"/>
    </row>
    <row r="379" spans="6:10" x14ac:dyDescent="0.2">
      <c r="G379" s="2"/>
      <c r="H379" s="2"/>
      <c r="I379" s="2"/>
      <c r="J379" s="2"/>
    </row>
    <row r="380" spans="6:10" x14ac:dyDescent="0.2">
      <c r="G380" s="2"/>
      <c r="H380" s="2"/>
      <c r="I380" s="2"/>
      <c r="J380" s="2"/>
    </row>
    <row r="381" spans="6:10" x14ac:dyDescent="0.2">
      <c r="G381" s="2"/>
      <c r="H381" s="2"/>
      <c r="I381" s="2"/>
      <c r="J381" s="2"/>
    </row>
    <row r="382" spans="6:10" x14ac:dyDescent="0.2">
      <c r="G382" s="2"/>
      <c r="H382" s="2"/>
      <c r="I382" s="2"/>
      <c r="J382" s="2"/>
    </row>
    <row r="383" spans="6:10" x14ac:dyDescent="0.2">
      <c r="F383" s="2"/>
      <c r="G383" s="2"/>
      <c r="H383" s="2"/>
      <c r="I383" s="2"/>
      <c r="J383" s="2"/>
    </row>
    <row r="384" spans="6:10" x14ac:dyDescent="0.2">
      <c r="F384" s="2"/>
      <c r="G384" s="2"/>
      <c r="H384" s="2"/>
      <c r="I384" s="2"/>
      <c r="J384" s="2"/>
    </row>
    <row r="385" spans="6:10" x14ac:dyDescent="0.2">
      <c r="F385" s="2"/>
      <c r="G385" s="2"/>
      <c r="H385" s="2"/>
      <c r="I385" s="2"/>
      <c r="J385" s="2"/>
    </row>
    <row r="386" spans="6:10" x14ac:dyDescent="0.2">
      <c r="F386" s="2"/>
      <c r="G386" s="2"/>
      <c r="H386" s="2"/>
      <c r="I386" s="2"/>
      <c r="J386" s="2"/>
    </row>
    <row r="387" spans="6:10" x14ac:dyDescent="0.2">
      <c r="F387" s="2"/>
      <c r="G387" s="2"/>
      <c r="H387" s="2"/>
      <c r="I387" s="2"/>
      <c r="J387" s="2"/>
    </row>
    <row r="388" spans="6:10" x14ac:dyDescent="0.2">
      <c r="F388" s="2"/>
      <c r="G388" s="2"/>
      <c r="H388" s="2"/>
      <c r="I388" s="2"/>
      <c r="J388" s="2"/>
    </row>
    <row r="389" spans="6:10" x14ac:dyDescent="0.2">
      <c r="F389" s="2"/>
      <c r="G389" s="2"/>
      <c r="H389" s="2"/>
      <c r="I389" s="2"/>
      <c r="J389" s="2"/>
    </row>
    <row r="390" spans="6:10" x14ac:dyDescent="0.2">
      <c r="F390" s="2"/>
      <c r="G390" s="2"/>
      <c r="H390" s="2"/>
      <c r="I390" s="2"/>
      <c r="J390" s="2"/>
    </row>
    <row r="391" spans="6:10" x14ac:dyDescent="0.2">
      <c r="F391" s="2"/>
      <c r="G391" s="2"/>
      <c r="H391" s="2"/>
      <c r="I391" s="2"/>
      <c r="J391" s="2"/>
    </row>
    <row r="392" spans="6:10" x14ac:dyDescent="0.2">
      <c r="F392" s="2"/>
      <c r="G392" s="2"/>
      <c r="H392" s="2"/>
      <c r="I392" s="2"/>
      <c r="J392" s="2"/>
    </row>
    <row r="393" spans="6:10" x14ac:dyDescent="0.2">
      <c r="F393" s="2"/>
      <c r="G393" s="2"/>
      <c r="H393" s="2"/>
      <c r="I393" s="2"/>
      <c r="J393" s="2"/>
    </row>
    <row r="394" spans="6:10" x14ac:dyDescent="0.2">
      <c r="F394" s="2"/>
      <c r="G394" s="2"/>
      <c r="H394" s="2"/>
      <c r="I394" s="2"/>
      <c r="J394" s="2"/>
    </row>
    <row r="395" spans="6:10" x14ac:dyDescent="0.2">
      <c r="F395" s="2"/>
      <c r="G395" s="2"/>
      <c r="H395" s="2"/>
      <c r="I395" s="2"/>
      <c r="J395" s="2"/>
    </row>
    <row r="396" spans="6:10" x14ac:dyDescent="0.2">
      <c r="F396" s="2"/>
      <c r="G396" s="2"/>
      <c r="H396" s="2"/>
      <c r="I396" s="2"/>
      <c r="J396" s="2"/>
    </row>
    <row r="397" spans="6:10" x14ac:dyDescent="0.2">
      <c r="F397" s="2"/>
      <c r="G397" s="2"/>
      <c r="H397" s="2"/>
      <c r="I397" s="2"/>
      <c r="J397" s="2"/>
    </row>
    <row r="398" spans="6:10" x14ac:dyDescent="0.2">
      <c r="F398" s="2"/>
      <c r="G398" s="2"/>
      <c r="H398" s="2"/>
      <c r="I398" s="2"/>
      <c r="J398" s="2"/>
    </row>
    <row r="399" spans="6:10" x14ac:dyDescent="0.2">
      <c r="F399" s="2"/>
      <c r="G399" s="2"/>
      <c r="H399" s="2"/>
      <c r="I399" s="2"/>
      <c r="J399" s="2"/>
    </row>
    <row r="400" spans="6:10" x14ac:dyDescent="0.2">
      <c r="G400" s="2"/>
      <c r="H400" s="2"/>
      <c r="I400" s="2"/>
      <c r="J400" s="2"/>
    </row>
    <row r="401" spans="6:10" x14ac:dyDescent="0.2">
      <c r="G401" s="2"/>
      <c r="H401" s="2"/>
      <c r="I401" s="2"/>
      <c r="J401" s="2"/>
    </row>
    <row r="402" spans="6:10" x14ac:dyDescent="0.2">
      <c r="F402" s="2"/>
      <c r="G402" s="2"/>
      <c r="H402" s="2"/>
      <c r="I402" s="2"/>
      <c r="J402" s="2"/>
    </row>
    <row r="403" spans="6:10" x14ac:dyDescent="0.2">
      <c r="F403" s="2"/>
      <c r="G403" s="2"/>
      <c r="H403" s="2"/>
      <c r="I403" s="2"/>
      <c r="J403" s="2"/>
    </row>
    <row r="404" spans="6:10" x14ac:dyDescent="0.2">
      <c r="F404" s="2"/>
      <c r="G404" s="2"/>
      <c r="H404" s="2"/>
      <c r="I404" s="2"/>
      <c r="J404" s="2"/>
    </row>
    <row r="405" spans="6:10" x14ac:dyDescent="0.2">
      <c r="G405" s="2"/>
      <c r="H405" s="2"/>
      <c r="I405" s="2"/>
      <c r="J405" s="2"/>
    </row>
    <row r="406" spans="6:10" x14ac:dyDescent="0.2">
      <c r="G406" s="2"/>
      <c r="H406" s="2"/>
      <c r="I406" s="2"/>
      <c r="J406" s="2"/>
    </row>
    <row r="407" spans="6:10" x14ac:dyDescent="0.2">
      <c r="F407" s="2"/>
      <c r="G407" s="2"/>
      <c r="H407" s="2"/>
      <c r="I407" s="2"/>
      <c r="J407" s="2"/>
    </row>
    <row r="408" spans="6:10" x14ac:dyDescent="0.2">
      <c r="F408" s="2"/>
      <c r="G408" s="2"/>
      <c r="H408" s="2"/>
      <c r="I408" s="2"/>
      <c r="J408" s="2"/>
    </row>
    <row r="409" spans="6:10" x14ac:dyDescent="0.2">
      <c r="F409" s="2"/>
      <c r="G409" s="2"/>
      <c r="H409" s="2"/>
      <c r="J409" s="2"/>
    </row>
    <row r="410" spans="6:10" x14ac:dyDescent="0.2">
      <c r="F410" s="2"/>
      <c r="G410" s="2"/>
      <c r="H410" s="2"/>
      <c r="J410" s="2"/>
    </row>
    <row r="411" spans="6:10" x14ac:dyDescent="0.2">
      <c r="F411" s="2"/>
      <c r="G411" s="2"/>
      <c r="H411" s="2"/>
      <c r="J411" s="2"/>
    </row>
    <row r="412" spans="6:10" x14ac:dyDescent="0.2">
      <c r="F412" s="2"/>
      <c r="G412" s="2"/>
      <c r="H412" s="2"/>
      <c r="J412" s="2"/>
    </row>
    <row r="413" spans="6:10" x14ac:dyDescent="0.2">
      <c r="F413" s="2"/>
      <c r="G413" s="2"/>
      <c r="H413" s="2"/>
      <c r="I413" s="2"/>
      <c r="J413" s="2"/>
    </row>
    <row r="414" spans="6:10" x14ac:dyDescent="0.2">
      <c r="F414" s="2"/>
      <c r="G414" s="2"/>
      <c r="H414" s="2"/>
      <c r="I414" s="2"/>
      <c r="J414" s="2"/>
    </row>
    <row r="415" spans="6:10" x14ac:dyDescent="0.2">
      <c r="F415" s="2"/>
      <c r="G415" s="2"/>
      <c r="H415" s="2"/>
      <c r="J415" s="2"/>
    </row>
    <row r="416" spans="6:10" x14ac:dyDescent="0.2">
      <c r="F416" s="2"/>
      <c r="G416" s="2"/>
      <c r="H416" s="2"/>
      <c r="J416" s="2"/>
    </row>
    <row r="417" spans="6:10" x14ac:dyDescent="0.2">
      <c r="F417" s="2"/>
      <c r="G417" s="2"/>
      <c r="H417" s="2"/>
      <c r="J417" s="2"/>
    </row>
    <row r="418" spans="6:10" x14ac:dyDescent="0.2">
      <c r="F418" s="2"/>
      <c r="G418" s="2"/>
      <c r="H418" s="2"/>
      <c r="J418" s="2"/>
    </row>
    <row r="419" spans="6:10" x14ac:dyDescent="0.2">
      <c r="F419" s="2"/>
      <c r="G419" s="2"/>
      <c r="H419" s="2"/>
      <c r="I419" s="2"/>
      <c r="J419" s="2"/>
    </row>
    <row r="420" spans="6:10" x14ac:dyDescent="0.2">
      <c r="F420" s="2"/>
      <c r="G420" s="2"/>
      <c r="H420" s="2"/>
      <c r="I420" s="2"/>
      <c r="J420" s="2"/>
    </row>
    <row r="421" spans="6:10" x14ac:dyDescent="0.2">
      <c r="G421" s="2"/>
      <c r="H421" s="2"/>
      <c r="J421" s="2"/>
    </row>
    <row r="422" spans="6:10" x14ac:dyDescent="0.2">
      <c r="G422" s="2"/>
      <c r="H422" s="2"/>
      <c r="J422" s="2"/>
    </row>
    <row r="423" spans="6:10" x14ac:dyDescent="0.2">
      <c r="G423" s="2"/>
      <c r="H423" s="2"/>
      <c r="J423" s="2"/>
    </row>
    <row r="424" spans="6:10" x14ac:dyDescent="0.2">
      <c r="G424" s="2"/>
      <c r="H424" s="2"/>
      <c r="J424" s="2"/>
    </row>
    <row r="425" spans="6:10" x14ac:dyDescent="0.2">
      <c r="G425" s="2"/>
      <c r="H425" s="2"/>
      <c r="J425" s="2"/>
    </row>
    <row r="426" spans="6:10" x14ac:dyDescent="0.2">
      <c r="G426" s="2"/>
      <c r="H426" s="2"/>
      <c r="J426" s="2"/>
    </row>
    <row r="427" spans="6:10" x14ac:dyDescent="0.2">
      <c r="G427" s="2"/>
      <c r="H427" s="2"/>
      <c r="I427" s="2"/>
      <c r="J427" s="2"/>
    </row>
    <row r="428" spans="6:10" x14ac:dyDescent="0.2">
      <c r="G428" s="2"/>
      <c r="H428" s="2"/>
      <c r="I428" s="2"/>
      <c r="J428" s="2"/>
    </row>
    <row r="429" spans="6:10" x14ac:dyDescent="0.2">
      <c r="G429" s="2"/>
      <c r="H429" s="2"/>
      <c r="J429" s="2"/>
    </row>
    <row r="430" spans="6:10" x14ac:dyDescent="0.2">
      <c r="G430" s="2"/>
      <c r="H430" s="2"/>
      <c r="J430" s="2"/>
    </row>
    <row r="431" spans="6:10" x14ac:dyDescent="0.2">
      <c r="G431" s="2"/>
      <c r="H431" s="2"/>
      <c r="J431" s="2"/>
    </row>
    <row r="432" spans="6:10" x14ac:dyDescent="0.2">
      <c r="G432" s="2"/>
      <c r="H432" s="2"/>
      <c r="J432" s="2"/>
    </row>
    <row r="433" spans="6:10" x14ac:dyDescent="0.2">
      <c r="G433" s="2"/>
      <c r="H433" s="2"/>
      <c r="I433" s="2"/>
      <c r="J433" s="2"/>
    </row>
    <row r="434" spans="6:10" x14ac:dyDescent="0.2">
      <c r="G434" s="2"/>
      <c r="H434" s="2"/>
      <c r="I434" s="2"/>
      <c r="J434" s="2"/>
    </row>
    <row r="435" spans="6:10" x14ac:dyDescent="0.2">
      <c r="G435" s="2"/>
      <c r="H435" s="2"/>
      <c r="J435" s="2"/>
    </row>
    <row r="436" spans="6:10" x14ac:dyDescent="0.2">
      <c r="G436" s="2"/>
      <c r="H436" s="2"/>
      <c r="J436" s="2"/>
    </row>
    <row r="437" spans="6:10" x14ac:dyDescent="0.2">
      <c r="F437" s="2"/>
      <c r="G437" s="2"/>
      <c r="H437" s="2"/>
      <c r="J437" s="2"/>
    </row>
    <row r="438" spans="6:10" x14ac:dyDescent="0.2">
      <c r="F438" s="2"/>
      <c r="G438" s="2"/>
      <c r="H438" s="2"/>
      <c r="J438" s="2"/>
    </row>
    <row r="439" spans="6:10" x14ac:dyDescent="0.2">
      <c r="F439" s="2"/>
      <c r="G439" s="2"/>
      <c r="H439" s="2"/>
      <c r="J439" s="2"/>
    </row>
    <row r="440" spans="6:10" x14ac:dyDescent="0.2">
      <c r="F440" s="2"/>
      <c r="G440" s="2"/>
      <c r="H440" s="2"/>
      <c r="J440" s="2"/>
    </row>
    <row r="441" spans="6:10" x14ac:dyDescent="0.2">
      <c r="F441" s="2"/>
      <c r="G441" s="2"/>
      <c r="H441" s="2"/>
      <c r="I441" s="2"/>
      <c r="J441" s="2"/>
    </row>
    <row r="442" spans="6:10" x14ac:dyDescent="0.2">
      <c r="F442" s="2"/>
      <c r="G442" s="2"/>
      <c r="H442" s="2"/>
      <c r="I442" s="2"/>
      <c r="J442" s="2"/>
    </row>
    <row r="443" spans="6:10" x14ac:dyDescent="0.2">
      <c r="F443" s="2"/>
      <c r="G443" s="2"/>
      <c r="H443" s="2"/>
      <c r="J443" s="2"/>
    </row>
    <row r="444" spans="6:10" x14ac:dyDescent="0.2">
      <c r="F444" s="2"/>
      <c r="G444" s="2"/>
      <c r="H444" s="2"/>
      <c r="J444" s="2"/>
    </row>
    <row r="445" spans="6:10" x14ac:dyDescent="0.2">
      <c r="F445" s="2"/>
      <c r="G445" s="2"/>
      <c r="H445" s="2"/>
      <c r="I445" s="2"/>
      <c r="J445" s="2"/>
    </row>
    <row r="446" spans="6:10" x14ac:dyDescent="0.2">
      <c r="F446" s="2"/>
      <c r="G446" s="2"/>
      <c r="H446" s="2"/>
      <c r="I446" s="2"/>
      <c r="J446" s="2"/>
    </row>
    <row r="447" spans="6:10" x14ac:dyDescent="0.2">
      <c r="G447" s="2"/>
      <c r="H447" s="2"/>
      <c r="J447" s="2"/>
    </row>
    <row r="448" spans="6:10" x14ac:dyDescent="0.2">
      <c r="G448" s="2"/>
      <c r="H448" s="2"/>
      <c r="J448" s="2"/>
    </row>
    <row r="449" spans="6:10" x14ac:dyDescent="0.2">
      <c r="F449" s="2"/>
      <c r="G449" s="2"/>
      <c r="H449" s="2"/>
      <c r="I449" s="2"/>
      <c r="J449" s="2"/>
    </row>
    <row r="450" spans="6:10" x14ac:dyDescent="0.2">
      <c r="F450" s="2"/>
      <c r="G450" s="2"/>
      <c r="H450" s="2"/>
      <c r="I450" s="2"/>
      <c r="J450" s="2"/>
    </row>
    <row r="451" spans="6:10" x14ac:dyDescent="0.2">
      <c r="F451" s="2"/>
      <c r="G451" s="2"/>
      <c r="H451" s="2"/>
      <c r="I451" s="2"/>
      <c r="J451" s="2"/>
    </row>
    <row r="452" spans="6:10" x14ac:dyDescent="0.2">
      <c r="F452" s="2"/>
      <c r="G452" s="2"/>
      <c r="H452" s="2"/>
      <c r="I452" s="2"/>
      <c r="J452" s="2"/>
    </row>
    <row r="453" spans="6:10" x14ac:dyDescent="0.2">
      <c r="F453" s="2"/>
      <c r="G453" s="2"/>
      <c r="H453" s="2"/>
      <c r="I453" s="2"/>
      <c r="J453" s="2"/>
    </row>
    <row r="454" spans="6:10" x14ac:dyDescent="0.2">
      <c r="F454" s="2"/>
      <c r="G454" s="2"/>
      <c r="H454" s="2"/>
      <c r="I454" s="2"/>
      <c r="J454" s="2"/>
    </row>
    <row r="455" spans="6:10" x14ac:dyDescent="0.2">
      <c r="F455" s="2"/>
      <c r="G455" s="2"/>
      <c r="H455" s="2"/>
      <c r="I455" s="2"/>
      <c r="J455" s="2"/>
    </row>
    <row r="456" spans="6:10" x14ac:dyDescent="0.2">
      <c r="F456" s="2"/>
      <c r="G456" s="2"/>
      <c r="H456" s="2"/>
      <c r="I456" s="2"/>
      <c r="J456" s="2"/>
    </row>
    <row r="457" spans="6:10" x14ac:dyDescent="0.2">
      <c r="F457" s="2"/>
      <c r="G457" s="2"/>
      <c r="H457" s="2"/>
      <c r="I457" s="2"/>
      <c r="J457" s="2"/>
    </row>
    <row r="458" spans="6:10" x14ac:dyDescent="0.2">
      <c r="F458" s="2"/>
      <c r="G458" s="2"/>
      <c r="H458" s="2"/>
      <c r="I458" s="2"/>
      <c r="J458" s="2"/>
    </row>
    <row r="459" spans="6:10" x14ac:dyDescent="0.2">
      <c r="F459" s="2"/>
      <c r="G459" s="2"/>
      <c r="H459" s="2"/>
      <c r="I459" s="2"/>
      <c r="J459" s="2"/>
    </row>
    <row r="460" spans="6:10" x14ac:dyDescent="0.2">
      <c r="G460" s="2"/>
      <c r="H460" s="2"/>
      <c r="I460" s="2"/>
      <c r="J460" s="2"/>
    </row>
    <row r="461" spans="6:10" x14ac:dyDescent="0.2">
      <c r="G461" s="2"/>
      <c r="H461" s="2"/>
      <c r="I461" s="2"/>
      <c r="J461" s="2"/>
    </row>
    <row r="462" spans="6:10" x14ac:dyDescent="0.2">
      <c r="G462" s="2"/>
      <c r="H462" s="2"/>
      <c r="I462" s="2"/>
      <c r="J462" s="2"/>
    </row>
    <row r="463" spans="6:10" x14ac:dyDescent="0.2">
      <c r="G463" s="2"/>
      <c r="H463" s="2"/>
      <c r="I463" s="2"/>
      <c r="J463" s="2"/>
    </row>
    <row r="464" spans="6:10" x14ac:dyDescent="0.2">
      <c r="G464" s="2"/>
      <c r="H464" s="2"/>
      <c r="I464" s="2"/>
      <c r="J464" s="2"/>
    </row>
    <row r="465" spans="6:10" x14ac:dyDescent="0.2">
      <c r="G465" s="2"/>
      <c r="H465" s="2"/>
      <c r="I465" s="2"/>
      <c r="J465" s="2"/>
    </row>
    <row r="466" spans="6:10" x14ac:dyDescent="0.2">
      <c r="G466" s="2"/>
      <c r="H466" s="2"/>
      <c r="I466" s="2"/>
      <c r="J466" s="2"/>
    </row>
    <row r="467" spans="6:10" x14ac:dyDescent="0.2">
      <c r="G467" s="2"/>
      <c r="H467" s="2"/>
      <c r="I467" s="2"/>
      <c r="J467" s="2"/>
    </row>
    <row r="468" spans="6:10" x14ac:dyDescent="0.2">
      <c r="G468" s="2"/>
      <c r="H468" s="2"/>
      <c r="I468" s="2"/>
      <c r="J468" s="2"/>
    </row>
    <row r="469" spans="6:10" x14ac:dyDescent="0.2">
      <c r="G469" s="2"/>
      <c r="H469" s="2"/>
      <c r="I469" s="2"/>
      <c r="J469" s="2"/>
    </row>
    <row r="470" spans="6:10" x14ac:dyDescent="0.2">
      <c r="G470" s="2"/>
      <c r="H470" s="2"/>
      <c r="I470" s="2"/>
      <c r="J470" s="2"/>
    </row>
    <row r="471" spans="6:10" x14ac:dyDescent="0.2">
      <c r="G471" s="2"/>
      <c r="H471" s="2"/>
      <c r="I471" s="2"/>
      <c r="J471" s="2"/>
    </row>
    <row r="472" spans="6:10" x14ac:dyDescent="0.2">
      <c r="F472" s="2"/>
      <c r="G472" s="2"/>
      <c r="H472" s="2"/>
      <c r="I472" s="2"/>
      <c r="J472" s="2"/>
    </row>
    <row r="473" spans="6:10" x14ac:dyDescent="0.2">
      <c r="F473" s="2"/>
      <c r="G473" s="2"/>
      <c r="H473" s="2"/>
      <c r="I473" s="2"/>
      <c r="J473" s="2"/>
    </row>
    <row r="474" spans="6:10" x14ac:dyDescent="0.2">
      <c r="F474" s="2"/>
      <c r="G474" s="2"/>
      <c r="H474" s="2"/>
      <c r="I474" s="2"/>
      <c r="J474" s="2"/>
    </row>
    <row r="475" spans="6:10" x14ac:dyDescent="0.2">
      <c r="F475" s="2"/>
      <c r="G475" s="2"/>
      <c r="H475" s="2"/>
      <c r="I475" s="2"/>
      <c r="J475" s="2"/>
    </row>
    <row r="476" spans="6:10" x14ac:dyDescent="0.2">
      <c r="F476" s="2"/>
      <c r="G476" s="2"/>
      <c r="H476" s="2"/>
      <c r="I476" s="2"/>
      <c r="J476" s="2"/>
    </row>
    <row r="477" spans="6:10" x14ac:dyDescent="0.2">
      <c r="F477" s="2"/>
      <c r="G477" s="2"/>
      <c r="H477" s="2"/>
      <c r="I477" s="2"/>
      <c r="J477" s="2"/>
    </row>
    <row r="478" spans="6:10" x14ac:dyDescent="0.2">
      <c r="F478" s="2"/>
      <c r="G478" s="2"/>
      <c r="H478" s="2"/>
      <c r="I478" s="2"/>
      <c r="J478" s="2"/>
    </row>
    <row r="479" spans="6:10" x14ac:dyDescent="0.2">
      <c r="F479" s="2"/>
      <c r="G479" s="2"/>
      <c r="H479" s="2"/>
      <c r="I479" s="2"/>
      <c r="J479" s="2"/>
    </row>
    <row r="480" spans="6:10" x14ac:dyDescent="0.2">
      <c r="F480" s="2"/>
      <c r="G480" s="2"/>
      <c r="H480" s="2"/>
      <c r="I480" s="2"/>
      <c r="J480" s="2"/>
    </row>
    <row r="481" spans="6:10" x14ac:dyDescent="0.2">
      <c r="F481" s="2"/>
      <c r="G481" s="2"/>
      <c r="H481" s="2"/>
      <c r="I481" s="2"/>
      <c r="J481" s="2"/>
    </row>
    <row r="482" spans="6:10" x14ac:dyDescent="0.2">
      <c r="F482" s="2"/>
      <c r="G482" s="2"/>
      <c r="H482" s="2"/>
      <c r="I482" s="2"/>
      <c r="J482" s="2"/>
    </row>
    <row r="483" spans="6:10" x14ac:dyDescent="0.2">
      <c r="F483" s="2"/>
      <c r="G483" s="2"/>
      <c r="H483" s="2"/>
      <c r="I483" s="2"/>
      <c r="J483" s="2"/>
    </row>
    <row r="484" spans="6:10" x14ac:dyDescent="0.2">
      <c r="F484" s="2"/>
      <c r="G484" s="2"/>
      <c r="H484" s="2"/>
      <c r="I484" s="2"/>
      <c r="J484" s="2"/>
    </row>
    <row r="485" spans="6:10" x14ac:dyDescent="0.2">
      <c r="F485" s="2"/>
      <c r="G485" s="2"/>
      <c r="H485" s="2"/>
      <c r="I485" s="2"/>
      <c r="J485" s="2"/>
    </row>
    <row r="486" spans="6:10" x14ac:dyDescent="0.2">
      <c r="F486" s="2"/>
      <c r="G486" s="2"/>
      <c r="H486" s="2"/>
      <c r="I486" s="2"/>
      <c r="J486" s="2"/>
    </row>
    <row r="487" spans="6:10" x14ac:dyDescent="0.2">
      <c r="F487" s="2"/>
      <c r="G487" s="2"/>
      <c r="H487" s="2"/>
      <c r="I487" s="2"/>
      <c r="J487" s="2"/>
    </row>
    <row r="488" spans="6:10" x14ac:dyDescent="0.2">
      <c r="F488" s="2"/>
      <c r="G488" s="2"/>
      <c r="H488" s="2"/>
      <c r="I488" s="2"/>
      <c r="J488" s="2"/>
    </row>
    <row r="489" spans="6:10" x14ac:dyDescent="0.2">
      <c r="G489" s="2"/>
      <c r="H489" s="2"/>
      <c r="I489" s="2"/>
      <c r="J489" s="2"/>
    </row>
    <row r="490" spans="6:10" x14ac:dyDescent="0.2">
      <c r="G490" s="2"/>
      <c r="H490" s="2"/>
      <c r="I490" s="2"/>
      <c r="J490" s="2"/>
    </row>
    <row r="491" spans="6:10" x14ac:dyDescent="0.2">
      <c r="F491" s="2"/>
      <c r="G491" s="2"/>
      <c r="H491" s="2"/>
      <c r="I491" s="2"/>
      <c r="J491" s="2"/>
    </row>
    <row r="492" spans="6:10" x14ac:dyDescent="0.2">
      <c r="F492" s="2"/>
      <c r="G492" s="2"/>
      <c r="H492" s="2"/>
      <c r="I492" s="2"/>
      <c r="J492" s="2"/>
    </row>
    <row r="493" spans="6:10" x14ac:dyDescent="0.2">
      <c r="F493" s="2"/>
      <c r="G493" s="2"/>
      <c r="H493" s="2"/>
      <c r="I493" s="2"/>
      <c r="J493" s="2"/>
    </row>
    <row r="494" spans="6:10" x14ac:dyDescent="0.2">
      <c r="G494" s="2"/>
      <c r="H494" s="2"/>
      <c r="I494" s="2"/>
      <c r="J494" s="2"/>
    </row>
    <row r="495" spans="6:10" x14ac:dyDescent="0.2">
      <c r="G495" s="2"/>
      <c r="H495" s="2"/>
      <c r="I495" s="2"/>
      <c r="J495" s="2"/>
    </row>
    <row r="496" spans="6:10" x14ac:dyDescent="0.2">
      <c r="F496" s="2"/>
      <c r="G496" s="2"/>
      <c r="H496" s="2"/>
      <c r="I496" s="2"/>
      <c r="J496" s="2"/>
    </row>
    <row r="497" spans="6:10" x14ac:dyDescent="0.2">
      <c r="F497" s="2"/>
      <c r="G497" s="2"/>
      <c r="H497" s="2"/>
      <c r="I497" s="2"/>
      <c r="J497" s="2"/>
    </row>
    <row r="498" spans="6:10" x14ac:dyDescent="0.2">
      <c r="F498" s="2"/>
      <c r="G498" s="2"/>
      <c r="H498" s="2"/>
      <c r="J498" s="2"/>
    </row>
    <row r="499" spans="6:10" x14ac:dyDescent="0.2">
      <c r="F499" s="2"/>
      <c r="G499" s="2"/>
      <c r="H499" s="2"/>
      <c r="J499" s="2"/>
    </row>
    <row r="500" spans="6:10" x14ac:dyDescent="0.2">
      <c r="F500" s="2"/>
      <c r="G500" s="2"/>
      <c r="H500" s="2"/>
      <c r="J500" s="2"/>
    </row>
    <row r="501" spans="6:10" x14ac:dyDescent="0.2">
      <c r="F501" s="2"/>
      <c r="G501" s="2"/>
      <c r="H501" s="2"/>
      <c r="J501" s="2"/>
    </row>
    <row r="502" spans="6:10" x14ac:dyDescent="0.2">
      <c r="F502" s="2"/>
      <c r="G502" s="2"/>
      <c r="H502" s="2"/>
      <c r="I502" s="2"/>
      <c r="J502" s="2"/>
    </row>
    <row r="503" spans="6:10" x14ac:dyDescent="0.2">
      <c r="F503" s="2"/>
      <c r="G503" s="2"/>
      <c r="H503" s="2"/>
      <c r="I503" s="2"/>
      <c r="J503" s="2"/>
    </row>
    <row r="504" spans="6:10" x14ac:dyDescent="0.2">
      <c r="F504" s="2"/>
      <c r="G504" s="2"/>
      <c r="H504" s="2"/>
      <c r="J504" s="2"/>
    </row>
    <row r="505" spans="6:10" x14ac:dyDescent="0.2">
      <c r="F505" s="2"/>
      <c r="G505" s="2"/>
      <c r="H505" s="2"/>
      <c r="J505" s="2"/>
    </row>
    <row r="506" spans="6:10" x14ac:dyDescent="0.2">
      <c r="F506" s="2"/>
      <c r="G506" s="2"/>
      <c r="H506" s="2"/>
      <c r="J506" s="2"/>
    </row>
    <row r="507" spans="6:10" x14ac:dyDescent="0.2">
      <c r="F507" s="2"/>
      <c r="G507" s="2"/>
      <c r="H507" s="2"/>
      <c r="J507" s="2"/>
    </row>
    <row r="508" spans="6:10" x14ac:dyDescent="0.2">
      <c r="F508" s="2"/>
      <c r="G508" s="2"/>
      <c r="H508" s="2"/>
      <c r="I508" s="2"/>
      <c r="J508" s="2"/>
    </row>
    <row r="509" spans="6:10" x14ac:dyDescent="0.2">
      <c r="F509" s="2"/>
      <c r="G509" s="2"/>
      <c r="H509" s="2"/>
      <c r="I509" s="2"/>
      <c r="J509" s="2"/>
    </row>
    <row r="510" spans="6:10" x14ac:dyDescent="0.2">
      <c r="G510" s="2"/>
      <c r="H510" s="2"/>
      <c r="J510" s="2"/>
    </row>
    <row r="511" spans="6:10" x14ac:dyDescent="0.2">
      <c r="G511" s="2"/>
      <c r="H511" s="2"/>
      <c r="J511" s="2"/>
    </row>
    <row r="512" spans="6:10" x14ac:dyDescent="0.2">
      <c r="G512" s="2"/>
      <c r="H512" s="2"/>
      <c r="J512" s="2"/>
    </row>
    <row r="513" spans="6:10" x14ac:dyDescent="0.2">
      <c r="G513" s="2"/>
      <c r="H513" s="2"/>
      <c r="J513" s="2"/>
    </row>
    <row r="514" spans="6:10" x14ac:dyDescent="0.2">
      <c r="G514" s="2"/>
      <c r="H514" s="2"/>
      <c r="J514" s="2"/>
    </row>
    <row r="515" spans="6:10" x14ac:dyDescent="0.2">
      <c r="G515" s="2"/>
      <c r="H515" s="2"/>
      <c r="J515" s="2"/>
    </row>
    <row r="516" spans="6:10" x14ac:dyDescent="0.2">
      <c r="G516" s="2"/>
      <c r="H516" s="2"/>
      <c r="I516" s="2"/>
      <c r="J516" s="2"/>
    </row>
    <row r="517" spans="6:10" x14ac:dyDescent="0.2">
      <c r="G517" s="2"/>
      <c r="H517" s="2"/>
      <c r="I517" s="2"/>
      <c r="J517" s="2"/>
    </row>
    <row r="518" spans="6:10" x14ac:dyDescent="0.2">
      <c r="G518" s="2"/>
      <c r="H518" s="2"/>
      <c r="J518" s="2"/>
    </row>
    <row r="519" spans="6:10" x14ac:dyDescent="0.2">
      <c r="G519" s="2"/>
      <c r="H519" s="2"/>
      <c r="J519" s="2"/>
    </row>
    <row r="520" spans="6:10" x14ac:dyDescent="0.2">
      <c r="G520" s="2"/>
      <c r="H520" s="2"/>
      <c r="J520" s="2"/>
    </row>
    <row r="521" spans="6:10" x14ac:dyDescent="0.2">
      <c r="G521" s="2"/>
      <c r="H521" s="2"/>
      <c r="J521" s="2"/>
    </row>
    <row r="522" spans="6:10" x14ac:dyDescent="0.2">
      <c r="G522" s="2"/>
      <c r="H522" s="2"/>
      <c r="I522" s="2"/>
      <c r="J522" s="2"/>
    </row>
    <row r="523" spans="6:10" x14ac:dyDescent="0.2">
      <c r="G523" s="2"/>
      <c r="H523" s="2"/>
      <c r="I523" s="2"/>
      <c r="J523" s="2"/>
    </row>
    <row r="524" spans="6:10" x14ac:dyDescent="0.2">
      <c r="G524" s="2"/>
      <c r="H524" s="2"/>
      <c r="J524" s="2"/>
    </row>
    <row r="525" spans="6:10" x14ac:dyDescent="0.2">
      <c r="G525" s="2"/>
      <c r="H525" s="2"/>
      <c r="J525" s="2"/>
    </row>
    <row r="526" spans="6:10" x14ac:dyDescent="0.2">
      <c r="F526" s="2"/>
      <c r="G526" s="2"/>
      <c r="H526" s="2"/>
      <c r="J526" s="2"/>
    </row>
    <row r="527" spans="6:10" x14ac:dyDescent="0.2">
      <c r="F527" s="2"/>
      <c r="G527" s="2"/>
      <c r="H527" s="2"/>
      <c r="J527" s="2"/>
    </row>
    <row r="528" spans="6:10" x14ac:dyDescent="0.2">
      <c r="F528" s="2"/>
      <c r="G528" s="2"/>
      <c r="H528" s="2"/>
      <c r="J528" s="2"/>
    </row>
    <row r="529" spans="6:10" x14ac:dyDescent="0.2">
      <c r="F529" s="2"/>
      <c r="G529" s="2"/>
      <c r="H529" s="2"/>
      <c r="J529" s="2"/>
    </row>
    <row r="530" spans="6:10" x14ac:dyDescent="0.2">
      <c r="F530" s="2"/>
      <c r="G530" s="2"/>
      <c r="H530" s="2"/>
      <c r="I530" s="2"/>
      <c r="J530" s="2"/>
    </row>
    <row r="531" spans="6:10" x14ac:dyDescent="0.2">
      <c r="F531" s="2"/>
      <c r="G531" s="2"/>
      <c r="H531" s="2"/>
      <c r="I531" s="2"/>
      <c r="J531" s="2"/>
    </row>
    <row r="532" spans="6:10" x14ac:dyDescent="0.2">
      <c r="F532" s="2"/>
      <c r="G532" s="2"/>
      <c r="H532" s="2"/>
      <c r="J532" s="2"/>
    </row>
    <row r="533" spans="6:10" x14ac:dyDescent="0.2">
      <c r="F533" s="2"/>
      <c r="G533" s="2"/>
      <c r="H533" s="2"/>
      <c r="J533" s="2"/>
    </row>
    <row r="534" spans="6:10" x14ac:dyDescent="0.2">
      <c r="F534" s="2"/>
      <c r="G534" s="2"/>
      <c r="H534" s="2"/>
      <c r="I534" s="2"/>
      <c r="J534" s="2"/>
    </row>
    <row r="535" spans="6:10" x14ac:dyDescent="0.2">
      <c r="F535" s="2"/>
      <c r="G535" s="2"/>
      <c r="H535" s="2"/>
      <c r="I535" s="2"/>
      <c r="J535" s="2"/>
    </row>
    <row r="536" spans="6:10" x14ac:dyDescent="0.2">
      <c r="G536" s="2"/>
      <c r="H536" s="2"/>
      <c r="J536" s="2"/>
    </row>
    <row r="537" spans="6:10" x14ac:dyDescent="0.2">
      <c r="G537" s="2"/>
      <c r="H537" s="2"/>
      <c r="J537" s="2"/>
    </row>
    <row r="538" spans="6:10" x14ac:dyDescent="0.2">
      <c r="F538" s="2"/>
      <c r="G538" s="2"/>
      <c r="H538" s="2"/>
      <c r="I538" s="2"/>
      <c r="J538" s="2"/>
    </row>
    <row r="539" spans="6:10" x14ac:dyDescent="0.2">
      <c r="F539" s="2"/>
      <c r="G539" s="2"/>
      <c r="H539" s="2"/>
      <c r="I539" s="2"/>
      <c r="J539" s="2"/>
    </row>
    <row r="540" spans="6:10" x14ac:dyDescent="0.2">
      <c r="F540" s="2"/>
      <c r="G540" s="2"/>
      <c r="H540" s="2"/>
      <c r="I540" s="2"/>
      <c r="J540" s="2"/>
    </row>
    <row r="541" spans="6:10" x14ac:dyDescent="0.2">
      <c r="F541" s="2"/>
      <c r="G541" s="2"/>
      <c r="H541" s="2"/>
      <c r="I541" s="2"/>
      <c r="J541" s="2"/>
    </row>
    <row r="542" spans="6:10" x14ac:dyDescent="0.2">
      <c r="F542" s="2"/>
      <c r="G542" s="2"/>
      <c r="H542" s="2"/>
      <c r="I542" s="2"/>
      <c r="J542" s="2"/>
    </row>
    <row r="543" spans="6:10" x14ac:dyDescent="0.2">
      <c r="F543" s="2"/>
      <c r="G543" s="2"/>
      <c r="H543" s="2"/>
      <c r="I543" s="2"/>
      <c r="J543" s="2"/>
    </row>
    <row r="544" spans="6:10" x14ac:dyDescent="0.2">
      <c r="F544" s="2"/>
      <c r="G544" s="2"/>
      <c r="H544" s="2"/>
      <c r="I544" s="2"/>
      <c r="J544" s="2"/>
    </row>
    <row r="545" spans="6:10" x14ac:dyDescent="0.2">
      <c r="F545" s="2"/>
      <c r="G545" s="2"/>
      <c r="H545" s="2"/>
      <c r="I545" s="2"/>
      <c r="J545" s="2"/>
    </row>
    <row r="546" spans="6:10" x14ac:dyDescent="0.2">
      <c r="F546" s="2"/>
      <c r="G546" s="2"/>
      <c r="H546" s="2"/>
      <c r="I546" s="2"/>
      <c r="J546" s="2"/>
    </row>
    <row r="547" spans="6:10" x14ac:dyDescent="0.2">
      <c r="F547" s="2"/>
      <c r="G547" s="2"/>
      <c r="H547" s="2"/>
      <c r="I547" s="2"/>
      <c r="J547" s="2"/>
    </row>
    <row r="548" spans="6:10" x14ac:dyDescent="0.2">
      <c r="F548" s="2"/>
      <c r="G548" s="2"/>
      <c r="H548" s="2"/>
      <c r="I548" s="2"/>
      <c r="J548" s="2"/>
    </row>
    <row r="549" spans="6:10" x14ac:dyDescent="0.2">
      <c r="G549" s="2"/>
      <c r="H549" s="2"/>
      <c r="I549" s="2"/>
      <c r="J549" s="2"/>
    </row>
    <row r="550" spans="6:10" x14ac:dyDescent="0.2">
      <c r="G550" s="2"/>
      <c r="H550" s="2"/>
      <c r="I550" s="2"/>
      <c r="J550" s="2"/>
    </row>
    <row r="551" spans="6:10" x14ac:dyDescent="0.2">
      <c r="G551" s="2"/>
      <c r="H551" s="2"/>
      <c r="I551" s="2"/>
      <c r="J551" s="2"/>
    </row>
    <row r="552" spans="6:10" x14ac:dyDescent="0.2">
      <c r="G552" s="2"/>
      <c r="H552" s="2"/>
      <c r="I552" s="2"/>
      <c r="J552" s="2"/>
    </row>
    <row r="553" spans="6:10" x14ac:dyDescent="0.2">
      <c r="G553" s="2"/>
      <c r="H553" s="2"/>
      <c r="I553" s="2"/>
      <c r="J553" s="2"/>
    </row>
    <row r="554" spans="6:10" x14ac:dyDescent="0.2">
      <c r="G554" s="2"/>
      <c r="H554" s="2"/>
      <c r="I554" s="2"/>
      <c r="J554" s="2"/>
    </row>
    <row r="555" spans="6:10" x14ac:dyDescent="0.2">
      <c r="G555" s="2"/>
      <c r="H555" s="2"/>
      <c r="I555" s="2"/>
      <c r="J555" s="2"/>
    </row>
    <row r="556" spans="6:10" x14ac:dyDescent="0.2">
      <c r="G556" s="2"/>
      <c r="H556" s="2"/>
      <c r="I556" s="2"/>
      <c r="J556" s="2"/>
    </row>
    <row r="557" spans="6:10" x14ac:dyDescent="0.2">
      <c r="G557" s="2"/>
      <c r="H557" s="2"/>
      <c r="I557" s="2"/>
      <c r="J557" s="2"/>
    </row>
    <row r="558" spans="6:10" x14ac:dyDescent="0.2">
      <c r="G558" s="2"/>
      <c r="H558" s="2"/>
      <c r="I558" s="2"/>
      <c r="J558" s="2"/>
    </row>
    <row r="559" spans="6:10" x14ac:dyDescent="0.2">
      <c r="G559" s="2"/>
      <c r="H559" s="2"/>
      <c r="I559" s="2"/>
      <c r="J559" s="2"/>
    </row>
    <row r="560" spans="6:10" x14ac:dyDescent="0.2">
      <c r="G560" s="2"/>
      <c r="H560" s="2"/>
      <c r="I560" s="2"/>
      <c r="J560" s="2"/>
    </row>
    <row r="561" spans="6:10" x14ac:dyDescent="0.2">
      <c r="F561" s="2"/>
      <c r="G561" s="2"/>
      <c r="H561" s="2"/>
      <c r="I561" s="2"/>
      <c r="J561" s="2"/>
    </row>
    <row r="562" spans="6:10" x14ac:dyDescent="0.2">
      <c r="F562" s="2"/>
      <c r="G562" s="2"/>
      <c r="H562" s="2"/>
      <c r="I562" s="2"/>
      <c r="J562" s="2"/>
    </row>
    <row r="563" spans="6:10" x14ac:dyDescent="0.2">
      <c r="F563" s="2"/>
      <c r="G563" s="2"/>
      <c r="H563" s="2"/>
      <c r="I563" s="2"/>
      <c r="J563" s="2"/>
    </row>
    <row r="564" spans="6:10" x14ac:dyDescent="0.2">
      <c r="F564" s="2"/>
      <c r="G564" s="2"/>
      <c r="H564" s="2"/>
      <c r="I564" s="2"/>
      <c r="J564" s="2"/>
    </row>
    <row r="565" spans="6:10" x14ac:dyDescent="0.2">
      <c r="F565" s="2"/>
      <c r="G565" s="2"/>
      <c r="H565" s="2"/>
      <c r="I565" s="2"/>
      <c r="J565" s="2"/>
    </row>
    <row r="566" spans="6:10" x14ac:dyDescent="0.2">
      <c r="F566" s="2"/>
      <c r="G566" s="2"/>
      <c r="H566" s="2"/>
      <c r="I566" s="2"/>
      <c r="J566" s="2"/>
    </row>
    <row r="567" spans="6:10" x14ac:dyDescent="0.2">
      <c r="F567" s="2"/>
      <c r="G567" s="2"/>
      <c r="H567" s="2"/>
      <c r="I567" s="2"/>
      <c r="J567" s="2"/>
    </row>
    <row r="568" spans="6:10" x14ac:dyDescent="0.2">
      <c r="F568" s="2"/>
      <c r="G568" s="2"/>
      <c r="H568" s="2"/>
      <c r="I568" s="2"/>
      <c r="J568" s="2"/>
    </row>
    <row r="569" spans="6:10" x14ac:dyDescent="0.2">
      <c r="F569" s="2"/>
      <c r="G569" s="2"/>
      <c r="H569" s="2"/>
      <c r="I569" s="2"/>
      <c r="J569" s="2"/>
    </row>
    <row r="570" spans="6:10" x14ac:dyDescent="0.2">
      <c r="F570" s="2"/>
      <c r="G570" s="2"/>
      <c r="H570" s="2"/>
      <c r="I570" s="2"/>
      <c r="J570" s="2"/>
    </row>
    <row r="571" spans="6:10" x14ac:dyDescent="0.2">
      <c r="F571" s="2"/>
      <c r="G571" s="2"/>
      <c r="H571" s="2"/>
      <c r="I571" s="2"/>
      <c r="J571" s="2"/>
    </row>
    <row r="572" spans="6:10" x14ac:dyDescent="0.2">
      <c r="F572" s="2"/>
      <c r="G572" s="2"/>
      <c r="H572" s="2"/>
      <c r="I572" s="2"/>
      <c r="J572" s="2"/>
    </row>
    <row r="573" spans="6:10" x14ac:dyDescent="0.2">
      <c r="F573" s="2"/>
      <c r="G573" s="2"/>
      <c r="H573" s="2"/>
      <c r="I573" s="2"/>
      <c r="J573" s="2"/>
    </row>
    <row r="574" spans="6:10" x14ac:dyDescent="0.2">
      <c r="F574" s="2"/>
      <c r="G574" s="2"/>
      <c r="H574" s="2"/>
      <c r="I574" s="2"/>
      <c r="J574" s="2"/>
    </row>
    <row r="575" spans="6:10" x14ac:dyDescent="0.2">
      <c r="F575" s="2"/>
      <c r="G575" s="2"/>
      <c r="H575" s="2"/>
      <c r="I575" s="2"/>
      <c r="J575" s="2"/>
    </row>
    <row r="576" spans="6:10" x14ac:dyDescent="0.2">
      <c r="F576" s="2"/>
      <c r="G576" s="2"/>
      <c r="H576" s="2"/>
      <c r="I576" s="2"/>
      <c r="J576" s="2"/>
    </row>
    <row r="577" spans="6:10" x14ac:dyDescent="0.2">
      <c r="F577" s="2"/>
      <c r="G577" s="2"/>
      <c r="H577" s="2"/>
      <c r="I577" s="2"/>
      <c r="J577" s="2"/>
    </row>
    <row r="578" spans="6:10" x14ac:dyDescent="0.2">
      <c r="G578" s="2"/>
      <c r="H578" s="2"/>
      <c r="I578" s="2"/>
      <c r="J578" s="2"/>
    </row>
    <row r="579" spans="6:10" x14ac:dyDescent="0.2">
      <c r="G579" s="2"/>
      <c r="H579" s="2"/>
      <c r="I579" s="2"/>
      <c r="J579" s="2"/>
    </row>
    <row r="580" spans="6:10" x14ac:dyDescent="0.2">
      <c r="F580" s="2"/>
      <c r="G580" s="2"/>
      <c r="H580" s="2"/>
      <c r="I580" s="2"/>
      <c r="J580" s="2"/>
    </row>
    <row r="581" spans="6:10" x14ac:dyDescent="0.2">
      <c r="F581" s="2"/>
      <c r="G581" s="2"/>
      <c r="H581" s="2"/>
      <c r="I581" s="2"/>
      <c r="J581" s="2"/>
    </row>
    <row r="582" spans="6:10" x14ac:dyDescent="0.2">
      <c r="F582" s="2"/>
      <c r="G582" s="2"/>
      <c r="H582" s="2"/>
      <c r="I582" s="2"/>
      <c r="J582" s="2"/>
    </row>
    <row r="583" spans="6:10" x14ac:dyDescent="0.2">
      <c r="G583" s="2"/>
      <c r="H583" s="2"/>
      <c r="I583" s="2"/>
      <c r="J583" s="2"/>
    </row>
    <row r="584" spans="6:10" x14ac:dyDescent="0.2">
      <c r="G584" s="2"/>
      <c r="H584" s="2"/>
      <c r="I584" s="2"/>
      <c r="J584" s="2"/>
    </row>
    <row r="585" spans="6:10" x14ac:dyDescent="0.2">
      <c r="F585" s="2"/>
      <c r="G585" s="2"/>
      <c r="H585" s="2"/>
      <c r="I585" s="2"/>
      <c r="J585" s="2"/>
    </row>
    <row r="586" spans="6:10" x14ac:dyDescent="0.2">
      <c r="F586" s="2"/>
      <c r="G586" s="2"/>
      <c r="H586" s="2"/>
      <c r="I586" s="2"/>
      <c r="J586" s="2"/>
    </row>
    <row r="587" spans="6:10" x14ac:dyDescent="0.2">
      <c r="F587" s="2"/>
      <c r="G587" s="2"/>
      <c r="H587" s="2"/>
      <c r="J587" s="2"/>
    </row>
    <row r="588" spans="6:10" x14ac:dyDescent="0.2">
      <c r="F588" s="2"/>
      <c r="G588" s="2"/>
      <c r="H588" s="2"/>
      <c r="J588" s="2"/>
    </row>
    <row r="589" spans="6:10" x14ac:dyDescent="0.2">
      <c r="F589" s="2"/>
      <c r="G589" s="2"/>
      <c r="H589" s="2"/>
      <c r="J589" s="2"/>
    </row>
    <row r="590" spans="6:10" x14ac:dyDescent="0.2">
      <c r="F590" s="2"/>
      <c r="G590" s="2"/>
      <c r="H590" s="2"/>
      <c r="J590" s="2"/>
    </row>
    <row r="591" spans="6:10" x14ac:dyDescent="0.2">
      <c r="F591" s="2"/>
      <c r="G591" s="2"/>
      <c r="H591" s="2"/>
      <c r="I591" s="2"/>
      <c r="J591" s="2"/>
    </row>
    <row r="592" spans="6:10" x14ac:dyDescent="0.2">
      <c r="F592" s="2"/>
      <c r="G592" s="2"/>
      <c r="H592" s="2"/>
      <c r="I592" s="2"/>
      <c r="J592" s="2"/>
    </row>
    <row r="593" spans="6:10" x14ac:dyDescent="0.2">
      <c r="F593" s="2"/>
      <c r="G593" s="2"/>
      <c r="H593" s="2"/>
      <c r="J593" s="2"/>
    </row>
    <row r="594" spans="6:10" x14ac:dyDescent="0.2">
      <c r="F594" s="2"/>
      <c r="G594" s="2"/>
      <c r="H594" s="2"/>
      <c r="J594" s="2"/>
    </row>
    <row r="595" spans="6:10" x14ac:dyDescent="0.2">
      <c r="F595" s="2"/>
      <c r="G595" s="2"/>
      <c r="H595" s="2"/>
      <c r="J595" s="2"/>
    </row>
    <row r="596" spans="6:10" x14ac:dyDescent="0.2">
      <c r="F596" s="2"/>
      <c r="G596" s="2"/>
      <c r="H596" s="2"/>
      <c r="J596" s="2"/>
    </row>
    <row r="597" spans="6:10" x14ac:dyDescent="0.2">
      <c r="F597" s="2"/>
      <c r="G597" s="2"/>
      <c r="H597" s="2"/>
      <c r="I597" s="2"/>
      <c r="J597" s="2"/>
    </row>
    <row r="598" spans="6:10" x14ac:dyDescent="0.2">
      <c r="F598" s="2"/>
      <c r="G598" s="2"/>
      <c r="H598" s="2"/>
      <c r="I598" s="2"/>
      <c r="J598" s="2"/>
    </row>
    <row r="599" spans="6:10" x14ac:dyDescent="0.2">
      <c r="G599" s="2"/>
      <c r="H599" s="2"/>
      <c r="J599" s="2"/>
    </row>
    <row r="600" spans="6:10" x14ac:dyDescent="0.2">
      <c r="G600" s="2"/>
      <c r="H600" s="2"/>
      <c r="J600" s="2"/>
    </row>
    <row r="601" spans="6:10" x14ac:dyDescent="0.2">
      <c r="G601" s="2"/>
      <c r="H601" s="2"/>
      <c r="J601" s="2"/>
    </row>
    <row r="602" spans="6:10" x14ac:dyDescent="0.2">
      <c r="G602" s="2"/>
      <c r="H602" s="2"/>
      <c r="J602" s="2"/>
    </row>
    <row r="603" spans="6:10" x14ac:dyDescent="0.2">
      <c r="G603" s="2"/>
      <c r="H603" s="2"/>
      <c r="J603" s="2"/>
    </row>
    <row r="604" spans="6:10" x14ac:dyDescent="0.2">
      <c r="G604" s="2"/>
      <c r="H604" s="2"/>
      <c r="J604" s="2"/>
    </row>
    <row r="605" spans="6:10" x14ac:dyDescent="0.2">
      <c r="G605" s="2"/>
      <c r="H605" s="2"/>
      <c r="I605" s="2"/>
      <c r="J605" s="2"/>
    </row>
    <row r="606" spans="6:10" x14ac:dyDescent="0.2">
      <c r="G606" s="2"/>
      <c r="H606" s="2"/>
      <c r="I606" s="2"/>
      <c r="J606" s="2"/>
    </row>
    <row r="607" spans="6:10" x14ac:dyDescent="0.2">
      <c r="G607" s="2"/>
      <c r="H607" s="2"/>
      <c r="J607" s="2"/>
    </row>
    <row r="608" spans="6:10" x14ac:dyDescent="0.2">
      <c r="G608" s="2"/>
      <c r="H608" s="2"/>
      <c r="J608" s="2"/>
    </row>
    <row r="609" spans="6:10" x14ac:dyDescent="0.2">
      <c r="G609" s="2"/>
      <c r="H609" s="2"/>
      <c r="J609" s="2"/>
    </row>
    <row r="610" spans="6:10" x14ac:dyDescent="0.2">
      <c r="G610" s="2"/>
      <c r="H610" s="2"/>
      <c r="J610" s="2"/>
    </row>
    <row r="611" spans="6:10" x14ac:dyDescent="0.2">
      <c r="G611" s="2"/>
      <c r="H611" s="2"/>
      <c r="I611" s="2"/>
      <c r="J611" s="2"/>
    </row>
    <row r="612" spans="6:10" x14ac:dyDescent="0.2">
      <c r="G612" s="2"/>
      <c r="H612" s="2"/>
      <c r="I612" s="2"/>
      <c r="J612" s="2"/>
    </row>
    <row r="613" spans="6:10" x14ac:dyDescent="0.2">
      <c r="G613" s="2"/>
      <c r="H613" s="2"/>
      <c r="J613" s="2"/>
    </row>
    <row r="614" spans="6:10" x14ac:dyDescent="0.2">
      <c r="G614" s="2"/>
      <c r="H614" s="2"/>
      <c r="J614" s="2"/>
    </row>
    <row r="615" spans="6:10" x14ac:dyDescent="0.2">
      <c r="F615" s="2"/>
      <c r="G615" s="2"/>
      <c r="H615" s="2"/>
      <c r="J615" s="2"/>
    </row>
    <row r="616" spans="6:10" x14ac:dyDescent="0.2">
      <c r="F616" s="2"/>
      <c r="G616" s="2"/>
      <c r="H616" s="2"/>
      <c r="J616" s="2"/>
    </row>
    <row r="617" spans="6:10" x14ac:dyDescent="0.2">
      <c r="F617" s="2"/>
      <c r="G617" s="2"/>
      <c r="H617" s="2"/>
      <c r="J617" s="2"/>
    </row>
    <row r="618" spans="6:10" x14ac:dyDescent="0.2">
      <c r="F618" s="2"/>
      <c r="G618" s="2"/>
      <c r="H618" s="2"/>
      <c r="J618" s="2"/>
    </row>
    <row r="619" spans="6:10" x14ac:dyDescent="0.2">
      <c r="F619" s="2"/>
      <c r="G619" s="2"/>
      <c r="H619" s="2"/>
      <c r="I619" s="2"/>
      <c r="J619" s="2"/>
    </row>
    <row r="620" spans="6:10" x14ac:dyDescent="0.2">
      <c r="F620" s="2"/>
      <c r="G620" s="2"/>
      <c r="H620" s="2"/>
      <c r="I620" s="2"/>
      <c r="J620" s="2"/>
    </row>
    <row r="621" spans="6:10" x14ac:dyDescent="0.2">
      <c r="F621" s="2"/>
      <c r="G621" s="2"/>
      <c r="H621" s="2"/>
      <c r="J621" s="2"/>
    </row>
    <row r="622" spans="6:10" x14ac:dyDescent="0.2">
      <c r="F622" s="2"/>
      <c r="G622" s="2"/>
      <c r="H622" s="2"/>
      <c r="J622" s="2"/>
    </row>
    <row r="623" spans="6:10" x14ac:dyDescent="0.2">
      <c r="F623" s="2"/>
      <c r="G623" s="2"/>
      <c r="H623" s="2"/>
      <c r="I623" s="2"/>
      <c r="J623" s="2"/>
    </row>
    <row r="624" spans="6:10" x14ac:dyDescent="0.2">
      <c r="F624" s="2"/>
      <c r="G624" s="2"/>
      <c r="H624" s="2"/>
      <c r="I624" s="2"/>
      <c r="J624" s="2"/>
    </row>
    <row r="625" spans="6:10" x14ac:dyDescent="0.2">
      <c r="G625" s="2"/>
      <c r="H625" s="2"/>
      <c r="J625" s="2"/>
    </row>
    <row r="626" spans="6:10" x14ac:dyDescent="0.2">
      <c r="G626" s="2"/>
      <c r="H626" s="2"/>
      <c r="J626" s="2"/>
    </row>
    <row r="627" spans="6:10" x14ac:dyDescent="0.2">
      <c r="F627" s="2"/>
      <c r="G627" s="2"/>
      <c r="H627" s="2"/>
      <c r="I627" s="2"/>
      <c r="J627" s="2"/>
    </row>
    <row r="628" spans="6:10" x14ac:dyDescent="0.2">
      <c r="F628" s="2"/>
      <c r="G628" s="2"/>
      <c r="H628" s="2"/>
      <c r="I628" s="2"/>
      <c r="J628" s="2"/>
    </row>
    <row r="629" spans="6:10" x14ac:dyDescent="0.2">
      <c r="F629" s="2"/>
      <c r="G629" s="2"/>
      <c r="H629" s="2"/>
      <c r="I629" s="2"/>
      <c r="J629" s="2"/>
    </row>
    <row r="630" spans="6:10" x14ac:dyDescent="0.2">
      <c r="F630" s="2"/>
      <c r="G630" s="2"/>
      <c r="H630" s="2"/>
      <c r="I630" s="2"/>
      <c r="J630" s="2"/>
    </row>
    <row r="631" spans="6:10" x14ac:dyDescent="0.2">
      <c r="F631" s="2"/>
      <c r="G631" s="2"/>
      <c r="H631" s="2"/>
      <c r="I631" s="2"/>
      <c r="J631" s="2"/>
    </row>
    <row r="632" spans="6:10" x14ac:dyDescent="0.2">
      <c r="F632" s="2"/>
      <c r="G632" s="2"/>
      <c r="H632" s="2"/>
      <c r="I632" s="2"/>
      <c r="J632" s="2"/>
    </row>
    <row r="633" spans="6:10" x14ac:dyDescent="0.2">
      <c r="F633" s="2"/>
      <c r="G633" s="2"/>
      <c r="H633" s="2"/>
      <c r="I633" s="2"/>
      <c r="J633" s="2"/>
    </row>
    <row r="634" spans="6:10" x14ac:dyDescent="0.2">
      <c r="F634" s="2"/>
      <c r="G634" s="2"/>
      <c r="H634" s="2"/>
      <c r="I634" s="2"/>
      <c r="J634" s="2"/>
    </row>
    <row r="635" spans="6:10" x14ac:dyDescent="0.2">
      <c r="F635" s="2"/>
      <c r="G635" s="2"/>
      <c r="H635" s="2"/>
      <c r="I635" s="2"/>
      <c r="J635" s="2"/>
    </row>
    <row r="636" spans="6:10" x14ac:dyDescent="0.2">
      <c r="F636" s="2"/>
      <c r="G636" s="2"/>
      <c r="H636" s="2"/>
      <c r="I636" s="2"/>
      <c r="J636" s="2"/>
    </row>
    <row r="637" spans="6:10" x14ac:dyDescent="0.2">
      <c r="F637" s="2"/>
      <c r="G637" s="2"/>
      <c r="H637" s="2"/>
      <c r="I637" s="2"/>
      <c r="J637" s="2"/>
    </row>
    <row r="638" spans="6:10" x14ac:dyDescent="0.2">
      <c r="G638" s="2"/>
      <c r="H638" s="2"/>
      <c r="I638" s="2"/>
      <c r="J638" s="2"/>
    </row>
    <row r="639" spans="6:10" x14ac:dyDescent="0.2">
      <c r="G639" s="2"/>
      <c r="H639" s="2"/>
      <c r="I639" s="2"/>
      <c r="J639" s="2"/>
    </row>
    <row r="640" spans="6:10" x14ac:dyDescent="0.2">
      <c r="G640" s="2"/>
      <c r="H640" s="2"/>
      <c r="I640" s="2"/>
      <c r="J640" s="2"/>
    </row>
    <row r="641" spans="6:10" x14ac:dyDescent="0.2">
      <c r="G641" s="2"/>
      <c r="H641" s="2"/>
      <c r="I641" s="2"/>
      <c r="J641" s="2"/>
    </row>
    <row r="642" spans="6:10" x14ac:dyDescent="0.2">
      <c r="G642" s="2"/>
      <c r="H642" s="2"/>
      <c r="I642" s="2"/>
      <c r="J642" s="2"/>
    </row>
    <row r="643" spans="6:10" x14ac:dyDescent="0.2">
      <c r="G643" s="2"/>
      <c r="H643" s="2"/>
      <c r="I643" s="2"/>
      <c r="J643" s="2"/>
    </row>
    <row r="644" spans="6:10" x14ac:dyDescent="0.2">
      <c r="G644" s="2"/>
      <c r="H644" s="2"/>
      <c r="I644" s="2"/>
      <c r="J644" s="2"/>
    </row>
    <row r="645" spans="6:10" x14ac:dyDescent="0.2">
      <c r="G645" s="2"/>
      <c r="H645" s="2"/>
      <c r="I645" s="2"/>
      <c r="J645" s="2"/>
    </row>
    <row r="646" spans="6:10" x14ac:dyDescent="0.2">
      <c r="G646" s="2"/>
      <c r="H646" s="2"/>
      <c r="I646" s="2"/>
      <c r="J646" s="2"/>
    </row>
    <row r="647" spans="6:10" x14ac:dyDescent="0.2">
      <c r="G647" s="2"/>
      <c r="H647" s="2"/>
      <c r="I647" s="2"/>
      <c r="J647" s="2"/>
    </row>
    <row r="648" spans="6:10" x14ac:dyDescent="0.2">
      <c r="G648" s="2"/>
      <c r="H648" s="2"/>
      <c r="I648" s="2"/>
      <c r="J648" s="2"/>
    </row>
    <row r="649" spans="6:10" x14ac:dyDescent="0.2">
      <c r="G649" s="2"/>
      <c r="H649" s="2"/>
      <c r="I649" s="2"/>
      <c r="J649" s="2"/>
    </row>
    <row r="650" spans="6:10" x14ac:dyDescent="0.2">
      <c r="F650" s="2"/>
      <c r="G650" s="2"/>
      <c r="H650" s="2"/>
      <c r="I650" s="2"/>
      <c r="J650" s="2"/>
    </row>
    <row r="651" spans="6:10" x14ac:dyDescent="0.2">
      <c r="F651" s="2"/>
      <c r="G651" s="2"/>
      <c r="H651" s="2"/>
      <c r="I651" s="2"/>
      <c r="J651" s="2"/>
    </row>
    <row r="652" spans="6:10" x14ac:dyDescent="0.2">
      <c r="F652" s="2"/>
      <c r="G652" s="2"/>
      <c r="H652" s="2"/>
      <c r="I652" s="2"/>
      <c r="J652" s="2"/>
    </row>
    <row r="653" spans="6:10" x14ac:dyDescent="0.2">
      <c r="F653" s="2"/>
      <c r="G653" s="2"/>
      <c r="H653" s="2"/>
      <c r="I653" s="2"/>
      <c r="J653" s="2"/>
    </row>
    <row r="654" spans="6:10" x14ac:dyDescent="0.2">
      <c r="F654" s="2"/>
      <c r="G654" s="2"/>
      <c r="H654" s="2"/>
      <c r="I654" s="2"/>
      <c r="J654" s="2"/>
    </row>
    <row r="655" spans="6:10" x14ac:dyDescent="0.2">
      <c r="F655" s="2"/>
      <c r="G655" s="2"/>
      <c r="H655" s="2"/>
      <c r="I655" s="2"/>
      <c r="J655" s="2"/>
    </row>
    <row r="656" spans="6:10" x14ac:dyDescent="0.2">
      <c r="F656" s="2"/>
      <c r="G656" s="2"/>
      <c r="H656" s="2"/>
      <c r="I656" s="2"/>
      <c r="J656" s="2"/>
    </row>
    <row r="657" spans="6:10" x14ac:dyDescent="0.2">
      <c r="F657" s="2"/>
      <c r="G657" s="2"/>
      <c r="H657" s="2"/>
      <c r="I657" s="2"/>
      <c r="J657" s="2"/>
    </row>
    <row r="658" spans="6:10" x14ac:dyDescent="0.2">
      <c r="F658" s="2"/>
      <c r="G658" s="2"/>
      <c r="H658" s="2"/>
      <c r="I658" s="2"/>
      <c r="J658" s="2"/>
    </row>
    <row r="659" spans="6:10" x14ac:dyDescent="0.2">
      <c r="F659" s="2"/>
      <c r="G659" s="2"/>
      <c r="H659" s="2"/>
      <c r="I659" s="2"/>
      <c r="J659" s="2"/>
    </row>
    <row r="660" spans="6:10" x14ac:dyDescent="0.2">
      <c r="F660" s="2"/>
      <c r="G660" s="2"/>
      <c r="H660" s="2"/>
      <c r="I660" s="2"/>
      <c r="J660" s="2"/>
    </row>
    <row r="661" spans="6:10" x14ac:dyDescent="0.2">
      <c r="F661" s="2"/>
      <c r="G661" s="2"/>
      <c r="H661" s="2"/>
      <c r="I661" s="2"/>
      <c r="J661" s="2"/>
    </row>
    <row r="662" spans="6:10" x14ac:dyDescent="0.2">
      <c r="F662" s="2"/>
      <c r="G662" s="2"/>
      <c r="H662" s="2"/>
      <c r="I662" s="2"/>
      <c r="J662" s="2"/>
    </row>
    <row r="663" spans="6:10" x14ac:dyDescent="0.2">
      <c r="F663" s="2"/>
      <c r="G663" s="2"/>
      <c r="H663" s="2"/>
      <c r="I663" s="2"/>
      <c r="J663" s="2"/>
    </row>
    <row r="664" spans="6:10" x14ac:dyDescent="0.2">
      <c r="F664" s="2"/>
      <c r="G664" s="2"/>
      <c r="H664" s="2"/>
      <c r="I664" s="2"/>
      <c r="J664" s="2"/>
    </row>
    <row r="665" spans="6:10" x14ac:dyDescent="0.2">
      <c r="F665" s="2"/>
      <c r="G665" s="2"/>
      <c r="H665" s="2"/>
      <c r="I665" s="2"/>
      <c r="J665" s="2"/>
    </row>
    <row r="666" spans="6:10" x14ac:dyDescent="0.2">
      <c r="F666" s="2"/>
      <c r="G666" s="2"/>
      <c r="H666" s="2"/>
      <c r="I666" s="2"/>
      <c r="J666" s="2"/>
    </row>
    <row r="667" spans="6:10" x14ac:dyDescent="0.2">
      <c r="G667" s="2"/>
      <c r="H667" s="2"/>
      <c r="I667" s="2"/>
      <c r="J667" s="2"/>
    </row>
    <row r="668" spans="6:10" x14ac:dyDescent="0.2">
      <c r="G668" s="2"/>
      <c r="H668" s="2"/>
      <c r="I668" s="2"/>
      <c r="J668" s="2"/>
    </row>
    <row r="669" spans="6:10" x14ac:dyDescent="0.2">
      <c r="F669" s="2"/>
      <c r="G669" s="2"/>
      <c r="H669" s="2"/>
      <c r="I669" s="2"/>
      <c r="J669" s="2"/>
    </row>
    <row r="670" spans="6:10" x14ac:dyDescent="0.2">
      <c r="F670" s="2"/>
      <c r="G670" s="2"/>
      <c r="H670" s="2"/>
      <c r="I670" s="2"/>
      <c r="J670" s="2"/>
    </row>
    <row r="671" spans="6:10" x14ac:dyDescent="0.2">
      <c r="F671" s="2"/>
      <c r="G671" s="2"/>
      <c r="H671" s="2"/>
      <c r="I671" s="2"/>
      <c r="J671" s="2"/>
    </row>
    <row r="672" spans="6:10" x14ac:dyDescent="0.2">
      <c r="G672" s="2"/>
      <c r="H672" s="2"/>
      <c r="I672" s="2"/>
      <c r="J672" s="2"/>
    </row>
    <row r="673" spans="7:10" x14ac:dyDescent="0.2">
      <c r="G673" s="2"/>
      <c r="H673" s="2"/>
      <c r="I673" s="2"/>
      <c r="J673" s="2"/>
    </row>
    <row r="674" spans="7:10" x14ac:dyDescent="0.2">
      <c r="G674" s="2"/>
      <c r="H674" s="2"/>
      <c r="I674" s="2"/>
      <c r="J674" s="2"/>
    </row>
    <row r="675" spans="7:10" x14ac:dyDescent="0.2">
      <c r="G675" s="2"/>
      <c r="H675" s="2"/>
      <c r="I675" s="2"/>
      <c r="J675" s="2"/>
    </row>
    <row r="676" spans="7:10" x14ac:dyDescent="0.2">
      <c r="G676" s="2"/>
      <c r="H676" s="2"/>
      <c r="I676" s="2"/>
      <c r="J676" s="2"/>
    </row>
    <row r="677" spans="7:10" x14ac:dyDescent="0.2">
      <c r="G677" s="2"/>
      <c r="H677" s="2"/>
      <c r="I677" s="2"/>
      <c r="J677" s="2"/>
    </row>
    <row r="678" spans="7:10" x14ac:dyDescent="0.2">
      <c r="G678" s="2"/>
      <c r="H678" s="2"/>
      <c r="I678" s="2"/>
      <c r="J678" s="2"/>
    </row>
    <row r="679" spans="7:10" x14ac:dyDescent="0.2">
      <c r="G679" s="2"/>
      <c r="H679" s="2"/>
      <c r="I679" s="2"/>
      <c r="J679" s="2"/>
    </row>
    <row r="680" spans="7:10" x14ac:dyDescent="0.2">
      <c r="G680" s="2"/>
      <c r="H680" s="2"/>
      <c r="I680" s="2"/>
      <c r="J680" s="2"/>
    </row>
    <row r="681" spans="7:10" x14ac:dyDescent="0.2">
      <c r="G681" s="2"/>
      <c r="H681" s="2"/>
      <c r="I681" s="2"/>
      <c r="J681" s="2"/>
    </row>
    <row r="682" spans="7:10" x14ac:dyDescent="0.2">
      <c r="G682" s="2"/>
      <c r="H682" s="2"/>
      <c r="I682" s="2"/>
      <c r="J682" s="2"/>
    </row>
    <row r="683" spans="7:10" x14ac:dyDescent="0.2">
      <c r="G683" s="2"/>
      <c r="H683" s="2"/>
      <c r="I683" s="2"/>
      <c r="J683" s="2"/>
    </row>
    <row r="684" spans="7:10" x14ac:dyDescent="0.2">
      <c r="G684" s="2"/>
      <c r="H684" s="2"/>
      <c r="I684" s="2"/>
      <c r="J684" s="2"/>
    </row>
    <row r="685" spans="7:10" x14ac:dyDescent="0.2">
      <c r="G685" s="2"/>
      <c r="H685" s="2"/>
      <c r="I685" s="2"/>
      <c r="J685" s="2"/>
    </row>
    <row r="686" spans="7:10" x14ac:dyDescent="0.2">
      <c r="I686" s="2"/>
      <c r="J686" s="2"/>
    </row>
    <row r="687" spans="7:10" x14ac:dyDescent="0.2">
      <c r="I687" s="2"/>
      <c r="J687" s="2"/>
    </row>
    <row r="688" spans="7:10" x14ac:dyDescent="0.2">
      <c r="I688" s="2"/>
      <c r="J688" s="2"/>
    </row>
    <row r="689" spans="9:10" x14ac:dyDescent="0.2">
      <c r="I689" s="2"/>
      <c r="J689" s="2"/>
    </row>
    <row r="690" spans="9:10" x14ac:dyDescent="0.2">
      <c r="I690" s="2"/>
      <c r="J690" s="2"/>
    </row>
    <row r="691" spans="9:10" x14ac:dyDescent="0.2">
      <c r="I691" s="2"/>
      <c r="J691" s="2"/>
    </row>
    <row r="692" spans="9:10" x14ac:dyDescent="0.2">
      <c r="I692" s="2"/>
      <c r="J692" s="2"/>
    </row>
    <row r="693" spans="9:10" x14ac:dyDescent="0.2">
      <c r="I693" s="2"/>
      <c r="J693" s="2"/>
    </row>
    <row r="694" spans="9:10" x14ac:dyDescent="0.2">
      <c r="I694" s="2"/>
      <c r="J694" s="2"/>
    </row>
    <row r="695" spans="9:10" x14ac:dyDescent="0.2">
      <c r="I695" s="2"/>
      <c r="J695" s="2"/>
    </row>
    <row r="696" spans="9:10" x14ac:dyDescent="0.2">
      <c r="I696" s="2"/>
      <c r="J696" s="2"/>
    </row>
    <row r="697" spans="9:10" x14ac:dyDescent="0.2">
      <c r="I697" s="2"/>
      <c r="J697" s="2"/>
    </row>
    <row r="698" spans="9:10" x14ac:dyDescent="0.2">
      <c r="I698" s="2"/>
      <c r="J698" s="2"/>
    </row>
    <row r="699" spans="9:10" x14ac:dyDescent="0.2">
      <c r="I699" s="2"/>
      <c r="J699" s="2"/>
    </row>
    <row r="700" spans="9:10" x14ac:dyDescent="0.2">
      <c r="I700" s="2"/>
      <c r="J700" s="2"/>
    </row>
    <row r="701" spans="9:10" x14ac:dyDescent="0.2">
      <c r="I701" s="2"/>
      <c r="J701" s="2"/>
    </row>
    <row r="702" spans="9:10" x14ac:dyDescent="0.2">
      <c r="I702" s="2"/>
      <c r="J702" s="2"/>
    </row>
    <row r="703" spans="9:10" x14ac:dyDescent="0.2">
      <c r="I703" s="2"/>
      <c r="J703" s="2"/>
    </row>
    <row r="704" spans="9:10" x14ac:dyDescent="0.2">
      <c r="I704" s="2"/>
      <c r="J704" s="2"/>
    </row>
    <row r="705" spans="9:14" x14ac:dyDescent="0.2">
      <c r="I705" s="2"/>
      <c r="J705" s="2"/>
    </row>
    <row r="706" spans="9:14" x14ac:dyDescent="0.2">
      <c r="I706" s="2"/>
      <c r="J706" s="2"/>
    </row>
    <row r="707" spans="9:14" x14ac:dyDescent="0.2">
      <c r="I707" s="2"/>
      <c r="J707" s="2"/>
    </row>
    <row r="708" spans="9:14" x14ac:dyDescent="0.2">
      <c r="I708" s="2"/>
      <c r="J708" s="2"/>
    </row>
    <row r="709" spans="9:14" x14ac:dyDescent="0.2">
      <c r="I709" s="2"/>
      <c r="J709" s="2"/>
    </row>
    <row r="710" spans="9:14" x14ac:dyDescent="0.2">
      <c r="I710" s="2"/>
      <c r="J710" s="2"/>
    </row>
    <row r="711" spans="9:14" x14ac:dyDescent="0.2">
      <c r="I711" s="2"/>
      <c r="J711" s="2"/>
    </row>
    <row r="712" spans="9:14" x14ac:dyDescent="0.2">
      <c r="I712" s="2"/>
      <c r="J712" s="2"/>
    </row>
    <row r="713" spans="9:14" x14ac:dyDescent="0.2">
      <c r="I713" s="2"/>
      <c r="J713" s="2"/>
    </row>
    <row r="714" spans="9:14" x14ac:dyDescent="0.2">
      <c r="I714" s="2"/>
      <c r="J714" s="2"/>
    </row>
    <row r="715" spans="9:14" x14ac:dyDescent="0.2">
      <c r="J715" s="2"/>
    </row>
    <row r="716" spans="9:14" x14ac:dyDescent="0.2">
      <c r="I716" s="2"/>
      <c r="J716" s="2"/>
    </row>
    <row r="717" spans="9:14" x14ac:dyDescent="0.2">
      <c r="I717" s="2"/>
      <c r="J717" s="2"/>
      <c r="N717" s="37"/>
    </row>
    <row r="718" spans="9:14" x14ac:dyDescent="0.2">
      <c r="I718" s="2"/>
      <c r="J718" s="2"/>
      <c r="N718" s="37"/>
    </row>
    <row r="719" spans="9:14" x14ac:dyDescent="0.2">
      <c r="I719" s="2"/>
      <c r="J719" s="2"/>
      <c r="N719" s="37"/>
    </row>
    <row r="720" spans="9:14" x14ac:dyDescent="0.2">
      <c r="I720" s="2"/>
      <c r="J720" s="2"/>
      <c r="N720" s="37"/>
    </row>
    <row r="721" spans="9:10" x14ac:dyDescent="0.2">
      <c r="I721" s="2"/>
      <c r="J721" s="2"/>
    </row>
    <row r="722" spans="9:10" x14ac:dyDescent="0.2">
      <c r="I722" s="2"/>
      <c r="J722" s="2"/>
    </row>
    <row r="723" spans="9:10" x14ac:dyDescent="0.2">
      <c r="I723" s="2"/>
      <c r="J723" s="2"/>
    </row>
    <row r="724" spans="9:10" x14ac:dyDescent="0.2">
      <c r="I724" s="2"/>
      <c r="J724" s="2"/>
    </row>
    <row r="725" spans="9:10" x14ac:dyDescent="0.2">
      <c r="J725" s="2"/>
    </row>
    <row r="726" spans="9:10" x14ac:dyDescent="0.2">
      <c r="J726" s="2"/>
    </row>
    <row r="727" spans="9:10" x14ac:dyDescent="0.2">
      <c r="J727" s="2"/>
    </row>
    <row r="728" spans="9:10" x14ac:dyDescent="0.2">
      <c r="J728" s="2"/>
    </row>
    <row r="729" spans="9:10" x14ac:dyDescent="0.2">
      <c r="J729" s="2"/>
    </row>
    <row r="730" spans="9:10" x14ac:dyDescent="0.2">
      <c r="J730" s="2"/>
    </row>
    <row r="731" spans="9:10" x14ac:dyDescent="0.2">
      <c r="J731" s="2"/>
    </row>
    <row r="732" spans="9:10" x14ac:dyDescent="0.2">
      <c r="J732" s="2"/>
    </row>
    <row r="733" spans="9:10" x14ac:dyDescent="0.2">
      <c r="I733" s="2"/>
      <c r="J733" s="2"/>
    </row>
    <row r="734" spans="9:10" x14ac:dyDescent="0.2">
      <c r="I734" s="2"/>
      <c r="J734" s="2"/>
    </row>
    <row r="735" spans="9:10" x14ac:dyDescent="0.2">
      <c r="I735" s="2"/>
      <c r="J735" s="2"/>
    </row>
    <row r="736" spans="9:10" x14ac:dyDescent="0.2">
      <c r="I736" s="2"/>
      <c r="J736" s="2"/>
    </row>
    <row r="737" spans="9:10" x14ac:dyDescent="0.2">
      <c r="I737" s="2"/>
      <c r="J737" s="2"/>
    </row>
    <row r="738" spans="9:10" x14ac:dyDescent="0.2">
      <c r="I738" s="2"/>
      <c r="J738" s="2"/>
    </row>
    <row r="739" spans="9:10" x14ac:dyDescent="0.2">
      <c r="J739" s="2"/>
    </row>
    <row r="740" spans="9:10" x14ac:dyDescent="0.2">
      <c r="J740" s="2"/>
    </row>
    <row r="741" spans="9:10" x14ac:dyDescent="0.2">
      <c r="J741" s="2"/>
    </row>
    <row r="742" spans="9:10" x14ac:dyDescent="0.2">
      <c r="J742" s="2"/>
    </row>
    <row r="743" spans="9:10" x14ac:dyDescent="0.2">
      <c r="J743" s="2"/>
    </row>
    <row r="744" spans="9:10" x14ac:dyDescent="0.2">
      <c r="J744" s="2"/>
    </row>
    <row r="745" spans="9:10" x14ac:dyDescent="0.2">
      <c r="J745" s="2"/>
    </row>
    <row r="746" spans="9:10" x14ac:dyDescent="0.2">
      <c r="J746" s="2"/>
    </row>
    <row r="747" spans="9:10" x14ac:dyDescent="0.2">
      <c r="J747" s="2"/>
    </row>
    <row r="748" spans="9:10" x14ac:dyDescent="0.2">
      <c r="J748" s="2"/>
    </row>
    <row r="749" spans="9:10" x14ac:dyDescent="0.2">
      <c r="J749" s="2"/>
    </row>
    <row r="750" spans="9:10" x14ac:dyDescent="0.2">
      <c r="J750" s="2"/>
    </row>
    <row r="751" spans="9:10" x14ac:dyDescent="0.2">
      <c r="J751" s="2"/>
    </row>
    <row r="752" spans="9:10" x14ac:dyDescent="0.2">
      <c r="J752" s="2"/>
    </row>
    <row r="753" spans="9:14" x14ac:dyDescent="0.2">
      <c r="J753" s="2"/>
    </row>
    <row r="754" spans="9:14" x14ac:dyDescent="0.2">
      <c r="J754" s="2"/>
    </row>
    <row r="755" spans="9:14" x14ac:dyDescent="0.2">
      <c r="J755" s="2"/>
    </row>
    <row r="756" spans="9:14" x14ac:dyDescent="0.2">
      <c r="J756" s="2"/>
    </row>
    <row r="757" spans="9:14" x14ac:dyDescent="0.2">
      <c r="J757" s="2"/>
      <c r="N757" s="37"/>
    </row>
    <row r="758" spans="9:14" x14ac:dyDescent="0.2">
      <c r="I758" s="2"/>
      <c r="J758" s="2"/>
      <c r="N758" s="37"/>
    </row>
    <row r="759" spans="9:14" x14ac:dyDescent="0.2">
      <c r="I759" s="2"/>
      <c r="J759" s="2"/>
      <c r="N759" s="37"/>
    </row>
    <row r="760" spans="9:14" x14ac:dyDescent="0.2">
      <c r="I760" s="2"/>
      <c r="J760" s="2"/>
      <c r="N760" s="37"/>
    </row>
    <row r="761" spans="9:14" x14ac:dyDescent="0.2">
      <c r="J761" s="2"/>
    </row>
    <row r="762" spans="9:14" x14ac:dyDescent="0.2">
      <c r="J762" s="2"/>
    </row>
    <row r="763" spans="9:14" x14ac:dyDescent="0.2">
      <c r="J763" s="2"/>
    </row>
    <row r="764" spans="9:14" x14ac:dyDescent="0.2">
      <c r="I764" s="2"/>
      <c r="J764" s="2"/>
    </row>
    <row r="765" spans="9:14" x14ac:dyDescent="0.2">
      <c r="I765" s="2"/>
      <c r="J765" s="2"/>
    </row>
    <row r="766" spans="9:14" x14ac:dyDescent="0.2">
      <c r="I766" s="2"/>
      <c r="J766" s="2"/>
    </row>
    <row r="767" spans="9:14" x14ac:dyDescent="0.2">
      <c r="I767" s="2"/>
      <c r="J767" s="2"/>
    </row>
    <row r="768" spans="9:14" x14ac:dyDescent="0.2">
      <c r="J768" s="2"/>
    </row>
    <row r="769" spans="9:14" x14ac:dyDescent="0.2">
      <c r="I769" s="2"/>
      <c r="J769" s="2"/>
      <c r="N769" s="37"/>
    </row>
    <row r="770" spans="9:14" x14ac:dyDescent="0.2">
      <c r="I770" s="2"/>
      <c r="J770" s="2"/>
      <c r="N770" s="37"/>
    </row>
    <row r="771" spans="9:14" x14ac:dyDescent="0.2">
      <c r="I771" s="2"/>
      <c r="J771" s="2"/>
      <c r="N771" s="37"/>
    </row>
    <row r="772" spans="9:14" x14ac:dyDescent="0.2">
      <c r="I772" s="2"/>
      <c r="J772" s="2"/>
      <c r="N772" s="37"/>
    </row>
    <row r="773" spans="9:14" x14ac:dyDescent="0.2">
      <c r="J773" s="2"/>
    </row>
    <row r="774" spans="9:14" x14ac:dyDescent="0.2">
      <c r="I774" s="2"/>
      <c r="J774" s="2"/>
    </row>
    <row r="775" spans="9:14" x14ac:dyDescent="0.2">
      <c r="I775" s="2"/>
      <c r="J775" s="2"/>
    </row>
  </sheetData>
  <autoFilter ref="B6:O160" xr:uid="{00000000-0009-0000-0000-00000A000000}"/>
  <dataValidations disablePrompts="1"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C4 E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defaultRowHeight="12.75" x14ac:dyDescent="0.2"/>
  <cols>
    <col min="1" max="1" width="26" bestFit="1" customWidth="1"/>
    <col min="2" max="2" width="26.5703125" customWidth="1"/>
    <col min="3" max="3" width="21.5703125" bestFit="1" customWidth="1"/>
    <col min="4" max="4" width="20.7109375" customWidth="1"/>
    <col min="5" max="5" width="14.28515625" customWidth="1"/>
    <col min="6" max="6" width="22.140625" customWidth="1"/>
    <col min="7" max="7" width="6.7109375" bestFit="1" customWidth="1"/>
    <col min="8" max="8" width="26.28515625" customWidth="1"/>
    <col min="9" max="9" width="34.85546875" customWidth="1"/>
    <col min="10" max="10" width="14.140625" bestFit="1" customWidth="1"/>
    <col min="11" max="11" width="12.140625" bestFit="1" customWidth="1"/>
    <col min="12" max="12" width="12.42578125" bestFit="1" customWidth="1"/>
    <col min="13" max="13" width="36.28515625" bestFit="1" customWidth="1"/>
    <col min="14" max="15" width="12.28515625" bestFit="1" customWidth="1"/>
    <col min="16" max="16" width="6" bestFit="1" customWidth="1"/>
  </cols>
  <sheetData>
    <row r="1" spans="1:26" ht="13.9" customHeight="1" thickBot="1" x14ac:dyDescent="0.25">
      <c r="A1" s="40" t="s">
        <v>63</v>
      </c>
      <c r="B1" s="33" t="s">
        <v>3223</v>
      </c>
      <c r="C1" s="41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Z1" t="s">
        <v>668</v>
      </c>
    </row>
    <row r="2" spans="1:26" ht="13.9" customHeight="1" thickTop="1" x14ac:dyDescent="0.2">
      <c r="A2" s="42" t="s">
        <v>3224</v>
      </c>
      <c r="B2" s="43" t="s">
        <v>65</v>
      </c>
      <c r="C2" s="43" t="s">
        <v>71</v>
      </c>
      <c r="D2" s="43"/>
      <c r="E2" s="43" t="str">
        <f>IF($A$6="Full Data","PacoMatlCode","")</f>
        <v>PacoMatlCode</v>
      </c>
      <c r="F2" s="43" t="str">
        <f>IF($A$6="Full Data","ShaftMaterial","")</f>
        <v>ShaftMaterial</v>
      </c>
      <c r="G2" s="43" t="s">
        <v>676</v>
      </c>
      <c r="H2" s="23" t="s">
        <v>2036</v>
      </c>
      <c r="I2" s="23" t="s">
        <v>2401</v>
      </c>
      <c r="J2" s="43" t="s">
        <v>3225</v>
      </c>
      <c r="K2" s="43" t="s">
        <v>3226</v>
      </c>
      <c r="L2" s="43" t="s">
        <v>875</v>
      </c>
      <c r="M2" s="43"/>
      <c r="N2" s="43" t="s">
        <v>671</v>
      </c>
      <c r="O2" s="23" t="str">
        <f>IF($A$6="Full Data", "LeadtimeID", "")</f>
        <v>LeadtimeID</v>
      </c>
    </row>
    <row r="3" spans="1:26" x14ac:dyDescent="0.2">
      <c r="A3" s="42" t="s">
        <v>866</v>
      </c>
      <c r="B3" s="43" t="s">
        <v>70</v>
      </c>
      <c r="C3" s="43"/>
      <c r="D3" s="43" t="s">
        <v>65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x14ac:dyDescent="0.2">
      <c r="A4" s="44" t="s">
        <v>83</v>
      </c>
      <c r="B4" s="45" t="s">
        <v>673</v>
      </c>
      <c r="C4" s="45" t="s">
        <v>85</v>
      </c>
      <c r="D4" s="45" t="s">
        <v>84</v>
      </c>
      <c r="E4" s="45" t="str">
        <f>IF($A$6="Full Data","text","")</f>
        <v>text</v>
      </c>
      <c r="F4" s="45" t="str">
        <f>IF($A$6="Full Data","text","")</f>
        <v>text</v>
      </c>
      <c r="G4" s="45" t="s">
        <v>85</v>
      </c>
      <c r="H4" s="45" t="s">
        <v>85</v>
      </c>
      <c r="I4" s="45" t="s">
        <v>85</v>
      </c>
      <c r="J4" s="45" t="s">
        <v>86</v>
      </c>
      <c r="K4" s="45" t="s">
        <v>86</v>
      </c>
      <c r="L4" s="45" t="s">
        <v>85</v>
      </c>
      <c r="M4" s="45"/>
      <c r="N4" s="45" t="s">
        <v>84</v>
      </c>
      <c r="O4" s="45" t="str">
        <f>IF($A$6="Full Data", "pointer", "")</f>
        <v>pointer</v>
      </c>
      <c r="P4" s="29" t="s">
        <v>88</v>
      </c>
    </row>
    <row r="5" spans="1:26" ht="13.9" customHeight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18"/>
    </row>
    <row r="6" spans="1:26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871</v>
      </c>
      <c r="E6" s="6" t="s">
        <v>3227</v>
      </c>
      <c r="F6" s="6" t="s">
        <v>3228</v>
      </c>
      <c r="G6" s="6" t="s">
        <v>2037</v>
      </c>
      <c r="H6" s="6" t="s">
        <v>2406</v>
      </c>
      <c r="I6" s="6" t="s">
        <v>2404</v>
      </c>
      <c r="J6" s="6" t="s">
        <v>3229</v>
      </c>
      <c r="K6" s="6" t="s">
        <v>3230</v>
      </c>
      <c r="L6" s="6" t="s">
        <v>2409</v>
      </c>
      <c r="M6" s="6" t="s">
        <v>3</v>
      </c>
      <c r="N6" s="13" t="s">
        <v>677</v>
      </c>
      <c r="O6" s="13" t="s">
        <v>672</v>
      </c>
    </row>
    <row r="7" spans="1:26" x14ac:dyDescent="0.2">
      <c r="A7" s="48" t="s">
        <v>95</v>
      </c>
      <c r="B7" t="s">
        <v>3231</v>
      </c>
      <c r="C7" s="21" t="s">
        <v>268</v>
      </c>
      <c r="D7" t="s">
        <v>3232</v>
      </c>
      <c r="E7" t="s">
        <v>3233</v>
      </c>
      <c r="F7" s="37" t="s">
        <v>1261</v>
      </c>
      <c r="G7" t="s">
        <v>257</v>
      </c>
      <c r="H7" s="84" t="s">
        <v>2077</v>
      </c>
      <c r="I7" t="s">
        <v>2414</v>
      </c>
      <c r="J7">
        <v>1.125</v>
      </c>
      <c r="K7">
        <v>1.125</v>
      </c>
      <c r="L7">
        <v>98183502</v>
      </c>
      <c r="M7" t="s">
        <v>3234</v>
      </c>
      <c r="N7" t="s">
        <v>3235</v>
      </c>
      <c r="O7" t="s">
        <v>898</v>
      </c>
    </row>
    <row r="8" spans="1:26" x14ac:dyDescent="0.2">
      <c r="A8" s="12"/>
      <c r="B8" t="s">
        <v>3236</v>
      </c>
      <c r="C8" s="83" t="s">
        <v>255</v>
      </c>
      <c r="D8" t="s">
        <v>3232</v>
      </c>
      <c r="E8" t="s">
        <v>3233</v>
      </c>
      <c r="F8" s="37" t="s">
        <v>1261</v>
      </c>
      <c r="G8" t="s">
        <v>257</v>
      </c>
      <c r="H8" t="s">
        <v>2098</v>
      </c>
      <c r="I8" t="s">
        <v>2414</v>
      </c>
      <c r="J8">
        <v>1.125</v>
      </c>
      <c r="K8">
        <v>1.375</v>
      </c>
      <c r="L8">
        <v>98132103</v>
      </c>
      <c r="M8" t="s">
        <v>3237</v>
      </c>
      <c r="N8" t="s">
        <v>3238</v>
      </c>
      <c r="O8" t="s">
        <v>898</v>
      </c>
    </row>
    <row r="9" spans="1:26" x14ac:dyDescent="0.2">
      <c r="A9" s="12"/>
      <c r="B9" t="s">
        <v>3239</v>
      </c>
      <c r="C9" s="83" t="s">
        <v>260</v>
      </c>
      <c r="D9" t="s">
        <v>3232</v>
      </c>
      <c r="E9" t="s">
        <v>3233</v>
      </c>
      <c r="F9" s="37" t="s">
        <v>1261</v>
      </c>
      <c r="G9" t="s">
        <v>257</v>
      </c>
      <c r="H9" s="84" t="s">
        <v>2063</v>
      </c>
      <c r="I9" t="s">
        <v>2414</v>
      </c>
      <c r="J9">
        <v>1.125</v>
      </c>
      <c r="K9">
        <v>1.625</v>
      </c>
      <c r="L9">
        <v>98183503</v>
      </c>
      <c r="M9" t="s">
        <v>3240</v>
      </c>
      <c r="N9" t="s">
        <v>3238</v>
      </c>
      <c r="O9" t="s">
        <v>898</v>
      </c>
    </row>
    <row r="10" spans="1:26" x14ac:dyDescent="0.2">
      <c r="A10" s="12"/>
      <c r="B10" t="s">
        <v>3241</v>
      </c>
      <c r="C10" s="21" t="s">
        <v>272</v>
      </c>
      <c r="D10" t="s">
        <v>3232</v>
      </c>
      <c r="E10" t="s">
        <v>3233</v>
      </c>
      <c r="F10" s="37" t="s">
        <v>1261</v>
      </c>
      <c r="G10" t="s">
        <v>257</v>
      </c>
      <c r="H10" s="84" t="s">
        <v>2098</v>
      </c>
      <c r="I10" t="s">
        <v>2414</v>
      </c>
      <c r="J10">
        <v>1.125</v>
      </c>
      <c r="K10">
        <v>1.375</v>
      </c>
      <c r="L10">
        <v>98132103</v>
      </c>
      <c r="M10" t="s">
        <v>3237</v>
      </c>
      <c r="N10" t="s">
        <v>3238</v>
      </c>
      <c r="O10" t="s">
        <v>898</v>
      </c>
    </row>
    <row r="11" spans="1:26" x14ac:dyDescent="0.2">
      <c r="A11" s="12"/>
      <c r="B11" t="s">
        <v>3242</v>
      </c>
      <c r="C11" s="21" t="s">
        <v>264</v>
      </c>
      <c r="D11" t="s">
        <v>3232</v>
      </c>
      <c r="E11" t="s">
        <v>3233</v>
      </c>
      <c r="F11" s="37" t="s">
        <v>1261</v>
      </c>
      <c r="G11" t="s">
        <v>257</v>
      </c>
      <c r="H11" s="84" t="s">
        <v>3243</v>
      </c>
      <c r="I11" t="s">
        <v>2414</v>
      </c>
      <c r="J11">
        <v>1.125</v>
      </c>
      <c r="K11">
        <v>1.125</v>
      </c>
      <c r="L11">
        <v>98183502</v>
      </c>
      <c r="M11" t="s">
        <v>3234</v>
      </c>
      <c r="N11" t="s">
        <v>3235</v>
      </c>
      <c r="O11" t="s">
        <v>898</v>
      </c>
    </row>
    <row r="12" spans="1:26" x14ac:dyDescent="0.2">
      <c r="A12" s="12"/>
      <c r="B12" t="s">
        <v>3244</v>
      </c>
      <c r="C12" s="21" t="s">
        <v>276</v>
      </c>
      <c r="D12" t="s">
        <v>3232</v>
      </c>
      <c r="E12" t="s">
        <v>3233</v>
      </c>
      <c r="F12" s="37" t="s">
        <v>1261</v>
      </c>
      <c r="G12" t="s">
        <v>257</v>
      </c>
      <c r="H12" t="s">
        <v>2098</v>
      </c>
      <c r="I12" t="s">
        <v>2414</v>
      </c>
      <c r="J12">
        <v>1.125</v>
      </c>
      <c r="K12">
        <v>1.375</v>
      </c>
      <c r="L12">
        <v>98132103</v>
      </c>
      <c r="M12" t="s">
        <v>3237</v>
      </c>
      <c r="N12" t="s">
        <v>3238</v>
      </c>
      <c r="O12" t="s">
        <v>898</v>
      </c>
    </row>
    <row r="13" spans="1:26" x14ac:dyDescent="0.2">
      <c r="A13" s="12"/>
      <c r="B13" t="s">
        <v>3245</v>
      </c>
      <c r="C13" s="21" t="s">
        <v>280</v>
      </c>
      <c r="D13" t="s">
        <v>3232</v>
      </c>
      <c r="E13" t="s">
        <v>3233</v>
      </c>
      <c r="F13" s="37" t="s">
        <v>1261</v>
      </c>
      <c r="G13" t="s">
        <v>257</v>
      </c>
      <c r="H13" s="84" t="s">
        <v>2137</v>
      </c>
      <c r="I13" t="s">
        <v>2414</v>
      </c>
      <c r="J13">
        <v>1.125</v>
      </c>
      <c r="K13">
        <v>1.625</v>
      </c>
      <c r="L13">
        <v>98183503</v>
      </c>
      <c r="M13" t="s">
        <v>3240</v>
      </c>
      <c r="N13" t="s">
        <v>3238</v>
      </c>
      <c r="O13" t="s">
        <v>898</v>
      </c>
    </row>
    <row r="14" spans="1:26" x14ac:dyDescent="0.2">
      <c r="A14" s="12"/>
      <c r="B14" t="s">
        <v>3246</v>
      </c>
      <c r="C14" s="21" t="s">
        <v>284</v>
      </c>
      <c r="D14" t="s">
        <v>3232</v>
      </c>
      <c r="E14" t="s">
        <v>3233</v>
      </c>
      <c r="F14" s="37" t="s">
        <v>1261</v>
      </c>
      <c r="G14" t="s">
        <v>257</v>
      </c>
      <c r="H14" s="84" t="s">
        <v>2077</v>
      </c>
      <c r="I14" t="s">
        <v>2414</v>
      </c>
      <c r="J14">
        <v>1.125</v>
      </c>
      <c r="K14">
        <v>1.125</v>
      </c>
      <c r="L14">
        <v>98183502</v>
      </c>
      <c r="M14" t="s">
        <v>3234</v>
      </c>
      <c r="N14" t="s">
        <v>3235</v>
      </c>
      <c r="O14" t="s">
        <v>898</v>
      </c>
    </row>
    <row r="15" spans="1:26" x14ac:dyDescent="0.2">
      <c r="A15" s="12"/>
      <c r="B15" t="s">
        <v>3247</v>
      </c>
      <c r="C15" s="21" t="s">
        <v>288</v>
      </c>
      <c r="D15" t="s">
        <v>3232</v>
      </c>
      <c r="E15" t="s">
        <v>3233</v>
      </c>
      <c r="F15" s="37" t="s">
        <v>1261</v>
      </c>
      <c r="G15" t="s">
        <v>257</v>
      </c>
      <c r="H15" s="84" t="s">
        <v>2098</v>
      </c>
      <c r="I15" t="s">
        <v>2414</v>
      </c>
      <c r="J15">
        <v>1.125</v>
      </c>
      <c r="K15">
        <v>1.375</v>
      </c>
      <c r="L15">
        <v>98132103</v>
      </c>
      <c r="M15" t="s">
        <v>3237</v>
      </c>
      <c r="N15" t="s">
        <v>3238</v>
      </c>
      <c r="O15" t="s">
        <v>898</v>
      </c>
    </row>
    <row r="16" spans="1:26" x14ac:dyDescent="0.2">
      <c r="A16" s="12"/>
      <c r="B16" t="s">
        <v>3248</v>
      </c>
      <c r="C16" s="21" t="s">
        <v>292</v>
      </c>
      <c r="D16" t="s">
        <v>3232</v>
      </c>
      <c r="E16" t="s">
        <v>3233</v>
      </c>
      <c r="F16" s="37" t="s">
        <v>1261</v>
      </c>
      <c r="G16" t="s">
        <v>257</v>
      </c>
      <c r="H16" t="s">
        <v>2098</v>
      </c>
      <c r="I16" t="s">
        <v>2414</v>
      </c>
      <c r="J16">
        <v>1.125</v>
      </c>
      <c r="K16">
        <v>1.375</v>
      </c>
      <c r="L16">
        <v>98132103</v>
      </c>
      <c r="M16" t="s">
        <v>3237</v>
      </c>
      <c r="N16" t="s">
        <v>3238</v>
      </c>
      <c r="O16" t="s">
        <v>898</v>
      </c>
    </row>
    <row r="17" spans="1:15" x14ac:dyDescent="0.2">
      <c r="A17" s="12"/>
      <c r="B17" t="s">
        <v>3249</v>
      </c>
      <c r="C17" s="21" t="s">
        <v>296</v>
      </c>
      <c r="D17" t="s">
        <v>3232</v>
      </c>
      <c r="E17" t="s">
        <v>3233</v>
      </c>
      <c r="F17" s="37" t="s">
        <v>1261</v>
      </c>
      <c r="G17" t="s">
        <v>257</v>
      </c>
      <c r="H17" s="84" t="s">
        <v>2063</v>
      </c>
      <c r="I17" t="s">
        <v>2414</v>
      </c>
      <c r="J17">
        <v>1.125</v>
      </c>
      <c r="K17">
        <v>1.625</v>
      </c>
      <c r="L17">
        <v>98183503</v>
      </c>
      <c r="M17" t="s">
        <v>3240</v>
      </c>
      <c r="N17" t="s">
        <v>3238</v>
      </c>
      <c r="O17" t="s">
        <v>898</v>
      </c>
    </row>
    <row r="18" spans="1:15" x14ac:dyDescent="0.2">
      <c r="A18" s="12"/>
      <c r="B18" t="s">
        <v>3250</v>
      </c>
      <c r="C18" s="21" t="s">
        <v>300</v>
      </c>
      <c r="D18" t="s">
        <v>3232</v>
      </c>
      <c r="E18" t="s">
        <v>3233</v>
      </c>
      <c r="F18" s="37" t="s">
        <v>1261</v>
      </c>
      <c r="G18" t="s">
        <v>257</v>
      </c>
      <c r="H18" s="84" t="s">
        <v>3251</v>
      </c>
      <c r="I18" t="s">
        <v>2414</v>
      </c>
      <c r="J18">
        <v>1.125</v>
      </c>
      <c r="K18">
        <v>1.625</v>
      </c>
      <c r="L18">
        <v>98183503</v>
      </c>
      <c r="M18" t="s">
        <v>3240</v>
      </c>
      <c r="N18" t="s">
        <v>3238</v>
      </c>
      <c r="O18" t="s">
        <v>898</v>
      </c>
    </row>
    <row r="19" spans="1:15" x14ac:dyDescent="0.2">
      <c r="A19" s="12"/>
      <c r="B19" t="s">
        <v>3252</v>
      </c>
      <c r="C19" s="21" t="s">
        <v>304</v>
      </c>
      <c r="D19" t="s">
        <v>3232</v>
      </c>
      <c r="E19" t="s">
        <v>3233</v>
      </c>
      <c r="F19" s="37" t="s">
        <v>1261</v>
      </c>
      <c r="G19" t="s">
        <v>257</v>
      </c>
      <c r="H19" s="84" t="s">
        <v>2077</v>
      </c>
      <c r="I19" s="37" t="s">
        <v>2414</v>
      </c>
      <c r="J19">
        <v>1.125</v>
      </c>
      <c r="K19">
        <v>1.125</v>
      </c>
      <c r="L19">
        <v>98183502</v>
      </c>
      <c r="M19" t="s">
        <v>3234</v>
      </c>
      <c r="N19" t="s">
        <v>3235</v>
      </c>
      <c r="O19" t="s">
        <v>898</v>
      </c>
    </row>
    <row r="20" spans="1:15" x14ac:dyDescent="0.2">
      <c r="A20" s="12"/>
      <c r="B20" t="s">
        <v>3253</v>
      </c>
      <c r="C20" s="21" t="s">
        <v>308</v>
      </c>
      <c r="D20" t="s">
        <v>3232</v>
      </c>
      <c r="E20" t="s">
        <v>3233</v>
      </c>
      <c r="F20" s="37" t="s">
        <v>1261</v>
      </c>
      <c r="G20" s="63" t="s">
        <v>257</v>
      </c>
      <c r="H20" s="84" t="s">
        <v>2098</v>
      </c>
      <c r="I20" t="s">
        <v>2414</v>
      </c>
      <c r="J20">
        <v>1.125</v>
      </c>
      <c r="K20">
        <v>1.375</v>
      </c>
      <c r="L20">
        <v>98132103</v>
      </c>
      <c r="M20" t="s">
        <v>3237</v>
      </c>
      <c r="N20" t="s">
        <v>3238</v>
      </c>
      <c r="O20" t="s">
        <v>898</v>
      </c>
    </row>
    <row r="21" spans="1:15" x14ac:dyDescent="0.2">
      <c r="A21" s="12"/>
      <c r="B21" t="s">
        <v>3254</v>
      </c>
      <c r="C21" s="21" t="s">
        <v>316</v>
      </c>
      <c r="D21" t="s">
        <v>3232</v>
      </c>
      <c r="E21" t="s">
        <v>3233</v>
      </c>
      <c r="F21" s="37" t="s">
        <v>1261</v>
      </c>
      <c r="G21" s="63" t="s">
        <v>257</v>
      </c>
      <c r="H21" t="s">
        <v>2063</v>
      </c>
      <c r="I21" t="s">
        <v>2414</v>
      </c>
      <c r="J21">
        <v>1.125</v>
      </c>
      <c r="K21">
        <v>1.625</v>
      </c>
      <c r="L21">
        <v>98183503</v>
      </c>
      <c r="M21" t="s">
        <v>3240</v>
      </c>
      <c r="N21" t="s">
        <v>3255</v>
      </c>
      <c r="O21" t="s">
        <v>898</v>
      </c>
    </row>
    <row r="22" spans="1:15" x14ac:dyDescent="0.2">
      <c r="A22" s="12"/>
      <c r="B22" t="s">
        <v>3256</v>
      </c>
      <c r="C22" s="21" t="s">
        <v>321</v>
      </c>
      <c r="D22" t="s">
        <v>3232</v>
      </c>
      <c r="E22" t="s">
        <v>3233</v>
      </c>
      <c r="F22" s="37" t="s">
        <v>1261</v>
      </c>
      <c r="G22" s="63" t="s">
        <v>257</v>
      </c>
      <c r="H22" t="s">
        <v>2063</v>
      </c>
      <c r="I22" t="s">
        <v>2414</v>
      </c>
      <c r="J22">
        <v>1.125</v>
      </c>
      <c r="K22">
        <v>1.625</v>
      </c>
      <c r="L22">
        <v>98183503</v>
      </c>
      <c r="M22" t="s">
        <v>3240</v>
      </c>
      <c r="N22" t="s">
        <v>3255</v>
      </c>
      <c r="O22" t="s">
        <v>898</v>
      </c>
    </row>
    <row r="23" spans="1:15" x14ac:dyDescent="0.2">
      <c r="A23" s="12"/>
      <c r="B23" t="s">
        <v>3257</v>
      </c>
      <c r="C23" s="21" t="s">
        <v>325</v>
      </c>
      <c r="D23" t="s">
        <v>3232</v>
      </c>
      <c r="E23" t="s">
        <v>3233</v>
      </c>
      <c r="F23" s="37" t="s">
        <v>1261</v>
      </c>
      <c r="G23" s="63" t="s">
        <v>257</v>
      </c>
      <c r="H23" s="84" t="s">
        <v>3258</v>
      </c>
      <c r="I23" t="s">
        <v>2414</v>
      </c>
      <c r="J23">
        <v>1.125</v>
      </c>
      <c r="K23">
        <v>1.625</v>
      </c>
      <c r="L23" s="4" t="s">
        <v>901</v>
      </c>
      <c r="N23" t="s">
        <v>3235</v>
      </c>
      <c r="O23" t="s">
        <v>898</v>
      </c>
    </row>
    <row r="24" spans="1:15" x14ac:dyDescent="0.2">
      <c r="A24" s="12"/>
      <c r="B24" t="s">
        <v>3259</v>
      </c>
      <c r="C24" s="37" t="s">
        <v>329</v>
      </c>
      <c r="D24" t="s">
        <v>3232</v>
      </c>
      <c r="E24" t="s">
        <v>3233</v>
      </c>
      <c r="F24" s="37" t="s">
        <v>1261</v>
      </c>
      <c r="G24" s="63" t="s">
        <v>257</v>
      </c>
      <c r="H24" t="s">
        <v>2077</v>
      </c>
      <c r="I24" t="s">
        <v>2414</v>
      </c>
      <c r="J24">
        <v>1.125</v>
      </c>
      <c r="K24">
        <v>1.125</v>
      </c>
      <c r="L24">
        <v>98183502</v>
      </c>
      <c r="M24" t="s">
        <v>3234</v>
      </c>
      <c r="N24" t="s">
        <v>3235</v>
      </c>
      <c r="O24" t="s">
        <v>898</v>
      </c>
    </row>
    <row r="25" spans="1:15" x14ac:dyDescent="0.2">
      <c r="A25" s="12"/>
      <c r="B25" t="s">
        <v>3260</v>
      </c>
      <c r="C25" s="21" t="s">
        <v>333</v>
      </c>
      <c r="D25" t="s">
        <v>3232</v>
      </c>
      <c r="E25" t="s">
        <v>3233</v>
      </c>
      <c r="F25" s="37" t="s">
        <v>1261</v>
      </c>
      <c r="G25" s="63" t="s">
        <v>257</v>
      </c>
      <c r="H25" s="66" t="s">
        <v>2048</v>
      </c>
      <c r="I25" t="s">
        <v>2414</v>
      </c>
      <c r="J25">
        <v>1.125</v>
      </c>
      <c r="K25">
        <v>1.625</v>
      </c>
      <c r="L25">
        <v>98183503</v>
      </c>
      <c r="M25" t="s">
        <v>3240</v>
      </c>
      <c r="N25" t="s">
        <v>3255</v>
      </c>
      <c r="O25" t="s">
        <v>898</v>
      </c>
    </row>
    <row r="26" spans="1:15" x14ac:dyDescent="0.2">
      <c r="A26" s="12"/>
      <c r="B26" t="s">
        <v>3261</v>
      </c>
      <c r="C26" s="21" t="s">
        <v>337</v>
      </c>
      <c r="D26" t="s">
        <v>3232</v>
      </c>
      <c r="E26" t="s">
        <v>3233</v>
      </c>
      <c r="F26" s="37" t="s">
        <v>1261</v>
      </c>
      <c r="G26" s="63" t="s">
        <v>257</v>
      </c>
      <c r="H26" t="s">
        <v>2063</v>
      </c>
      <c r="I26" t="s">
        <v>2414</v>
      </c>
      <c r="J26">
        <v>1.125</v>
      </c>
      <c r="K26">
        <v>1.625</v>
      </c>
      <c r="L26">
        <v>98183503</v>
      </c>
      <c r="M26" t="s">
        <v>3240</v>
      </c>
      <c r="N26" t="s">
        <v>3255</v>
      </c>
      <c r="O26" t="s">
        <v>898</v>
      </c>
    </row>
    <row r="27" spans="1:15" x14ac:dyDescent="0.2">
      <c r="A27" s="12"/>
      <c r="B27" t="s">
        <v>3262</v>
      </c>
      <c r="C27" s="21" t="s">
        <v>341</v>
      </c>
      <c r="D27" t="s">
        <v>3232</v>
      </c>
      <c r="E27" t="s">
        <v>3233</v>
      </c>
      <c r="F27" s="37" t="s">
        <v>1261</v>
      </c>
      <c r="G27" s="63" t="s">
        <v>318</v>
      </c>
      <c r="H27" t="s">
        <v>2073</v>
      </c>
      <c r="I27" t="s">
        <v>2414</v>
      </c>
      <c r="J27">
        <v>1.125</v>
      </c>
      <c r="K27">
        <v>1.625</v>
      </c>
      <c r="L27">
        <v>98183504</v>
      </c>
      <c r="M27" t="s">
        <v>3263</v>
      </c>
      <c r="N27" t="s">
        <v>3264</v>
      </c>
      <c r="O27" t="s">
        <v>898</v>
      </c>
    </row>
    <row r="28" spans="1:15" x14ac:dyDescent="0.2">
      <c r="A28" s="12"/>
      <c r="B28" t="s">
        <v>3265</v>
      </c>
      <c r="C28" s="21" t="s">
        <v>345</v>
      </c>
      <c r="D28" t="s">
        <v>3232</v>
      </c>
      <c r="E28" t="s">
        <v>3233</v>
      </c>
      <c r="F28" s="37" t="s">
        <v>1261</v>
      </c>
      <c r="G28" s="63" t="s">
        <v>318</v>
      </c>
      <c r="H28" t="s">
        <v>2073</v>
      </c>
      <c r="I28" t="s">
        <v>2414</v>
      </c>
      <c r="J28">
        <v>1.125</v>
      </c>
      <c r="K28">
        <v>1.625</v>
      </c>
      <c r="L28">
        <v>98183504</v>
      </c>
      <c r="M28" t="s">
        <v>3263</v>
      </c>
      <c r="N28" t="s">
        <v>3264</v>
      </c>
      <c r="O28" t="s">
        <v>898</v>
      </c>
    </row>
    <row r="29" spans="1:15" x14ac:dyDescent="0.2">
      <c r="A29" s="12"/>
      <c r="B29" t="s">
        <v>3266</v>
      </c>
      <c r="C29" s="2" t="s">
        <v>349</v>
      </c>
      <c r="D29" t="s">
        <v>3232</v>
      </c>
      <c r="E29" t="s">
        <v>3233</v>
      </c>
      <c r="F29" s="37" t="s">
        <v>1261</v>
      </c>
      <c r="G29" s="63" t="s">
        <v>257</v>
      </c>
      <c r="H29" t="s">
        <v>2077</v>
      </c>
      <c r="I29" t="s">
        <v>2414</v>
      </c>
      <c r="J29">
        <v>1.125</v>
      </c>
      <c r="K29">
        <v>1.125</v>
      </c>
      <c r="L29">
        <v>98183502</v>
      </c>
      <c r="M29" t="s">
        <v>3234</v>
      </c>
      <c r="N29" t="s">
        <v>3235</v>
      </c>
      <c r="O29" t="s">
        <v>898</v>
      </c>
    </row>
    <row r="30" spans="1:15" x14ac:dyDescent="0.2">
      <c r="A30" s="12"/>
      <c r="B30" t="s">
        <v>3267</v>
      </c>
      <c r="C30" s="2" t="s">
        <v>353</v>
      </c>
      <c r="D30" t="s">
        <v>3232</v>
      </c>
      <c r="E30" t="s">
        <v>3233</v>
      </c>
      <c r="F30" s="37" t="s">
        <v>1261</v>
      </c>
      <c r="G30" s="63" t="s">
        <v>257</v>
      </c>
      <c r="H30" t="s">
        <v>2077</v>
      </c>
      <c r="I30" t="s">
        <v>2414</v>
      </c>
      <c r="J30">
        <v>1.125</v>
      </c>
      <c r="K30">
        <v>1.125</v>
      </c>
      <c r="L30">
        <v>98183502</v>
      </c>
      <c r="M30" t="s">
        <v>3234</v>
      </c>
      <c r="N30" t="s">
        <v>3235</v>
      </c>
      <c r="O30" t="s">
        <v>898</v>
      </c>
    </row>
    <row r="31" spans="1:15" x14ac:dyDescent="0.2">
      <c r="A31" s="12"/>
      <c r="B31" t="s">
        <v>3268</v>
      </c>
      <c r="C31" s="21" t="s">
        <v>357</v>
      </c>
      <c r="D31" t="s">
        <v>3232</v>
      </c>
      <c r="E31" t="s">
        <v>3233</v>
      </c>
      <c r="F31" s="37" t="s">
        <v>1261</v>
      </c>
      <c r="G31" s="63" t="s">
        <v>257</v>
      </c>
      <c r="H31" t="s">
        <v>2063</v>
      </c>
      <c r="I31" t="s">
        <v>2414</v>
      </c>
      <c r="J31">
        <v>1.125</v>
      </c>
      <c r="K31">
        <v>1.625</v>
      </c>
      <c r="L31">
        <v>98183503</v>
      </c>
      <c r="M31" t="s">
        <v>3240</v>
      </c>
      <c r="N31" t="s">
        <v>3255</v>
      </c>
      <c r="O31" t="s">
        <v>898</v>
      </c>
    </row>
    <row r="32" spans="1:15" x14ac:dyDescent="0.2">
      <c r="A32" s="12"/>
      <c r="B32" t="s">
        <v>3269</v>
      </c>
      <c r="C32" s="21" t="s">
        <v>361</v>
      </c>
      <c r="D32" t="s">
        <v>3232</v>
      </c>
      <c r="E32" t="s">
        <v>3233</v>
      </c>
      <c r="F32" s="37" t="s">
        <v>1261</v>
      </c>
      <c r="G32" s="63" t="s">
        <v>318</v>
      </c>
      <c r="H32" t="s">
        <v>2073</v>
      </c>
      <c r="I32" t="s">
        <v>2414</v>
      </c>
      <c r="J32">
        <v>1.125</v>
      </c>
      <c r="K32">
        <v>1.625</v>
      </c>
      <c r="L32">
        <v>98183504</v>
      </c>
      <c r="M32" t="s">
        <v>3263</v>
      </c>
      <c r="N32" t="s">
        <v>3264</v>
      </c>
      <c r="O32" t="s">
        <v>898</v>
      </c>
    </row>
    <row r="33" spans="1:15" x14ac:dyDescent="0.2">
      <c r="A33" s="12"/>
      <c r="B33" t="s">
        <v>3270</v>
      </c>
      <c r="C33" s="37" t="s">
        <v>365</v>
      </c>
      <c r="D33" t="s">
        <v>3232</v>
      </c>
      <c r="E33" t="s">
        <v>3233</v>
      </c>
      <c r="F33" s="37" t="s">
        <v>1261</v>
      </c>
      <c r="G33" s="63" t="s">
        <v>318</v>
      </c>
      <c r="H33" t="s">
        <v>2073</v>
      </c>
      <c r="I33" t="s">
        <v>2414</v>
      </c>
      <c r="J33">
        <v>1.125</v>
      </c>
      <c r="K33">
        <v>1.625</v>
      </c>
      <c r="L33">
        <v>98183504</v>
      </c>
      <c r="M33" t="s">
        <v>3263</v>
      </c>
      <c r="N33" t="s">
        <v>3264</v>
      </c>
      <c r="O33" t="s">
        <v>898</v>
      </c>
    </row>
    <row r="34" spans="1:15" x14ac:dyDescent="0.2">
      <c r="A34" s="12"/>
      <c r="B34" t="s">
        <v>3271</v>
      </c>
      <c r="C34" s="2" t="s">
        <v>369</v>
      </c>
      <c r="D34" t="s">
        <v>3232</v>
      </c>
      <c r="E34" t="s">
        <v>3233</v>
      </c>
      <c r="F34" s="37" t="s">
        <v>1261</v>
      </c>
      <c r="G34" s="63" t="s">
        <v>257</v>
      </c>
      <c r="H34" t="s">
        <v>2077</v>
      </c>
      <c r="I34" t="s">
        <v>2414</v>
      </c>
      <c r="J34">
        <v>1.125</v>
      </c>
      <c r="K34">
        <v>1.125</v>
      </c>
      <c r="L34">
        <v>98183502</v>
      </c>
      <c r="M34" t="s">
        <v>3234</v>
      </c>
      <c r="N34" t="s">
        <v>3235</v>
      </c>
      <c r="O34" t="s">
        <v>898</v>
      </c>
    </row>
    <row r="35" spans="1:15" x14ac:dyDescent="0.2">
      <c r="A35" s="12"/>
      <c r="B35" t="s">
        <v>3272</v>
      </c>
      <c r="C35" s="2" t="s">
        <v>373</v>
      </c>
      <c r="D35" t="s">
        <v>3232</v>
      </c>
      <c r="E35" t="s">
        <v>3233</v>
      </c>
      <c r="F35" s="37" t="s">
        <v>1261</v>
      </c>
      <c r="G35" s="63" t="s">
        <v>257</v>
      </c>
      <c r="H35" t="s">
        <v>2077</v>
      </c>
      <c r="I35" t="s">
        <v>2414</v>
      </c>
      <c r="J35">
        <v>1.125</v>
      </c>
      <c r="K35">
        <v>1.125</v>
      </c>
      <c r="L35">
        <v>98183502</v>
      </c>
      <c r="M35" t="s">
        <v>3234</v>
      </c>
      <c r="N35" t="s">
        <v>3235</v>
      </c>
      <c r="O35" t="s">
        <v>898</v>
      </c>
    </row>
    <row r="36" spans="1:15" x14ac:dyDescent="0.2">
      <c r="A36" s="12"/>
      <c r="B36" t="s">
        <v>3273</v>
      </c>
      <c r="C36" s="2" t="s">
        <v>377</v>
      </c>
      <c r="D36" t="s">
        <v>3232</v>
      </c>
      <c r="E36" t="s">
        <v>3233</v>
      </c>
      <c r="F36" s="37" t="s">
        <v>1261</v>
      </c>
      <c r="G36" s="63" t="s">
        <v>257</v>
      </c>
      <c r="H36" t="s">
        <v>2098</v>
      </c>
      <c r="I36" t="s">
        <v>2414</v>
      </c>
      <c r="J36">
        <v>1.125</v>
      </c>
      <c r="K36">
        <v>1.375</v>
      </c>
      <c r="L36">
        <v>98132103</v>
      </c>
      <c r="M36" t="s">
        <v>3237</v>
      </c>
      <c r="N36" t="s">
        <v>3238</v>
      </c>
      <c r="O36" t="s">
        <v>898</v>
      </c>
    </row>
    <row r="37" spans="1:15" x14ac:dyDescent="0.2">
      <c r="A37" s="12"/>
      <c r="B37" t="s">
        <v>3274</v>
      </c>
      <c r="C37" s="2" t="s">
        <v>429</v>
      </c>
      <c r="D37" t="s">
        <v>3232</v>
      </c>
      <c r="E37" t="s">
        <v>3233</v>
      </c>
      <c r="F37" s="37" t="s">
        <v>1261</v>
      </c>
      <c r="G37" s="63" t="s">
        <v>257</v>
      </c>
      <c r="H37" t="s">
        <v>2098</v>
      </c>
      <c r="I37" t="s">
        <v>2414</v>
      </c>
      <c r="J37">
        <v>1.125</v>
      </c>
      <c r="K37">
        <v>1.375</v>
      </c>
      <c r="L37">
        <v>98183501</v>
      </c>
      <c r="M37" t="s">
        <v>3275</v>
      </c>
      <c r="N37" t="s">
        <v>3276</v>
      </c>
      <c r="O37" t="s">
        <v>898</v>
      </c>
    </row>
    <row r="38" spans="1:15" x14ac:dyDescent="0.2">
      <c r="A38" s="12"/>
      <c r="B38" t="s">
        <v>3277</v>
      </c>
      <c r="C38" s="37" t="s">
        <v>433</v>
      </c>
      <c r="D38" t="s">
        <v>3232</v>
      </c>
      <c r="E38" t="s">
        <v>3233</v>
      </c>
      <c r="F38" s="37" t="s">
        <v>1261</v>
      </c>
      <c r="G38" t="s">
        <v>435</v>
      </c>
      <c r="H38" s="84" t="s">
        <v>2137</v>
      </c>
      <c r="I38" t="s">
        <v>2414</v>
      </c>
      <c r="J38">
        <v>1.125</v>
      </c>
      <c r="K38">
        <v>1.625</v>
      </c>
      <c r="L38">
        <v>98150635</v>
      </c>
      <c r="M38" t="s">
        <v>3278</v>
      </c>
      <c r="N38" t="s">
        <v>3279</v>
      </c>
      <c r="O38" t="s">
        <v>898</v>
      </c>
    </row>
    <row r="39" spans="1:15" x14ac:dyDescent="0.2">
      <c r="A39" s="12"/>
      <c r="B39" t="s">
        <v>3280</v>
      </c>
      <c r="C39" s="37" t="s">
        <v>438</v>
      </c>
      <c r="D39" t="s">
        <v>3232</v>
      </c>
      <c r="E39" t="s">
        <v>3233</v>
      </c>
      <c r="F39" s="37" t="s">
        <v>1261</v>
      </c>
      <c r="G39" s="63" t="s">
        <v>257</v>
      </c>
      <c r="H39" s="84" t="s">
        <v>2098</v>
      </c>
      <c r="I39" t="s">
        <v>2414</v>
      </c>
      <c r="J39">
        <v>1.125</v>
      </c>
      <c r="K39">
        <v>1.375</v>
      </c>
      <c r="L39">
        <v>98183501</v>
      </c>
      <c r="M39" t="s">
        <v>3275</v>
      </c>
      <c r="N39" t="s">
        <v>3276</v>
      </c>
      <c r="O39" t="s">
        <v>898</v>
      </c>
    </row>
    <row r="40" spans="1:15" x14ac:dyDescent="0.2">
      <c r="A40" s="12"/>
      <c r="B40" t="s">
        <v>3281</v>
      </c>
      <c r="C40" s="21" t="s">
        <v>381</v>
      </c>
      <c r="D40" t="s">
        <v>3232</v>
      </c>
      <c r="E40" t="s">
        <v>3233</v>
      </c>
      <c r="F40" s="37" t="s">
        <v>1261</v>
      </c>
      <c r="G40" s="63" t="s">
        <v>257</v>
      </c>
      <c r="H40" t="s">
        <v>2098</v>
      </c>
      <c r="I40" t="s">
        <v>2414</v>
      </c>
      <c r="J40">
        <v>1.125</v>
      </c>
      <c r="K40">
        <v>1.375</v>
      </c>
      <c r="L40">
        <v>98132103</v>
      </c>
      <c r="M40" t="s">
        <v>3237</v>
      </c>
      <c r="N40" t="s">
        <v>3238</v>
      </c>
      <c r="O40" t="s">
        <v>898</v>
      </c>
    </row>
    <row r="41" spans="1:15" x14ac:dyDescent="0.2">
      <c r="A41" s="12"/>
      <c r="B41" t="s">
        <v>3282</v>
      </c>
      <c r="C41" t="s">
        <v>385</v>
      </c>
      <c r="D41" t="s">
        <v>3232</v>
      </c>
      <c r="E41" t="s">
        <v>3233</v>
      </c>
      <c r="F41" s="37" t="s">
        <v>1261</v>
      </c>
      <c r="G41" s="63" t="s">
        <v>318</v>
      </c>
      <c r="H41" s="84" t="s">
        <v>2137</v>
      </c>
      <c r="I41" t="s">
        <v>2414</v>
      </c>
      <c r="J41">
        <v>1.125</v>
      </c>
      <c r="K41">
        <v>1.375</v>
      </c>
      <c r="L41">
        <v>98183103</v>
      </c>
      <c r="M41" t="s">
        <v>3237</v>
      </c>
      <c r="N41" t="s">
        <v>3283</v>
      </c>
      <c r="O41" t="s">
        <v>898</v>
      </c>
    </row>
    <row r="42" spans="1:15" x14ac:dyDescent="0.2">
      <c r="A42" s="12"/>
      <c r="B42" t="s">
        <v>3284</v>
      </c>
      <c r="C42" s="21" t="s">
        <v>389</v>
      </c>
      <c r="D42" t="s">
        <v>3232</v>
      </c>
      <c r="E42" t="s">
        <v>3233</v>
      </c>
      <c r="F42" s="37" t="s">
        <v>1261</v>
      </c>
      <c r="G42" s="63" t="s">
        <v>318</v>
      </c>
      <c r="H42" s="84" t="s">
        <v>3251</v>
      </c>
      <c r="I42" t="s">
        <v>2414</v>
      </c>
      <c r="J42">
        <v>1.125</v>
      </c>
      <c r="K42">
        <v>1.375</v>
      </c>
      <c r="L42">
        <v>98183103</v>
      </c>
      <c r="M42" t="s">
        <v>3285</v>
      </c>
      <c r="N42" t="s">
        <v>3283</v>
      </c>
      <c r="O42" t="s">
        <v>898</v>
      </c>
    </row>
    <row r="43" spans="1:15" x14ac:dyDescent="0.2">
      <c r="A43" s="12"/>
      <c r="B43" t="s">
        <v>3286</v>
      </c>
      <c r="C43" s="21" t="s">
        <v>393</v>
      </c>
      <c r="D43" t="s">
        <v>3232</v>
      </c>
      <c r="E43" t="s">
        <v>3233</v>
      </c>
      <c r="F43" s="37" t="s">
        <v>1261</v>
      </c>
      <c r="G43" s="63" t="s">
        <v>318</v>
      </c>
      <c r="H43" s="84" t="s">
        <v>3287</v>
      </c>
      <c r="I43" t="s">
        <v>2414</v>
      </c>
      <c r="J43">
        <v>1.625</v>
      </c>
      <c r="K43">
        <v>1.625</v>
      </c>
      <c r="L43">
        <v>98183505</v>
      </c>
      <c r="M43" t="s">
        <v>3288</v>
      </c>
      <c r="N43" t="s">
        <v>3289</v>
      </c>
      <c r="O43" t="s">
        <v>898</v>
      </c>
    </row>
    <row r="44" spans="1:15" x14ac:dyDescent="0.2">
      <c r="A44" s="12"/>
      <c r="B44" t="s">
        <v>3290</v>
      </c>
      <c r="C44" s="21" t="s">
        <v>397</v>
      </c>
      <c r="D44" t="s">
        <v>3232</v>
      </c>
      <c r="E44" t="s">
        <v>3233</v>
      </c>
      <c r="F44" s="37" t="s">
        <v>1261</v>
      </c>
      <c r="G44" s="63" t="s">
        <v>257</v>
      </c>
      <c r="H44" s="84" t="s">
        <v>2098</v>
      </c>
      <c r="I44" t="s">
        <v>2414</v>
      </c>
      <c r="J44">
        <v>1.125</v>
      </c>
      <c r="K44">
        <v>1.375</v>
      </c>
      <c r="L44">
        <v>98132103</v>
      </c>
      <c r="M44" t="s">
        <v>3237</v>
      </c>
      <c r="N44" t="s">
        <v>3238</v>
      </c>
      <c r="O44" t="s">
        <v>898</v>
      </c>
    </row>
    <row r="45" spans="1:15" x14ac:dyDescent="0.2">
      <c r="A45" s="12"/>
      <c r="B45" t="s">
        <v>3291</v>
      </c>
      <c r="C45" s="2" t="s">
        <v>401</v>
      </c>
      <c r="D45" t="s">
        <v>3232</v>
      </c>
      <c r="E45" t="s">
        <v>3233</v>
      </c>
      <c r="F45" s="37" t="s">
        <v>1261</v>
      </c>
      <c r="G45" s="63" t="s">
        <v>257</v>
      </c>
      <c r="H45" s="84" t="s">
        <v>3243</v>
      </c>
      <c r="I45" t="s">
        <v>2414</v>
      </c>
      <c r="J45">
        <v>1.125</v>
      </c>
      <c r="K45">
        <v>1.125</v>
      </c>
      <c r="L45">
        <v>98183502</v>
      </c>
      <c r="M45" t="s">
        <v>3234</v>
      </c>
      <c r="N45" t="s">
        <v>3235</v>
      </c>
      <c r="O45" t="s">
        <v>898</v>
      </c>
    </row>
    <row r="46" spans="1:15" x14ac:dyDescent="0.2">
      <c r="A46" s="12"/>
      <c r="B46" t="s">
        <v>3292</v>
      </c>
      <c r="C46" s="21" t="s">
        <v>405</v>
      </c>
      <c r="D46" t="s">
        <v>3232</v>
      </c>
      <c r="E46" t="s">
        <v>3233</v>
      </c>
      <c r="F46" s="37" t="s">
        <v>1261</v>
      </c>
      <c r="G46" s="63" t="s">
        <v>318</v>
      </c>
      <c r="H46" s="84" t="s">
        <v>3251</v>
      </c>
      <c r="I46" t="s">
        <v>2414</v>
      </c>
      <c r="J46">
        <v>1.125</v>
      </c>
      <c r="K46">
        <v>1.375</v>
      </c>
      <c r="L46">
        <v>98183103</v>
      </c>
      <c r="M46" t="s">
        <v>3285</v>
      </c>
      <c r="N46" t="s">
        <v>3283</v>
      </c>
      <c r="O46" t="s">
        <v>898</v>
      </c>
    </row>
    <row r="47" spans="1:15" x14ac:dyDescent="0.2">
      <c r="A47" s="12"/>
      <c r="B47" t="s">
        <v>3293</v>
      </c>
      <c r="C47" s="80" t="s">
        <v>409</v>
      </c>
      <c r="D47" t="s">
        <v>3232</v>
      </c>
      <c r="E47" t="s">
        <v>3233</v>
      </c>
      <c r="F47" s="37" t="s">
        <v>1261</v>
      </c>
      <c r="G47" s="63" t="s">
        <v>318</v>
      </c>
      <c r="H47" s="84" t="s">
        <v>3287</v>
      </c>
      <c r="I47" t="s">
        <v>2414</v>
      </c>
      <c r="J47">
        <v>1.125</v>
      </c>
      <c r="K47">
        <v>1.625</v>
      </c>
      <c r="L47">
        <v>98183504</v>
      </c>
      <c r="M47" t="s">
        <v>3263</v>
      </c>
      <c r="N47" t="s">
        <v>3294</v>
      </c>
      <c r="O47" t="s">
        <v>898</v>
      </c>
    </row>
    <row r="48" spans="1:15" x14ac:dyDescent="0.2">
      <c r="A48" s="12"/>
      <c r="B48" t="s">
        <v>3295</v>
      </c>
      <c r="C48" s="80" t="s">
        <v>413</v>
      </c>
      <c r="D48" t="s">
        <v>3232</v>
      </c>
      <c r="E48" t="s">
        <v>3233</v>
      </c>
      <c r="F48" s="37" t="s">
        <v>1261</v>
      </c>
      <c r="G48" s="63" t="s">
        <v>318</v>
      </c>
      <c r="H48" s="66" t="s">
        <v>3296</v>
      </c>
      <c r="I48" t="s">
        <v>2414</v>
      </c>
      <c r="J48">
        <v>1.125</v>
      </c>
      <c r="K48">
        <v>1.625</v>
      </c>
      <c r="L48">
        <v>98183504</v>
      </c>
      <c r="M48" t="s">
        <v>3263</v>
      </c>
      <c r="N48" t="s">
        <v>3294</v>
      </c>
      <c r="O48" t="s">
        <v>898</v>
      </c>
    </row>
    <row r="49" spans="1:15" x14ac:dyDescent="0.2">
      <c r="A49" s="12"/>
      <c r="B49" t="s">
        <v>3297</v>
      </c>
      <c r="C49" t="s">
        <v>417</v>
      </c>
      <c r="D49" t="s">
        <v>3232</v>
      </c>
      <c r="E49" t="s">
        <v>3233</v>
      </c>
      <c r="F49" s="37" t="s">
        <v>1261</v>
      </c>
      <c r="G49" s="63" t="s">
        <v>257</v>
      </c>
      <c r="H49" s="84" t="s">
        <v>3243</v>
      </c>
      <c r="I49" t="s">
        <v>2414</v>
      </c>
      <c r="J49">
        <v>1.125</v>
      </c>
      <c r="K49">
        <v>1.125</v>
      </c>
      <c r="L49">
        <v>98183502</v>
      </c>
      <c r="M49" t="s">
        <v>3234</v>
      </c>
      <c r="N49" t="s">
        <v>3235</v>
      </c>
      <c r="O49" t="s">
        <v>898</v>
      </c>
    </row>
    <row r="50" spans="1:15" x14ac:dyDescent="0.2">
      <c r="A50" s="12"/>
      <c r="B50" t="s">
        <v>3298</v>
      </c>
      <c r="C50" s="2" t="s">
        <v>421</v>
      </c>
      <c r="D50" t="s">
        <v>3232</v>
      </c>
      <c r="E50" t="s">
        <v>3233</v>
      </c>
      <c r="F50" s="37" t="s">
        <v>1261</v>
      </c>
      <c r="G50" s="63" t="s">
        <v>257</v>
      </c>
      <c r="H50" s="84" t="s">
        <v>2077</v>
      </c>
      <c r="I50" t="s">
        <v>2414</v>
      </c>
      <c r="J50">
        <v>1.125</v>
      </c>
      <c r="K50">
        <v>1.125</v>
      </c>
      <c r="L50">
        <v>98183502</v>
      </c>
      <c r="M50" t="s">
        <v>3234</v>
      </c>
      <c r="N50" t="s">
        <v>3235</v>
      </c>
      <c r="O50" t="s">
        <v>898</v>
      </c>
    </row>
    <row r="51" spans="1:15" x14ac:dyDescent="0.2">
      <c r="A51" s="12"/>
      <c r="B51" t="s">
        <v>3299</v>
      </c>
      <c r="C51" t="s">
        <v>425</v>
      </c>
      <c r="D51" t="s">
        <v>3232</v>
      </c>
      <c r="E51" t="s">
        <v>3233</v>
      </c>
      <c r="F51" s="37" t="s">
        <v>1261</v>
      </c>
      <c r="G51" s="63" t="s">
        <v>257</v>
      </c>
      <c r="H51" s="84" t="s">
        <v>2098</v>
      </c>
      <c r="I51" t="s">
        <v>2414</v>
      </c>
      <c r="J51">
        <v>1.125</v>
      </c>
      <c r="K51">
        <v>1.375</v>
      </c>
      <c r="L51">
        <v>98132103</v>
      </c>
      <c r="M51" t="s">
        <v>3237</v>
      </c>
      <c r="N51" t="s">
        <v>3238</v>
      </c>
      <c r="O51" t="s">
        <v>898</v>
      </c>
    </row>
    <row r="52" spans="1:15" x14ac:dyDescent="0.2">
      <c r="A52" s="12"/>
      <c r="B52" t="s">
        <v>3300</v>
      </c>
      <c r="C52" t="s">
        <v>498</v>
      </c>
      <c r="D52" t="s">
        <v>3232</v>
      </c>
      <c r="E52" t="s">
        <v>3233</v>
      </c>
      <c r="F52" s="37" t="s">
        <v>1261</v>
      </c>
      <c r="G52" t="s">
        <v>257</v>
      </c>
      <c r="H52" t="s">
        <v>2098</v>
      </c>
      <c r="I52" t="s">
        <v>2414</v>
      </c>
      <c r="J52">
        <v>1.125</v>
      </c>
      <c r="K52">
        <v>1.375</v>
      </c>
      <c r="L52">
        <v>98183501</v>
      </c>
      <c r="M52" t="s">
        <v>3275</v>
      </c>
      <c r="N52" t="s">
        <v>3276</v>
      </c>
      <c r="O52" t="s">
        <v>898</v>
      </c>
    </row>
    <row r="53" spans="1:15" x14ac:dyDescent="0.2">
      <c r="A53" s="12"/>
      <c r="B53" t="s">
        <v>3301</v>
      </c>
      <c r="C53" t="s">
        <v>502</v>
      </c>
      <c r="D53" t="s">
        <v>3232</v>
      </c>
      <c r="E53" t="s">
        <v>3233</v>
      </c>
      <c r="F53" s="37" t="s">
        <v>1261</v>
      </c>
      <c r="G53" t="s">
        <v>435</v>
      </c>
      <c r="H53" s="84" t="s">
        <v>2137</v>
      </c>
      <c r="I53" t="s">
        <v>2414</v>
      </c>
      <c r="J53">
        <v>1.125</v>
      </c>
      <c r="K53">
        <v>1.625</v>
      </c>
      <c r="L53">
        <v>98150635</v>
      </c>
      <c r="M53" t="s">
        <v>3278</v>
      </c>
      <c r="N53" t="s">
        <v>3279</v>
      </c>
      <c r="O53" t="s">
        <v>898</v>
      </c>
    </row>
    <row r="54" spans="1:15" x14ac:dyDescent="0.2">
      <c r="A54" s="12"/>
      <c r="B54" t="s">
        <v>3302</v>
      </c>
      <c r="C54" t="s">
        <v>506</v>
      </c>
      <c r="D54" t="s">
        <v>3232</v>
      </c>
      <c r="E54" t="s">
        <v>3233</v>
      </c>
      <c r="F54" s="37" t="s">
        <v>1261</v>
      </c>
      <c r="G54" t="s">
        <v>435</v>
      </c>
      <c r="H54" s="84" t="s">
        <v>3251</v>
      </c>
      <c r="I54" t="s">
        <v>2414</v>
      </c>
      <c r="J54">
        <v>1.125</v>
      </c>
      <c r="K54">
        <v>1.625</v>
      </c>
      <c r="L54">
        <v>98150635</v>
      </c>
      <c r="M54" t="s">
        <v>3278</v>
      </c>
      <c r="N54" t="s">
        <v>3279</v>
      </c>
      <c r="O54" t="s">
        <v>898</v>
      </c>
    </row>
    <row r="55" spans="1:15" x14ac:dyDescent="0.2">
      <c r="A55" s="12"/>
      <c r="B55" t="s">
        <v>3303</v>
      </c>
      <c r="C55" t="s">
        <v>510</v>
      </c>
      <c r="D55" t="s">
        <v>3232</v>
      </c>
      <c r="E55" t="s">
        <v>3233</v>
      </c>
      <c r="F55" s="37" t="s">
        <v>1261</v>
      </c>
      <c r="G55" t="s">
        <v>257</v>
      </c>
      <c r="H55" s="84" t="s">
        <v>2098</v>
      </c>
      <c r="I55" t="s">
        <v>2414</v>
      </c>
      <c r="J55">
        <v>1.125</v>
      </c>
      <c r="K55">
        <v>1.375</v>
      </c>
      <c r="L55">
        <v>98183501</v>
      </c>
      <c r="M55" t="s">
        <v>3275</v>
      </c>
      <c r="N55" t="s">
        <v>3276</v>
      </c>
      <c r="O55" t="s">
        <v>898</v>
      </c>
    </row>
    <row r="56" spans="1:15" x14ac:dyDescent="0.2">
      <c r="A56" s="12"/>
      <c r="B56" t="s">
        <v>3304</v>
      </c>
      <c r="C56" s="80" t="s">
        <v>446</v>
      </c>
      <c r="D56" t="s">
        <v>3232</v>
      </c>
      <c r="E56" t="s">
        <v>3233</v>
      </c>
      <c r="F56" s="37" t="s">
        <v>1261</v>
      </c>
      <c r="G56" t="s">
        <v>318</v>
      </c>
      <c r="H56" s="84" t="s">
        <v>2137</v>
      </c>
      <c r="I56" t="s">
        <v>2414</v>
      </c>
      <c r="J56">
        <v>1.125</v>
      </c>
      <c r="K56">
        <v>1.375</v>
      </c>
      <c r="L56">
        <v>98183103</v>
      </c>
      <c r="M56" t="s">
        <v>3285</v>
      </c>
      <c r="N56" t="s">
        <v>3283</v>
      </c>
      <c r="O56" t="s">
        <v>898</v>
      </c>
    </row>
    <row r="57" spans="1:15" x14ac:dyDescent="0.2">
      <c r="A57" s="12"/>
      <c r="B57" t="s">
        <v>3305</v>
      </c>
      <c r="C57" s="80" t="s">
        <v>450</v>
      </c>
      <c r="D57" t="s">
        <v>3232</v>
      </c>
      <c r="E57" t="s">
        <v>3233</v>
      </c>
      <c r="F57" s="37" t="s">
        <v>1261</v>
      </c>
      <c r="G57" t="s">
        <v>318</v>
      </c>
      <c r="H57" s="84" t="s">
        <v>3251</v>
      </c>
      <c r="I57" t="s">
        <v>2414</v>
      </c>
      <c r="J57">
        <v>1.125</v>
      </c>
      <c r="K57">
        <v>1.375</v>
      </c>
      <c r="L57">
        <v>98183103</v>
      </c>
      <c r="M57" t="s">
        <v>3285</v>
      </c>
      <c r="N57" t="s">
        <v>3283</v>
      </c>
      <c r="O57" t="s">
        <v>898</v>
      </c>
    </row>
    <row r="58" spans="1:15" x14ac:dyDescent="0.2">
      <c r="A58" s="12"/>
      <c r="B58" t="s">
        <v>3306</v>
      </c>
      <c r="C58" s="80" t="s">
        <v>454</v>
      </c>
      <c r="D58" t="s">
        <v>3232</v>
      </c>
      <c r="E58" t="s">
        <v>3233</v>
      </c>
      <c r="F58" s="37" t="s">
        <v>1261</v>
      </c>
      <c r="G58" t="s">
        <v>318</v>
      </c>
      <c r="H58" s="84" t="s">
        <v>3287</v>
      </c>
      <c r="I58" t="s">
        <v>2414</v>
      </c>
      <c r="J58">
        <v>1.625</v>
      </c>
      <c r="K58">
        <v>1.625</v>
      </c>
      <c r="L58">
        <v>98183505</v>
      </c>
      <c r="M58" t="s">
        <v>3288</v>
      </c>
      <c r="N58" t="s">
        <v>3289</v>
      </c>
      <c r="O58" t="s">
        <v>898</v>
      </c>
    </row>
    <row r="59" spans="1:15" x14ac:dyDescent="0.2">
      <c r="A59" s="12"/>
      <c r="B59" t="s">
        <v>3307</v>
      </c>
      <c r="C59" s="2" t="s">
        <v>458</v>
      </c>
      <c r="D59" t="s">
        <v>3232</v>
      </c>
      <c r="E59" t="s">
        <v>3233</v>
      </c>
      <c r="F59" s="37" t="s">
        <v>1261</v>
      </c>
      <c r="G59" t="s">
        <v>318</v>
      </c>
      <c r="H59" s="66" t="s">
        <v>3296</v>
      </c>
      <c r="I59" t="s">
        <v>2414</v>
      </c>
      <c r="J59">
        <v>1.625</v>
      </c>
      <c r="K59">
        <v>1.625</v>
      </c>
      <c r="L59">
        <v>98183505</v>
      </c>
      <c r="M59" t="s">
        <v>3288</v>
      </c>
      <c r="N59" t="s">
        <v>3289</v>
      </c>
      <c r="O59" t="s">
        <v>898</v>
      </c>
    </row>
    <row r="60" spans="1:15" x14ac:dyDescent="0.2">
      <c r="A60" s="12"/>
      <c r="B60" t="s">
        <v>3308</v>
      </c>
      <c r="C60" t="s">
        <v>466</v>
      </c>
      <c r="D60" t="s">
        <v>3232</v>
      </c>
      <c r="E60" t="s">
        <v>3233</v>
      </c>
      <c r="F60" s="37" t="s">
        <v>1261</v>
      </c>
      <c r="G60" t="s">
        <v>257</v>
      </c>
      <c r="H60" s="84" t="s">
        <v>3243</v>
      </c>
      <c r="I60" t="s">
        <v>2414</v>
      </c>
      <c r="J60">
        <v>1.125</v>
      </c>
      <c r="K60">
        <v>1.125</v>
      </c>
      <c r="L60">
        <v>98183502</v>
      </c>
      <c r="M60" t="s">
        <v>3234</v>
      </c>
      <c r="N60" t="s">
        <v>3235</v>
      </c>
      <c r="O60" t="s">
        <v>898</v>
      </c>
    </row>
    <row r="61" spans="1:15" x14ac:dyDescent="0.2">
      <c r="A61" s="12"/>
      <c r="B61" t="s">
        <v>3309</v>
      </c>
      <c r="C61" s="37" t="s">
        <v>470</v>
      </c>
      <c r="D61" t="s">
        <v>3232</v>
      </c>
      <c r="E61" t="s">
        <v>3233</v>
      </c>
      <c r="F61" s="37" t="s">
        <v>1261</v>
      </c>
      <c r="G61" t="s">
        <v>257</v>
      </c>
      <c r="H61" s="84" t="s">
        <v>2077</v>
      </c>
      <c r="I61" t="s">
        <v>2414</v>
      </c>
      <c r="J61">
        <v>1.125</v>
      </c>
      <c r="K61">
        <v>1.125</v>
      </c>
      <c r="L61">
        <v>98183502</v>
      </c>
      <c r="M61" t="s">
        <v>3234</v>
      </c>
      <c r="N61" t="s">
        <v>3235</v>
      </c>
      <c r="O61" t="s">
        <v>898</v>
      </c>
    </row>
    <row r="62" spans="1:15" x14ac:dyDescent="0.2">
      <c r="A62" s="12"/>
      <c r="B62" t="s">
        <v>3310</v>
      </c>
      <c r="C62" s="80" t="s">
        <v>462</v>
      </c>
      <c r="D62" t="s">
        <v>3232</v>
      </c>
      <c r="E62" t="s">
        <v>3233</v>
      </c>
      <c r="F62" s="37" t="s">
        <v>1261</v>
      </c>
      <c r="G62" t="s">
        <v>257</v>
      </c>
      <c r="H62" s="84" t="s">
        <v>2098</v>
      </c>
      <c r="I62" t="s">
        <v>2414</v>
      </c>
      <c r="J62">
        <v>1.125</v>
      </c>
      <c r="K62">
        <v>1.375</v>
      </c>
      <c r="L62">
        <v>98132103</v>
      </c>
      <c r="M62" t="s">
        <v>3237</v>
      </c>
      <c r="N62" t="s">
        <v>3238</v>
      </c>
      <c r="O62" t="s">
        <v>898</v>
      </c>
    </row>
    <row r="63" spans="1:15" x14ac:dyDescent="0.2">
      <c r="A63" s="12"/>
      <c r="B63" t="s">
        <v>3311</v>
      </c>
      <c r="C63" s="80" t="s">
        <v>442</v>
      </c>
      <c r="D63" t="s">
        <v>3232</v>
      </c>
      <c r="E63" t="s">
        <v>3233</v>
      </c>
      <c r="F63" s="37" t="s">
        <v>1261</v>
      </c>
      <c r="G63" t="s">
        <v>257</v>
      </c>
      <c r="H63" t="s">
        <v>2098</v>
      </c>
      <c r="I63" t="s">
        <v>2414</v>
      </c>
      <c r="J63">
        <v>1.125</v>
      </c>
      <c r="K63">
        <v>1.375</v>
      </c>
      <c r="L63">
        <v>98132103</v>
      </c>
      <c r="M63" t="s">
        <v>3237</v>
      </c>
      <c r="N63" t="s">
        <v>3238</v>
      </c>
      <c r="O63" t="s">
        <v>898</v>
      </c>
    </row>
    <row r="64" spans="1:15" x14ac:dyDescent="0.2">
      <c r="A64" s="12"/>
      <c r="B64" t="s">
        <v>3312</v>
      </c>
      <c r="C64" s="80" t="s">
        <v>474</v>
      </c>
      <c r="D64" t="s">
        <v>3232</v>
      </c>
      <c r="E64" t="s">
        <v>3233</v>
      </c>
      <c r="F64" s="37" t="s">
        <v>1261</v>
      </c>
      <c r="G64" t="s">
        <v>318</v>
      </c>
      <c r="H64" s="84" t="s">
        <v>3287</v>
      </c>
      <c r="I64" t="s">
        <v>2414</v>
      </c>
      <c r="J64">
        <v>1.125</v>
      </c>
      <c r="K64">
        <v>1.625</v>
      </c>
      <c r="L64">
        <v>98183504</v>
      </c>
      <c r="M64" t="s">
        <v>3263</v>
      </c>
      <c r="N64" t="s">
        <v>3313</v>
      </c>
      <c r="O64" t="s">
        <v>898</v>
      </c>
    </row>
    <row r="65" spans="1:16" x14ac:dyDescent="0.2">
      <c r="A65" s="12"/>
      <c r="B65" t="s">
        <v>3314</v>
      </c>
      <c r="C65" s="2" t="s">
        <v>478</v>
      </c>
      <c r="D65" t="s">
        <v>3232</v>
      </c>
      <c r="E65" t="s">
        <v>3233</v>
      </c>
      <c r="F65" s="37" t="s">
        <v>1261</v>
      </c>
      <c r="G65" t="s">
        <v>318</v>
      </c>
      <c r="H65" s="66" t="s">
        <v>3296</v>
      </c>
      <c r="I65" t="s">
        <v>2414</v>
      </c>
      <c r="J65">
        <v>1.125</v>
      </c>
      <c r="K65">
        <v>1.625</v>
      </c>
      <c r="L65">
        <v>98183504</v>
      </c>
      <c r="M65" t="s">
        <v>3263</v>
      </c>
      <c r="N65" t="s">
        <v>3313</v>
      </c>
      <c r="O65" t="s">
        <v>898</v>
      </c>
    </row>
    <row r="66" spans="1:16" x14ac:dyDescent="0.2">
      <c r="A66" s="12"/>
      <c r="B66" t="s">
        <v>3315</v>
      </c>
      <c r="C66" t="s">
        <v>482</v>
      </c>
      <c r="D66" t="s">
        <v>3232</v>
      </c>
      <c r="E66" t="s">
        <v>3233</v>
      </c>
      <c r="F66" s="37" t="s">
        <v>1261</v>
      </c>
      <c r="G66" t="s">
        <v>257</v>
      </c>
      <c r="H66" t="s">
        <v>2098</v>
      </c>
      <c r="I66" t="s">
        <v>2414</v>
      </c>
      <c r="J66">
        <v>1.125</v>
      </c>
      <c r="K66">
        <v>1.375</v>
      </c>
      <c r="L66">
        <v>98132103</v>
      </c>
      <c r="M66" t="s">
        <v>3237</v>
      </c>
      <c r="N66" t="s">
        <v>3238</v>
      </c>
      <c r="O66" t="s">
        <v>898</v>
      </c>
    </row>
    <row r="67" spans="1:16" x14ac:dyDescent="0.2">
      <c r="A67" s="12"/>
      <c r="B67" t="s">
        <v>3316</v>
      </c>
      <c r="C67" t="s">
        <v>490</v>
      </c>
      <c r="D67" t="s">
        <v>3232</v>
      </c>
      <c r="E67" t="s">
        <v>3233</v>
      </c>
      <c r="F67" s="37" t="s">
        <v>1261</v>
      </c>
      <c r="G67" t="s">
        <v>257</v>
      </c>
      <c r="H67" s="84" t="s">
        <v>2077</v>
      </c>
      <c r="I67" t="s">
        <v>2414</v>
      </c>
      <c r="J67">
        <v>1.125</v>
      </c>
      <c r="K67">
        <v>1.125</v>
      </c>
      <c r="L67">
        <v>98183502</v>
      </c>
      <c r="M67" t="s">
        <v>3234</v>
      </c>
      <c r="N67" t="s">
        <v>3235</v>
      </c>
      <c r="O67" t="s">
        <v>898</v>
      </c>
    </row>
    <row r="68" spans="1:16" x14ac:dyDescent="0.2">
      <c r="A68" s="12"/>
      <c r="B68" t="s">
        <v>3317</v>
      </c>
      <c r="C68" t="s">
        <v>494</v>
      </c>
      <c r="D68" t="s">
        <v>3232</v>
      </c>
      <c r="E68" t="s">
        <v>3233</v>
      </c>
      <c r="F68" s="37" t="s">
        <v>1261</v>
      </c>
      <c r="G68" t="s">
        <v>257</v>
      </c>
      <c r="H68" s="84" t="s">
        <v>2098</v>
      </c>
      <c r="I68" t="s">
        <v>2414</v>
      </c>
      <c r="J68">
        <v>1.125</v>
      </c>
      <c r="K68">
        <v>1.375</v>
      </c>
      <c r="L68">
        <v>98132103</v>
      </c>
      <c r="M68" t="s">
        <v>3237</v>
      </c>
      <c r="N68" t="s">
        <v>3238</v>
      </c>
      <c r="O68" t="s">
        <v>898</v>
      </c>
    </row>
    <row r="69" spans="1:16" x14ac:dyDescent="0.2">
      <c r="A69" s="12"/>
      <c r="B69" t="s">
        <v>3318</v>
      </c>
      <c r="C69" t="s">
        <v>486</v>
      </c>
      <c r="D69" t="s">
        <v>3232</v>
      </c>
      <c r="E69" t="s">
        <v>3233</v>
      </c>
      <c r="F69" s="37" t="s">
        <v>1261</v>
      </c>
      <c r="G69" t="s">
        <v>257</v>
      </c>
      <c r="H69" s="84" t="s">
        <v>3243</v>
      </c>
      <c r="I69" t="s">
        <v>2414</v>
      </c>
      <c r="J69">
        <v>1.125</v>
      </c>
      <c r="K69">
        <v>1.125</v>
      </c>
      <c r="L69">
        <v>98183502</v>
      </c>
      <c r="M69" t="s">
        <v>3234</v>
      </c>
      <c r="N69" t="s">
        <v>3235</v>
      </c>
      <c r="O69" t="s">
        <v>898</v>
      </c>
    </row>
    <row r="70" spans="1:16" x14ac:dyDescent="0.2">
      <c r="A70" s="12"/>
      <c r="B70" t="s">
        <v>3319</v>
      </c>
      <c r="C70" s="37" t="s">
        <v>562</v>
      </c>
      <c r="D70" t="s">
        <v>3232</v>
      </c>
      <c r="E70" t="s">
        <v>3233</v>
      </c>
      <c r="F70" s="37" t="s">
        <v>1261</v>
      </c>
      <c r="G70" t="s">
        <v>435</v>
      </c>
      <c r="H70" s="84" t="s">
        <v>2137</v>
      </c>
      <c r="I70" t="s">
        <v>2414</v>
      </c>
      <c r="J70">
        <v>1.125</v>
      </c>
      <c r="K70">
        <v>1.625</v>
      </c>
      <c r="L70">
        <v>98150635</v>
      </c>
      <c r="M70" t="s">
        <v>3278</v>
      </c>
      <c r="N70" t="s">
        <v>3279</v>
      </c>
      <c r="O70" t="s">
        <v>898</v>
      </c>
      <c r="P70" s="21"/>
    </row>
    <row r="71" spans="1:16" x14ac:dyDescent="0.2">
      <c r="A71" s="12"/>
      <c r="B71" t="s">
        <v>3320</v>
      </c>
      <c r="C71" s="37" t="s">
        <v>566</v>
      </c>
      <c r="D71" t="s">
        <v>3232</v>
      </c>
      <c r="E71" t="s">
        <v>3233</v>
      </c>
      <c r="F71" s="37" t="s">
        <v>1261</v>
      </c>
      <c r="G71" t="s">
        <v>435</v>
      </c>
      <c r="H71" s="84" t="s">
        <v>3251</v>
      </c>
      <c r="I71" t="s">
        <v>2414</v>
      </c>
      <c r="J71">
        <v>1.125</v>
      </c>
      <c r="K71">
        <v>1.625</v>
      </c>
      <c r="L71">
        <v>98150635</v>
      </c>
      <c r="M71" t="s">
        <v>3278</v>
      </c>
      <c r="N71" t="s">
        <v>3279</v>
      </c>
      <c r="O71" t="s">
        <v>898</v>
      </c>
      <c r="P71" s="21"/>
    </row>
    <row r="72" spans="1:16" x14ac:dyDescent="0.2">
      <c r="A72" s="12"/>
      <c r="B72" t="s">
        <v>3321</v>
      </c>
      <c r="C72" t="s">
        <v>570</v>
      </c>
      <c r="D72" t="s">
        <v>3232</v>
      </c>
      <c r="E72" t="s">
        <v>3233</v>
      </c>
      <c r="F72" s="37" t="s">
        <v>1261</v>
      </c>
      <c r="G72" t="s">
        <v>435</v>
      </c>
      <c r="H72" s="84" t="s">
        <v>3251</v>
      </c>
      <c r="I72" t="s">
        <v>2414</v>
      </c>
      <c r="J72">
        <v>1.125</v>
      </c>
      <c r="K72">
        <v>1.625</v>
      </c>
      <c r="L72">
        <v>98150635</v>
      </c>
      <c r="M72" t="s">
        <v>3278</v>
      </c>
      <c r="N72" t="s">
        <v>3279</v>
      </c>
      <c r="O72" t="s">
        <v>898</v>
      </c>
    </row>
    <row r="73" spans="1:16" x14ac:dyDescent="0.2">
      <c r="A73" s="12"/>
      <c r="B73" t="s">
        <v>3322</v>
      </c>
      <c r="C73" t="s">
        <v>574</v>
      </c>
      <c r="D73" t="s">
        <v>3232</v>
      </c>
      <c r="E73" t="s">
        <v>3233</v>
      </c>
      <c r="F73" s="37" t="s">
        <v>1261</v>
      </c>
      <c r="G73" t="s">
        <v>435</v>
      </c>
      <c r="H73" s="84" t="s">
        <v>2137</v>
      </c>
      <c r="I73" t="s">
        <v>2414</v>
      </c>
      <c r="J73">
        <v>1.125</v>
      </c>
      <c r="K73">
        <v>1.625</v>
      </c>
      <c r="L73">
        <v>98150635</v>
      </c>
      <c r="M73" t="s">
        <v>3278</v>
      </c>
      <c r="N73" t="s">
        <v>3279</v>
      </c>
      <c r="O73" t="s">
        <v>898</v>
      </c>
    </row>
    <row r="74" spans="1:16" x14ac:dyDescent="0.2">
      <c r="A74" s="12"/>
      <c r="B74" t="s">
        <v>3323</v>
      </c>
      <c r="C74" t="s">
        <v>578</v>
      </c>
      <c r="D74" t="s">
        <v>3232</v>
      </c>
      <c r="E74" t="s">
        <v>3233</v>
      </c>
      <c r="F74" s="37" t="s">
        <v>1261</v>
      </c>
      <c r="G74" t="s">
        <v>435</v>
      </c>
      <c r="H74" s="84" t="s">
        <v>3251</v>
      </c>
      <c r="I74" t="s">
        <v>2414</v>
      </c>
      <c r="J74">
        <v>1.125</v>
      </c>
      <c r="K74">
        <v>1.625</v>
      </c>
      <c r="L74">
        <v>98150635</v>
      </c>
      <c r="M74" t="s">
        <v>3278</v>
      </c>
      <c r="N74" t="s">
        <v>3279</v>
      </c>
      <c r="O74" t="s">
        <v>898</v>
      </c>
    </row>
    <row r="75" spans="1:16" x14ac:dyDescent="0.2">
      <c r="A75" s="12"/>
      <c r="B75" t="s">
        <v>3324</v>
      </c>
      <c r="C75" t="s">
        <v>582</v>
      </c>
      <c r="D75" t="s">
        <v>3232</v>
      </c>
      <c r="E75" t="s">
        <v>3233</v>
      </c>
      <c r="F75" s="37" t="s">
        <v>1261</v>
      </c>
      <c r="G75" t="s">
        <v>435</v>
      </c>
      <c r="H75" s="84" t="s">
        <v>3251</v>
      </c>
      <c r="I75" t="s">
        <v>2414</v>
      </c>
      <c r="J75">
        <v>1.125</v>
      </c>
      <c r="K75">
        <v>1.625</v>
      </c>
      <c r="L75">
        <v>98150635</v>
      </c>
      <c r="M75" t="s">
        <v>3278</v>
      </c>
      <c r="N75" t="s">
        <v>3279</v>
      </c>
      <c r="O75" t="s">
        <v>898</v>
      </c>
    </row>
    <row r="76" spans="1:16" x14ac:dyDescent="0.2">
      <c r="A76" s="12"/>
      <c r="B76" t="s">
        <v>3325</v>
      </c>
      <c r="C76" s="2" t="s">
        <v>518</v>
      </c>
      <c r="D76" t="s">
        <v>3232</v>
      </c>
      <c r="E76" t="s">
        <v>3233</v>
      </c>
      <c r="F76" s="37" t="s">
        <v>1261</v>
      </c>
      <c r="G76" t="s">
        <v>318</v>
      </c>
      <c r="H76" s="84" t="s">
        <v>2137</v>
      </c>
      <c r="I76" t="s">
        <v>2414</v>
      </c>
      <c r="J76">
        <v>1.125</v>
      </c>
      <c r="K76">
        <v>1.375</v>
      </c>
      <c r="L76">
        <v>98183103</v>
      </c>
      <c r="M76" t="s">
        <v>3285</v>
      </c>
      <c r="N76" t="s">
        <v>3283</v>
      </c>
      <c r="O76" t="s">
        <v>898</v>
      </c>
    </row>
    <row r="77" spans="1:16" x14ac:dyDescent="0.2">
      <c r="A77" s="12"/>
      <c r="B77" t="s">
        <v>3326</v>
      </c>
      <c r="C77" s="2" t="s">
        <v>522</v>
      </c>
      <c r="D77" t="s">
        <v>3232</v>
      </c>
      <c r="E77" t="s">
        <v>3233</v>
      </c>
      <c r="F77" s="37" t="s">
        <v>1261</v>
      </c>
      <c r="G77" t="s">
        <v>318</v>
      </c>
      <c r="H77" s="84" t="s">
        <v>3251</v>
      </c>
      <c r="I77" t="s">
        <v>2414</v>
      </c>
      <c r="J77">
        <v>1.125</v>
      </c>
      <c r="K77">
        <v>1.375</v>
      </c>
      <c r="L77">
        <v>98183103</v>
      </c>
      <c r="M77" t="s">
        <v>3285</v>
      </c>
      <c r="N77" t="s">
        <v>3283</v>
      </c>
      <c r="O77" t="s">
        <v>898</v>
      </c>
    </row>
    <row r="78" spans="1:16" x14ac:dyDescent="0.2">
      <c r="A78" s="12"/>
      <c r="B78" t="s">
        <v>3327</v>
      </c>
      <c r="C78" s="2" t="s">
        <v>526</v>
      </c>
      <c r="D78" t="s">
        <v>3232</v>
      </c>
      <c r="E78" t="s">
        <v>3233</v>
      </c>
      <c r="F78" s="37" t="s">
        <v>1261</v>
      </c>
      <c r="G78" t="s">
        <v>318</v>
      </c>
      <c r="H78" s="84" t="s">
        <v>3287</v>
      </c>
      <c r="I78" t="s">
        <v>2414</v>
      </c>
      <c r="J78">
        <v>1.625</v>
      </c>
      <c r="K78">
        <v>1.625</v>
      </c>
      <c r="L78">
        <v>98183505</v>
      </c>
      <c r="M78" t="s">
        <v>3288</v>
      </c>
      <c r="N78" t="s">
        <v>3289</v>
      </c>
      <c r="O78" t="s">
        <v>898</v>
      </c>
    </row>
    <row r="79" spans="1:16" x14ac:dyDescent="0.2">
      <c r="A79" s="12"/>
      <c r="B79" t="s">
        <v>3328</v>
      </c>
      <c r="C79" s="2" t="s">
        <v>530</v>
      </c>
      <c r="D79" t="s">
        <v>3232</v>
      </c>
      <c r="E79" t="s">
        <v>3233</v>
      </c>
      <c r="F79" s="37" t="s">
        <v>1261</v>
      </c>
      <c r="G79" t="s">
        <v>318</v>
      </c>
      <c r="H79" s="66" t="s">
        <v>3296</v>
      </c>
      <c r="I79" t="s">
        <v>2414</v>
      </c>
      <c r="J79">
        <v>1.625</v>
      </c>
      <c r="K79">
        <v>1.625</v>
      </c>
      <c r="L79">
        <v>98183505</v>
      </c>
      <c r="M79" t="s">
        <v>3288</v>
      </c>
      <c r="N79" t="s">
        <v>3289</v>
      </c>
      <c r="O79" t="s">
        <v>898</v>
      </c>
    </row>
    <row r="80" spans="1:16" x14ac:dyDescent="0.2">
      <c r="A80" s="12"/>
      <c r="B80" t="s">
        <v>3329</v>
      </c>
      <c r="C80" t="s">
        <v>534</v>
      </c>
      <c r="D80" t="s">
        <v>3232</v>
      </c>
      <c r="E80" t="s">
        <v>3233</v>
      </c>
      <c r="F80" s="37" t="s">
        <v>1261</v>
      </c>
      <c r="G80" t="s">
        <v>257</v>
      </c>
      <c r="H80" s="84" t="s">
        <v>3243</v>
      </c>
      <c r="I80" t="s">
        <v>2414</v>
      </c>
      <c r="J80">
        <v>1.125</v>
      </c>
      <c r="K80">
        <v>1.125</v>
      </c>
      <c r="L80">
        <v>98183502</v>
      </c>
      <c r="M80" t="s">
        <v>3234</v>
      </c>
      <c r="N80" t="s">
        <v>3235</v>
      </c>
      <c r="O80" t="s">
        <v>898</v>
      </c>
    </row>
    <row r="81" spans="1:15" x14ac:dyDescent="0.2">
      <c r="A81" s="12"/>
      <c r="B81" t="s">
        <v>3330</v>
      </c>
      <c r="C81" t="s">
        <v>538</v>
      </c>
      <c r="D81" t="s">
        <v>3232</v>
      </c>
      <c r="E81" t="s">
        <v>3233</v>
      </c>
      <c r="F81" s="37" t="s">
        <v>1261</v>
      </c>
      <c r="G81" t="s">
        <v>257</v>
      </c>
      <c r="H81" s="84" t="s">
        <v>2077</v>
      </c>
      <c r="I81" t="s">
        <v>2414</v>
      </c>
      <c r="J81">
        <v>1.125</v>
      </c>
      <c r="K81">
        <v>1.125</v>
      </c>
      <c r="L81">
        <v>98183502</v>
      </c>
      <c r="M81" t="s">
        <v>3234</v>
      </c>
      <c r="N81" t="s">
        <v>3235</v>
      </c>
      <c r="O81" t="s">
        <v>898</v>
      </c>
    </row>
    <row r="82" spans="1:15" x14ac:dyDescent="0.2">
      <c r="A82" s="12"/>
      <c r="B82" t="s">
        <v>3331</v>
      </c>
      <c r="C82" s="2" t="s">
        <v>514</v>
      </c>
      <c r="D82" t="s">
        <v>3232</v>
      </c>
      <c r="E82" t="s">
        <v>3233</v>
      </c>
      <c r="F82" s="37" t="s">
        <v>1261</v>
      </c>
      <c r="G82" t="s">
        <v>257</v>
      </c>
      <c r="H82" t="s">
        <v>2098</v>
      </c>
      <c r="I82" t="s">
        <v>2414</v>
      </c>
      <c r="J82">
        <v>1.125</v>
      </c>
      <c r="K82">
        <v>1.375</v>
      </c>
      <c r="L82">
        <v>98132103</v>
      </c>
      <c r="M82" t="s">
        <v>3237</v>
      </c>
      <c r="N82" t="s">
        <v>3238</v>
      </c>
      <c r="O82" t="s">
        <v>898</v>
      </c>
    </row>
    <row r="83" spans="1:15" x14ac:dyDescent="0.2">
      <c r="A83" s="12"/>
      <c r="B83" t="s">
        <v>3332</v>
      </c>
      <c r="C83" t="s">
        <v>542</v>
      </c>
      <c r="D83" t="s">
        <v>3232</v>
      </c>
      <c r="E83" t="s">
        <v>3233</v>
      </c>
      <c r="F83" s="37" t="s">
        <v>1261</v>
      </c>
      <c r="G83" t="s">
        <v>257</v>
      </c>
      <c r="H83" s="84" t="s">
        <v>2098</v>
      </c>
      <c r="I83" t="s">
        <v>2414</v>
      </c>
      <c r="J83">
        <v>1.125</v>
      </c>
      <c r="K83">
        <v>1.375</v>
      </c>
      <c r="L83">
        <v>98132103</v>
      </c>
      <c r="M83" t="s">
        <v>3237</v>
      </c>
      <c r="N83" t="s">
        <v>3238</v>
      </c>
      <c r="O83" t="s">
        <v>898</v>
      </c>
    </row>
    <row r="84" spans="1:15" x14ac:dyDescent="0.2">
      <c r="A84" s="12"/>
      <c r="B84" t="s">
        <v>3333</v>
      </c>
      <c r="C84" t="s">
        <v>546</v>
      </c>
      <c r="D84" t="s">
        <v>3232</v>
      </c>
      <c r="E84" t="s">
        <v>3233</v>
      </c>
      <c r="F84" s="37" t="s">
        <v>1261</v>
      </c>
      <c r="G84" t="s">
        <v>257</v>
      </c>
      <c r="H84" t="s">
        <v>2098</v>
      </c>
      <c r="I84" t="s">
        <v>2414</v>
      </c>
      <c r="J84">
        <v>1.125</v>
      </c>
      <c r="K84">
        <v>1.375</v>
      </c>
      <c r="L84">
        <v>98132103</v>
      </c>
      <c r="M84" t="s">
        <v>3237</v>
      </c>
      <c r="N84" t="s">
        <v>3238</v>
      </c>
      <c r="O84" t="s">
        <v>898</v>
      </c>
    </row>
    <row r="85" spans="1:15" x14ac:dyDescent="0.2">
      <c r="A85" s="12"/>
      <c r="B85" t="s">
        <v>3334</v>
      </c>
      <c r="C85" t="s">
        <v>550</v>
      </c>
      <c r="D85" t="s">
        <v>3232</v>
      </c>
      <c r="E85" t="s">
        <v>3233</v>
      </c>
      <c r="F85" s="37" t="s">
        <v>1261</v>
      </c>
      <c r="G85" t="s">
        <v>435</v>
      </c>
      <c r="H85" s="84" t="s">
        <v>2137</v>
      </c>
      <c r="I85" t="s">
        <v>2414</v>
      </c>
      <c r="J85">
        <v>1.125</v>
      </c>
      <c r="K85">
        <v>1.625</v>
      </c>
      <c r="L85">
        <v>98425578</v>
      </c>
      <c r="M85" t="s">
        <v>3335</v>
      </c>
      <c r="N85" t="s">
        <v>3279</v>
      </c>
      <c r="O85" t="s">
        <v>898</v>
      </c>
    </row>
    <row r="86" spans="1:15" x14ac:dyDescent="0.2">
      <c r="A86" s="12"/>
      <c r="B86" s="37" t="s">
        <v>3336</v>
      </c>
      <c r="C86" t="s">
        <v>554</v>
      </c>
      <c r="D86" t="s">
        <v>3232</v>
      </c>
      <c r="E86" t="s">
        <v>3233</v>
      </c>
      <c r="F86" s="37" t="s">
        <v>1261</v>
      </c>
      <c r="G86" t="s">
        <v>257</v>
      </c>
      <c r="H86" s="84" t="s">
        <v>3337</v>
      </c>
      <c r="I86" t="s">
        <v>2414</v>
      </c>
      <c r="J86">
        <v>1.125</v>
      </c>
      <c r="K86">
        <v>1.125</v>
      </c>
      <c r="L86">
        <v>98132103</v>
      </c>
      <c r="M86" t="s">
        <v>3237</v>
      </c>
      <c r="N86" t="s">
        <v>3238</v>
      </c>
      <c r="O86" t="s">
        <v>898</v>
      </c>
    </row>
    <row r="87" spans="1:15" x14ac:dyDescent="0.2">
      <c r="A87" s="12"/>
      <c r="B87" t="s">
        <v>3338</v>
      </c>
      <c r="C87" s="2" t="s">
        <v>558</v>
      </c>
      <c r="D87" t="s">
        <v>3232</v>
      </c>
      <c r="E87" t="s">
        <v>3233</v>
      </c>
      <c r="F87" s="37" t="s">
        <v>1261</v>
      </c>
      <c r="G87" t="s">
        <v>257</v>
      </c>
      <c r="H87" s="84" t="s">
        <v>2098</v>
      </c>
      <c r="I87" t="s">
        <v>2414</v>
      </c>
      <c r="J87">
        <v>1.125</v>
      </c>
      <c r="K87">
        <v>1.375</v>
      </c>
      <c r="L87">
        <v>98132103</v>
      </c>
      <c r="M87" t="s">
        <v>3237</v>
      </c>
      <c r="N87" t="s">
        <v>3238</v>
      </c>
      <c r="O87" t="s">
        <v>898</v>
      </c>
    </row>
    <row r="88" spans="1:15" x14ac:dyDescent="0.2">
      <c r="A88" s="12"/>
      <c r="B88" t="s">
        <v>3339</v>
      </c>
      <c r="C88" s="37" t="s">
        <v>618</v>
      </c>
      <c r="D88" t="s">
        <v>3232</v>
      </c>
      <c r="E88" t="s">
        <v>3233</v>
      </c>
      <c r="F88" s="37" t="s">
        <v>1261</v>
      </c>
      <c r="G88" t="s">
        <v>435</v>
      </c>
      <c r="H88" t="s">
        <v>2063</v>
      </c>
      <c r="I88" t="s">
        <v>2414</v>
      </c>
      <c r="J88">
        <v>1.125</v>
      </c>
      <c r="K88">
        <v>1.625</v>
      </c>
      <c r="L88">
        <v>98150635</v>
      </c>
      <c r="M88" t="s">
        <v>3278</v>
      </c>
      <c r="N88" t="s">
        <v>3279</v>
      </c>
      <c r="O88" t="s">
        <v>898</v>
      </c>
    </row>
    <row r="89" spans="1:15" x14ac:dyDescent="0.2">
      <c r="A89" s="12"/>
      <c r="B89" t="s">
        <v>3340</v>
      </c>
      <c r="C89" s="37" t="s">
        <v>622</v>
      </c>
      <c r="D89" t="s">
        <v>3232</v>
      </c>
      <c r="E89" t="s">
        <v>3233</v>
      </c>
      <c r="F89" s="37" t="s">
        <v>1261</v>
      </c>
      <c r="G89" t="s">
        <v>435</v>
      </c>
      <c r="H89" t="s">
        <v>2063</v>
      </c>
      <c r="I89" t="s">
        <v>2414</v>
      </c>
      <c r="J89">
        <v>1.125</v>
      </c>
      <c r="K89">
        <v>1.625</v>
      </c>
      <c r="L89">
        <v>98150635</v>
      </c>
      <c r="M89" t="s">
        <v>3278</v>
      </c>
      <c r="N89" t="s">
        <v>3279</v>
      </c>
      <c r="O89" t="s">
        <v>898</v>
      </c>
    </row>
    <row r="90" spans="1:15" x14ac:dyDescent="0.2">
      <c r="A90" s="12"/>
      <c r="B90" t="s">
        <v>3341</v>
      </c>
      <c r="C90" t="s">
        <v>626</v>
      </c>
      <c r="D90" t="s">
        <v>3232</v>
      </c>
      <c r="E90" t="s">
        <v>3233</v>
      </c>
      <c r="F90" s="37" t="s">
        <v>1261</v>
      </c>
      <c r="G90" t="s">
        <v>435</v>
      </c>
      <c r="H90" t="s">
        <v>2048</v>
      </c>
      <c r="I90" t="s">
        <v>2414</v>
      </c>
      <c r="J90">
        <v>1.125</v>
      </c>
      <c r="K90">
        <v>1.875</v>
      </c>
      <c r="L90">
        <v>98150635</v>
      </c>
      <c r="M90" t="s">
        <v>3278</v>
      </c>
      <c r="N90" t="s">
        <v>3279</v>
      </c>
      <c r="O90" t="s">
        <v>898</v>
      </c>
    </row>
    <row r="91" spans="1:15" x14ac:dyDescent="0.2">
      <c r="A91" s="12"/>
      <c r="B91" t="s">
        <v>3342</v>
      </c>
      <c r="C91" t="s">
        <v>630</v>
      </c>
      <c r="D91" t="s">
        <v>3232</v>
      </c>
      <c r="E91" t="s">
        <v>3233</v>
      </c>
      <c r="F91" s="37" t="s">
        <v>1261</v>
      </c>
      <c r="G91" t="s">
        <v>435</v>
      </c>
      <c r="H91" t="s">
        <v>2098</v>
      </c>
      <c r="I91" t="s">
        <v>2414</v>
      </c>
      <c r="J91">
        <v>1.125</v>
      </c>
      <c r="K91">
        <v>1.375</v>
      </c>
      <c r="L91">
        <v>98150633</v>
      </c>
      <c r="M91" t="s">
        <v>3343</v>
      </c>
      <c r="N91" t="s">
        <v>3344</v>
      </c>
      <c r="O91" t="s">
        <v>898</v>
      </c>
    </row>
    <row r="92" spans="1:15" x14ac:dyDescent="0.2">
      <c r="A92" s="12"/>
      <c r="B92" t="s">
        <v>3345</v>
      </c>
      <c r="C92" t="s">
        <v>634</v>
      </c>
      <c r="D92" t="s">
        <v>3232</v>
      </c>
      <c r="E92" t="s">
        <v>3233</v>
      </c>
      <c r="F92" s="37" t="s">
        <v>1261</v>
      </c>
      <c r="G92" t="s">
        <v>435</v>
      </c>
      <c r="H92" t="s">
        <v>2063</v>
      </c>
      <c r="I92" t="s">
        <v>2414</v>
      </c>
      <c r="J92">
        <v>1.125</v>
      </c>
      <c r="K92">
        <v>1.625</v>
      </c>
      <c r="L92">
        <v>98150635</v>
      </c>
      <c r="M92" t="s">
        <v>3278</v>
      </c>
      <c r="N92" t="s">
        <v>3279</v>
      </c>
      <c r="O92" t="s">
        <v>898</v>
      </c>
    </row>
    <row r="93" spans="1:15" x14ac:dyDescent="0.2">
      <c r="A93" s="12"/>
      <c r="B93" t="s">
        <v>3346</v>
      </c>
      <c r="C93" t="s">
        <v>638</v>
      </c>
      <c r="D93" t="s">
        <v>3232</v>
      </c>
      <c r="E93" t="s">
        <v>3233</v>
      </c>
      <c r="F93" s="37" t="s">
        <v>1261</v>
      </c>
      <c r="G93" t="s">
        <v>435</v>
      </c>
      <c r="H93" t="s">
        <v>2063</v>
      </c>
      <c r="I93" t="s">
        <v>2414</v>
      </c>
      <c r="J93">
        <v>1.125</v>
      </c>
      <c r="K93">
        <v>1.625</v>
      </c>
      <c r="L93">
        <v>98150635</v>
      </c>
      <c r="M93" t="s">
        <v>3278</v>
      </c>
      <c r="N93" t="s">
        <v>3279</v>
      </c>
      <c r="O93" t="s">
        <v>898</v>
      </c>
    </row>
    <row r="94" spans="1:15" x14ac:dyDescent="0.2">
      <c r="A94" s="12"/>
      <c r="B94" t="s">
        <v>3347</v>
      </c>
      <c r="C94" t="s">
        <v>594</v>
      </c>
      <c r="D94" t="s">
        <v>3232</v>
      </c>
      <c r="E94" t="s">
        <v>3233</v>
      </c>
      <c r="F94" s="37" t="s">
        <v>1261</v>
      </c>
      <c r="G94" t="s">
        <v>257</v>
      </c>
      <c r="H94" s="84" t="s">
        <v>3243</v>
      </c>
      <c r="I94" t="s">
        <v>2414</v>
      </c>
      <c r="J94">
        <v>1.125</v>
      </c>
      <c r="K94">
        <v>1.125</v>
      </c>
      <c r="L94" s="4" t="s">
        <v>901</v>
      </c>
      <c r="N94" t="s">
        <v>3289</v>
      </c>
      <c r="O94" t="s">
        <v>898</v>
      </c>
    </row>
    <row r="95" spans="1:15" x14ac:dyDescent="0.2">
      <c r="A95" s="12"/>
      <c r="B95" t="s">
        <v>3348</v>
      </c>
      <c r="C95" s="2" t="s">
        <v>586</v>
      </c>
      <c r="D95" t="s">
        <v>3232</v>
      </c>
      <c r="E95" t="s">
        <v>3233</v>
      </c>
      <c r="F95" s="37" t="s">
        <v>1261</v>
      </c>
      <c r="G95" t="s">
        <v>318</v>
      </c>
      <c r="H95" s="84" t="s">
        <v>3287</v>
      </c>
      <c r="I95" t="s">
        <v>2414</v>
      </c>
      <c r="J95">
        <v>1.625</v>
      </c>
      <c r="K95">
        <v>1.625</v>
      </c>
      <c r="L95">
        <v>98183505</v>
      </c>
      <c r="M95" t="s">
        <v>3288</v>
      </c>
      <c r="N95" t="s">
        <v>3289</v>
      </c>
      <c r="O95" t="s">
        <v>898</v>
      </c>
    </row>
    <row r="96" spans="1:15" x14ac:dyDescent="0.2">
      <c r="A96" s="12"/>
      <c r="B96" t="s">
        <v>3349</v>
      </c>
      <c r="C96" s="2" t="s">
        <v>590</v>
      </c>
      <c r="D96" t="s">
        <v>3232</v>
      </c>
      <c r="E96" t="s">
        <v>3233</v>
      </c>
      <c r="F96" s="37" t="s">
        <v>1261</v>
      </c>
      <c r="G96" t="s">
        <v>318</v>
      </c>
      <c r="H96" s="66" t="s">
        <v>3296</v>
      </c>
      <c r="I96" t="s">
        <v>2414</v>
      </c>
      <c r="J96">
        <v>1.625</v>
      </c>
      <c r="K96">
        <v>1.625</v>
      </c>
      <c r="L96">
        <v>98183505</v>
      </c>
      <c r="M96" t="s">
        <v>3288</v>
      </c>
      <c r="N96" t="s">
        <v>3289</v>
      </c>
      <c r="O96" t="s">
        <v>898</v>
      </c>
    </row>
    <row r="97" spans="1:15" x14ac:dyDescent="0.2">
      <c r="A97" s="12"/>
      <c r="B97" t="s">
        <v>3350</v>
      </c>
      <c r="C97" t="s">
        <v>598</v>
      </c>
      <c r="D97" t="s">
        <v>3232</v>
      </c>
      <c r="E97" t="s">
        <v>3233</v>
      </c>
      <c r="F97" s="37" t="s">
        <v>1261</v>
      </c>
      <c r="G97" t="s">
        <v>257</v>
      </c>
      <c r="H97" s="84" t="s">
        <v>2077</v>
      </c>
      <c r="I97" t="s">
        <v>2414</v>
      </c>
      <c r="J97">
        <v>1.125</v>
      </c>
      <c r="K97">
        <v>1.125</v>
      </c>
      <c r="L97">
        <v>98183502</v>
      </c>
      <c r="M97" t="s">
        <v>3234</v>
      </c>
      <c r="N97" t="s">
        <v>3235</v>
      </c>
      <c r="O97" t="s">
        <v>898</v>
      </c>
    </row>
    <row r="98" spans="1:15" x14ac:dyDescent="0.2">
      <c r="A98" s="12"/>
      <c r="B98" t="s">
        <v>3351</v>
      </c>
      <c r="C98" t="s">
        <v>602</v>
      </c>
      <c r="D98" t="s">
        <v>3232</v>
      </c>
      <c r="E98" t="s">
        <v>3233</v>
      </c>
      <c r="F98" s="37" t="s">
        <v>1261</v>
      </c>
      <c r="G98" t="s">
        <v>257</v>
      </c>
      <c r="H98" s="84" t="s">
        <v>2098</v>
      </c>
      <c r="I98" t="s">
        <v>2414</v>
      </c>
      <c r="J98">
        <v>1.125</v>
      </c>
      <c r="K98">
        <v>1.375</v>
      </c>
      <c r="L98">
        <v>98132103</v>
      </c>
      <c r="M98" t="s">
        <v>3237</v>
      </c>
      <c r="N98" t="s">
        <v>3238</v>
      </c>
      <c r="O98" t="s">
        <v>898</v>
      </c>
    </row>
    <row r="99" spans="1:15" x14ac:dyDescent="0.2">
      <c r="A99" s="12"/>
      <c r="B99" t="s">
        <v>3352</v>
      </c>
      <c r="C99" t="s">
        <v>606</v>
      </c>
      <c r="D99" t="s">
        <v>3232</v>
      </c>
      <c r="E99" t="s">
        <v>3233</v>
      </c>
      <c r="F99" s="37" t="s">
        <v>1261</v>
      </c>
      <c r="G99" t="s">
        <v>257</v>
      </c>
      <c r="H99" t="s">
        <v>2098</v>
      </c>
      <c r="I99" t="s">
        <v>2414</v>
      </c>
      <c r="J99">
        <v>1.125</v>
      </c>
      <c r="K99">
        <v>1.375</v>
      </c>
      <c r="L99">
        <v>98132103</v>
      </c>
      <c r="M99" t="s">
        <v>3237</v>
      </c>
      <c r="N99" t="s">
        <v>3238</v>
      </c>
      <c r="O99" t="s">
        <v>898</v>
      </c>
    </row>
    <row r="100" spans="1:15" x14ac:dyDescent="0.2">
      <c r="A100" s="12"/>
      <c r="B100" t="s">
        <v>3353</v>
      </c>
      <c r="C100" t="s">
        <v>610</v>
      </c>
      <c r="D100" t="s">
        <v>3232</v>
      </c>
      <c r="E100" t="s">
        <v>3233</v>
      </c>
      <c r="F100" s="37" t="s">
        <v>1261</v>
      </c>
      <c r="G100" t="s">
        <v>318</v>
      </c>
      <c r="H100" s="84" t="s">
        <v>2137</v>
      </c>
      <c r="I100" t="s">
        <v>2414</v>
      </c>
      <c r="J100">
        <v>1.125</v>
      </c>
      <c r="K100">
        <v>1.625</v>
      </c>
      <c r="L100">
        <v>98183103</v>
      </c>
      <c r="M100" t="s">
        <v>3285</v>
      </c>
      <c r="N100" t="s">
        <v>3283</v>
      </c>
      <c r="O100" t="s">
        <v>898</v>
      </c>
    </row>
    <row r="101" spans="1:15" x14ac:dyDescent="0.2">
      <c r="A101" s="12"/>
      <c r="B101" t="s">
        <v>3354</v>
      </c>
      <c r="C101" t="s">
        <v>614</v>
      </c>
      <c r="D101" t="s">
        <v>3232</v>
      </c>
      <c r="E101" t="s">
        <v>3233</v>
      </c>
      <c r="F101" s="37" t="s">
        <v>1261</v>
      </c>
      <c r="G101" t="s">
        <v>318</v>
      </c>
      <c r="H101" s="84" t="s">
        <v>3251</v>
      </c>
      <c r="I101" t="s">
        <v>2414</v>
      </c>
      <c r="J101">
        <v>1.125</v>
      </c>
      <c r="K101">
        <v>1.625</v>
      </c>
      <c r="L101">
        <v>98183103</v>
      </c>
      <c r="M101" t="s">
        <v>3285</v>
      </c>
      <c r="N101" t="s">
        <v>3283</v>
      </c>
      <c r="O101" t="s">
        <v>898</v>
      </c>
    </row>
    <row r="102" spans="1:15" x14ac:dyDescent="0.2">
      <c r="A102" s="12"/>
      <c r="B102" t="s">
        <v>3355</v>
      </c>
      <c r="C102" s="37" t="s">
        <v>654</v>
      </c>
      <c r="D102" t="s">
        <v>3232</v>
      </c>
      <c r="E102" t="s">
        <v>3233</v>
      </c>
      <c r="F102" s="37" t="s">
        <v>1261</v>
      </c>
      <c r="G102" t="s">
        <v>435</v>
      </c>
      <c r="H102" s="84" t="s">
        <v>3251</v>
      </c>
      <c r="I102" t="s">
        <v>2414</v>
      </c>
      <c r="J102">
        <v>1.125</v>
      </c>
      <c r="K102">
        <v>1.625</v>
      </c>
      <c r="L102">
        <v>98150635</v>
      </c>
      <c r="M102" t="s">
        <v>3278</v>
      </c>
      <c r="N102" t="s">
        <v>3279</v>
      </c>
      <c r="O102" t="s">
        <v>898</v>
      </c>
    </row>
    <row r="103" spans="1:15" x14ac:dyDescent="0.2">
      <c r="A103" s="12"/>
      <c r="B103" t="s">
        <v>3356</v>
      </c>
      <c r="C103" t="s">
        <v>642</v>
      </c>
      <c r="D103" t="s">
        <v>3232</v>
      </c>
      <c r="E103" t="s">
        <v>3233</v>
      </c>
      <c r="F103" s="37" t="s">
        <v>1261</v>
      </c>
      <c r="G103" t="s">
        <v>318</v>
      </c>
      <c r="H103" s="66" t="s">
        <v>2137</v>
      </c>
      <c r="I103" t="s">
        <v>2414</v>
      </c>
      <c r="J103">
        <v>1.125</v>
      </c>
      <c r="K103">
        <v>1.625</v>
      </c>
      <c r="L103">
        <v>98183103</v>
      </c>
      <c r="M103" t="s">
        <v>3285</v>
      </c>
      <c r="N103" t="s">
        <v>3283</v>
      </c>
      <c r="O103" t="s">
        <v>898</v>
      </c>
    </row>
    <row r="104" spans="1:15" x14ac:dyDescent="0.2">
      <c r="A104" s="12"/>
      <c r="B104" t="s">
        <v>3357</v>
      </c>
      <c r="C104" s="37" t="s">
        <v>646</v>
      </c>
      <c r="D104" t="s">
        <v>3232</v>
      </c>
      <c r="E104" t="s">
        <v>3233</v>
      </c>
      <c r="F104" s="37" t="s">
        <v>1261</v>
      </c>
      <c r="G104" t="s">
        <v>318</v>
      </c>
      <c r="H104" s="84" t="s">
        <v>3251</v>
      </c>
      <c r="I104" t="s">
        <v>2414</v>
      </c>
      <c r="J104">
        <v>1.125</v>
      </c>
      <c r="K104">
        <v>1.625</v>
      </c>
      <c r="L104">
        <v>98183103</v>
      </c>
      <c r="M104" t="s">
        <v>3285</v>
      </c>
      <c r="N104" t="s">
        <v>3283</v>
      </c>
      <c r="O104" t="s">
        <v>898</v>
      </c>
    </row>
    <row r="105" spans="1:15" x14ac:dyDescent="0.2">
      <c r="A105" s="12"/>
      <c r="B105" t="s">
        <v>3358</v>
      </c>
      <c r="C105" s="37" t="s">
        <v>650</v>
      </c>
      <c r="D105" t="s">
        <v>3232</v>
      </c>
      <c r="E105" t="s">
        <v>3233</v>
      </c>
      <c r="F105" s="37" t="s">
        <v>1261</v>
      </c>
      <c r="G105" t="s">
        <v>318</v>
      </c>
      <c r="H105" s="66" t="s">
        <v>3359</v>
      </c>
      <c r="I105" t="s">
        <v>2414</v>
      </c>
      <c r="J105">
        <v>1.125</v>
      </c>
      <c r="K105">
        <v>1.875</v>
      </c>
      <c r="L105">
        <v>98183103</v>
      </c>
      <c r="M105" t="s">
        <v>3285</v>
      </c>
      <c r="N105" t="s">
        <v>3360</v>
      </c>
      <c r="O105" t="s">
        <v>898</v>
      </c>
    </row>
    <row r="106" spans="1:15" x14ac:dyDescent="0.2">
      <c r="A106" s="12"/>
      <c r="B106" t="s">
        <v>3361</v>
      </c>
      <c r="C106" s="37" t="s">
        <v>658</v>
      </c>
      <c r="D106" t="s">
        <v>3232</v>
      </c>
      <c r="E106" t="s">
        <v>3233</v>
      </c>
      <c r="F106" s="37" t="s">
        <v>1261</v>
      </c>
      <c r="G106" t="s">
        <v>435</v>
      </c>
      <c r="H106" t="s">
        <v>2063</v>
      </c>
      <c r="I106" t="s">
        <v>2414</v>
      </c>
      <c r="J106">
        <v>1.125</v>
      </c>
      <c r="K106">
        <v>1.625</v>
      </c>
      <c r="L106">
        <v>98150635</v>
      </c>
      <c r="M106" t="s">
        <v>3278</v>
      </c>
      <c r="N106" t="s">
        <v>3283</v>
      </c>
      <c r="O106" t="s">
        <v>898</v>
      </c>
    </row>
    <row r="107" spans="1:15" x14ac:dyDescent="0.2">
      <c r="A107" s="12"/>
      <c r="B107" t="s">
        <v>3362</v>
      </c>
      <c r="C107" s="37" t="s">
        <v>662</v>
      </c>
      <c r="D107" t="s">
        <v>3232</v>
      </c>
      <c r="E107" t="s">
        <v>3233</v>
      </c>
      <c r="F107" s="37" t="s">
        <v>1261</v>
      </c>
      <c r="G107" t="s">
        <v>435</v>
      </c>
      <c r="H107" t="s">
        <v>2063</v>
      </c>
      <c r="I107" t="s">
        <v>2414</v>
      </c>
      <c r="J107">
        <v>1.125</v>
      </c>
      <c r="K107">
        <v>1.625</v>
      </c>
      <c r="L107">
        <v>98150635</v>
      </c>
      <c r="M107" t="s">
        <v>3278</v>
      </c>
      <c r="N107" t="s">
        <v>3283</v>
      </c>
      <c r="O107" t="s">
        <v>898</v>
      </c>
    </row>
    <row r="108" spans="1:15" x14ac:dyDescent="0.2">
      <c r="A108" s="12"/>
      <c r="B108" t="s">
        <v>3363</v>
      </c>
      <c r="C108" t="s">
        <v>97</v>
      </c>
      <c r="D108" t="s">
        <v>3232</v>
      </c>
      <c r="E108" t="s">
        <v>3233</v>
      </c>
      <c r="F108" s="37" t="s">
        <v>1261</v>
      </c>
      <c r="G108" t="s">
        <v>257</v>
      </c>
      <c r="H108" t="s">
        <v>2098</v>
      </c>
      <c r="I108" t="s">
        <v>2414</v>
      </c>
      <c r="J108">
        <v>1.125</v>
      </c>
      <c r="K108">
        <v>1.375</v>
      </c>
      <c r="L108">
        <v>98132103</v>
      </c>
      <c r="M108" t="s">
        <v>3237</v>
      </c>
      <c r="N108" t="s">
        <v>3238</v>
      </c>
      <c r="O108" t="s">
        <v>898</v>
      </c>
    </row>
    <row r="109" spans="1:15" x14ac:dyDescent="0.2">
      <c r="A109" s="12"/>
      <c r="B109" t="s">
        <v>3364</v>
      </c>
      <c r="C109" t="s">
        <v>97</v>
      </c>
      <c r="D109" t="s">
        <v>3232</v>
      </c>
      <c r="E109" t="s">
        <v>3233</v>
      </c>
      <c r="F109" s="37" t="s">
        <v>1261</v>
      </c>
      <c r="G109" t="s">
        <v>257</v>
      </c>
      <c r="H109" t="s">
        <v>2077</v>
      </c>
      <c r="I109" t="s">
        <v>2414</v>
      </c>
      <c r="J109">
        <v>1.125</v>
      </c>
      <c r="K109">
        <v>1.125</v>
      </c>
      <c r="L109">
        <v>98183502</v>
      </c>
      <c r="M109" t="s">
        <v>3234</v>
      </c>
      <c r="N109" t="s">
        <v>3235</v>
      </c>
      <c r="O109" t="s">
        <v>898</v>
      </c>
    </row>
    <row r="110" spans="1:15" x14ac:dyDescent="0.2">
      <c r="A110" s="12"/>
      <c r="B110" t="s">
        <v>3365</v>
      </c>
      <c r="C110" t="s">
        <v>97</v>
      </c>
      <c r="D110" t="s">
        <v>3232</v>
      </c>
      <c r="E110" t="s">
        <v>3233</v>
      </c>
      <c r="F110" s="37" t="s">
        <v>1261</v>
      </c>
      <c r="G110" t="s">
        <v>257</v>
      </c>
      <c r="H110" t="s">
        <v>2063</v>
      </c>
      <c r="I110" t="s">
        <v>2414</v>
      </c>
      <c r="J110">
        <v>1.125</v>
      </c>
      <c r="K110">
        <v>1.625</v>
      </c>
      <c r="L110">
        <v>98183503</v>
      </c>
      <c r="M110" t="s">
        <v>3240</v>
      </c>
      <c r="N110" t="s">
        <v>3238</v>
      </c>
      <c r="O110" t="s">
        <v>898</v>
      </c>
    </row>
    <row r="111" spans="1:15" x14ac:dyDescent="0.2">
      <c r="A111" s="12"/>
      <c r="B111" t="s">
        <v>3366</v>
      </c>
      <c r="C111" t="s">
        <v>108</v>
      </c>
      <c r="D111" t="s">
        <v>3232</v>
      </c>
      <c r="E111" t="s">
        <v>3233</v>
      </c>
      <c r="F111" s="37" t="s">
        <v>1261</v>
      </c>
      <c r="G111" t="s">
        <v>257</v>
      </c>
      <c r="H111" t="s">
        <v>2098</v>
      </c>
      <c r="I111" t="s">
        <v>2414</v>
      </c>
      <c r="J111">
        <v>1.125</v>
      </c>
      <c r="K111">
        <v>1.375</v>
      </c>
      <c r="L111">
        <v>98132103</v>
      </c>
      <c r="M111" t="s">
        <v>3237</v>
      </c>
      <c r="N111" t="s">
        <v>3238</v>
      </c>
      <c r="O111" t="s">
        <v>898</v>
      </c>
    </row>
    <row r="112" spans="1:15" x14ac:dyDescent="0.2">
      <c r="A112" s="12"/>
      <c r="B112" t="s">
        <v>3367</v>
      </c>
      <c r="C112" t="s">
        <v>108</v>
      </c>
      <c r="D112" t="s">
        <v>3232</v>
      </c>
      <c r="E112" t="s">
        <v>3233</v>
      </c>
      <c r="F112" s="37" t="s">
        <v>1261</v>
      </c>
      <c r="G112" t="s">
        <v>257</v>
      </c>
      <c r="H112" t="s">
        <v>2077</v>
      </c>
      <c r="I112" t="s">
        <v>2414</v>
      </c>
      <c r="J112">
        <v>1.125</v>
      </c>
      <c r="K112">
        <v>1.125</v>
      </c>
      <c r="L112">
        <v>98183502</v>
      </c>
      <c r="M112" t="s">
        <v>3234</v>
      </c>
      <c r="N112" t="s">
        <v>3235</v>
      </c>
      <c r="O112" t="s">
        <v>898</v>
      </c>
    </row>
    <row r="113" spans="1:15" x14ac:dyDescent="0.2">
      <c r="A113" s="12"/>
      <c r="B113" t="s">
        <v>3368</v>
      </c>
      <c r="C113" t="s">
        <v>108</v>
      </c>
      <c r="D113" t="s">
        <v>3232</v>
      </c>
      <c r="E113" t="s">
        <v>3233</v>
      </c>
      <c r="F113" s="37" t="s">
        <v>1261</v>
      </c>
      <c r="G113" t="s">
        <v>257</v>
      </c>
      <c r="H113" t="s">
        <v>2063</v>
      </c>
      <c r="I113" t="s">
        <v>2414</v>
      </c>
      <c r="J113">
        <v>1.125</v>
      </c>
      <c r="K113">
        <v>1.625</v>
      </c>
      <c r="L113">
        <v>98183503</v>
      </c>
      <c r="M113" t="s">
        <v>3240</v>
      </c>
      <c r="N113" t="s">
        <v>3238</v>
      </c>
      <c r="O113" t="s">
        <v>898</v>
      </c>
    </row>
    <row r="114" spans="1:15" x14ac:dyDescent="0.2">
      <c r="A114" s="12"/>
      <c r="B114" t="s">
        <v>3369</v>
      </c>
      <c r="C114" t="s">
        <v>113</v>
      </c>
      <c r="D114" t="s">
        <v>3232</v>
      </c>
      <c r="E114" t="s">
        <v>3233</v>
      </c>
      <c r="F114" s="37" t="s">
        <v>1261</v>
      </c>
      <c r="G114" t="s">
        <v>257</v>
      </c>
      <c r="H114" t="s">
        <v>2098</v>
      </c>
      <c r="I114" t="s">
        <v>2414</v>
      </c>
      <c r="J114">
        <v>1.125</v>
      </c>
      <c r="K114">
        <v>1.375</v>
      </c>
      <c r="L114">
        <v>98132103</v>
      </c>
      <c r="M114" t="s">
        <v>3237</v>
      </c>
      <c r="N114" t="s">
        <v>3238</v>
      </c>
      <c r="O114" t="s">
        <v>898</v>
      </c>
    </row>
    <row r="115" spans="1:15" x14ac:dyDescent="0.2">
      <c r="A115" s="12"/>
      <c r="B115" t="s">
        <v>3370</v>
      </c>
      <c r="C115" t="s">
        <v>113</v>
      </c>
      <c r="D115" t="s">
        <v>3232</v>
      </c>
      <c r="E115" t="s">
        <v>3233</v>
      </c>
      <c r="F115" s="37" t="s">
        <v>1261</v>
      </c>
      <c r="G115" t="s">
        <v>257</v>
      </c>
      <c r="H115" t="s">
        <v>2077</v>
      </c>
      <c r="I115" t="s">
        <v>2414</v>
      </c>
      <c r="J115">
        <v>1.125</v>
      </c>
      <c r="K115">
        <v>1.125</v>
      </c>
      <c r="L115">
        <v>98183502</v>
      </c>
      <c r="M115" t="s">
        <v>3234</v>
      </c>
      <c r="N115" t="s">
        <v>3235</v>
      </c>
      <c r="O115" t="s">
        <v>898</v>
      </c>
    </row>
    <row r="116" spans="1:15" x14ac:dyDescent="0.2">
      <c r="A116" s="12"/>
      <c r="B116" t="s">
        <v>3371</v>
      </c>
      <c r="C116" t="s">
        <v>113</v>
      </c>
      <c r="D116" t="s">
        <v>3232</v>
      </c>
      <c r="E116" t="s">
        <v>3233</v>
      </c>
      <c r="F116" s="37" t="s">
        <v>1261</v>
      </c>
      <c r="G116" t="s">
        <v>257</v>
      </c>
      <c r="H116" t="s">
        <v>2063</v>
      </c>
      <c r="I116" t="s">
        <v>2414</v>
      </c>
      <c r="J116">
        <v>1.125</v>
      </c>
      <c r="K116">
        <v>1.625</v>
      </c>
      <c r="L116">
        <v>98183503</v>
      </c>
      <c r="M116" t="s">
        <v>3240</v>
      </c>
      <c r="N116" t="s">
        <v>3238</v>
      </c>
      <c r="O116" t="s">
        <v>898</v>
      </c>
    </row>
    <row r="117" spans="1:15" x14ac:dyDescent="0.2">
      <c r="A117" s="12"/>
      <c r="B117" t="s">
        <v>3372</v>
      </c>
      <c r="C117" t="s">
        <v>118</v>
      </c>
      <c r="D117" t="s">
        <v>3232</v>
      </c>
      <c r="E117" t="s">
        <v>3233</v>
      </c>
      <c r="F117" s="37" t="s">
        <v>1261</v>
      </c>
      <c r="G117" t="s">
        <v>257</v>
      </c>
      <c r="H117" t="s">
        <v>2063</v>
      </c>
      <c r="I117" t="s">
        <v>2414</v>
      </c>
      <c r="J117">
        <v>1.125</v>
      </c>
      <c r="K117">
        <v>1.625</v>
      </c>
      <c r="L117">
        <v>98183503</v>
      </c>
      <c r="M117" t="s">
        <v>3240</v>
      </c>
      <c r="N117" t="s">
        <v>3255</v>
      </c>
      <c r="O117" t="s">
        <v>898</v>
      </c>
    </row>
    <row r="118" spans="1:15" x14ac:dyDescent="0.2">
      <c r="A118" s="12"/>
      <c r="B118" t="s">
        <v>3373</v>
      </c>
      <c r="C118" t="s">
        <v>118</v>
      </c>
      <c r="D118" t="s">
        <v>3232</v>
      </c>
      <c r="E118" t="s">
        <v>3233</v>
      </c>
      <c r="F118" s="37" t="s">
        <v>1261</v>
      </c>
      <c r="G118" t="s">
        <v>257</v>
      </c>
      <c r="H118" t="s">
        <v>2098</v>
      </c>
      <c r="I118" t="s">
        <v>2414</v>
      </c>
      <c r="J118">
        <v>1.125</v>
      </c>
      <c r="K118">
        <v>1.375</v>
      </c>
      <c r="L118">
        <v>98132103</v>
      </c>
      <c r="M118" t="s">
        <v>3237</v>
      </c>
      <c r="N118" t="s">
        <v>3238</v>
      </c>
      <c r="O118" t="s">
        <v>898</v>
      </c>
    </row>
    <row r="119" spans="1:15" x14ac:dyDescent="0.2">
      <c r="A119" s="12"/>
      <c r="B119" t="s">
        <v>3374</v>
      </c>
      <c r="C119" t="s">
        <v>118</v>
      </c>
      <c r="D119" t="s">
        <v>3232</v>
      </c>
      <c r="E119" t="s">
        <v>3233</v>
      </c>
      <c r="F119" s="37" t="s">
        <v>1261</v>
      </c>
      <c r="G119" t="s">
        <v>257</v>
      </c>
      <c r="H119" t="s">
        <v>2077</v>
      </c>
      <c r="I119" t="s">
        <v>2414</v>
      </c>
      <c r="J119">
        <v>1.125</v>
      </c>
      <c r="K119">
        <v>1.125</v>
      </c>
      <c r="L119">
        <v>98183502</v>
      </c>
      <c r="M119" t="s">
        <v>3234</v>
      </c>
      <c r="N119" t="s">
        <v>3235</v>
      </c>
      <c r="O119" t="s">
        <v>898</v>
      </c>
    </row>
    <row r="120" spans="1:15" x14ac:dyDescent="0.2">
      <c r="A120" s="12"/>
      <c r="B120" t="s">
        <v>3375</v>
      </c>
      <c r="C120" t="s">
        <v>118</v>
      </c>
      <c r="D120" t="s">
        <v>3232</v>
      </c>
      <c r="E120" t="s">
        <v>3233</v>
      </c>
      <c r="F120" s="37" t="s">
        <v>1261</v>
      </c>
      <c r="G120" t="s">
        <v>318</v>
      </c>
      <c r="H120" t="s">
        <v>2073</v>
      </c>
      <c r="I120" t="s">
        <v>2414</v>
      </c>
      <c r="J120">
        <v>1.125</v>
      </c>
      <c r="K120">
        <v>1.625</v>
      </c>
      <c r="L120">
        <v>98183504</v>
      </c>
      <c r="M120" t="s">
        <v>3263</v>
      </c>
      <c r="N120" t="s">
        <v>3264</v>
      </c>
      <c r="O120" t="s">
        <v>898</v>
      </c>
    </row>
    <row r="121" spans="1:15" x14ac:dyDescent="0.2">
      <c r="A121" s="12"/>
      <c r="B121" t="s">
        <v>3376</v>
      </c>
      <c r="C121" t="s">
        <v>124</v>
      </c>
      <c r="D121" t="s">
        <v>3232</v>
      </c>
      <c r="E121" t="s">
        <v>3233</v>
      </c>
      <c r="F121" s="37" t="s">
        <v>1261</v>
      </c>
      <c r="G121" t="s">
        <v>257</v>
      </c>
      <c r="H121" t="s">
        <v>2063</v>
      </c>
      <c r="I121" t="s">
        <v>2414</v>
      </c>
      <c r="J121">
        <v>1.125</v>
      </c>
      <c r="K121">
        <v>1.625</v>
      </c>
      <c r="L121">
        <v>98183503</v>
      </c>
      <c r="M121" t="s">
        <v>3240</v>
      </c>
      <c r="N121" t="s">
        <v>3255</v>
      </c>
      <c r="O121" t="s">
        <v>898</v>
      </c>
    </row>
    <row r="122" spans="1:15" x14ac:dyDescent="0.2">
      <c r="A122" s="12"/>
      <c r="B122" t="s">
        <v>3377</v>
      </c>
      <c r="C122" t="s">
        <v>124</v>
      </c>
      <c r="D122" t="s">
        <v>3232</v>
      </c>
      <c r="E122" t="s">
        <v>3233</v>
      </c>
      <c r="F122" s="37" t="s">
        <v>1261</v>
      </c>
      <c r="G122" t="s">
        <v>257</v>
      </c>
      <c r="H122" t="s">
        <v>2098</v>
      </c>
      <c r="I122" t="s">
        <v>2414</v>
      </c>
      <c r="J122">
        <v>1.125</v>
      </c>
      <c r="K122">
        <v>1.375</v>
      </c>
      <c r="L122">
        <v>98132103</v>
      </c>
      <c r="M122" t="s">
        <v>3237</v>
      </c>
      <c r="N122" t="s">
        <v>3238</v>
      </c>
      <c r="O122" t="s">
        <v>898</v>
      </c>
    </row>
    <row r="123" spans="1:15" x14ac:dyDescent="0.2">
      <c r="A123" s="12"/>
      <c r="B123" t="s">
        <v>3378</v>
      </c>
      <c r="C123" t="s">
        <v>124</v>
      </c>
      <c r="D123" t="s">
        <v>3232</v>
      </c>
      <c r="E123" t="s">
        <v>3233</v>
      </c>
      <c r="F123" s="37" t="s">
        <v>1261</v>
      </c>
      <c r="G123" t="s">
        <v>257</v>
      </c>
      <c r="H123" t="s">
        <v>2077</v>
      </c>
      <c r="I123" t="s">
        <v>2414</v>
      </c>
      <c r="J123">
        <v>1.125</v>
      </c>
      <c r="K123">
        <v>1.125</v>
      </c>
      <c r="L123">
        <v>98183502</v>
      </c>
      <c r="M123" t="s">
        <v>3234</v>
      </c>
      <c r="N123" t="s">
        <v>3235</v>
      </c>
      <c r="O123" t="s">
        <v>898</v>
      </c>
    </row>
    <row r="124" spans="1:15" x14ac:dyDescent="0.2">
      <c r="A124" s="12"/>
      <c r="B124" t="s">
        <v>3379</v>
      </c>
      <c r="C124" t="s">
        <v>124</v>
      </c>
      <c r="D124" t="s">
        <v>3232</v>
      </c>
      <c r="E124" t="s">
        <v>3233</v>
      </c>
      <c r="F124" s="37" t="s">
        <v>1261</v>
      </c>
      <c r="G124" t="s">
        <v>318</v>
      </c>
      <c r="H124" t="s">
        <v>2073</v>
      </c>
      <c r="I124" t="s">
        <v>2414</v>
      </c>
      <c r="J124">
        <v>1.125</v>
      </c>
      <c r="K124">
        <v>1.625</v>
      </c>
      <c r="L124">
        <v>98183504</v>
      </c>
      <c r="M124" t="s">
        <v>3263</v>
      </c>
      <c r="N124" t="s">
        <v>3264</v>
      </c>
      <c r="O124" t="s">
        <v>898</v>
      </c>
    </row>
    <row r="125" spans="1:15" x14ac:dyDescent="0.2">
      <c r="A125" s="12"/>
      <c r="B125" t="s">
        <v>3380</v>
      </c>
      <c r="C125" t="s">
        <v>128</v>
      </c>
      <c r="D125" t="s">
        <v>3232</v>
      </c>
      <c r="E125" t="s">
        <v>3233</v>
      </c>
      <c r="F125" s="37" t="s">
        <v>1261</v>
      </c>
      <c r="G125" t="s">
        <v>257</v>
      </c>
      <c r="H125" t="s">
        <v>2063</v>
      </c>
      <c r="I125" t="s">
        <v>2414</v>
      </c>
      <c r="J125">
        <v>1.125</v>
      </c>
      <c r="K125">
        <v>1.625</v>
      </c>
      <c r="L125">
        <v>98183503</v>
      </c>
      <c r="M125" t="s">
        <v>3240</v>
      </c>
      <c r="N125" t="s">
        <v>3255</v>
      </c>
      <c r="O125" t="s">
        <v>898</v>
      </c>
    </row>
    <row r="126" spans="1:15" x14ac:dyDescent="0.2">
      <c r="A126" s="12"/>
      <c r="B126" t="s">
        <v>3381</v>
      </c>
      <c r="C126" t="s">
        <v>128</v>
      </c>
      <c r="D126" t="s">
        <v>3232</v>
      </c>
      <c r="E126" t="s">
        <v>3233</v>
      </c>
      <c r="F126" s="37" t="s">
        <v>1261</v>
      </c>
      <c r="G126" t="s">
        <v>257</v>
      </c>
      <c r="H126" t="s">
        <v>2098</v>
      </c>
      <c r="I126" t="s">
        <v>2414</v>
      </c>
      <c r="J126">
        <v>1.125</v>
      </c>
      <c r="K126">
        <v>1.375</v>
      </c>
      <c r="L126">
        <v>98132103</v>
      </c>
      <c r="M126" t="s">
        <v>3237</v>
      </c>
      <c r="N126" t="s">
        <v>3238</v>
      </c>
      <c r="O126" t="s">
        <v>898</v>
      </c>
    </row>
    <row r="127" spans="1:15" x14ac:dyDescent="0.2">
      <c r="A127" s="12"/>
      <c r="B127" t="s">
        <v>3382</v>
      </c>
      <c r="C127" t="s">
        <v>128</v>
      </c>
      <c r="D127" t="s">
        <v>3232</v>
      </c>
      <c r="E127" t="s">
        <v>3233</v>
      </c>
      <c r="F127" s="37" t="s">
        <v>1261</v>
      </c>
      <c r="G127" t="s">
        <v>257</v>
      </c>
      <c r="H127" t="s">
        <v>2077</v>
      </c>
      <c r="I127" t="s">
        <v>2414</v>
      </c>
      <c r="J127">
        <v>1.125</v>
      </c>
      <c r="K127">
        <v>1.125</v>
      </c>
      <c r="L127">
        <v>98183502</v>
      </c>
      <c r="M127" t="s">
        <v>3234</v>
      </c>
      <c r="N127" t="s">
        <v>3235</v>
      </c>
      <c r="O127" t="s">
        <v>898</v>
      </c>
    </row>
    <row r="128" spans="1:15" x14ac:dyDescent="0.2">
      <c r="A128" s="12"/>
      <c r="B128" t="s">
        <v>3383</v>
      </c>
      <c r="C128" t="s">
        <v>128</v>
      </c>
      <c r="D128" t="s">
        <v>3232</v>
      </c>
      <c r="E128" t="s">
        <v>3233</v>
      </c>
      <c r="F128" s="37" t="s">
        <v>1261</v>
      </c>
      <c r="G128" t="s">
        <v>318</v>
      </c>
      <c r="H128" t="s">
        <v>2073</v>
      </c>
      <c r="I128" t="s">
        <v>2414</v>
      </c>
      <c r="J128">
        <v>1.125</v>
      </c>
      <c r="K128">
        <v>1.625</v>
      </c>
      <c r="L128">
        <v>98183504</v>
      </c>
      <c r="M128" t="s">
        <v>3263</v>
      </c>
      <c r="N128" t="s">
        <v>3264</v>
      </c>
      <c r="O128" t="s">
        <v>898</v>
      </c>
    </row>
    <row r="129" spans="1:15" x14ac:dyDescent="0.2">
      <c r="A129" s="12"/>
      <c r="B129" t="s">
        <v>3384</v>
      </c>
      <c r="C129" t="s">
        <v>142</v>
      </c>
      <c r="D129" t="s">
        <v>3232</v>
      </c>
      <c r="E129" t="s">
        <v>3233</v>
      </c>
      <c r="F129" s="37" t="s">
        <v>1261</v>
      </c>
      <c r="G129" t="s">
        <v>257</v>
      </c>
      <c r="H129" t="s">
        <v>2063</v>
      </c>
      <c r="I129" t="s">
        <v>2414</v>
      </c>
      <c r="J129">
        <v>1.125</v>
      </c>
      <c r="K129">
        <v>1.625</v>
      </c>
      <c r="L129">
        <v>98132103</v>
      </c>
      <c r="M129" t="s">
        <v>3237</v>
      </c>
      <c r="N129" t="s">
        <v>3238</v>
      </c>
      <c r="O129" t="s">
        <v>898</v>
      </c>
    </row>
    <row r="130" spans="1:15" x14ac:dyDescent="0.2">
      <c r="A130" s="12"/>
      <c r="B130" t="s">
        <v>3385</v>
      </c>
      <c r="C130" t="s">
        <v>142</v>
      </c>
      <c r="D130" t="s">
        <v>3232</v>
      </c>
      <c r="E130" t="s">
        <v>3233</v>
      </c>
      <c r="F130" s="37" t="s">
        <v>1261</v>
      </c>
      <c r="G130" t="s">
        <v>257</v>
      </c>
      <c r="H130" t="s">
        <v>2098</v>
      </c>
      <c r="I130" t="s">
        <v>2414</v>
      </c>
      <c r="J130">
        <v>1.125</v>
      </c>
      <c r="K130">
        <v>1.375</v>
      </c>
      <c r="L130">
        <v>98183501</v>
      </c>
      <c r="M130" t="s">
        <v>3275</v>
      </c>
      <c r="N130" t="s">
        <v>3276</v>
      </c>
      <c r="O130" t="s">
        <v>898</v>
      </c>
    </row>
    <row r="131" spans="1:15" x14ac:dyDescent="0.2">
      <c r="A131" s="12"/>
      <c r="B131" t="s">
        <v>3386</v>
      </c>
      <c r="C131" t="s">
        <v>142</v>
      </c>
      <c r="D131" t="s">
        <v>3232</v>
      </c>
      <c r="E131" t="s">
        <v>3233</v>
      </c>
      <c r="F131" s="37" t="s">
        <v>1261</v>
      </c>
      <c r="G131" t="s">
        <v>257</v>
      </c>
      <c r="H131" t="s">
        <v>2077</v>
      </c>
      <c r="I131" t="s">
        <v>2414</v>
      </c>
      <c r="J131">
        <v>1.125</v>
      </c>
      <c r="K131">
        <v>1.125</v>
      </c>
      <c r="L131">
        <v>98366610</v>
      </c>
      <c r="M131" t="s">
        <v>3387</v>
      </c>
      <c r="N131" t="s">
        <v>3388</v>
      </c>
      <c r="O131" t="s">
        <v>898</v>
      </c>
    </row>
    <row r="132" spans="1:15" x14ac:dyDescent="0.2">
      <c r="A132" s="12"/>
      <c r="B132" t="s">
        <v>3389</v>
      </c>
      <c r="C132" t="s">
        <v>132</v>
      </c>
      <c r="D132" t="s">
        <v>3232</v>
      </c>
      <c r="E132" t="s">
        <v>3233</v>
      </c>
      <c r="F132" s="37" t="s">
        <v>1261</v>
      </c>
      <c r="G132" t="s">
        <v>257</v>
      </c>
      <c r="H132" t="s">
        <v>2098</v>
      </c>
      <c r="I132" t="s">
        <v>2414</v>
      </c>
      <c r="J132">
        <v>1.125</v>
      </c>
      <c r="K132">
        <v>1.375</v>
      </c>
      <c r="L132">
        <v>98132103</v>
      </c>
      <c r="M132" t="s">
        <v>3237</v>
      </c>
      <c r="N132" t="s">
        <v>3238</v>
      </c>
      <c r="O132" t="s">
        <v>898</v>
      </c>
    </row>
    <row r="133" spans="1:15" x14ac:dyDescent="0.2">
      <c r="A133" s="12"/>
      <c r="B133" t="s">
        <v>3390</v>
      </c>
      <c r="C133" t="s">
        <v>132</v>
      </c>
      <c r="D133" t="s">
        <v>3232</v>
      </c>
      <c r="E133" t="s">
        <v>3233</v>
      </c>
      <c r="F133" s="37" t="s">
        <v>1261</v>
      </c>
      <c r="G133" t="s">
        <v>257</v>
      </c>
      <c r="H133" t="s">
        <v>2077</v>
      </c>
      <c r="I133" t="s">
        <v>2414</v>
      </c>
      <c r="J133">
        <v>1.125</v>
      </c>
      <c r="K133">
        <v>1.125</v>
      </c>
      <c r="L133">
        <v>98183502</v>
      </c>
      <c r="M133" t="s">
        <v>3234</v>
      </c>
      <c r="N133" t="s">
        <v>3235</v>
      </c>
      <c r="O133" t="s">
        <v>898</v>
      </c>
    </row>
    <row r="134" spans="1:15" x14ac:dyDescent="0.2">
      <c r="A134" s="12"/>
      <c r="B134" t="s">
        <v>3391</v>
      </c>
      <c r="C134" t="s">
        <v>132</v>
      </c>
      <c r="D134" t="s">
        <v>3232</v>
      </c>
      <c r="E134" t="s">
        <v>3233</v>
      </c>
      <c r="F134" s="37" t="s">
        <v>1261</v>
      </c>
      <c r="G134" t="s">
        <v>257</v>
      </c>
      <c r="H134" t="s">
        <v>2063</v>
      </c>
      <c r="I134" t="s">
        <v>2414</v>
      </c>
      <c r="J134">
        <v>1.125</v>
      </c>
      <c r="K134">
        <v>1.625</v>
      </c>
      <c r="L134">
        <v>98183503</v>
      </c>
      <c r="M134" t="s">
        <v>3240</v>
      </c>
      <c r="N134" t="s">
        <v>3238</v>
      </c>
      <c r="O134" t="s">
        <v>898</v>
      </c>
    </row>
    <row r="135" spans="1:15" x14ac:dyDescent="0.2">
      <c r="A135" s="12"/>
      <c r="B135" t="s">
        <v>3392</v>
      </c>
      <c r="C135" t="s">
        <v>137</v>
      </c>
      <c r="D135" t="s">
        <v>3232</v>
      </c>
      <c r="E135" t="s">
        <v>3233</v>
      </c>
      <c r="F135" s="37" t="s">
        <v>1261</v>
      </c>
      <c r="G135" t="s">
        <v>257</v>
      </c>
      <c r="H135" t="s">
        <v>2098</v>
      </c>
      <c r="I135" t="s">
        <v>2414</v>
      </c>
      <c r="J135">
        <v>1.125</v>
      </c>
      <c r="K135">
        <v>1.375</v>
      </c>
      <c r="L135">
        <v>98132103</v>
      </c>
      <c r="M135" t="s">
        <v>3237</v>
      </c>
      <c r="N135" t="s">
        <v>3238</v>
      </c>
      <c r="O135" t="s">
        <v>898</v>
      </c>
    </row>
    <row r="136" spans="1:15" x14ac:dyDescent="0.2">
      <c r="A136" s="12"/>
      <c r="B136" t="s">
        <v>3393</v>
      </c>
      <c r="C136" t="s">
        <v>137</v>
      </c>
      <c r="D136" t="s">
        <v>3232</v>
      </c>
      <c r="E136" t="s">
        <v>3233</v>
      </c>
      <c r="F136" s="37" t="s">
        <v>1261</v>
      </c>
      <c r="G136" t="s">
        <v>318</v>
      </c>
      <c r="H136" t="s">
        <v>2098</v>
      </c>
      <c r="I136" t="s">
        <v>2414</v>
      </c>
      <c r="J136">
        <v>1.125</v>
      </c>
      <c r="K136">
        <v>1.375</v>
      </c>
      <c r="L136">
        <v>98183103</v>
      </c>
      <c r="M136" t="s">
        <v>3285</v>
      </c>
      <c r="N136" t="s">
        <v>3283</v>
      </c>
      <c r="O136" t="s">
        <v>898</v>
      </c>
    </row>
    <row r="137" spans="1:15" x14ac:dyDescent="0.2">
      <c r="A137" s="12"/>
      <c r="B137" t="s">
        <v>3394</v>
      </c>
      <c r="C137" t="s">
        <v>137</v>
      </c>
      <c r="D137" t="s">
        <v>3232</v>
      </c>
      <c r="E137" t="s">
        <v>3233</v>
      </c>
      <c r="F137" s="37" t="s">
        <v>1261</v>
      </c>
      <c r="G137" t="s">
        <v>318</v>
      </c>
      <c r="H137" t="s">
        <v>2063</v>
      </c>
      <c r="I137" t="s">
        <v>2414</v>
      </c>
      <c r="J137">
        <v>1.125</v>
      </c>
      <c r="K137">
        <v>1.625</v>
      </c>
      <c r="L137">
        <v>98183103</v>
      </c>
      <c r="M137" t="s">
        <v>3285</v>
      </c>
      <c r="N137" t="s">
        <v>3283</v>
      </c>
      <c r="O137" t="s">
        <v>898</v>
      </c>
    </row>
    <row r="138" spans="1:15" x14ac:dyDescent="0.2">
      <c r="A138" s="12"/>
      <c r="B138" t="s">
        <v>3395</v>
      </c>
      <c r="C138" t="s">
        <v>137</v>
      </c>
      <c r="D138" t="s">
        <v>3232</v>
      </c>
      <c r="E138" t="s">
        <v>3233</v>
      </c>
      <c r="F138" s="37" t="s">
        <v>1261</v>
      </c>
      <c r="G138" t="s">
        <v>257</v>
      </c>
      <c r="H138" t="s">
        <v>2077</v>
      </c>
      <c r="I138" t="s">
        <v>2414</v>
      </c>
      <c r="J138">
        <v>1.125</v>
      </c>
      <c r="K138">
        <v>1.125</v>
      </c>
      <c r="L138">
        <v>98183502</v>
      </c>
      <c r="M138" t="s">
        <v>3234</v>
      </c>
      <c r="N138" t="s">
        <v>3235</v>
      </c>
      <c r="O138" t="s">
        <v>898</v>
      </c>
    </row>
    <row r="139" spans="1:15" x14ac:dyDescent="0.2">
      <c r="A139" s="12"/>
      <c r="B139" t="s">
        <v>3396</v>
      </c>
      <c r="C139" t="s">
        <v>137</v>
      </c>
      <c r="D139" t="s">
        <v>3232</v>
      </c>
      <c r="E139" t="s">
        <v>3233</v>
      </c>
      <c r="F139" s="37" t="s">
        <v>1261</v>
      </c>
      <c r="G139" t="s">
        <v>257</v>
      </c>
      <c r="H139" t="s">
        <v>2063</v>
      </c>
      <c r="I139" t="s">
        <v>2414</v>
      </c>
      <c r="J139">
        <v>1.125</v>
      </c>
      <c r="K139">
        <v>1.625</v>
      </c>
      <c r="L139">
        <v>98183503</v>
      </c>
      <c r="M139" t="s">
        <v>3240</v>
      </c>
      <c r="N139" t="s">
        <v>3255</v>
      </c>
      <c r="O139" t="s">
        <v>898</v>
      </c>
    </row>
    <row r="140" spans="1:15" x14ac:dyDescent="0.2">
      <c r="A140" s="12"/>
      <c r="B140" t="s">
        <v>3397</v>
      </c>
      <c r="C140" t="s">
        <v>137</v>
      </c>
      <c r="D140" t="s">
        <v>3232</v>
      </c>
      <c r="E140" t="s">
        <v>3233</v>
      </c>
      <c r="F140" s="37" t="s">
        <v>1261</v>
      </c>
      <c r="G140" t="s">
        <v>318</v>
      </c>
      <c r="H140" t="s">
        <v>2073</v>
      </c>
      <c r="I140" t="s">
        <v>2414</v>
      </c>
      <c r="J140">
        <v>1.125</v>
      </c>
      <c r="K140">
        <v>1.625</v>
      </c>
      <c r="L140">
        <v>98183504</v>
      </c>
      <c r="M140" t="s">
        <v>3263</v>
      </c>
      <c r="N140" t="s">
        <v>3294</v>
      </c>
      <c r="O140" t="s">
        <v>898</v>
      </c>
    </row>
    <row r="141" spans="1:15" x14ac:dyDescent="0.2">
      <c r="A141" s="12"/>
      <c r="B141" t="s">
        <v>3398</v>
      </c>
      <c r="C141" t="s">
        <v>137</v>
      </c>
      <c r="D141" t="s">
        <v>3232</v>
      </c>
      <c r="E141" t="s">
        <v>3233</v>
      </c>
      <c r="F141" s="37" t="s">
        <v>1261</v>
      </c>
      <c r="G141" t="s">
        <v>318</v>
      </c>
      <c r="H141" t="s">
        <v>3109</v>
      </c>
      <c r="I141" t="s">
        <v>2414</v>
      </c>
      <c r="J141">
        <v>1.625</v>
      </c>
      <c r="K141">
        <v>1.875</v>
      </c>
      <c r="L141">
        <v>98183505</v>
      </c>
      <c r="M141" t="s">
        <v>3288</v>
      </c>
      <c r="N141" t="s">
        <v>3289</v>
      </c>
      <c r="O141" t="s">
        <v>898</v>
      </c>
    </row>
    <row r="142" spans="1:15" x14ac:dyDescent="0.2">
      <c r="A142" s="12"/>
      <c r="B142" t="s">
        <v>3399</v>
      </c>
      <c r="C142" t="s">
        <v>159</v>
      </c>
      <c r="D142" t="s">
        <v>3232</v>
      </c>
      <c r="E142" t="s">
        <v>3233</v>
      </c>
      <c r="F142" s="37" t="s">
        <v>1261</v>
      </c>
      <c r="G142" t="s">
        <v>257</v>
      </c>
      <c r="H142" t="s">
        <v>2063</v>
      </c>
      <c r="I142" t="s">
        <v>2414</v>
      </c>
      <c r="J142">
        <v>1.125</v>
      </c>
      <c r="K142">
        <v>1.625</v>
      </c>
      <c r="L142">
        <v>98132103</v>
      </c>
      <c r="M142" t="s">
        <v>3237</v>
      </c>
      <c r="N142" t="s">
        <v>3238</v>
      </c>
      <c r="O142" t="s">
        <v>898</v>
      </c>
    </row>
    <row r="143" spans="1:15" x14ac:dyDescent="0.2">
      <c r="A143" s="12"/>
      <c r="B143" t="s">
        <v>3400</v>
      </c>
      <c r="C143" t="s">
        <v>159</v>
      </c>
      <c r="D143" t="s">
        <v>3232</v>
      </c>
      <c r="E143" t="s">
        <v>3233</v>
      </c>
      <c r="F143" s="37" t="s">
        <v>1261</v>
      </c>
      <c r="G143" t="s">
        <v>435</v>
      </c>
      <c r="H143" t="s">
        <v>2063</v>
      </c>
      <c r="I143" t="s">
        <v>2414</v>
      </c>
      <c r="J143">
        <v>1.125</v>
      </c>
      <c r="K143">
        <v>1.625</v>
      </c>
      <c r="L143">
        <v>98150635</v>
      </c>
      <c r="M143" t="s">
        <v>3278</v>
      </c>
      <c r="N143" t="s">
        <v>3279</v>
      </c>
      <c r="O143" t="s">
        <v>898</v>
      </c>
    </row>
    <row r="144" spans="1:15" x14ac:dyDescent="0.2">
      <c r="A144" s="12"/>
      <c r="B144" t="s">
        <v>3401</v>
      </c>
      <c r="C144" t="s">
        <v>159</v>
      </c>
      <c r="D144" t="s">
        <v>3232</v>
      </c>
      <c r="E144" t="s">
        <v>3233</v>
      </c>
      <c r="F144" s="37" t="s">
        <v>1261</v>
      </c>
      <c r="G144" t="s">
        <v>257</v>
      </c>
      <c r="H144" t="s">
        <v>2098</v>
      </c>
      <c r="I144" t="s">
        <v>2414</v>
      </c>
      <c r="J144">
        <v>1.125</v>
      </c>
      <c r="K144">
        <v>1.375</v>
      </c>
      <c r="L144">
        <v>98183501</v>
      </c>
      <c r="M144" t="s">
        <v>3275</v>
      </c>
      <c r="N144" t="s">
        <v>3276</v>
      </c>
      <c r="O144" t="s">
        <v>898</v>
      </c>
    </row>
    <row r="145" spans="1:15" x14ac:dyDescent="0.2">
      <c r="A145" s="12"/>
      <c r="B145" t="s">
        <v>3402</v>
      </c>
      <c r="C145" t="s">
        <v>159</v>
      </c>
      <c r="D145" t="s">
        <v>3232</v>
      </c>
      <c r="E145" t="s">
        <v>3233</v>
      </c>
      <c r="F145" s="37" t="s">
        <v>1261</v>
      </c>
      <c r="G145" t="s">
        <v>257</v>
      </c>
      <c r="H145" t="s">
        <v>2077</v>
      </c>
      <c r="I145" t="s">
        <v>2414</v>
      </c>
      <c r="J145">
        <v>1.125</v>
      </c>
      <c r="K145">
        <v>1.125</v>
      </c>
      <c r="L145">
        <v>98366610</v>
      </c>
      <c r="M145" t="s">
        <v>3387</v>
      </c>
      <c r="N145" t="s">
        <v>3388</v>
      </c>
      <c r="O145" t="s">
        <v>898</v>
      </c>
    </row>
    <row r="146" spans="1:15" x14ac:dyDescent="0.2">
      <c r="A146" s="12"/>
      <c r="B146" t="s">
        <v>3403</v>
      </c>
      <c r="C146" t="s">
        <v>148</v>
      </c>
      <c r="D146" t="s">
        <v>3232</v>
      </c>
      <c r="E146" t="s">
        <v>3233</v>
      </c>
      <c r="F146" s="37" t="s">
        <v>1261</v>
      </c>
      <c r="G146" t="s">
        <v>257</v>
      </c>
      <c r="H146" t="s">
        <v>2098</v>
      </c>
      <c r="I146" t="s">
        <v>2414</v>
      </c>
      <c r="J146">
        <v>1.125</v>
      </c>
      <c r="K146">
        <v>1.375</v>
      </c>
      <c r="L146">
        <v>98132103</v>
      </c>
      <c r="M146" t="s">
        <v>3237</v>
      </c>
      <c r="N146" t="s">
        <v>3238</v>
      </c>
      <c r="O146" t="s">
        <v>898</v>
      </c>
    </row>
    <row r="147" spans="1:15" x14ac:dyDescent="0.2">
      <c r="A147" s="12"/>
      <c r="B147" t="s">
        <v>3404</v>
      </c>
      <c r="C147" t="s">
        <v>148</v>
      </c>
      <c r="D147" t="s">
        <v>3232</v>
      </c>
      <c r="E147" t="s">
        <v>3233</v>
      </c>
      <c r="F147" s="37" t="s">
        <v>1261</v>
      </c>
      <c r="G147" t="s">
        <v>257</v>
      </c>
      <c r="H147" t="s">
        <v>2077</v>
      </c>
      <c r="I147" t="s">
        <v>2414</v>
      </c>
      <c r="J147">
        <v>1.125</v>
      </c>
      <c r="K147">
        <v>1.125</v>
      </c>
      <c r="L147">
        <v>98183502</v>
      </c>
      <c r="M147" t="s">
        <v>3234</v>
      </c>
      <c r="N147" t="s">
        <v>3235</v>
      </c>
      <c r="O147" t="s">
        <v>898</v>
      </c>
    </row>
    <row r="148" spans="1:15" x14ac:dyDescent="0.2">
      <c r="A148" s="12"/>
      <c r="B148" t="s">
        <v>3405</v>
      </c>
      <c r="C148" t="s">
        <v>148</v>
      </c>
      <c r="D148" t="s">
        <v>3232</v>
      </c>
      <c r="E148" t="s">
        <v>3233</v>
      </c>
      <c r="F148" s="37" t="s">
        <v>1261</v>
      </c>
      <c r="G148" t="s">
        <v>257</v>
      </c>
      <c r="H148" t="s">
        <v>2063</v>
      </c>
      <c r="I148" t="s">
        <v>2414</v>
      </c>
      <c r="J148">
        <v>1.125</v>
      </c>
      <c r="K148">
        <v>1.625</v>
      </c>
      <c r="L148">
        <v>98183503</v>
      </c>
      <c r="M148" t="s">
        <v>3240</v>
      </c>
      <c r="N148" t="s">
        <v>3238</v>
      </c>
      <c r="O148" t="s">
        <v>898</v>
      </c>
    </row>
    <row r="149" spans="1:15" x14ac:dyDescent="0.2">
      <c r="A149" s="12"/>
      <c r="B149" t="s">
        <v>3406</v>
      </c>
      <c r="C149" t="s">
        <v>148</v>
      </c>
      <c r="D149" t="s">
        <v>3232</v>
      </c>
      <c r="E149" t="s">
        <v>3233</v>
      </c>
      <c r="F149" s="37" t="s">
        <v>1261</v>
      </c>
      <c r="G149" t="s">
        <v>318</v>
      </c>
      <c r="H149" t="s">
        <v>2073</v>
      </c>
      <c r="I149" t="s">
        <v>2414</v>
      </c>
      <c r="J149">
        <v>1.625</v>
      </c>
      <c r="K149">
        <v>1.625</v>
      </c>
      <c r="L149">
        <v>98183505</v>
      </c>
      <c r="M149" t="s">
        <v>3288</v>
      </c>
      <c r="N149" t="s">
        <v>3289</v>
      </c>
      <c r="O149" t="s">
        <v>898</v>
      </c>
    </row>
    <row r="150" spans="1:15" x14ac:dyDescent="0.2">
      <c r="A150" s="12"/>
      <c r="B150" t="s">
        <v>3407</v>
      </c>
      <c r="C150" t="s">
        <v>148</v>
      </c>
      <c r="D150" t="s">
        <v>3232</v>
      </c>
      <c r="E150" t="s">
        <v>3233</v>
      </c>
      <c r="F150" s="37" t="s">
        <v>1261</v>
      </c>
      <c r="G150" t="s">
        <v>318</v>
      </c>
      <c r="H150" t="s">
        <v>3109</v>
      </c>
      <c r="I150" t="s">
        <v>2414</v>
      </c>
      <c r="J150">
        <v>1.625</v>
      </c>
      <c r="K150">
        <v>1.875</v>
      </c>
      <c r="L150">
        <v>98183505</v>
      </c>
      <c r="M150" t="s">
        <v>3288</v>
      </c>
      <c r="N150" t="s">
        <v>3289</v>
      </c>
      <c r="O150" t="s">
        <v>898</v>
      </c>
    </row>
    <row r="151" spans="1:15" x14ac:dyDescent="0.2">
      <c r="A151" s="12"/>
      <c r="B151" t="s">
        <v>3408</v>
      </c>
      <c r="C151" t="s">
        <v>148</v>
      </c>
      <c r="D151" t="s">
        <v>3232</v>
      </c>
      <c r="E151" t="s">
        <v>3233</v>
      </c>
      <c r="F151" s="37" t="s">
        <v>1261</v>
      </c>
      <c r="G151" t="s">
        <v>318</v>
      </c>
      <c r="H151" t="s">
        <v>3409</v>
      </c>
      <c r="I151" t="s">
        <v>2414</v>
      </c>
      <c r="J151">
        <v>1.625</v>
      </c>
      <c r="K151">
        <v>1.875</v>
      </c>
      <c r="L151">
        <v>98183505</v>
      </c>
      <c r="M151" t="s">
        <v>3288</v>
      </c>
      <c r="N151" t="s">
        <v>3289</v>
      </c>
      <c r="O151" t="s">
        <v>898</v>
      </c>
    </row>
    <row r="152" spans="1:15" x14ac:dyDescent="0.2">
      <c r="A152" s="12"/>
      <c r="B152" t="s">
        <v>3410</v>
      </c>
      <c r="C152" t="s">
        <v>148</v>
      </c>
      <c r="D152" t="s">
        <v>3232</v>
      </c>
      <c r="E152" t="s">
        <v>3233</v>
      </c>
      <c r="F152" s="37" t="s">
        <v>1261</v>
      </c>
      <c r="G152" t="s">
        <v>257</v>
      </c>
      <c r="H152" t="s">
        <v>2073</v>
      </c>
      <c r="I152" t="s">
        <v>2414</v>
      </c>
      <c r="J152">
        <v>1.125</v>
      </c>
      <c r="K152">
        <v>1.625</v>
      </c>
      <c r="L152" s="4" t="s">
        <v>901</v>
      </c>
      <c r="N152" t="s">
        <v>3279</v>
      </c>
      <c r="O152" t="s">
        <v>898</v>
      </c>
    </row>
    <row r="153" spans="1:15" x14ac:dyDescent="0.2">
      <c r="A153" s="12"/>
      <c r="B153" t="s">
        <v>3411</v>
      </c>
      <c r="C153" t="s">
        <v>154</v>
      </c>
      <c r="D153" t="s">
        <v>3232</v>
      </c>
      <c r="E153" t="s">
        <v>3233</v>
      </c>
      <c r="F153" s="37" t="s">
        <v>1261</v>
      </c>
      <c r="G153" t="s">
        <v>257</v>
      </c>
      <c r="H153" t="s">
        <v>2098</v>
      </c>
      <c r="I153" t="s">
        <v>2414</v>
      </c>
      <c r="J153">
        <v>1.125</v>
      </c>
      <c r="K153">
        <v>1.375</v>
      </c>
      <c r="L153">
        <v>98132103</v>
      </c>
      <c r="M153" t="s">
        <v>3237</v>
      </c>
      <c r="N153" t="s">
        <v>3238</v>
      </c>
      <c r="O153" t="s">
        <v>898</v>
      </c>
    </row>
    <row r="154" spans="1:15" x14ac:dyDescent="0.2">
      <c r="A154" s="12"/>
      <c r="B154" t="s">
        <v>3412</v>
      </c>
      <c r="C154" t="s">
        <v>154</v>
      </c>
      <c r="D154" t="s">
        <v>3232</v>
      </c>
      <c r="E154" t="s">
        <v>3233</v>
      </c>
      <c r="F154" s="37" t="s">
        <v>1261</v>
      </c>
      <c r="G154" t="s">
        <v>318</v>
      </c>
      <c r="H154" t="s">
        <v>2098</v>
      </c>
      <c r="I154" t="s">
        <v>2414</v>
      </c>
      <c r="J154">
        <v>1.125</v>
      </c>
      <c r="K154">
        <v>1.375</v>
      </c>
      <c r="L154">
        <v>98183103</v>
      </c>
      <c r="M154" t="s">
        <v>3285</v>
      </c>
      <c r="N154" t="s">
        <v>3283</v>
      </c>
      <c r="O154" t="s">
        <v>898</v>
      </c>
    </row>
    <row r="155" spans="1:15" x14ac:dyDescent="0.2">
      <c r="A155" s="12"/>
      <c r="B155" t="s">
        <v>3413</v>
      </c>
      <c r="C155" t="s">
        <v>154</v>
      </c>
      <c r="D155" t="s">
        <v>3232</v>
      </c>
      <c r="E155" t="s">
        <v>3233</v>
      </c>
      <c r="F155" s="37" t="s">
        <v>1261</v>
      </c>
      <c r="G155" t="s">
        <v>318</v>
      </c>
      <c r="H155" t="s">
        <v>2063</v>
      </c>
      <c r="I155" t="s">
        <v>2414</v>
      </c>
      <c r="J155">
        <v>1.125</v>
      </c>
      <c r="K155">
        <v>1.625</v>
      </c>
      <c r="L155">
        <v>98183103</v>
      </c>
      <c r="M155" t="s">
        <v>3285</v>
      </c>
      <c r="N155" t="s">
        <v>3283</v>
      </c>
      <c r="O155" t="s">
        <v>898</v>
      </c>
    </row>
    <row r="156" spans="1:15" x14ac:dyDescent="0.2">
      <c r="A156" s="12"/>
      <c r="B156" t="s">
        <v>3414</v>
      </c>
      <c r="C156" t="s">
        <v>154</v>
      </c>
      <c r="D156" t="s">
        <v>3232</v>
      </c>
      <c r="E156" t="s">
        <v>3233</v>
      </c>
      <c r="F156" s="37" t="s">
        <v>1261</v>
      </c>
      <c r="G156" t="s">
        <v>257</v>
      </c>
      <c r="H156" t="s">
        <v>2077</v>
      </c>
      <c r="I156" t="s">
        <v>2414</v>
      </c>
      <c r="J156">
        <v>1.125</v>
      </c>
      <c r="K156">
        <v>1.125</v>
      </c>
      <c r="L156">
        <v>98183502</v>
      </c>
      <c r="M156" t="s">
        <v>3234</v>
      </c>
      <c r="N156" t="s">
        <v>3235</v>
      </c>
      <c r="O156" t="s">
        <v>898</v>
      </c>
    </row>
    <row r="157" spans="1:15" x14ac:dyDescent="0.2">
      <c r="A157" s="12"/>
      <c r="B157" t="s">
        <v>3415</v>
      </c>
      <c r="C157" t="s">
        <v>154</v>
      </c>
      <c r="D157" t="s">
        <v>3232</v>
      </c>
      <c r="E157" t="s">
        <v>3233</v>
      </c>
      <c r="F157" s="37" t="s">
        <v>1261</v>
      </c>
      <c r="G157" t="s">
        <v>257</v>
      </c>
      <c r="H157" t="s">
        <v>2063</v>
      </c>
      <c r="I157" t="s">
        <v>2414</v>
      </c>
      <c r="J157">
        <v>1.125</v>
      </c>
      <c r="K157">
        <v>1.625</v>
      </c>
      <c r="L157">
        <v>98183503</v>
      </c>
      <c r="M157" t="s">
        <v>3240</v>
      </c>
      <c r="N157" t="s">
        <v>3255</v>
      </c>
      <c r="O157" t="s">
        <v>898</v>
      </c>
    </row>
    <row r="158" spans="1:15" x14ac:dyDescent="0.2">
      <c r="A158" s="12"/>
      <c r="B158" t="s">
        <v>3416</v>
      </c>
      <c r="C158" t="s">
        <v>154</v>
      </c>
      <c r="D158" t="s">
        <v>3232</v>
      </c>
      <c r="E158" t="s">
        <v>3233</v>
      </c>
      <c r="F158" s="37" t="s">
        <v>1261</v>
      </c>
      <c r="G158" t="s">
        <v>318</v>
      </c>
      <c r="H158" t="s">
        <v>2073</v>
      </c>
      <c r="I158" t="s">
        <v>2414</v>
      </c>
      <c r="J158">
        <v>1.125</v>
      </c>
      <c r="K158">
        <v>1.625</v>
      </c>
      <c r="L158">
        <v>98183504</v>
      </c>
      <c r="M158" t="s">
        <v>3263</v>
      </c>
      <c r="N158" t="s">
        <v>3313</v>
      </c>
      <c r="O158" t="s">
        <v>898</v>
      </c>
    </row>
    <row r="159" spans="1:15" x14ac:dyDescent="0.2">
      <c r="A159" s="12"/>
      <c r="B159" t="s">
        <v>3417</v>
      </c>
      <c r="C159" t="s">
        <v>154</v>
      </c>
      <c r="D159" t="s">
        <v>3232</v>
      </c>
      <c r="E159" t="s">
        <v>3233</v>
      </c>
      <c r="F159" s="37" t="s">
        <v>1261</v>
      </c>
      <c r="G159" t="s">
        <v>318</v>
      </c>
      <c r="H159" t="s">
        <v>3109</v>
      </c>
      <c r="I159" t="s">
        <v>2414</v>
      </c>
      <c r="J159">
        <v>1.625</v>
      </c>
      <c r="K159">
        <v>1.875</v>
      </c>
      <c r="L159">
        <v>98183505</v>
      </c>
      <c r="M159" t="s">
        <v>3288</v>
      </c>
      <c r="N159" t="s">
        <v>3289</v>
      </c>
      <c r="O159" t="s">
        <v>898</v>
      </c>
    </row>
    <row r="160" spans="1:15" x14ac:dyDescent="0.2">
      <c r="A160" s="12"/>
      <c r="B160" t="s">
        <v>3418</v>
      </c>
      <c r="C160" t="s">
        <v>154</v>
      </c>
      <c r="D160" t="s">
        <v>3232</v>
      </c>
      <c r="E160" t="s">
        <v>3233</v>
      </c>
      <c r="F160" s="37" t="s">
        <v>1261</v>
      </c>
      <c r="G160" t="s">
        <v>318</v>
      </c>
      <c r="H160" t="s">
        <v>3409</v>
      </c>
      <c r="I160" t="s">
        <v>2414</v>
      </c>
      <c r="J160">
        <v>1.625</v>
      </c>
      <c r="K160">
        <v>1.875</v>
      </c>
      <c r="L160">
        <v>98183505</v>
      </c>
      <c r="M160" t="s">
        <v>3288</v>
      </c>
      <c r="N160" t="s">
        <v>3289</v>
      </c>
      <c r="O160" t="s">
        <v>898</v>
      </c>
    </row>
    <row r="161" spans="1:15" x14ac:dyDescent="0.2">
      <c r="A161" s="12"/>
      <c r="B161" t="s">
        <v>3419</v>
      </c>
      <c r="C161" t="s">
        <v>174</v>
      </c>
      <c r="D161" t="s">
        <v>3232</v>
      </c>
      <c r="E161" t="s">
        <v>3233</v>
      </c>
      <c r="F161" s="37" t="s">
        <v>1261</v>
      </c>
      <c r="G161" t="s">
        <v>257</v>
      </c>
      <c r="H161" t="s">
        <v>2063</v>
      </c>
      <c r="I161" t="s">
        <v>2414</v>
      </c>
      <c r="J161">
        <v>1.125</v>
      </c>
      <c r="K161">
        <v>1.625</v>
      </c>
      <c r="L161">
        <v>98132103</v>
      </c>
      <c r="M161" t="s">
        <v>3237</v>
      </c>
      <c r="N161" t="s">
        <v>3238</v>
      </c>
      <c r="O161" t="s">
        <v>898</v>
      </c>
    </row>
    <row r="162" spans="1:15" x14ac:dyDescent="0.2">
      <c r="A162" s="12"/>
      <c r="B162" t="s">
        <v>3420</v>
      </c>
      <c r="C162" t="s">
        <v>174</v>
      </c>
      <c r="D162" t="s">
        <v>3232</v>
      </c>
      <c r="E162" t="s">
        <v>3233</v>
      </c>
      <c r="F162" s="37" t="s">
        <v>1261</v>
      </c>
      <c r="G162" t="s">
        <v>435</v>
      </c>
      <c r="H162" t="s">
        <v>2063</v>
      </c>
      <c r="I162" t="s">
        <v>2414</v>
      </c>
      <c r="J162">
        <v>1.125</v>
      </c>
      <c r="K162">
        <v>1.625</v>
      </c>
      <c r="L162">
        <v>98150635</v>
      </c>
      <c r="M162" t="s">
        <v>3278</v>
      </c>
      <c r="N162" t="s">
        <v>3279</v>
      </c>
      <c r="O162" t="s">
        <v>898</v>
      </c>
    </row>
    <row r="163" spans="1:15" x14ac:dyDescent="0.2">
      <c r="A163" s="12"/>
      <c r="B163" t="s">
        <v>3421</v>
      </c>
      <c r="C163" t="s">
        <v>174</v>
      </c>
      <c r="D163" t="s">
        <v>3232</v>
      </c>
      <c r="E163" t="s">
        <v>3233</v>
      </c>
      <c r="F163" s="37" t="s">
        <v>1261</v>
      </c>
      <c r="G163" t="s">
        <v>435</v>
      </c>
      <c r="H163" t="s">
        <v>2048</v>
      </c>
      <c r="I163" t="s">
        <v>2414</v>
      </c>
      <c r="J163">
        <v>1.125</v>
      </c>
      <c r="K163">
        <v>1.875</v>
      </c>
      <c r="L163">
        <v>98150635</v>
      </c>
      <c r="M163" t="s">
        <v>3278</v>
      </c>
      <c r="N163" t="s">
        <v>3279</v>
      </c>
      <c r="O163" t="s">
        <v>898</v>
      </c>
    </row>
    <row r="164" spans="1:15" x14ac:dyDescent="0.2">
      <c r="A164" s="12"/>
      <c r="B164" t="s">
        <v>3422</v>
      </c>
      <c r="C164" t="s">
        <v>174</v>
      </c>
      <c r="D164" t="s">
        <v>3232</v>
      </c>
      <c r="E164" t="s">
        <v>3233</v>
      </c>
      <c r="F164" s="37" t="s">
        <v>1261</v>
      </c>
      <c r="G164" t="s">
        <v>435</v>
      </c>
      <c r="H164" t="s">
        <v>2059</v>
      </c>
      <c r="I164" t="s">
        <v>2414</v>
      </c>
      <c r="J164">
        <v>1.625</v>
      </c>
      <c r="K164">
        <v>2.125</v>
      </c>
      <c r="L164">
        <v>98174051</v>
      </c>
      <c r="M164" t="s">
        <v>3423</v>
      </c>
      <c r="N164" t="s">
        <v>3424</v>
      </c>
      <c r="O164" t="s">
        <v>898</v>
      </c>
    </row>
    <row r="165" spans="1:15" x14ac:dyDescent="0.2">
      <c r="A165" s="12"/>
      <c r="B165" t="s">
        <v>3425</v>
      </c>
      <c r="C165" t="s">
        <v>174</v>
      </c>
      <c r="D165" t="s">
        <v>3232</v>
      </c>
      <c r="E165" t="s">
        <v>3233</v>
      </c>
      <c r="F165" s="37" t="s">
        <v>1261</v>
      </c>
      <c r="G165" t="s">
        <v>257</v>
      </c>
      <c r="H165" t="s">
        <v>2098</v>
      </c>
      <c r="I165" t="s">
        <v>2414</v>
      </c>
      <c r="J165">
        <v>1.125</v>
      </c>
      <c r="K165">
        <v>1.375</v>
      </c>
      <c r="L165">
        <v>98183501</v>
      </c>
      <c r="M165" t="s">
        <v>3275</v>
      </c>
      <c r="N165" t="s">
        <v>3276</v>
      </c>
      <c r="O165" t="s">
        <v>898</v>
      </c>
    </row>
    <row r="166" spans="1:15" x14ac:dyDescent="0.2">
      <c r="A166" s="12"/>
      <c r="B166" t="s">
        <v>3426</v>
      </c>
      <c r="C166" t="s">
        <v>174</v>
      </c>
      <c r="D166" t="s">
        <v>3232</v>
      </c>
      <c r="E166" t="s">
        <v>3233</v>
      </c>
      <c r="F166" s="37" t="s">
        <v>1261</v>
      </c>
      <c r="G166" t="s">
        <v>257</v>
      </c>
      <c r="H166" t="s">
        <v>2077</v>
      </c>
      <c r="I166" t="s">
        <v>2414</v>
      </c>
      <c r="J166">
        <v>1.125</v>
      </c>
      <c r="K166">
        <v>1.125</v>
      </c>
      <c r="L166">
        <v>98366610</v>
      </c>
      <c r="M166" t="s">
        <v>3387</v>
      </c>
      <c r="N166" t="s">
        <v>3388</v>
      </c>
      <c r="O166" t="s">
        <v>898</v>
      </c>
    </row>
    <row r="167" spans="1:15" x14ac:dyDescent="0.2">
      <c r="A167" s="12"/>
      <c r="B167" t="s">
        <v>3427</v>
      </c>
      <c r="C167" t="s">
        <v>174</v>
      </c>
      <c r="D167" t="s">
        <v>3232</v>
      </c>
      <c r="E167" t="s">
        <v>3233</v>
      </c>
      <c r="F167" s="37" t="s">
        <v>1261</v>
      </c>
      <c r="G167" t="s">
        <v>435</v>
      </c>
      <c r="H167" t="s">
        <v>2077</v>
      </c>
      <c r="I167" t="s">
        <v>2414</v>
      </c>
      <c r="J167">
        <v>1.125</v>
      </c>
      <c r="K167">
        <v>1.125</v>
      </c>
      <c r="L167">
        <v>98366622</v>
      </c>
      <c r="M167" t="s">
        <v>3428</v>
      </c>
      <c r="N167" t="s">
        <v>3429</v>
      </c>
      <c r="O167" t="s">
        <v>898</v>
      </c>
    </row>
    <row r="168" spans="1:15" x14ac:dyDescent="0.2">
      <c r="A168" s="12"/>
      <c r="B168" t="s">
        <v>3430</v>
      </c>
      <c r="C168" t="s">
        <v>174</v>
      </c>
      <c r="D168" t="s">
        <v>3232</v>
      </c>
      <c r="E168" t="s">
        <v>3233</v>
      </c>
      <c r="F168" s="37" t="s">
        <v>1261</v>
      </c>
      <c r="G168" t="s">
        <v>435</v>
      </c>
      <c r="H168" t="s">
        <v>2098</v>
      </c>
      <c r="I168" t="s">
        <v>2414</v>
      </c>
      <c r="J168">
        <v>1.125</v>
      </c>
      <c r="K168">
        <v>1.375</v>
      </c>
      <c r="L168" t="s">
        <v>3431</v>
      </c>
      <c r="M168" t="s">
        <v>3432</v>
      </c>
      <c r="N168" t="s">
        <v>3344</v>
      </c>
      <c r="O168" t="s">
        <v>898</v>
      </c>
    </row>
    <row r="169" spans="1:15" x14ac:dyDescent="0.2">
      <c r="A169" s="12"/>
      <c r="B169" t="s">
        <v>3433</v>
      </c>
      <c r="C169" t="s">
        <v>180</v>
      </c>
      <c r="D169" t="s">
        <v>3232</v>
      </c>
      <c r="E169" t="s">
        <v>3233</v>
      </c>
      <c r="F169" s="37" t="s">
        <v>1261</v>
      </c>
      <c r="G169" t="s">
        <v>257</v>
      </c>
      <c r="H169" t="s">
        <v>2063</v>
      </c>
      <c r="I169" t="s">
        <v>2414</v>
      </c>
      <c r="J169">
        <v>1.125</v>
      </c>
      <c r="K169">
        <v>1.625</v>
      </c>
      <c r="L169">
        <v>98132103</v>
      </c>
      <c r="M169" t="s">
        <v>3237</v>
      </c>
      <c r="N169" t="s">
        <v>3238</v>
      </c>
      <c r="O169" t="s">
        <v>898</v>
      </c>
    </row>
    <row r="170" spans="1:15" x14ac:dyDescent="0.2">
      <c r="A170" s="12"/>
      <c r="B170" t="s">
        <v>3434</v>
      </c>
      <c r="C170" t="s">
        <v>180</v>
      </c>
      <c r="D170" t="s">
        <v>3232</v>
      </c>
      <c r="E170" t="s">
        <v>3233</v>
      </c>
      <c r="F170" s="37" t="s">
        <v>1261</v>
      </c>
      <c r="G170" t="s">
        <v>435</v>
      </c>
      <c r="H170" t="s">
        <v>2063</v>
      </c>
      <c r="I170" t="s">
        <v>2414</v>
      </c>
      <c r="J170">
        <v>1.125</v>
      </c>
      <c r="K170">
        <v>1.625</v>
      </c>
      <c r="L170">
        <v>98150635</v>
      </c>
      <c r="M170" t="s">
        <v>3278</v>
      </c>
      <c r="N170" t="s">
        <v>3279</v>
      </c>
      <c r="O170" t="s">
        <v>898</v>
      </c>
    </row>
    <row r="171" spans="1:15" x14ac:dyDescent="0.2">
      <c r="A171" s="12"/>
      <c r="B171" t="s">
        <v>3435</v>
      </c>
      <c r="C171" t="s">
        <v>180</v>
      </c>
      <c r="D171" t="s">
        <v>3232</v>
      </c>
      <c r="E171" t="s">
        <v>3233</v>
      </c>
      <c r="F171" s="37" t="s">
        <v>1261</v>
      </c>
      <c r="G171" t="s">
        <v>435</v>
      </c>
      <c r="H171" t="s">
        <v>2048</v>
      </c>
      <c r="I171" t="s">
        <v>2414</v>
      </c>
      <c r="J171">
        <v>1.125</v>
      </c>
      <c r="K171">
        <v>1.875</v>
      </c>
      <c r="L171">
        <v>98150635</v>
      </c>
      <c r="M171" t="s">
        <v>3278</v>
      </c>
      <c r="N171" t="s">
        <v>3279</v>
      </c>
      <c r="O171" t="s">
        <v>898</v>
      </c>
    </row>
    <row r="172" spans="1:15" x14ac:dyDescent="0.2">
      <c r="A172" s="12"/>
      <c r="B172" t="s">
        <v>3436</v>
      </c>
      <c r="C172" t="s">
        <v>180</v>
      </c>
      <c r="D172" t="s">
        <v>3232</v>
      </c>
      <c r="E172" t="s">
        <v>3233</v>
      </c>
      <c r="F172" s="37" t="s">
        <v>1261</v>
      </c>
      <c r="G172" t="s">
        <v>435</v>
      </c>
      <c r="H172" t="s">
        <v>2059</v>
      </c>
      <c r="I172" t="s">
        <v>2414</v>
      </c>
      <c r="J172">
        <v>1.625</v>
      </c>
      <c r="K172">
        <v>2.125</v>
      </c>
      <c r="L172">
        <v>98174051</v>
      </c>
      <c r="M172" t="s">
        <v>3423</v>
      </c>
      <c r="N172" t="s">
        <v>3424</v>
      </c>
      <c r="O172" t="s">
        <v>898</v>
      </c>
    </row>
    <row r="173" spans="1:15" x14ac:dyDescent="0.2">
      <c r="A173" s="12"/>
      <c r="B173" t="s">
        <v>3437</v>
      </c>
      <c r="C173" t="s">
        <v>180</v>
      </c>
      <c r="D173" t="s">
        <v>3232</v>
      </c>
      <c r="E173" t="s">
        <v>3233</v>
      </c>
      <c r="F173" s="37" t="s">
        <v>1261</v>
      </c>
      <c r="G173" t="s">
        <v>257</v>
      </c>
      <c r="H173" t="s">
        <v>2098</v>
      </c>
      <c r="I173" t="s">
        <v>2414</v>
      </c>
      <c r="J173">
        <v>1.125</v>
      </c>
      <c r="K173">
        <v>1.375</v>
      </c>
      <c r="L173">
        <v>98183501</v>
      </c>
      <c r="M173" t="s">
        <v>3275</v>
      </c>
      <c r="N173" t="s">
        <v>3276</v>
      </c>
      <c r="O173" t="s">
        <v>898</v>
      </c>
    </row>
    <row r="174" spans="1:15" x14ac:dyDescent="0.2">
      <c r="A174" s="12"/>
      <c r="B174" t="s">
        <v>3438</v>
      </c>
      <c r="C174" t="s">
        <v>180</v>
      </c>
      <c r="D174" t="s">
        <v>3232</v>
      </c>
      <c r="E174" t="s">
        <v>3233</v>
      </c>
      <c r="F174" s="37" t="s">
        <v>1261</v>
      </c>
      <c r="G174" t="s">
        <v>257</v>
      </c>
      <c r="H174" t="s">
        <v>2077</v>
      </c>
      <c r="I174" t="s">
        <v>2414</v>
      </c>
      <c r="J174">
        <v>1.125</v>
      </c>
      <c r="K174">
        <v>1.125</v>
      </c>
      <c r="L174">
        <v>98366610</v>
      </c>
      <c r="M174" t="s">
        <v>3387</v>
      </c>
      <c r="N174" t="s">
        <v>3388</v>
      </c>
      <c r="O174" t="s">
        <v>898</v>
      </c>
    </row>
    <row r="175" spans="1:15" x14ac:dyDescent="0.2">
      <c r="A175" s="12"/>
      <c r="B175" t="s">
        <v>3439</v>
      </c>
      <c r="C175" t="s">
        <v>180</v>
      </c>
      <c r="D175" t="s">
        <v>3232</v>
      </c>
      <c r="E175" t="s">
        <v>3233</v>
      </c>
      <c r="F175" s="37" t="s">
        <v>1261</v>
      </c>
      <c r="G175" t="s">
        <v>435</v>
      </c>
      <c r="H175" t="s">
        <v>2077</v>
      </c>
      <c r="I175" t="s">
        <v>2414</v>
      </c>
      <c r="J175">
        <v>1.125</v>
      </c>
      <c r="K175">
        <v>1.125</v>
      </c>
      <c r="L175">
        <v>98366622</v>
      </c>
      <c r="M175" t="s">
        <v>3428</v>
      </c>
      <c r="N175" t="s">
        <v>3429</v>
      </c>
      <c r="O175" t="s">
        <v>898</v>
      </c>
    </row>
    <row r="176" spans="1:15" x14ac:dyDescent="0.2">
      <c r="A176" s="12"/>
      <c r="B176" t="s">
        <v>3440</v>
      </c>
      <c r="C176" t="s">
        <v>180</v>
      </c>
      <c r="D176" t="s">
        <v>3232</v>
      </c>
      <c r="E176" t="s">
        <v>3233</v>
      </c>
      <c r="F176" s="37" t="s">
        <v>1261</v>
      </c>
      <c r="G176" t="s">
        <v>435</v>
      </c>
      <c r="H176" t="s">
        <v>2098</v>
      </c>
      <c r="I176" t="s">
        <v>2414</v>
      </c>
      <c r="J176">
        <v>1.125</v>
      </c>
      <c r="K176">
        <v>1.375</v>
      </c>
      <c r="L176" t="s">
        <v>3431</v>
      </c>
      <c r="M176" t="s">
        <v>3432</v>
      </c>
      <c r="N176" t="s">
        <v>3344</v>
      </c>
      <c r="O176" t="s">
        <v>898</v>
      </c>
    </row>
    <row r="177" spans="1:15" x14ac:dyDescent="0.2">
      <c r="A177" s="12"/>
      <c r="B177" t="s">
        <v>3441</v>
      </c>
      <c r="C177" t="s">
        <v>184</v>
      </c>
      <c r="D177" t="s">
        <v>3232</v>
      </c>
      <c r="E177" t="s">
        <v>3233</v>
      </c>
      <c r="F177" s="37" t="s">
        <v>1261</v>
      </c>
      <c r="G177" t="s">
        <v>435</v>
      </c>
      <c r="H177" t="s">
        <v>2048</v>
      </c>
      <c r="I177" t="s">
        <v>2414</v>
      </c>
      <c r="J177">
        <v>1.125</v>
      </c>
      <c r="K177">
        <v>1.875</v>
      </c>
      <c r="L177">
        <v>98150633</v>
      </c>
      <c r="M177" t="s">
        <v>3343</v>
      </c>
      <c r="N177" t="s">
        <v>3442</v>
      </c>
      <c r="O177" t="s">
        <v>898</v>
      </c>
    </row>
    <row r="178" spans="1:15" x14ac:dyDescent="0.2">
      <c r="A178" s="12"/>
      <c r="B178" t="s">
        <v>3443</v>
      </c>
      <c r="C178" t="s">
        <v>184</v>
      </c>
      <c r="D178" t="s">
        <v>3232</v>
      </c>
      <c r="E178" t="s">
        <v>3233</v>
      </c>
      <c r="F178" s="37" t="s">
        <v>1261</v>
      </c>
      <c r="G178" t="s">
        <v>435</v>
      </c>
      <c r="H178" t="s">
        <v>2098</v>
      </c>
      <c r="I178" t="s">
        <v>2414</v>
      </c>
      <c r="J178">
        <v>1.125</v>
      </c>
      <c r="K178">
        <v>1.375</v>
      </c>
      <c r="L178">
        <v>98150634</v>
      </c>
      <c r="M178" t="s">
        <v>3444</v>
      </c>
      <c r="N178" t="s">
        <v>3445</v>
      </c>
      <c r="O178" t="s">
        <v>898</v>
      </c>
    </row>
    <row r="179" spans="1:15" x14ac:dyDescent="0.2">
      <c r="A179" s="12"/>
      <c r="B179" t="s">
        <v>3446</v>
      </c>
      <c r="C179" t="s">
        <v>184</v>
      </c>
      <c r="D179" t="s">
        <v>3232</v>
      </c>
      <c r="E179" t="s">
        <v>3233</v>
      </c>
      <c r="F179" s="37" t="s">
        <v>1261</v>
      </c>
      <c r="G179" t="s">
        <v>435</v>
      </c>
      <c r="H179" t="s">
        <v>2063</v>
      </c>
      <c r="I179" t="s">
        <v>2414</v>
      </c>
      <c r="J179">
        <v>1.125</v>
      </c>
      <c r="K179">
        <v>1.625</v>
      </c>
      <c r="L179">
        <v>98150635</v>
      </c>
      <c r="M179" t="s">
        <v>3278</v>
      </c>
      <c r="N179" t="s">
        <v>3279</v>
      </c>
      <c r="O179" t="s">
        <v>898</v>
      </c>
    </row>
    <row r="180" spans="1:15" x14ac:dyDescent="0.2">
      <c r="A180" s="12"/>
      <c r="B180" t="s">
        <v>3447</v>
      </c>
      <c r="C180" t="s">
        <v>184</v>
      </c>
      <c r="D180" t="s">
        <v>3232</v>
      </c>
      <c r="E180" t="s">
        <v>3233</v>
      </c>
      <c r="F180" s="37" t="s">
        <v>1261</v>
      </c>
      <c r="G180" t="s">
        <v>435</v>
      </c>
      <c r="H180" t="s">
        <v>2059</v>
      </c>
      <c r="I180" t="s">
        <v>2414</v>
      </c>
      <c r="J180">
        <v>1.625</v>
      </c>
      <c r="K180">
        <v>2.125</v>
      </c>
      <c r="L180">
        <v>98150636</v>
      </c>
      <c r="M180" t="s">
        <v>3448</v>
      </c>
      <c r="N180" t="s">
        <v>3449</v>
      </c>
      <c r="O180" t="s">
        <v>898</v>
      </c>
    </row>
    <row r="181" spans="1:15" x14ac:dyDescent="0.2">
      <c r="A181" s="12"/>
      <c r="B181" t="s">
        <v>3450</v>
      </c>
      <c r="C181" t="s">
        <v>184</v>
      </c>
      <c r="D181" t="s">
        <v>3232</v>
      </c>
      <c r="E181" t="s">
        <v>3233</v>
      </c>
      <c r="F181" s="37" t="s">
        <v>1261</v>
      </c>
      <c r="G181" t="s">
        <v>435</v>
      </c>
      <c r="H181" t="s">
        <v>2267</v>
      </c>
      <c r="I181" t="s">
        <v>2414</v>
      </c>
      <c r="J181">
        <v>1.625</v>
      </c>
      <c r="K181">
        <v>2.375</v>
      </c>
      <c r="L181">
        <v>98150636</v>
      </c>
      <c r="M181" t="s">
        <v>3448</v>
      </c>
      <c r="N181" t="s">
        <v>3449</v>
      </c>
      <c r="O181" t="s">
        <v>898</v>
      </c>
    </row>
    <row r="182" spans="1:15" x14ac:dyDescent="0.2">
      <c r="A182" s="12"/>
      <c r="B182" t="s">
        <v>3451</v>
      </c>
      <c r="C182" t="s">
        <v>164</v>
      </c>
      <c r="D182" t="s">
        <v>3232</v>
      </c>
      <c r="E182" t="s">
        <v>3233</v>
      </c>
      <c r="F182" s="37" t="s">
        <v>1261</v>
      </c>
      <c r="G182" t="s">
        <v>257</v>
      </c>
      <c r="H182" t="s">
        <v>2098</v>
      </c>
      <c r="I182" t="s">
        <v>2414</v>
      </c>
      <c r="J182">
        <v>1.125</v>
      </c>
      <c r="K182">
        <v>1.375</v>
      </c>
      <c r="L182">
        <v>98132103</v>
      </c>
      <c r="M182" t="s">
        <v>3237</v>
      </c>
      <c r="N182" t="s">
        <v>3238</v>
      </c>
      <c r="O182" t="s">
        <v>898</v>
      </c>
    </row>
    <row r="183" spans="1:15" x14ac:dyDescent="0.2">
      <c r="A183" s="12"/>
      <c r="B183" t="s">
        <v>3452</v>
      </c>
      <c r="C183" t="s">
        <v>164</v>
      </c>
      <c r="D183" t="s">
        <v>3232</v>
      </c>
      <c r="E183" t="s">
        <v>3233</v>
      </c>
      <c r="F183" s="37" t="s">
        <v>1261</v>
      </c>
      <c r="G183" t="s">
        <v>257</v>
      </c>
      <c r="H183" t="s">
        <v>2077</v>
      </c>
      <c r="I183" t="s">
        <v>2414</v>
      </c>
      <c r="J183">
        <v>1.125</v>
      </c>
      <c r="K183">
        <v>1.125</v>
      </c>
      <c r="L183">
        <v>98183502</v>
      </c>
      <c r="M183" t="s">
        <v>3234</v>
      </c>
      <c r="N183" t="s">
        <v>3235</v>
      </c>
      <c r="O183" t="s">
        <v>898</v>
      </c>
    </row>
    <row r="184" spans="1:15" x14ac:dyDescent="0.2">
      <c r="A184" s="12"/>
      <c r="B184" t="s">
        <v>3453</v>
      </c>
      <c r="C184" t="s">
        <v>164</v>
      </c>
      <c r="D184" t="s">
        <v>3232</v>
      </c>
      <c r="E184" t="s">
        <v>3233</v>
      </c>
      <c r="F184" s="37" t="s">
        <v>1261</v>
      </c>
      <c r="G184" t="s">
        <v>257</v>
      </c>
      <c r="H184" t="s">
        <v>2063</v>
      </c>
      <c r="I184" t="s">
        <v>2414</v>
      </c>
      <c r="J184">
        <v>1.125</v>
      </c>
      <c r="K184">
        <v>1.625</v>
      </c>
      <c r="L184">
        <v>98183503</v>
      </c>
      <c r="M184" t="s">
        <v>3240</v>
      </c>
      <c r="N184" t="s">
        <v>3238</v>
      </c>
      <c r="O184" t="s">
        <v>898</v>
      </c>
    </row>
    <row r="185" spans="1:15" x14ac:dyDescent="0.2">
      <c r="A185" s="12"/>
      <c r="B185" t="s">
        <v>3454</v>
      </c>
      <c r="C185" t="s">
        <v>164</v>
      </c>
      <c r="D185" t="s">
        <v>3232</v>
      </c>
      <c r="E185" t="s">
        <v>3233</v>
      </c>
      <c r="F185" s="37" t="s">
        <v>1261</v>
      </c>
      <c r="G185" t="s">
        <v>318</v>
      </c>
      <c r="H185" t="s">
        <v>2073</v>
      </c>
      <c r="I185" t="s">
        <v>2414</v>
      </c>
      <c r="J185">
        <v>1.625</v>
      </c>
      <c r="K185">
        <v>1.625</v>
      </c>
      <c r="L185">
        <v>98183505</v>
      </c>
      <c r="M185" t="s">
        <v>3288</v>
      </c>
      <c r="N185" t="s">
        <v>3289</v>
      </c>
      <c r="O185" t="s">
        <v>898</v>
      </c>
    </row>
    <row r="186" spans="1:15" x14ac:dyDescent="0.2">
      <c r="A186" s="12"/>
      <c r="B186" t="s">
        <v>3455</v>
      </c>
      <c r="C186" t="s">
        <v>164</v>
      </c>
      <c r="D186" t="s">
        <v>3232</v>
      </c>
      <c r="E186" t="s">
        <v>3233</v>
      </c>
      <c r="F186" s="37" t="s">
        <v>1261</v>
      </c>
      <c r="G186" t="s">
        <v>318</v>
      </c>
      <c r="H186" t="s">
        <v>3109</v>
      </c>
      <c r="I186" t="s">
        <v>2414</v>
      </c>
      <c r="J186">
        <v>1.625</v>
      </c>
      <c r="K186">
        <v>1.875</v>
      </c>
      <c r="L186">
        <v>98183505</v>
      </c>
      <c r="M186" t="s">
        <v>3288</v>
      </c>
      <c r="N186" t="s">
        <v>3289</v>
      </c>
      <c r="O186" t="s">
        <v>898</v>
      </c>
    </row>
    <row r="187" spans="1:15" x14ac:dyDescent="0.2">
      <c r="A187" s="12"/>
      <c r="B187" t="s">
        <v>3456</v>
      </c>
      <c r="C187" t="s">
        <v>164</v>
      </c>
      <c r="D187" t="s">
        <v>3232</v>
      </c>
      <c r="E187" t="s">
        <v>3233</v>
      </c>
      <c r="F187" s="37" t="s">
        <v>1261</v>
      </c>
      <c r="G187" t="s">
        <v>318</v>
      </c>
      <c r="H187" t="s">
        <v>3409</v>
      </c>
      <c r="I187" t="s">
        <v>2414</v>
      </c>
      <c r="J187">
        <v>1.625</v>
      </c>
      <c r="K187">
        <v>1.875</v>
      </c>
      <c r="L187">
        <v>98183505</v>
      </c>
      <c r="M187" t="s">
        <v>3288</v>
      </c>
      <c r="N187" t="s">
        <v>3289</v>
      </c>
      <c r="O187" t="s">
        <v>898</v>
      </c>
    </row>
    <row r="188" spans="1:15" x14ac:dyDescent="0.2">
      <c r="A188" s="12"/>
      <c r="B188" t="s">
        <v>3457</v>
      </c>
      <c r="C188" t="s">
        <v>169</v>
      </c>
      <c r="D188" t="s">
        <v>3232</v>
      </c>
      <c r="E188" t="s">
        <v>3233</v>
      </c>
      <c r="F188" s="37" t="s">
        <v>1261</v>
      </c>
      <c r="G188" t="s">
        <v>257</v>
      </c>
      <c r="H188" t="s">
        <v>2098</v>
      </c>
      <c r="I188" t="s">
        <v>2414</v>
      </c>
      <c r="J188">
        <v>1.125</v>
      </c>
      <c r="K188">
        <v>1.375</v>
      </c>
      <c r="L188">
        <v>98132103</v>
      </c>
      <c r="M188" t="s">
        <v>3237</v>
      </c>
      <c r="N188" t="s">
        <v>3238</v>
      </c>
      <c r="O188" t="s">
        <v>898</v>
      </c>
    </row>
    <row r="189" spans="1:15" x14ac:dyDescent="0.2">
      <c r="A189" s="12"/>
      <c r="B189" t="s">
        <v>3458</v>
      </c>
      <c r="C189" t="s">
        <v>169</v>
      </c>
      <c r="D189" t="s">
        <v>3232</v>
      </c>
      <c r="E189" t="s">
        <v>3233</v>
      </c>
      <c r="F189" s="37" t="s">
        <v>1261</v>
      </c>
      <c r="G189" t="s">
        <v>435</v>
      </c>
      <c r="H189" t="s">
        <v>2073</v>
      </c>
      <c r="I189" t="s">
        <v>2414</v>
      </c>
      <c r="J189">
        <v>1.125</v>
      </c>
      <c r="K189">
        <v>1.625</v>
      </c>
      <c r="L189">
        <v>98150633</v>
      </c>
      <c r="M189" t="s">
        <v>3343</v>
      </c>
      <c r="N189" t="s">
        <v>3459</v>
      </c>
      <c r="O189" t="s">
        <v>898</v>
      </c>
    </row>
    <row r="190" spans="1:15" x14ac:dyDescent="0.2">
      <c r="A190" s="12"/>
      <c r="B190" t="s">
        <v>3460</v>
      </c>
      <c r="C190" t="s">
        <v>169</v>
      </c>
      <c r="D190" t="s">
        <v>3232</v>
      </c>
      <c r="E190" t="s">
        <v>3233</v>
      </c>
      <c r="F190" s="37" t="s">
        <v>1261</v>
      </c>
      <c r="G190" t="s">
        <v>257</v>
      </c>
      <c r="H190" t="s">
        <v>2077</v>
      </c>
      <c r="I190" t="s">
        <v>2414</v>
      </c>
      <c r="J190">
        <v>1.125</v>
      </c>
      <c r="K190">
        <v>1.125</v>
      </c>
      <c r="L190">
        <v>98183502</v>
      </c>
      <c r="M190" t="s">
        <v>3234</v>
      </c>
      <c r="N190" t="s">
        <v>3235</v>
      </c>
      <c r="O190" t="s">
        <v>898</v>
      </c>
    </row>
    <row r="191" spans="1:15" x14ac:dyDescent="0.2">
      <c r="A191" s="12"/>
      <c r="B191" t="s">
        <v>3461</v>
      </c>
      <c r="C191" t="s">
        <v>169</v>
      </c>
      <c r="D191" t="s">
        <v>3232</v>
      </c>
      <c r="E191" t="s">
        <v>3233</v>
      </c>
      <c r="F191" s="37" t="s">
        <v>1261</v>
      </c>
      <c r="G191" t="s">
        <v>257</v>
      </c>
      <c r="H191" t="s">
        <v>2063</v>
      </c>
      <c r="I191" t="s">
        <v>2414</v>
      </c>
      <c r="J191">
        <v>1.125</v>
      </c>
      <c r="K191">
        <v>1.625</v>
      </c>
      <c r="L191">
        <v>98183503</v>
      </c>
      <c r="M191" t="s">
        <v>3240</v>
      </c>
      <c r="N191" t="s">
        <v>3255</v>
      </c>
      <c r="O191" t="s">
        <v>898</v>
      </c>
    </row>
    <row r="192" spans="1:15" x14ac:dyDescent="0.2">
      <c r="A192" s="12"/>
      <c r="B192" t="s">
        <v>3462</v>
      </c>
      <c r="C192" t="s">
        <v>169</v>
      </c>
      <c r="D192" t="s">
        <v>3232</v>
      </c>
      <c r="E192" t="s">
        <v>3233</v>
      </c>
      <c r="F192" s="37" t="s">
        <v>1261</v>
      </c>
      <c r="G192" t="s">
        <v>435</v>
      </c>
      <c r="H192" t="s">
        <v>3109</v>
      </c>
      <c r="I192" t="s">
        <v>2414</v>
      </c>
      <c r="J192">
        <v>1.625</v>
      </c>
      <c r="K192">
        <v>1.875</v>
      </c>
      <c r="L192">
        <v>98363590</v>
      </c>
      <c r="M192" t="s">
        <v>3463</v>
      </c>
      <c r="N192" t="s">
        <v>3464</v>
      </c>
      <c r="O192" t="s">
        <v>898</v>
      </c>
    </row>
    <row r="193" spans="1:15" x14ac:dyDescent="0.2">
      <c r="A193" s="12"/>
      <c r="B193" t="s">
        <v>3465</v>
      </c>
      <c r="C193" t="s">
        <v>169</v>
      </c>
      <c r="D193" t="s">
        <v>3232</v>
      </c>
      <c r="E193" t="s">
        <v>3233</v>
      </c>
      <c r="F193" s="37" t="s">
        <v>1261</v>
      </c>
      <c r="G193" t="s">
        <v>435</v>
      </c>
      <c r="H193" t="s">
        <v>3409</v>
      </c>
      <c r="I193" t="s">
        <v>2414</v>
      </c>
      <c r="J193">
        <v>1.625</v>
      </c>
      <c r="K193">
        <v>1.875</v>
      </c>
      <c r="L193">
        <v>98363590</v>
      </c>
      <c r="M193" t="s">
        <v>3463</v>
      </c>
      <c r="N193" t="s">
        <v>3466</v>
      </c>
      <c r="O193" t="s">
        <v>898</v>
      </c>
    </row>
    <row r="194" spans="1:15" x14ac:dyDescent="0.2">
      <c r="A194" s="12"/>
      <c r="B194" t="s">
        <v>3467</v>
      </c>
      <c r="C194" t="s">
        <v>169</v>
      </c>
      <c r="D194" t="s">
        <v>3232</v>
      </c>
      <c r="E194" t="s">
        <v>3233</v>
      </c>
      <c r="F194" s="37" t="s">
        <v>1261</v>
      </c>
      <c r="G194" t="s">
        <v>435</v>
      </c>
      <c r="H194" t="s">
        <v>2063</v>
      </c>
      <c r="I194" t="s">
        <v>2414</v>
      </c>
      <c r="J194">
        <v>1.125</v>
      </c>
      <c r="K194">
        <v>1.625</v>
      </c>
      <c r="L194">
        <v>98425578</v>
      </c>
      <c r="M194" t="s">
        <v>3335</v>
      </c>
      <c r="N194" t="s">
        <v>3279</v>
      </c>
      <c r="O194" t="s">
        <v>898</v>
      </c>
    </row>
    <row r="195" spans="1:15" x14ac:dyDescent="0.2">
      <c r="A195" s="12"/>
      <c r="B195" t="s">
        <v>3468</v>
      </c>
      <c r="C195" t="s">
        <v>169</v>
      </c>
      <c r="D195" t="s">
        <v>3232</v>
      </c>
      <c r="E195" t="s">
        <v>3233</v>
      </c>
      <c r="F195" s="37" t="s">
        <v>1261</v>
      </c>
      <c r="G195" t="s">
        <v>435</v>
      </c>
      <c r="H195" t="s">
        <v>3469</v>
      </c>
      <c r="I195" t="s">
        <v>2414</v>
      </c>
      <c r="J195">
        <v>1.625</v>
      </c>
      <c r="K195">
        <v>2.125</v>
      </c>
      <c r="L195" s="4" t="s">
        <v>901</v>
      </c>
      <c r="N195" t="s">
        <v>3264</v>
      </c>
      <c r="O195" t="s">
        <v>898</v>
      </c>
    </row>
    <row r="196" spans="1:15" x14ac:dyDescent="0.2">
      <c r="A196" s="12"/>
      <c r="B196" t="s">
        <v>3470</v>
      </c>
      <c r="C196" t="s">
        <v>203</v>
      </c>
      <c r="D196" t="s">
        <v>3232</v>
      </c>
      <c r="E196" t="s">
        <v>3233</v>
      </c>
      <c r="F196" s="37" t="s">
        <v>1261</v>
      </c>
      <c r="G196" t="s">
        <v>435</v>
      </c>
      <c r="H196" t="s">
        <v>2063</v>
      </c>
      <c r="I196" t="s">
        <v>2414</v>
      </c>
      <c r="J196">
        <v>1.125</v>
      </c>
      <c r="K196">
        <v>1.625</v>
      </c>
      <c r="L196">
        <v>98150635</v>
      </c>
      <c r="M196" t="s">
        <v>3278</v>
      </c>
      <c r="N196" t="s">
        <v>3279</v>
      </c>
      <c r="O196" t="s">
        <v>898</v>
      </c>
    </row>
    <row r="197" spans="1:15" x14ac:dyDescent="0.2">
      <c r="A197" s="12"/>
      <c r="B197" t="s">
        <v>3471</v>
      </c>
      <c r="C197" t="s">
        <v>203</v>
      </c>
      <c r="D197" t="s">
        <v>3232</v>
      </c>
      <c r="E197" t="s">
        <v>3233</v>
      </c>
      <c r="F197" s="37" t="s">
        <v>1261</v>
      </c>
      <c r="G197" t="s">
        <v>435</v>
      </c>
      <c r="H197" t="s">
        <v>2048</v>
      </c>
      <c r="I197" t="s">
        <v>2414</v>
      </c>
      <c r="J197">
        <v>1.125</v>
      </c>
      <c r="K197">
        <v>1.875</v>
      </c>
      <c r="L197">
        <v>98150635</v>
      </c>
      <c r="M197" t="s">
        <v>3278</v>
      </c>
      <c r="N197" t="s">
        <v>3279</v>
      </c>
      <c r="O197" t="s">
        <v>898</v>
      </c>
    </row>
    <row r="198" spans="1:15" x14ac:dyDescent="0.2">
      <c r="A198" s="12"/>
      <c r="B198" t="s">
        <v>3472</v>
      </c>
      <c r="C198" t="s">
        <v>203</v>
      </c>
      <c r="D198" t="s">
        <v>3232</v>
      </c>
      <c r="E198" t="s">
        <v>3233</v>
      </c>
      <c r="F198" s="37" t="s">
        <v>1261</v>
      </c>
      <c r="G198" t="s">
        <v>435</v>
      </c>
      <c r="H198" t="s">
        <v>2059</v>
      </c>
      <c r="I198" t="s">
        <v>2414</v>
      </c>
      <c r="J198">
        <v>1.625</v>
      </c>
      <c r="K198">
        <v>2.125</v>
      </c>
      <c r="L198">
        <v>99898115</v>
      </c>
      <c r="M198" t="s">
        <v>3473</v>
      </c>
      <c r="N198" t="s">
        <v>3424</v>
      </c>
      <c r="O198" t="s">
        <v>898</v>
      </c>
    </row>
    <row r="199" spans="1:15" x14ac:dyDescent="0.2">
      <c r="A199" s="12"/>
      <c r="B199" t="s">
        <v>3474</v>
      </c>
      <c r="C199" t="s">
        <v>203</v>
      </c>
      <c r="D199" t="s">
        <v>3232</v>
      </c>
      <c r="E199" t="s">
        <v>3233</v>
      </c>
      <c r="F199" s="37" t="s">
        <v>1261</v>
      </c>
      <c r="G199" t="s">
        <v>435</v>
      </c>
      <c r="H199" t="s">
        <v>2077</v>
      </c>
      <c r="I199" t="s">
        <v>2414</v>
      </c>
      <c r="J199">
        <v>1.125</v>
      </c>
      <c r="K199">
        <v>1.125</v>
      </c>
      <c r="L199">
        <v>98366622</v>
      </c>
      <c r="M199" t="s">
        <v>3428</v>
      </c>
      <c r="N199" t="s">
        <v>3429</v>
      </c>
      <c r="O199" t="s">
        <v>898</v>
      </c>
    </row>
    <row r="200" spans="1:15" x14ac:dyDescent="0.2">
      <c r="A200" s="12"/>
      <c r="B200" t="s">
        <v>3475</v>
      </c>
      <c r="C200" t="s">
        <v>203</v>
      </c>
      <c r="D200" t="s">
        <v>3232</v>
      </c>
      <c r="E200" t="s">
        <v>3233</v>
      </c>
      <c r="F200" s="37" t="s">
        <v>1261</v>
      </c>
      <c r="G200" t="s">
        <v>435</v>
      </c>
      <c r="H200" t="s">
        <v>2098</v>
      </c>
      <c r="I200" t="s">
        <v>2414</v>
      </c>
      <c r="J200">
        <v>1.125</v>
      </c>
      <c r="K200">
        <v>1.375</v>
      </c>
      <c r="L200">
        <v>98150633</v>
      </c>
      <c r="M200" t="s">
        <v>3343</v>
      </c>
      <c r="N200" t="s">
        <v>3344</v>
      </c>
      <c r="O200" t="s">
        <v>898</v>
      </c>
    </row>
    <row r="201" spans="1:15" x14ac:dyDescent="0.2">
      <c r="A201" s="12"/>
      <c r="B201" t="s">
        <v>3476</v>
      </c>
      <c r="C201" t="s">
        <v>203</v>
      </c>
      <c r="D201" t="s">
        <v>3232</v>
      </c>
      <c r="E201" t="s">
        <v>3233</v>
      </c>
      <c r="F201" s="37" t="s">
        <v>1261</v>
      </c>
      <c r="G201" t="s">
        <v>435</v>
      </c>
      <c r="H201" s="37" t="s">
        <v>2267</v>
      </c>
      <c r="I201" t="s">
        <v>2414</v>
      </c>
      <c r="J201">
        <v>1.625</v>
      </c>
      <c r="K201">
        <v>2.375</v>
      </c>
      <c r="L201">
        <v>99898115</v>
      </c>
      <c r="M201" t="s">
        <v>3473</v>
      </c>
      <c r="N201" t="s">
        <v>3424</v>
      </c>
      <c r="O201" t="s">
        <v>898</v>
      </c>
    </row>
    <row r="202" spans="1:15" x14ac:dyDescent="0.2">
      <c r="A202" s="12"/>
      <c r="B202" t="s">
        <v>3477</v>
      </c>
      <c r="C202" t="s">
        <v>208</v>
      </c>
      <c r="D202" t="s">
        <v>3232</v>
      </c>
      <c r="E202" t="s">
        <v>3233</v>
      </c>
      <c r="F202" s="37" t="s">
        <v>1261</v>
      </c>
      <c r="G202" t="s">
        <v>435</v>
      </c>
      <c r="H202" t="s">
        <v>2063</v>
      </c>
      <c r="I202" t="s">
        <v>2414</v>
      </c>
      <c r="J202">
        <v>1.125</v>
      </c>
      <c r="K202">
        <v>1.625</v>
      </c>
      <c r="L202">
        <v>98150635</v>
      </c>
      <c r="M202" t="s">
        <v>3278</v>
      </c>
      <c r="N202" t="s">
        <v>3279</v>
      </c>
      <c r="O202" t="s">
        <v>898</v>
      </c>
    </row>
    <row r="203" spans="1:15" x14ac:dyDescent="0.2">
      <c r="A203" s="12"/>
      <c r="B203" t="s">
        <v>3478</v>
      </c>
      <c r="C203" t="s">
        <v>208</v>
      </c>
      <c r="D203" t="s">
        <v>3232</v>
      </c>
      <c r="E203" t="s">
        <v>3233</v>
      </c>
      <c r="F203" s="37" t="s">
        <v>1261</v>
      </c>
      <c r="G203" t="s">
        <v>435</v>
      </c>
      <c r="H203" t="s">
        <v>2048</v>
      </c>
      <c r="I203" t="s">
        <v>2414</v>
      </c>
      <c r="J203">
        <v>1.125</v>
      </c>
      <c r="K203">
        <v>1.875</v>
      </c>
      <c r="L203">
        <v>98150635</v>
      </c>
      <c r="M203" t="s">
        <v>3278</v>
      </c>
      <c r="N203" t="s">
        <v>3279</v>
      </c>
      <c r="O203" t="s">
        <v>898</v>
      </c>
    </row>
    <row r="204" spans="1:15" x14ac:dyDescent="0.2">
      <c r="A204" s="12"/>
      <c r="B204" t="s">
        <v>3479</v>
      </c>
      <c r="C204" t="s">
        <v>208</v>
      </c>
      <c r="D204" t="s">
        <v>3232</v>
      </c>
      <c r="E204" t="s">
        <v>3233</v>
      </c>
      <c r="F204" s="37" t="s">
        <v>1261</v>
      </c>
      <c r="G204" t="s">
        <v>435</v>
      </c>
      <c r="H204" t="s">
        <v>2059</v>
      </c>
      <c r="I204" t="s">
        <v>2414</v>
      </c>
      <c r="J204">
        <v>1.625</v>
      </c>
      <c r="K204">
        <v>2.125</v>
      </c>
      <c r="L204">
        <v>98174051</v>
      </c>
      <c r="M204" t="s">
        <v>3423</v>
      </c>
      <c r="N204" t="s">
        <v>3424</v>
      </c>
      <c r="O204" t="s">
        <v>898</v>
      </c>
    </row>
    <row r="205" spans="1:15" x14ac:dyDescent="0.2">
      <c r="A205" s="12"/>
      <c r="B205" t="s">
        <v>3480</v>
      </c>
      <c r="C205" t="s">
        <v>208</v>
      </c>
      <c r="D205" t="s">
        <v>3232</v>
      </c>
      <c r="E205" t="s">
        <v>3233</v>
      </c>
      <c r="F205" s="37" t="s">
        <v>1261</v>
      </c>
      <c r="G205" t="s">
        <v>435</v>
      </c>
      <c r="H205" t="s">
        <v>2077</v>
      </c>
      <c r="I205" t="s">
        <v>2414</v>
      </c>
      <c r="J205">
        <v>1.125</v>
      </c>
      <c r="K205">
        <v>1.125</v>
      </c>
      <c r="L205">
        <v>98366622</v>
      </c>
      <c r="M205" t="s">
        <v>3428</v>
      </c>
      <c r="N205" t="s">
        <v>3429</v>
      </c>
      <c r="O205" t="s">
        <v>898</v>
      </c>
    </row>
    <row r="206" spans="1:15" x14ac:dyDescent="0.2">
      <c r="A206" s="12"/>
      <c r="B206" t="s">
        <v>3481</v>
      </c>
      <c r="C206" t="s">
        <v>208</v>
      </c>
      <c r="D206" t="s">
        <v>3232</v>
      </c>
      <c r="E206" t="s">
        <v>3233</v>
      </c>
      <c r="F206" s="37" t="s">
        <v>1261</v>
      </c>
      <c r="G206" t="s">
        <v>435</v>
      </c>
      <c r="H206" t="s">
        <v>2098</v>
      </c>
      <c r="I206" t="s">
        <v>2414</v>
      </c>
      <c r="J206">
        <v>1.125</v>
      </c>
      <c r="K206">
        <v>1.375</v>
      </c>
      <c r="L206">
        <v>98150633</v>
      </c>
      <c r="M206" t="s">
        <v>3343</v>
      </c>
      <c r="N206" t="s">
        <v>3344</v>
      </c>
      <c r="O206" t="s">
        <v>898</v>
      </c>
    </row>
    <row r="207" spans="1:15" x14ac:dyDescent="0.2">
      <c r="A207" s="12"/>
      <c r="B207" t="s">
        <v>3482</v>
      </c>
      <c r="C207" t="s">
        <v>208</v>
      </c>
      <c r="D207" t="s">
        <v>3232</v>
      </c>
      <c r="E207" t="s">
        <v>3233</v>
      </c>
      <c r="F207" s="37" t="s">
        <v>1261</v>
      </c>
      <c r="G207" t="s">
        <v>435</v>
      </c>
      <c r="H207" s="37" t="s">
        <v>2267</v>
      </c>
      <c r="I207" t="s">
        <v>2414</v>
      </c>
      <c r="J207">
        <v>1.625</v>
      </c>
      <c r="K207">
        <v>2.375</v>
      </c>
      <c r="L207">
        <v>98174051</v>
      </c>
      <c r="M207" t="s">
        <v>3423</v>
      </c>
      <c r="N207" t="s">
        <v>3424</v>
      </c>
      <c r="O207" t="s">
        <v>898</v>
      </c>
    </row>
    <row r="208" spans="1:15" x14ac:dyDescent="0.2">
      <c r="A208" s="12"/>
      <c r="B208" t="s">
        <v>3483</v>
      </c>
      <c r="C208" t="s">
        <v>212</v>
      </c>
      <c r="D208" t="s">
        <v>3232</v>
      </c>
      <c r="E208" t="s">
        <v>3233</v>
      </c>
      <c r="F208" s="37" t="s">
        <v>1261</v>
      </c>
      <c r="G208" t="s">
        <v>746</v>
      </c>
      <c r="H208" t="s">
        <v>3484</v>
      </c>
      <c r="I208" t="s">
        <v>2414</v>
      </c>
      <c r="J208">
        <v>2.125</v>
      </c>
      <c r="K208">
        <v>2.875</v>
      </c>
      <c r="L208">
        <v>98150632</v>
      </c>
      <c r="M208" t="s">
        <v>3485</v>
      </c>
      <c r="N208" t="s">
        <v>3486</v>
      </c>
      <c r="O208" t="s">
        <v>898</v>
      </c>
    </row>
    <row r="209" spans="1:15" x14ac:dyDescent="0.2">
      <c r="A209" s="12"/>
      <c r="B209" t="s">
        <v>3487</v>
      </c>
      <c r="C209" t="s">
        <v>212</v>
      </c>
      <c r="D209" t="s">
        <v>3232</v>
      </c>
      <c r="E209" t="s">
        <v>3233</v>
      </c>
      <c r="F209" s="37" t="s">
        <v>1261</v>
      </c>
      <c r="G209" t="s">
        <v>746</v>
      </c>
      <c r="H209" t="s">
        <v>2267</v>
      </c>
      <c r="I209" t="s">
        <v>2414</v>
      </c>
      <c r="J209">
        <v>2.125</v>
      </c>
      <c r="K209">
        <v>2.375</v>
      </c>
      <c r="L209">
        <v>98409251</v>
      </c>
      <c r="M209" t="s">
        <v>3423</v>
      </c>
      <c r="N209" t="s">
        <v>3424</v>
      </c>
      <c r="O209" t="s">
        <v>898</v>
      </c>
    </row>
    <row r="210" spans="1:15" x14ac:dyDescent="0.2">
      <c r="A210" s="12"/>
      <c r="B210" t="s">
        <v>3488</v>
      </c>
      <c r="C210" t="s">
        <v>212</v>
      </c>
      <c r="D210" t="s">
        <v>3232</v>
      </c>
      <c r="E210" t="s">
        <v>3233</v>
      </c>
      <c r="F210" s="37" t="s">
        <v>1261</v>
      </c>
      <c r="G210" t="s">
        <v>746</v>
      </c>
      <c r="H210" t="s">
        <v>2059</v>
      </c>
      <c r="I210" t="s">
        <v>2414</v>
      </c>
      <c r="J210">
        <v>2.125</v>
      </c>
      <c r="K210">
        <v>2.125</v>
      </c>
      <c r="L210">
        <v>98410849</v>
      </c>
      <c r="M210" t="s">
        <v>3489</v>
      </c>
      <c r="N210" t="s">
        <v>3289</v>
      </c>
      <c r="O210" t="s">
        <v>898</v>
      </c>
    </row>
    <row r="211" spans="1:15" x14ac:dyDescent="0.2">
      <c r="A211" s="12"/>
      <c r="B211" t="s">
        <v>3490</v>
      </c>
      <c r="C211" t="s">
        <v>212</v>
      </c>
      <c r="D211" t="s">
        <v>3232</v>
      </c>
      <c r="E211" t="s">
        <v>3233</v>
      </c>
      <c r="F211" s="37" t="s">
        <v>1261</v>
      </c>
      <c r="G211" t="s">
        <v>746</v>
      </c>
      <c r="H211" t="s">
        <v>2048</v>
      </c>
      <c r="I211" t="s">
        <v>2414</v>
      </c>
      <c r="J211">
        <v>1.125</v>
      </c>
      <c r="K211">
        <v>1.875</v>
      </c>
      <c r="L211">
        <v>98411611</v>
      </c>
      <c r="M211" t="s">
        <v>3491</v>
      </c>
      <c r="N211" t="s">
        <v>3492</v>
      </c>
      <c r="O211" t="s">
        <v>898</v>
      </c>
    </row>
    <row r="212" spans="1:15" x14ac:dyDescent="0.2">
      <c r="A212" s="12"/>
      <c r="B212" t="s">
        <v>3493</v>
      </c>
      <c r="C212" t="s">
        <v>212</v>
      </c>
      <c r="D212" t="s">
        <v>3232</v>
      </c>
      <c r="E212" t="s">
        <v>3233</v>
      </c>
      <c r="F212" s="37" t="s">
        <v>1261</v>
      </c>
      <c r="G212" t="s">
        <v>435</v>
      </c>
      <c r="H212" t="s">
        <v>2063</v>
      </c>
      <c r="I212" t="s">
        <v>2414</v>
      </c>
      <c r="J212">
        <v>1.125</v>
      </c>
      <c r="K212">
        <v>1.625</v>
      </c>
      <c r="L212" s="4" t="s">
        <v>901</v>
      </c>
      <c r="N212" t="s">
        <v>3279</v>
      </c>
      <c r="O212" t="s">
        <v>898</v>
      </c>
    </row>
    <row r="213" spans="1:15" x14ac:dyDescent="0.2">
      <c r="A213" s="12"/>
      <c r="B213" t="s">
        <v>3494</v>
      </c>
      <c r="C213" t="s">
        <v>212</v>
      </c>
      <c r="D213" t="s">
        <v>3232</v>
      </c>
      <c r="E213" t="s">
        <v>3233</v>
      </c>
      <c r="F213" s="37" t="s">
        <v>1261</v>
      </c>
      <c r="G213" t="s">
        <v>435</v>
      </c>
      <c r="H213" t="s">
        <v>2048</v>
      </c>
      <c r="I213" t="s">
        <v>2414</v>
      </c>
      <c r="J213">
        <v>1.125</v>
      </c>
      <c r="K213">
        <v>1.875</v>
      </c>
      <c r="L213" s="4" t="s">
        <v>901</v>
      </c>
      <c r="N213" t="s">
        <v>3279</v>
      </c>
      <c r="O213" t="s">
        <v>898</v>
      </c>
    </row>
    <row r="214" spans="1:15" x14ac:dyDescent="0.2">
      <c r="A214" s="12"/>
      <c r="B214" t="s">
        <v>3495</v>
      </c>
      <c r="C214" t="s">
        <v>212</v>
      </c>
      <c r="D214" t="s">
        <v>3232</v>
      </c>
      <c r="E214" t="s">
        <v>3233</v>
      </c>
      <c r="F214" s="37" t="s">
        <v>1261</v>
      </c>
      <c r="G214" t="s">
        <v>435</v>
      </c>
      <c r="H214" t="s">
        <v>2059</v>
      </c>
      <c r="I214" t="s">
        <v>2414</v>
      </c>
      <c r="J214">
        <v>1.625</v>
      </c>
      <c r="K214">
        <v>2.125</v>
      </c>
      <c r="L214" s="4" t="s">
        <v>901</v>
      </c>
      <c r="N214" t="s">
        <v>3279</v>
      </c>
      <c r="O214" t="s">
        <v>898</v>
      </c>
    </row>
    <row r="215" spans="1:15" x14ac:dyDescent="0.2">
      <c r="A215" s="12"/>
      <c r="B215" t="s">
        <v>3496</v>
      </c>
      <c r="C215" t="s">
        <v>212</v>
      </c>
      <c r="D215" t="s">
        <v>3232</v>
      </c>
      <c r="E215" t="s">
        <v>3233</v>
      </c>
      <c r="F215" s="37" t="s">
        <v>1261</v>
      </c>
      <c r="G215" t="s">
        <v>435</v>
      </c>
      <c r="H215" t="s">
        <v>2267</v>
      </c>
      <c r="I215" t="s">
        <v>2414</v>
      </c>
      <c r="J215">
        <v>1.625</v>
      </c>
      <c r="K215">
        <v>2.375</v>
      </c>
      <c r="L215" s="4" t="s">
        <v>901</v>
      </c>
      <c r="N215" t="s">
        <v>3279</v>
      </c>
      <c r="O215" t="s">
        <v>898</v>
      </c>
    </row>
    <row r="216" spans="1:15" x14ac:dyDescent="0.2">
      <c r="A216" s="12"/>
      <c r="B216" t="s">
        <v>3497</v>
      </c>
      <c r="C216" t="s">
        <v>189</v>
      </c>
      <c r="D216" t="s">
        <v>3232</v>
      </c>
      <c r="E216" t="s">
        <v>3233</v>
      </c>
      <c r="F216" s="37" t="s">
        <v>1261</v>
      </c>
      <c r="G216" t="s">
        <v>257</v>
      </c>
      <c r="H216" t="s">
        <v>2098</v>
      </c>
      <c r="I216" t="s">
        <v>2414</v>
      </c>
      <c r="J216">
        <v>1.125</v>
      </c>
      <c r="K216">
        <v>1.375</v>
      </c>
      <c r="L216">
        <v>98132103</v>
      </c>
      <c r="M216" t="s">
        <v>3237</v>
      </c>
      <c r="N216" t="s">
        <v>3238</v>
      </c>
      <c r="O216" t="s">
        <v>898</v>
      </c>
    </row>
    <row r="217" spans="1:15" x14ac:dyDescent="0.2">
      <c r="A217" s="12"/>
      <c r="B217" t="s">
        <v>3498</v>
      </c>
      <c r="C217" t="s">
        <v>189</v>
      </c>
      <c r="D217" t="s">
        <v>3232</v>
      </c>
      <c r="E217" t="s">
        <v>3233</v>
      </c>
      <c r="F217" s="37" t="s">
        <v>1261</v>
      </c>
      <c r="G217" t="s">
        <v>257</v>
      </c>
      <c r="H217" t="s">
        <v>2077</v>
      </c>
      <c r="I217" t="s">
        <v>2414</v>
      </c>
      <c r="J217">
        <v>1.125</v>
      </c>
      <c r="K217">
        <v>1.125</v>
      </c>
      <c r="L217">
        <v>98183502</v>
      </c>
      <c r="M217" t="s">
        <v>3234</v>
      </c>
      <c r="N217" t="s">
        <v>3235</v>
      </c>
      <c r="O217" t="s">
        <v>898</v>
      </c>
    </row>
    <row r="218" spans="1:15" x14ac:dyDescent="0.2">
      <c r="A218" s="12"/>
      <c r="B218" t="s">
        <v>3499</v>
      </c>
      <c r="C218" t="s">
        <v>189</v>
      </c>
      <c r="D218" t="s">
        <v>3232</v>
      </c>
      <c r="E218" t="s">
        <v>3233</v>
      </c>
      <c r="F218" s="37" t="s">
        <v>1261</v>
      </c>
      <c r="G218" t="s">
        <v>257</v>
      </c>
      <c r="H218" t="s">
        <v>2063</v>
      </c>
      <c r="I218" t="s">
        <v>2414</v>
      </c>
      <c r="J218">
        <v>1.125</v>
      </c>
      <c r="K218">
        <v>1.625</v>
      </c>
      <c r="L218">
        <v>98183503</v>
      </c>
      <c r="M218" t="s">
        <v>3240</v>
      </c>
      <c r="N218" t="s">
        <v>3238</v>
      </c>
      <c r="O218" t="s">
        <v>898</v>
      </c>
    </row>
    <row r="219" spans="1:15" x14ac:dyDescent="0.2">
      <c r="A219" s="12"/>
      <c r="B219" t="s">
        <v>3500</v>
      </c>
      <c r="C219" t="s">
        <v>189</v>
      </c>
      <c r="D219" t="s">
        <v>3232</v>
      </c>
      <c r="E219" t="s">
        <v>3233</v>
      </c>
      <c r="F219" s="37" t="s">
        <v>1261</v>
      </c>
      <c r="G219" t="s">
        <v>318</v>
      </c>
      <c r="H219" t="s">
        <v>2073</v>
      </c>
      <c r="I219" t="s">
        <v>2414</v>
      </c>
      <c r="J219">
        <v>1.625</v>
      </c>
      <c r="K219">
        <v>1.625</v>
      </c>
      <c r="L219">
        <v>98183505</v>
      </c>
      <c r="M219" t="s">
        <v>3288</v>
      </c>
      <c r="N219" t="s">
        <v>3289</v>
      </c>
      <c r="O219" t="s">
        <v>898</v>
      </c>
    </row>
    <row r="220" spans="1:15" x14ac:dyDescent="0.2">
      <c r="A220" s="12"/>
      <c r="B220" t="s">
        <v>3501</v>
      </c>
      <c r="C220" t="s">
        <v>189</v>
      </c>
      <c r="D220" t="s">
        <v>3232</v>
      </c>
      <c r="E220" t="s">
        <v>3233</v>
      </c>
      <c r="F220" s="37" t="s">
        <v>1261</v>
      </c>
      <c r="G220" t="s">
        <v>318</v>
      </c>
      <c r="H220" t="s">
        <v>3109</v>
      </c>
      <c r="I220" t="s">
        <v>2414</v>
      </c>
      <c r="J220">
        <v>1.625</v>
      </c>
      <c r="K220">
        <v>1.875</v>
      </c>
      <c r="L220">
        <v>98183505</v>
      </c>
      <c r="M220" t="s">
        <v>3288</v>
      </c>
      <c r="N220" t="s">
        <v>3289</v>
      </c>
      <c r="O220" t="s">
        <v>898</v>
      </c>
    </row>
    <row r="221" spans="1:15" x14ac:dyDescent="0.2">
      <c r="A221" s="12"/>
      <c r="B221" t="s">
        <v>3502</v>
      </c>
      <c r="C221" t="s">
        <v>189</v>
      </c>
      <c r="D221" t="s">
        <v>3232</v>
      </c>
      <c r="E221" t="s">
        <v>3233</v>
      </c>
      <c r="F221" s="37" t="s">
        <v>1261</v>
      </c>
      <c r="G221" t="s">
        <v>318</v>
      </c>
      <c r="H221" t="s">
        <v>3409</v>
      </c>
      <c r="I221" t="s">
        <v>2414</v>
      </c>
      <c r="J221">
        <v>1.625</v>
      </c>
      <c r="K221">
        <v>1.875</v>
      </c>
      <c r="L221">
        <v>98183505</v>
      </c>
      <c r="M221" t="s">
        <v>3288</v>
      </c>
      <c r="N221" t="s">
        <v>3289</v>
      </c>
      <c r="O221" t="s">
        <v>898</v>
      </c>
    </row>
    <row r="222" spans="1:15" x14ac:dyDescent="0.2">
      <c r="A222" s="12"/>
      <c r="B222" t="s">
        <v>3503</v>
      </c>
      <c r="C222" t="s">
        <v>194</v>
      </c>
      <c r="D222" t="s">
        <v>3232</v>
      </c>
      <c r="E222" t="s">
        <v>3233</v>
      </c>
      <c r="F222" s="37" t="s">
        <v>1261</v>
      </c>
      <c r="G222" t="s">
        <v>257</v>
      </c>
      <c r="H222" t="s">
        <v>2098</v>
      </c>
      <c r="I222" t="s">
        <v>2414</v>
      </c>
      <c r="J222">
        <v>1.125</v>
      </c>
      <c r="K222">
        <v>1.375</v>
      </c>
      <c r="L222">
        <v>98132103</v>
      </c>
      <c r="M222" t="s">
        <v>3237</v>
      </c>
      <c r="N222" t="s">
        <v>3238</v>
      </c>
      <c r="O222" t="s">
        <v>898</v>
      </c>
    </row>
    <row r="223" spans="1:15" x14ac:dyDescent="0.2">
      <c r="A223" s="12"/>
      <c r="B223" t="s">
        <v>3504</v>
      </c>
      <c r="C223" t="s">
        <v>194</v>
      </c>
      <c r="D223" t="s">
        <v>3232</v>
      </c>
      <c r="E223" t="s">
        <v>3233</v>
      </c>
      <c r="F223" s="37" t="s">
        <v>1261</v>
      </c>
      <c r="G223" t="s">
        <v>318</v>
      </c>
      <c r="H223" t="s">
        <v>2098</v>
      </c>
      <c r="I223" t="s">
        <v>2414</v>
      </c>
      <c r="J223">
        <v>1.125</v>
      </c>
      <c r="K223">
        <v>1.375</v>
      </c>
      <c r="L223">
        <v>98183103</v>
      </c>
      <c r="M223" t="s">
        <v>3285</v>
      </c>
      <c r="N223" t="s">
        <v>3283</v>
      </c>
      <c r="O223" t="s">
        <v>898</v>
      </c>
    </row>
    <row r="224" spans="1:15" x14ac:dyDescent="0.2">
      <c r="A224" s="12"/>
      <c r="B224" t="s">
        <v>3505</v>
      </c>
      <c r="C224" t="s">
        <v>194</v>
      </c>
      <c r="D224" t="s">
        <v>3232</v>
      </c>
      <c r="E224" t="s">
        <v>3233</v>
      </c>
      <c r="F224" s="37" t="s">
        <v>1261</v>
      </c>
      <c r="G224" t="s">
        <v>318</v>
      </c>
      <c r="H224" t="s">
        <v>2063</v>
      </c>
      <c r="I224" t="s">
        <v>2414</v>
      </c>
      <c r="J224">
        <v>1.125</v>
      </c>
      <c r="K224">
        <v>1.625</v>
      </c>
      <c r="L224">
        <v>98183103</v>
      </c>
      <c r="M224" t="s">
        <v>3285</v>
      </c>
      <c r="N224" t="s">
        <v>3283</v>
      </c>
      <c r="O224" t="s">
        <v>898</v>
      </c>
    </row>
    <row r="225" spans="1:15" x14ac:dyDescent="0.2">
      <c r="A225" s="12"/>
      <c r="B225" t="s">
        <v>3506</v>
      </c>
      <c r="C225" t="s">
        <v>194</v>
      </c>
      <c r="D225" t="s">
        <v>3232</v>
      </c>
      <c r="E225" t="s">
        <v>3233</v>
      </c>
      <c r="F225" s="37" t="s">
        <v>1261</v>
      </c>
      <c r="G225" t="s">
        <v>257</v>
      </c>
      <c r="H225" t="s">
        <v>2063</v>
      </c>
      <c r="I225" t="s">
        <v>2414</v>
      </c>
      <c r="J225">
        <v>1.125</v>
      </c>
      <c r="K225">
        <v>1.625</v>
      </c>
      <c r="L225">
        <v>98183503</v>
      </c>
      <c r="M225" t="s">
        <v>3240</v>
      </c>
      <c r="N225" t="s">
        <v>3255</v>
      </c>
      <c r="O225" t="s">
        <v>898</v>
      </c>
    </row>
    <row r="226" spans="1:15" x14ac:dyDescent="0.2">
      <c r="A226" s="12"/>
      <c r="B226" t="s">
        <v>3507</v>
      </c>
      <c r="C226" t="s">
        <v>194</v>
      </c>
      <c r="D226" t="s">
        <v>3232</v>
      </c>
      <c r="E226" t="s">
        <v>3233</v>
      </c>
      <c r="F226" s="37" t="s">
        <v>1261</v>
      </c>
      <c r="G226" t="s">
        <v>318</v>
      </c>
      <c r="H226" t="s">
        <v>2073</v>
      </c>
      <c r="I226" t="s">
        <v>2414</v>
      </c>
      <c r="J226">
        <v>1.125</v>
      </c>
      <c r="K226">
        <v>1.625</v>
      </c>
      <c r="L226">
        <v>98183504</v>
      </c>
      <c r="M226" t="s">
        <v>3263</v>
      </c>
      <c r="N226" t="s">
        <v>3508</v>
      </c>
      <c r="O226" t="s">
        <v>898</v>
      </c>
    </row>
    <row r="227" spans="1:15" x14ac:dyDescent="0.2">
      <c r="A227" s="12"/>
      <c r="B227" t="s">
        <v>3509</v>
      </c>
      <c r="C227" t="s">
        <v>194</v>
      </c>
      <c r="D227" t="s">
        <v>3232</v>
      </c>
      <c r="E227" t="s">
        <v>3233</v>
      </c>
      <c r="F227" s="37" t="s">
        <v>1261</v>
      </c>
      <c r="G227" t="s">
        <v>318</v>
      </c>
      <c r="H227" t="s">
        <v>3109</v>
      </c>
      <c r="I227" t="s">
        <v>2414</v>
      </c>
      <c r="J227">
        <v>1.625</v>
      </c>
      <c r="K227">
        <v>1.875</v>
      </c>
      <c r="L227">
        <v>98183505</v>
      </c>
      <c r="M227" t="s">
        <v>3288</v>
      </c>
      <c r="N227" t="s">
        <v>3289</v>
      </c>
      <c r="O227" t="s">
        <v>898</v>
      </c>
    </row>
    <row r="228" spans="1:15" x14ac:dyDescent="0.2">
      <c r="A228" s="12"/>
      <c r="B228" t="s">
        <v>3510</v>
      </c>
      <c r="C228" t="s">
        <v>194</v>
      </c>
      <c r="D228" t="s">
        <v>3232</v>
      </c>
      <c r="E228" t="s">
        <v>3233</v>
      </c>
      <c r="F228" s="37" t="s">
        <v>1261</v>
      </c>
      <c r="G228" t="s">
        <v>318</v>
      </c>
      <c r="H228" t="s">
        <v>3409</v>
      </c>
      <c r="I228" t="s">
        <v>2414</v>
      </c>
      <c r="J228">
        <v>1.625</v>
      </c>
      <c r="K228">
        <v>1.875</v>
      </c>
      <c r="L228">
        <v>98183505</v>
      </c>
      <c r="M228" t="s">
        <v>3288</v>
      </c>
      <c r="N228" t="s">
        <v>3289</v>
      </c>
      <c r="O228" t="s">
        <v>898</v>
      </c>
    </row>
    <row r="229" spans="1:15" x14ac:dyDescent="0.2">
      <c r="A229" s="12"/>
      <c r="B229" t="s">
        <v>3511</v>
      </c>
      <c r="C229" t="s">
        <v>194</v>
      </c>
      <c r="D229" t="s">
        <v>3232</v>
      </c>
      <c r="E229" t="s">
        <v>3233</v>
      </c>
      <c r="F229" s="37" t="s">
        <v>1261</v>
      </c>
      <c r="G229" t="s">
        <v>318</v>
      </c>
      <c r="H229" t="s">
        <v>3469</v>
      </c>
      <c r="I229" t="s">
        <v>2414</v>
      </c>
      <c r="J229">
        <v>1.625</v>
      </c>
      <c r="K229">
        <v>2.125</v>
      </c>
      <c r="L229">
        <v>98448719</v>
      </c>
      <c r="M229" t="s">
        <v>3512</v>
      </c>
      <c r="N229" t="s">
        <v>3513</v>
      </c>
      <c r="O229" t="s">
        <v>898</v>
      </c>
    </row>
    <row r="230" spans="1:15" x14ac:dyDescent="0.2">
      <c r="A230" s="12"/>
      <c r="B230" t="s">
        <v>3514</v>
      </c>
      <c r="C230" t="s">
        <v>199</v>
      </c>
      <c r="D230" t="s">
        <v>3232</v>
      </c>
      <c r="E230" t="s">
        <v>3233</v>
      </c>
      <c r="F230" s="37" t="s">
        <v>1261</v>
      </c>
      <c r="G230" t="s">
        <v>435</v>
      </c>
      <c r="H230" t="s">
        <v>3109</v>
      </c>
      <c r="I230" t="s">
        <v>2414</v>
      </c>
      <c r="J230">
        <v>1.625</v>
      </c>
      <c r="K230">
        <v>1.875</v>
      </c>
      <c r="L230">
        <v>98363590</v>
      </c>
      <c r="M230" t="s">
        <v>3463</v>
      </c>
      <c r="N230" t="s">
        <v>3464</v>
      </c>
      <c r="O230" t="s">
        <v>898</v>
      </c>
    </row>
    <row r="231" spans="1:15" x14ac:dyDescent="0.2">
      <c r="A231" s="12"/>
      <c r="B231" t="s">
        <v>3515</v>
      </c>
      <c r="C231" t="s">
        <v>199</v>
      </c>
      <c r="D231" t="s">
        <v>3232</v>
      </c>
      <c r="E231" t="s">
        <v>3233</v>
      </c>
      <c r="F231" s="37" t="s">
        <v>1261</v>
      </c>
      <c r="G231" t="s">
        <v>435</v>
      </c>
      <c r="H231" t="s">
        <v>3409</v>
      </c>
      <c r="I231" t="s">
        <v>2414</v>
      </c>
      <c r="J231">
        <v>1.625</v>
      </c>
      <c r="K231">
        <v>1.875</v>
      </c>
      <c r="L231">
        <v>98363590</v>
      </c>
      <c r="M231" t="s">
        <v>3463</v>
      </c>
      <c r="N231" t="s">
        <v>3466</v>
      </c>
      <c r="O231" t="s">
        <v>898</v>
      </c>
    </row>
    <row r="232" spans="1:15" x14ac:dyDescent="0.2">
      <c r="A232" s="12"/>
      <c r="B232" t="s">
        <v>3516</v>
      </c>
      <c r="C232" t="s">
        <v>199</v>
      </c>
      <c r="D232" t="s">
        <v>3232</v>
      </c>
      <c r="E232" t="s">
        <v>3233</v>
      </c>
      <c r="F232" s="37" t="s">
        <v>1261</v>
      </c>
      <c r="G232" t="s">
        <v>435</v>
      </c>
      <c r="H232" t="s">
        <v>2059</v>
      </c>
      <c r="I232" t="s">
        <v>2414</v>
      </c>
      <c r="J232">
        <v>1.625</v>
      </c>
      <c r="K232">
        <v>2.125</v>
      </c>
      <c r="L232">
        <v>98450715</v>
      </c>
      <c r="M232" t="s">
        <v>3517</v>
      </c>
      <c r="N232" t="s">
        <v>3518</v>
      </c>
      <c r="O232" t="s">
        <v>898</v>
      </c>
    </row>
    <row r="233" spans="1:15" x14ac:dyDescent="0.2">
      <c r="A233" s="12"/>
      <c r="B233" t="s">
        <v>3519</v>
      </c>
      <c r="C233" t="s">
        <v>224</v>
      </c>
      <c r="D233" t="s">
        <v>3232</v>
      </c>
      <c r="E233" t="s">
        <v>3233</v>
      </c>
      <c r="F233" s="37" t="s">
        <v>1261</v>
      </c>
      <c r="G233" t="s">
        <v>435</v>
      </c>
      <c r="H233" t="s">
        <v>2063</v>
      </c>
      <c r="I233" t="s">
        <v>2414</v>
      </c>
      <c r="J233">
        <v>1.125</v>
      </c>
      <c r="K233">
        <v>1.625</v>
      </c>
      <c r="L233">
        <v>98150635</v>
      </c>
      <c r="M233" t="s">
        <v>3278</v>
      </c>
      <c r="N233" t="s">
        <v>3279</v>
      </c>
      <c r="O233" t="s">
        <v>898</v>
      </c>
    </row>
    <row r="234" spans="1:15" x14ac:dyDescent="0.2">
      <c r="A234" s="12"/>
      <c r="B234" t="s">
        <v>3520</v>
      </c>
      <c r="C234" t="s">
        <v>224</v>
      </c>
      <c r="D234" t="s">
        <v>3232</v>
      </c>
      <c r="E234" t="s">
        <v>3233</v>
      </c>
      <c r="F234" s="37" t="s">
        <v>1261</v>
      </c>
      <c r="G234" t="s">
        <v>435</v>
      </c>
      <c r="H234" t="s">
        <v>2048</v>
      </c>
      <c r="I234" t="s">
        <v>2414</v>
      </c>
      <c r="J234">
        <v>1.125</v>
      </c>
      <c r="K234">
        <v>1.875</v>
      </c>
      <c r="L234">
        <v>98150635</v>
      </c>
      <c r="M234" t="s">
        <v>3278</v>
      </c>
      <c r="N234" t="s">
        <v>3279</v>
      </c>
      <c r="O234" t="s">
        <v>898</v>
      </c>
    </row>
    <row r="235" spans="1:15" x14ac:dyDescent="0.2">
      <c r="A235" s="12"/>
      <c r="B235" t="s">
        <v>3521</v>
      </c>
      <c r="C235" t="s">
        <v>224</v>
      </c>
      <c r="D235" t="s">
        <v>3232</v>
      </c>
      <c r="E235" t="s">
        <v>3233</v>
      </c>
      <c r="F235" s="37" t="s">
        <v>1261</v>
      </c>
      <c r="G235" t="s">
        <v>435</v>
      </c>
      <c r="H235" t="s">
        <v>2059</v>
      </c>
      <c r="I235" t="s">
        <v>2414</v>
      </c>
      <c r="J235">
        <v>1.625</v>
      </c>
      <c r="K235">
        <v>2.125</v>
      </c>
      <c r="L235">
        <v>98174051</v>
      </c>
      <c r="M235" t="s">
        <v>3423</v>
      </c>
      <c r="N235" t="s">
        <v>3424</v>
      </c>
      <c r="O235" t="s">
        <v>898</v>
      </c>
    </row>
    <row r="236" spans="1:15" x14ac:dyDescent="0.2">
      <c r="A236" s="12"/>
      <c r="B236" t="s">
        <v>3522</v>
      </c>
      <c r="C236" t="s">
        <v>224</v>
      </c>
      <c r="D236" t="s">
        <v>3232</v>
      </c>
      <c r="E236" t="s">
        <v>3233</v>
      </c>
      <c r="F236" s="37" t="s">
        <v>1261</v>
      </c>
      <c r="G236" t="s">
        <v>435</v>
      </c>
      <c r="H236" t="s">
        <v>2267</v>
      </c>
      <c r="I236" t="s">
        <v>2414</v>
      </c>
      <c r="J236">
        <v>1.625</v>
      </c>
      <c r="K236">
        <v>2.375</v>
      </c>
      <c r="L236">
        <v>98174051</v>
      </c>
      <c r="M236" t="s">
        <v>3423</v>
      </c>
      <c r="N236" t="s">
        <v>3424</v>
      </c>
      <c r="O236" t="s">
        <v>898</v>
      </c>
    </row>
    <row r="237" spans="1:15" x14ac:dyDescent="0.2">
      <c r="A237" s="12"/>
      <c r="B237" t="s">
        <v>3523</v>
      </c>
      <c r="C237" t="s">
        <v>224</v>
      </c>
      <c r="D237" t="s">
        <v>3232</v>
      </c>
      <c r="E237" t="s">
        <v>3233</v>
      </c>
      <c r="F237" s="37" t="s">
        <v>1261</v>
      </c>
      <c r="G237" t="s">
        <v>435</v>
      </c>
      <c r="H237" t="s">
        <v>2077</v>
      </c>
      <c r="I237" t="s">
        <v>2414</v>
      </c>
      <c r="J237">
        <v>1.125</v>
      </c>
      <c r="K237">
        <v>1.125</v>
      </c>
      <c r="L237">
        <v>98366622</v>
      </c>
      <c r="M237" t="s">
        <v>3428</v>
      </c>
      <c r="N237" t="s">
        <v>3429</v>
      </c>
      <c r="O237" t="s">
        <v>898</v>
      </c>
    </row>
    <row r="238" spans="1:15" x14ac:dyDescent="0.2">
      <c r="A238" s="12"/>
      <c r="B238" t="s">
        <v>3524</v>
      </c>
      <c r="C238" t="s">
        <v>224</v>
      </c>
      <c r="D238" t="s">
        <v>3232</v>
      </c>
      <c r="E238" t="s">
        <v>3233</v>
      </c>
      <c r="F238" s="37" t="s">
        <v>1261</v>
      </c>
      <c r="G238" t="s">
        <v>435</v>
      </c>
      <c r="H238" t="s">
        <v>2098</v>
      </c>
      <c r="I238" t="s">
        <v>2414</v>
      </c>
      <c r="J238">
        <v>1.125</v>
      </c>
      <c r="K238">
        <v>1.375</v>
      </c>
      <c r="L238" t="s">
        <v>3431</v>
      </c>
      <c r="M238" t="s">
        <v>3432</v>
      </c>
      <c r="N238" t="s">
        <v>3344</v>
      </c>
      <c r="O238" t="s">
        <v>898</v>
      </c>
    </row>
    <row r="239" spans="1:15" x14ac:dyDescent="0.2">
      <c r="A239" s="12"/>
      <c r="B239" t="s">
        <v>3525</v>
      </c>
      <c r="C239" t="s">
        <v>228</v>
      </c>
      <c r="D239" t="s">
        <v>3232</v>
      </c>
      <c r="E239" t="s">
        <v>3233</v>
      </c>
      <c r="F239" s="37" t="s">
        <v>1261</v>
      </c>
      <c r="G239" t="s">
        <v>746</v>
      </c>
      <c r="H239" t="s">
        <v>3484</v>
      </c>
      <c r="I239" t="s">
        <v>2414</v>
      </c>
      <c r="J239">
        <v>2.125</v>
      </c>
      <c r="K239">
        <v>2.875</v>
      </c>
      <c r="L239">
        <v>98150632</v>
      </c>
      <c r="M239" t="s">
        <v>3485</v>
      </c>
      <c r="N239" t="s">
        <v>3486</v>
      </c>
      <c r="O239" t="s">
        <v>898</v>
      </c>
    </row>
    <row r="240" spans="1:15" x14ac:dyDescent="0.2">
      <c r="A240" s="12"/>
      <c r="B240" t="s">
        <v>3526</v>
      </c>
      <c r="C240" t="s">
        <v>228</v>
      </c>
      <c r="D240" t="s">
        <v>3232</v>
      </c>
      <c r="E240" t="s">
        <v>3233</v>
      </c>
      <c r="F240" s="37" t="s">
        <v>1261</v>
      </c>
      <c r="G240" t="s">
        <v>746</v>
      </c>
      <c r="H240" t="s">
        <v>2267</v>
      </c>
      <c r="I240" t="s">
        <v>2414</v>
      </c>
      <c r="J240">
        <v>2.125</v>
      </c>
      <c r="K240">
        <v>2.375</v>
      </c>
      <c r="L240">
        <v>98409251</v>
      </c>
      <c r="M240" t="s">
        <v>3423</v>
      </c>
      <c r="N240" t="s">
        <v>3424</v>
      </c>
      <c r="O240" t="s">
        <v>898</v>
      </c>
    </row>
    <row r="241" spans="1:15" x14ac:dyDescent="0.2">
      <c r="A241" s="12"/>
      <c r="B241" t="s">
        <v>3527</v>
      </c>
      <c r="C241" t="s">
        <v>228</v>
      </c>
      <c r="D241" t="s">
        <v>3232</v>
      </c>
      <c r="E241" t="s">
        <v>3233</v>
      </c>
      <c r="F241" s="37" t="s">
        <v>1261</v>
      </c>
      <c r="G241" t="s">
        <v>746</v>
      </c>
      <c r="H241" t="s">
        <v>2059</v>
      </c>
      <c r="I241" t="s">
        <v>2414</v>
      </c>
      <c r="J241">
        <v>2.125</v>
      </c>
      <c r="K241">
        <v>2.125</v>
      </c>
      <c r="L241">
        <v>98410849</v>
      </c>
      <c r="M241" t="s">
        <v>3489</v>
      </c>
      <c r="N241" t="s">
        <v>3289</v>
      </c>
      <c r="O241" t="s">
        <v>898</v>
      </c>
    </row>
    <row r="242" spans="1:15" x14ac:dyDescent="0.2">
      <c r="A242" s="12"/>
      <c r="B242" t="s">
        <v>3528</v>
      </c>
      <c r="C242" t="s">
        <v>228</v>
      </c>
      <c r="D242" t="s">
        <v>3232</v>
      </c>
      <c r="E242" t="s">
        <v>3233</v>
      </c>
      <c r="F242" s="37" t="s">
        <v>1261</v>
      </c>
      <c r="G242" t="s">
        <v>746</v>
      </c>
      <c r="H242" t="s">
        <v>2048</v>
      </c>
      <c r="I242" t="s">
        <v>2414</v>
      </c>
      <c r="J242">
        <v>1.125</v>
      </c>
      <c r="K242">
        <v>1.875</v>
      </c>
      <c r="L242">
        <v>98411611</v>
      </c>
      <c r="M242" t="s">
        <v>3491</v>
      </c>
      <c r="N242" t="s">
        <v>3492</v>
      </c>
      <c r="O242" t="s">
        <v>898</v>
      </c>
    </row>
    <row r="243" spans="1:15" x14ac:dyDescent="0.2">
      <c r="A243" s="12"/>
      <c r="B243" t="s">
        <v>3529</v>
      </c>
      <c r="C243" t="s">
        <v>218</v>
      </c>
      <c r="D243" t="s">
        <v>3232</v>
      </c>
      <c r="E243" t="s">
        <v>3233</v>
      </c>
      <c r="F243" s="37" t="s">
        <v>1261</v>
      </c>
      <c r="G243" t="s">
        <v>257</v>
      </c>
      <c r="H243" t="s">
        <v>2098</v>
      </c>
      <c r="I243" t="s">
        <v>2414</v>
      </c>
      <c r="J243">
        <v>1.125</v>
      </c>
      <c r="K243">
        <v>1.375</v>
      </c>
      <c r="L243">
        <v>98132103</v>
      </c>
      <c r="M243" t="s">
        <v>3237</v>
      </c>
      <c r="N243" t="s">
        <v>3238</v>
      </c>
      <c r="O243" t="s">
        <v>898</v>
      </c>
    </row>
    <row r="244" spans="1:15" x14ac:dyDescent="0.2">
      <c r="A244" s="12"/>
      <c r="B244" t="s">
        <v>3530</v>
      </c>
      <c r="C244" t="s">
        <v>218</v>
      </c>
      <c r="D244" t="s">
        <v>3232</v>
      </c>
      <c r="E244" t="s">
        <v>3233</v>
      </c>
      <c r="F244" s="37" t="s">
        <v>1261</v>
      </c>
      <c r="G244" t="s">
        <v>318</v>
      </c>
      <c r="H244" t="s">
        <v>2098</v>
      </c>
      <c r="I244" t="s">
        <v>2414</v>
      </c>
      <c r="J244">
        <v>1.125</v>
      </c>
      <c r="K244">
        <v>1.375</v>
      </c>
      <c r="L244">
        <v>98183103</v>
      </c>
      <c r="M244" t="s">
        <v>3285</v>
      </c>
      <c r="N244" t="s">
        <v>3283</v>
      </c>
      <c r="O244" t="s">
        <v>898</v>
      </c>
    </row>
    <row r="245" spans="1:15" x14ac:dyDescent="0.2">
      <c r="A245" s="12"/>
      <c r="B245" t="s">
        <v>3531</v>
      </c>
      <c r="C245" t="s">
        <v>218</v>
      </c>
      <c r="D245" t="s">
        <v>3232</v>
      </c>
      <c r="E245" t="s">
        <v>3233</v>
      </c>
      <c r="F245" s="37" t="s">
        <v>1261</v>
      </c>
      <c r="G245" t="s">
        <v>318</v>
      </c>
      <c r="H245" t="s">
        <v>2063</v>
      </c>
      <c r="I245" t="s">
        <v>2414</v>
      </c>
      <c r="J245">
        <v>1.125</v>
      </c>
      <c r="K245">
        <v>1.625</v>
      </c>
      <c r="L245">
        <v>98183103</v>
      </c>
      <c r="M245" t="s">
        <v>3285</v>
      </c>
      <c r="N245" t="s">
        <v>3283</v>
      </c>
      <c r="O245" t="s">
        <v>898</v>
      </c>
    </row>
    <row r="246" spans="1:15" x14ac:dyDescent="0.2">
      <c r="A246" s="12"/>
      <c r="B246" t="s">
        <v>3532</v>
      </c>
      <c r="C246" t="s">
        <v>218</v>
      </c>
      <c r="D246" t="s">
        <v>3232</v>
      </c>
      <c r="E246" t="s">
        <v>3233</v>
      </c>
      <c r="F246" s="37" t="s">
        <v>1261</v>
      </c>
      <c r="G246" t="s">
        <v>318</v>
      </c>
      <c r="H246" t="s">
        <v>2048</v>
      </c>
      <c r="I246" t="s">
        <v>2414</v>
      </c>
      <c r="J246">
        <v>1.125</v>
      </c>
      <c r="K246">
        <v>1.875</v>
      </c>
      <c r="L246">
        <v>98183103</v>
      </c>
      <c r="M246" t="s">
        <v>3285</v>
      </c>
      <c r="N246" t="s">
        <v>3360</v>
      </c>
      <c r="O246" t="s">
        <v>898</v>
      </c>
    </row>
    <row r="247" spans="1:15" x14ac:dyDescent="0.2">
      <c r="A247" s="12"/>
      <c r="B247" t="s">
        <v>3533</v>
      </c>
      <c r="C247" t="s">
        <v>218</v>
      </c>
      <c r="D247" t="s">
        <v>3232</v>
      </c>
      <c r="E247" t="s">
        <v>3233</v>
      </c>
      <c r="F247" s="37" t="s">
        <v>1261</v>
      </c>
      <c r="G247" t="s">
        <v>257</v>
      </c>
      <c r="H247" t="s">
        <v>2063</v>
      </c>
      <c r="I247" t="s">
        <v>2414</v>
      </c>
      <c r="J247">
        <v>1.125</v>
      </c>
      <c r="K247">
        <v>1.625</v>
      </c>
      <c r="L247">
        <v>98183503</v>
      </c>
      <c r="M247" t="s">
        <v>3240</v>
      </c>
      <c r="N247" t="s">
        <v>3255</v>
      </c>
      <c r="O247" t="s">
        <v>898</v>
      </c>
    </row>
    <row r="248" spans="1:15" x14ac:dyDescent="0.2">
      <c r="A248" s="12"/>
      <c r="B248" t="s">
        <v>3534</v>
      </c>
      <c r="C248" t="s">
        <v>218</v>
      </c>
      <c r="D248" t="s">
        <v>3232</v>
      </c>
      <c r="E248" t="s">
        <v>3233</v>
      </c>
      <c r="F248" s="37" t="s">
        <v>1261</v>
      </c>
      <c r="G248" t="s">
        <v>318</v>
      </c>
      <c r="H248" t="s">
        <v>2059</v>
      </c>
      <c r="I248" t="s">
        <v>2414</v>
      </c>
      <c r="J248">
        <v>1.625</v>
      </c>
      <c r="K248">
        <v>2.125</v>
      </c>
      <c r="L248">
        <v>98448719</v>
      </c>
      <c r="M248" t="s">
        <v>3512</v>
      </c>
      <c r="N248" t="s">
        <v>3535</v>
      </c>
      <c r="O248" t="s">
        <v>898</v>
      </c>
    </row>
    <row r="249" spans="1:15" x14ac:dyDescent="0.2">
      <c r="A249" s="12"/>
      <c r="B249" t="s">
        <v>3536</v>
      </c>
      <c r="C249" t="s">
        <v>239</v>
      </c>
      <c r="D249" t="s">
        <v>3232</v>
      </c>
      <c r="E249" t="s">
        <v>3233</v>
      </c>
      <c r="F249" s="37" t="s">
        <v>1261</v>
      </c>
      <c r="G249" t="s">
        <v>435</v>
      </c>
      <c r="H249" t="s">
        <v>2063</v>
      </c>
      <c r="I249" t="s">
        <v>2414</v>
      </c>
      <c r="J249">
        <v>1.125</v>
      </c>
      <c r="K249">
        <v>1.625</v>
      </c>
      <c r="L249">
        <v>98150635</v>
      </c>
      <c r="M249" t="s">
        <v>3278</v>
      </c>
      <c r="N249" t="s">
        <v>3279</v>
      </c>
      <c r="O249" t="s">
        <v>898</v>
      </c>
    </row>
    <row r="250" spans="1:15" x14ac:dyDescent="0.2">
      <c r="A250" s="12"/>
      <c r="B250" t="s">
        <v>3537</v>
      </c>
      <c r="C250" t="s">
        <v>239</v>
      </c>
      <c r="D250" t="s">
        <v>3232</v>
      </c>
      <c r="E250" t="s">
        <v>3233</v>
      </c>
      <c r="F250" s="37" t="s">
        <v>1261</v>
      </c>
      <c r="G250" t="s">
        <v>435</v>
      </c>
      <c r="H250" t="s">
        <v>2048</v>
      </c>
      <c r="I250" t="s">
        <v>2414</v>
      </c>
      <c r="J250">
        <v>1.125</v>
      </c>
      <c r="K250">
        <v>1.875</v>
      </c>
      <c r="L250">
        <v>98150635</v>
      </c>
      <c r="M250" t="s">
        <v>3278</v>
      </c>
      <c r="N250" t="s">
        <v>3279</v>
      </c>
      <c r="O250" t="s">
        <v>898</v>
      </c>
    </row>
    <row r="251" spans="1:15" x14ac:dyDescent="0.2">
      <c r="A251" s="12"/>
      <c r="B251" t="s">
        <v>3538</v>
      </c>
      <c r="C251" t="s">
        <v>239</v>
      </c>
      <c r="D251" t="s">
        <v>3232</v>
      </c>
      <c r="E251" t="s">
        <v>3233</v>
      </c>
      <c r="F251" s="37" t="s">
        <v>1261</v>
      </c>
      <c r="G251" t="s">
        <v>435</v>
      </c>
      <c r="H251" t="s">
        <v>2059</v>
      </c>
      <c r="I251" t="s">
        <v>2414</v>
      </c>
      <c r="J251">
        <v>1.625</v>
      </c>
      <c r="K251">
        <v>2.125</v>
      </c>
      <c r="L251">
        <v>98174051</v>
      </c>
      <c r="M251" t="s">
        <v>3423</v>
      </c>
      <c r="N251" t="s">
        <v>3424</v>
      </c>
      <c r="O251" t="s">
        <v>898</v>
      </c>
    </row>
    <row r="252" spans="1:15" x14ac:dyDescent="0.2">
      <c r="A252" s="12"/>
      <c r="B252" t="s">
        <v>3539</v>
      </c>
      <c r="C252" t="s">
        <v>239</v>
      </c>
      <c r="D252" t="s">
        <v>3232</v>
      </c>
      <c r="E252" t="s">
        <v>3233</v>
      </c>
      <c r="F252" s="37" t="s">
        <v>1261</v>
      </c>
      <c r="G252" t="s">
        <v>435</v>
      </c>
      <c r="H252" t="s">
        <v>2267</v>
      </c>
      <c r="I252" t="s">
        <v>2414</v>
      </c>
      <c r="J252">
        <v>1.625</v>
      </c>
      <c r="K252">
        <v>2.375</v>
      </c>
      <c r="L252">
        <v>98174051</v>
      </c>
      <c r="M252" t="s">
        <v>3423</v>
      </c>
      <c r="N252" t="s">
        <v>3424</v>
      </c>
      <c r="O252" t="s">
        <v>898</v>
      </c>
    </row>
    <row r="253" spans="1:15" x14ac:dyDescent="0.2">
      <c r="A253" s="12"/>
      <c r="B253" t="s">
        <v>3540</v>
      </c>
      <c r="C253" t="s">
        <v>239</v>
      </c>
      <c r="D253" t="s">
        <v>3232</v>
      </c>
      <c r="E253" t="s">
        <v>3233</v>
      </c>
      <c r="F253" s="37" t="s">
        <v>1261</v>
      </c>
      <c r="G253" t="s">
        <v>746</v>
      </c>
      <c r="H253" t="s">
        <v>3484</v>
      </c>
      <c r="I253" t="s">
        <v>2414</v>
      </c>
      <c r="J253">
        <v>2.125</v>
      </c>
      <c r="K253">
        <v>2.875</v>
      </c>
      <c r="L253">
        <v>98183590</v>
      </c>
      <c r="M253" t="s">
        <v>3541</v>
      </c>
      <c r="N253" t="s">
        <v>3542</v>
      </c>
      <c r="O253" t="s">
        <v>898</v>
      </c>
    </row>
    <row r="254" spans="1:15" x14ac:dyDescent="0.2">
      <c r="A254" s="12"/>
      <c r="B254" t="s">
        <v>3543</v>
      </c>
      <c r="C254" t="s">
        <v>239</v>
      </c>
      <c r="D254" t="s">
        <v>3232</v>
      </c>
      <c r="E254" t="s">
        <v>3233</v>
      </c>
      <c r="F254" s="37" t="s">
        <v>1261</v>
      </c>
      <c r="G254" t="s">
        <v>746</v>
      </c>
      <c r="H254" t="s">
        <v>2059</v>
      </c>
      <c r="I254" t="s">
        <v>2414</v>
      </c>
      <c r="J254">
        <v>2.125</v>
      </c>
      <c r="K254">
        <v>2.125</v>
      </c>
      <c r="L254">
        <v>98183591</v>
      </c>
      <c r="M254" t="s">
        <v>3544</v>
      </c>
      <c r="N254" t="s">
        <v>3545</v>
      </c>
      <c r="O254" t="s">
        <v>898</v>
      </c>
    </row>
    <row r="255" spans="1:15" x14ac:dyDescent="0.2">
      <c r="A255" s="12"/>
      <c r="B255" t="s">
        <v>3546</v>
      </c>
      <c r="C255" t="s">
        <v>239</v>
      </c>
      <c r="D255" t="s">
        <v>3232</v>
      </c>
      <c r="E255" t="s">
        <v>3233</v>
      </c>
      <c r="F255" s="37" t="s">
        <v>1261</v>
      </c>
      <c r="G255" t="s">
        <v>746</v>
      </c>
      <c r="H255" t="s">
        <v>2267</v>
      </c>
      <c r="I255" t="s">
        <v>2414</v>
      </c>
      <c r="J255">
        <v>2.125</v>
      </c>
      <c r="K255">
        <v>2.375</v>
      </c>
      <c r="L255">
        <v>98183593</v>
      </c>
      <c r="M255" t="s">
        <v>3547</v>
      </c>
      <c r="N255" t="s">
        <v>3548</v>
      </c>
      <c r="O255" t="s">
        <v>898</v>
      </c>
    </row>
    <row r="256" spans="1:15" x14ac:dyDescent="0.2">
      <c r="A256" s="12"/>
      <c r="B256" t="s">
        <v>3549</v>
      </c>
      <c r="C256" t="s">
        <v>239</v>
      </c>
      <c r="D256" t="s">
        <v>3232</v>
      </c>
      <c r="E256" t="s">
        <v>3233</v>
      </c>
      <c r="F256" s="37" t="s">
        <v>1261</v>
      </c>
      <c r="G256" t="s">
        <v>435</v>
      </c>
      <c r="H256" t="s">
        <v>2717</v>
      </c>
      <c r="I256" t="s">
        <v>2414</v>
      </c>
      <c r="J256">
        <v>1.625</v>
      </c>
      <c r="K256">
        <v>2.875</v>
      </c>
      <c r="L256">
        <v>98174051</v>
      </c>
      <c r="M256" t="s">
        <v>3423</v>
      </c>
      <c r="N256" t="s">
        <v>3542</v>
      </c>
      <c r="O256" t="s">
        <v>898</v>
      </c>
    </row>
    <row r="257" spans="1:15" x14ac:dyDescent="0.2">
      <c r="A257" s="12"/>
      <c r="B257" t="s">
        <v>3550</v>
      </c>
      <c r="C257" t="s">
        <v>239</v>
      </c>
      <c r="D257" t="s">
        <v>3232</v>
      </c>
      <c r="E257" t="s">
        <v>3233</v>
      </c>
      <c r="F257" s="37" t="s">
        <v>1261</v>
      </c>
      <c r="G257" t="s">
        <v>435</v>
      </c>
      <c r="H257" t="s">
        <v>2098</v>
      </c>
      <c r="I257" t="s">
        <v>2414</v>
      </c>
      <c r="J257">
        <v>1.125</v>
      </c>
      <c r="K257">
        <v>1.375</v>
      </c>
      <c r="L257">
        <v>98150633</v>
      </c>
      <c r="M257" t="s">
        <v>3343</v>
      </c>
      <c r="N257" t="s">
        <v>3344</v>
      </c>
      <c r="O257" t="s">
        <v>898</v>
      </c>
    </row>
    <row r="258" spans="1:15" x14ac:dyDescent="0.2">
      <c r="A258" s="12"/>
      <c r="B258" t="s">
        <v>3551</v>
      </c>
      <c r="C258" t="s">
        <v>239</v>
      </c>
      <c r="D258" t="s">
        <v>3232</v>
      </c>
      <c r="E258" t="s">
        <v>3233</v>
      </c>
      <c r="F258" s="37" t="s">
        <v>1261</v>
      </c>
      <c r="G258" t="s">
        <v>746</v>
      </c>
      <c r="H258" t="s">
        <v>2098</v>
      </c>
      <c r="I258" t="s">
        <v>2414</v>
      </c>
      <c r="J258">
        <v>1.125</v>
      </c>
      <c r="K258">
        <v>1.375</v>
      </c>
      <c r="L258">
        <v>98411611</v>
      </c>
      <c r="M258" t="s">
        <v>3491</v>
      </c>
      <c r="N258" t="s">
        <v>3492</v>
      </c>
      <c r="O258" t="s">
        <v>898</v>
      </c>
    </row>
    <row r="259" spans="1:15" x14ac:dyDescent="0.2">
      <c r="A259" s="12"/>
      <c r="B259" t="s">
        <v>3552</v>
      </c>
      <c r="C259" t="s">
        <v>239</v>
      </c>
      <c r="D259" t="s">
        <v>3232</v>
      </c>
      <c r="E259" t="s">
        <v>3233</v>
      </c>
      <c r="F259" s="37" t="s">
        <v>1261</v>
      </c>
      <c r="G259" t="s">
        <v>746</v>
      </c>
      <c r="H259" t="s">
        <v>2063</v>
      </c>
      <c r="I259" t="s">
        <v>2414</v>
      </c>
      <c r="J259">
        <v>1.125</v>
      </c>
      <c r="K259">
        <v>1.625</v>
      </c>
      <c r="L259">
        <v>98411611</v>
      </c>
      <c r="M259" t="s">
        <v>3491</v>
      </c>
      <c r="N259" t="s">
        <v>3492</v>
      </c>
      <c r="O259" t="s">
        <v>898</v>
      </c>
    </row>
    <row r="260" spans="1:15" x14ac:dyDescent="0.2">
      <c r="A260" s="12"/>
      <c r="B260" t="s">
        <v>3553</v>
      </c>
      <c r="C260" t="s">
        <v>239</v>
      </c>
      <c r="D260" t="s">
        <v>3232</v>
      </c>
      <c r="E260" t="s">
        <v>3233</v>
      </c>
      <c r="F260" s="37" t="s">
        <v>1261</v>
      </c>
      <c r="G260" t="s">
        <v>746</v>
      </c>
      <c r="H260" t="s">
        <v>2048</v>
      </c>
      <c r="I260" t="s">
        <v>2414</v>
      </c>
      <c r="J260">
        <v>1.125</v>
      </c>
      <c r="K260">
        <v>1.875</v>
      </c>
      <c r="L260">
        <v>98411611</v>
      </c>
      <c r="M260" t="s">
        <v>3491</v>
      </c>
      <c r="N260" t="s">
        <v>3492</v>
      </c>
      <c r="O260" t="s">
        <v>898</v>
      </c>
    </row>
    <row r="261" spans="1:15" x14ac:dyDescent="0.2">
      <c r="A261" s="12"/>
      <c r="B261" t="s">
        <v>3554</v>
      </c>
      <c r="C261" t="s">
        <v>244</v>
      </c>
      <c r="D261" t="s">
        <v>3232</v>
      </c>
      <c r="E261" t="s">
        <v>3233</v>
      </c>
      <c r="F261" s="37" t="s">
        <v>1261</v>
      </c>
      <c r="G261" t="s">
        <v>746</v>
      </c>
      <c r="H261" t="s">
        <v>2717</v>
      </c>
      <c r="I261" t="s">
        <v>2414</v>
      </c>
      <c r="J261">
        <v>2.125</v>
      </c>
      <c r="K261">
        <v>2.875</v>
      </c>
      <c r="L261">
        <v>98409251</v>
      </c>
      <c r="M261" t="s">
        <v>3423</v>
      </c>
      <c r="N261" t="s">
        <v>3424</v>
      </c>
      <c r="O261" t="s">
        <v>898</v>
      </c>
    </row>
    <row r="262" spans="1:15" x14ac:dyDescent="0.2">
      <c r="A262" s="12"/>
      <c r="B262" t="s">
        <v>3555</v>
      </c>
      <c r="C262" t="s">
        <v>244</v>
      </c>
      <c r="D262" t="s">
        <v>3232</v>
      </c>
      <c r="E262" t="s">
        <v>3233</v>
      </c>
      <c r="F262" s="37" t="s">
        <v>1261</v>
      </c>
      <c r="G262" t="s">
        <v>746</v>
      </c>
      <c r="H262" t="s">
        <v>2673</v>
      </c>
      <c r="I262" t="s">
        <v>2414</v>
      </c>
      <c r="J262">
        <v>2.125</v>
      </c>
      <c r="K262">
        <v>3.375</v>
      </c>
      <c r="L262">
        <v>98409251</v>
      </c>
      <c r="M262" t="s">
        <v>3423</v>
      </c>
      <c r="N262" t="s">
        <v>3424</v>
      </c>
      <c r="O262" t="s">
        <v>898</v>
      </c>
    </row>
    <row r="263" spans="1:15" x14ac:dyDescent="0.2">
      <c r="A263" s="12"/>
      <c r="B263" t="s">
        <v>3556</v>
      </c>
      <c r="C263" t="s">
        <v>244</v>
      </c>
      <c r="D263" t="s">
        <v>3232</v>
      </c>
      <c r="E263" t="s">
        <v>3233</v>
      </c>
      <c r="F263" s="37" t="s">
        <v>1261</v>
      </c>
      <c r="G263" t="s">
        <v>746</v>
      </c>
      <c r="H263" t="s">
        <v>2059</v>
      </c>
      <c r="I263" t="s">
        <v>2414</v>
      </c>
      <c r="J263">
        <v>2.125</v>
      </c>
      <c r="K263">
        <v>2.125</v>
      </c>
      <c r="L263">
        <v>98410849</v>
      </c>
      <c r="M263" t="s">
        <v>3489</v>
      </c>
      <c r="N263" t="s">
        <v>3289</v>
      </c>
      <c r="O263" t="s">
        <v>898</v>
      </c>
    </row>
    <row r="264" spans="1:15" x14ac:dyDescent="0.2">
      <c r="A264" s="12"/>
      <c r="B264" t="s">
        <v>3557</v>
      </c>
      <c r="C264" t="s">
        <v>244</v>
      </c>
      <c r="D264" t="s">
        <v>3232</v>
      </c>
      <c r="E264" t="s">
        <v>3233</v>
      </c>
      <c r="F264" s="37" t="s">
        <v>1261</v>
      </c>
      <c r="G264" t="s">
        <v>746</v>
      </c>
      <c r="H264" t="s">
        <v>2267</v>
      </c>
      <c r="I264" t="s">
        <v>2414</v>
      </c>
      <c r="J264">
        <v>2.125</v>
      </c>
      <c r="K264">
        <v>2.375</v>
      </c>
      <c r="L264">
        <v>98410849</v>
      </c>
      <c r="M264" t="s">
        <v>3489</v>
      </c>
      <c r="N264" t="s">
        <v>3289</v>
      </c>
      <c r="O264" t="s">
        <v>898</v>
      </c>
    </row>
    <row r="265" spans="1:15" x14ac:dyDescent="0.2">
      <c r="A265" s="12"/>
      <c r="B265" t="s">
        <v>3558</v>
      </c>
      <c r="C265" t="s">
        <v>244</v>
      </c>
      <c r="D265" t="s">
        <v>3232</v>
      </c>
      <c r="E265" t="s">
        <v>3233</v>
      </c>
      <c r="F265" s="37" t="s">
        <v>1261</v>
      </c>
      <c r="G265" t="s">
        <v>3559</v>
      </c>
      <c r="H265" t="s">
        <v>2673</v>
      </c>
      <c r="I265" t="s">
        <v>2414</v>
      </c>
      <c r="J265">
        <v>2.125</v>
      </c>
      <c r="K265">
        <v>3.375</v>
      </c>
      <c r="L265" s="4" t="s">
        <v>901</v>
      </c>
      <c r="N265" t="s">
        <v>3560</v>
      </c>
      <c r="O265" t="s">
        <v>898</v>
      </c>
    </row>
    <row r="266" spans="1:15" x14ac:dyDescent="0.2">
      <c r="A266" s="12"/>
      <c r="B266" t="s">
        <v>3561</v>
      </c>
      <c r="C266" t="s">
        <v>234</v>
      </c>
      <c r="D266" t="s">
        <v>3232</v>
      </c>
      <c r="E266" t="s">
        <v>3233</v>
      </c>
      <c r="F266" s="37" t="s">
        <v>1261</v>
      </c>
      <c r="G266" t="s">
        <v>257</v>
      </c>
      <c r="H266" t="s">
        <v>2098</v>
      </c>
      <c r="I266" t="s">
        <v>2414</v>
      </c>
      <c r="J266">
        <v>1.125</v>
      </c>
      <c r="K266">
        <v>1.375</v>
      </c>
      <c r="L266">
        <v>98132103</v>
      </c>
      <c r="M266" t="s">
        <v>3237</v>
      </c>
      <c r="N266" t="s">
        <v>3238</v>
      </c>
      <c r="O266" t="s">
        <v>898</v>
      </c>
    </row>
    <row r="267" spans="1:15" x14ac:dyDescent="0.2">
      <c r="A267" s="12"/>
      <c r="B267" t="s">
        <v>3562</v>
      </c>
      <c r="C267" t="s">
        <v>234</v>
      </c>
      <c r="D267" t="s">
        <v>3232</v>
      </c>
      <c r="E267" t="s">
        <v>3233</v>
      </c>
      <c r="F267" s="37" t="s">
        <v>1261</v>
      </c>
      <c r="G267" t="s">
        <v>435</v>
      </c>
      <c r="H267" t="s">
        <v>2048</v>
      </c>
      <c r="I267" t="s">
        <v>2414</v>
      </c>
      <c r="J267">
        <v>1.125</v>
      </c>
      <c r="K267">
        <v>1.875</v>
      </c>
      <c r="L267">
        <v>98150635</v>
      </c>
      <c r="M267" t="s">
        <v>3278</v>
      </c>
      <c r="N267" t="s">
        <v>3279</v>
      </c>
      <c r="O267" t="s">
        <v>898</v>
      </c>
    </row>
    <row r="268" spans="1:15" x14ac:dyDescent="0.2">
      <c r="A268" s="12"/>
      <c r="B268" t="s">
        <v>3563</v>
      </c>
      <c r="C268" t="s">
        <v>234</v>
      </c>
      <c r="D268" t="s">
        <v>3232</v>
      </c>
      <c r="E268" t="s">
        <v>3233</v>
      </c>
      <c r="F268" s="37" t="s">
        <v>1261</v>
      </c>
      <c r="G268" t="s">
        <v>435</v>
      </c>
      <c r="H268" t="s">
        <v>2098</v>
      </c>
      <c r="I268" t="s">
        <v>2414</v>
      </c>
      <c r="J268">
        <v>1.125</v>
      </c>
      <c r="K268">
        <v>1.375</v>
      </c>
      <c r="L268">
        <v>98150635</v>
      </c>
      <c r="M268" t="s">
        <v>3278</v>
      </c>
      <c r="N268" t="s">
        <v>3283</v>
      </c>
      <c r="O268" t="s">
        <v>898</v>
      </c>
    </row>
    <row r="269" spans="1:15" x14ac:dyDescent="0.2">
      <c r="A269" s="12"/>
      <c r="B269" t="s">
        <v>3564</v>
      </c>
      <c r="C269" t="s">
        <v>234</v>
      </c>
      <c r="D269" t="s">
        <v>3232</v>
      </c>
      <c r="E269" t="s">
        <v>3233</v>
      </c>
      <c r="F269" s="37" t="s">
        <v>1261</v>
      </c>
      <c r="G269" t="s">
        <v>435</v>
      </c>
      <c r="H269" t="s">
        <v>2063</v>
      </c>
      <c r="I269" t="s">
        <v>2414</v>
      </c>
      <c r="J269">
        <v>1.125</v>
      </c>
      <c r="K269">
        <v>1.625</v>
      </c>
      <c r="L269">
        <v>98150635</v>
      </c>
      <c r="M269" t="s">
        <v>3278</v>
      </c>
      <c r="N269" t="s">
        <v>3283</v>
      </c>
      <c r="O269" t="s">
        <v>898</v>
      </c>
    </row>
    <row r="270" spans="1:15" x14ac:dyDescent="0.2">
      <c r="A270" s="12"/>
      <c r="B270" t="s">
        <v>3565</v>
      </c>
      <c r="C270" t="s">
        <v>234</v>
      </c>
      <c r="D270" t="s">
        <v>3232</v>
      </c>
      <c r="E270" t="s">
        <v>3233</v>
      </c>
      <c r="F270" s="37" t="s">
        <v>1261</v>
      </c>
      <c r="G270" t="s">
        <v>257</v>
      </c>
      <c r="H270" t="s">
        <v>2063</v>
      </c>
      <c r="I270" t="s">
        <v>2414</v>
      </c>
      <c r="J270">
        <v>1.125</v>
      </c>
      <c r="K270">
        <v>1.625</v>
      </c>
      <c r="L270">
        <v>98183503</v>
      </c>
      <c r="M270" t="s">
        <v>3240</v>
      </c>
      <c r="N270" t="s">
        <v>3255</v>
      </c>
      <c r="O270" t="s">
        <v>898</v>
      </c>
    </row>
    <row r="271" spans="1:15" x14ac:dyDescent="0.2">
      <c r="A271" s="12"/>
      <c r="B271" t="s">
        <v>3566</v>
      </c>
      <c r="C271" t="s">
        <v>234</v>
      </c>
      <c r="D271" t="s">
        <v>3232</v>
      </c>
      <c r="E271" t="s">
        <v>3233</v>
      </c>
      <c r="F271" s="37" t="s">
        <v>1261</v>
      </c>
      <c r="G271" t="s">
        <v>435</v>
      </c>
      <c r="H271" t="s">
        <v>2059</v>
      </c>
      <c r="I271" t="s">
        <v>2414</v>
      </c>
      <c r="J271">
        <v>1.625</v>
      </c>
      <c r="K271">
        <v>2.125</v>
      </c>
      <c r="L271">
        <v>98450715</v>
      </c>
      <c r="M271" t="s">
        <v>3517</v>
      </c>
      <c r="N271" t="s">
        <v>3518</v>
      </c>
      <c r="O271" t="s">
        <v>898</v>
      </c>
    </row>
    <row r="272" spans="1:15" x14ac:dyDescent="0.2">
      <c r="A272" s="12"/>
      <c r="B272" t="s">
        <v>3567</v>
      </c>
      <c r="C272" t="s">
        <v>249</v>
      </c>
      <c r="D272" t="s">
        <v>3232</v>
      </c>
      <c r="E272" t="s">
        <v>3233</v>
      </c>
      <c r="F272" s="37" t="s">
        <v>1261</v>
      </c>
      <c r="G272" t="s">
        <v>746</v>
      </c>
      <c r="H272" t="s">
        <v>3484</v>
      </c>
      <c r="I272" t="s">
        <v>2414</v>
      </c>
      <c r="J272">
        <v>2.125</v>
      </c>
      <c r="K272">
        <v>2.875</v>
      </c>
      <c r="L272">
        <v>98183590</v>
      </c>
      <c r="M272" t="s">
        <v>3541</v>
      </c>
      <c r="N272" t="s">
        <v>3542</v>
      </c>
      <c r="O272" t="s">
        <v>898</v>
      </c>
    </row>
    <row r="273" spans="1:15" x14ac:dyDescent="0.2">
      <c r="A273" s="12"/>
      <c r="B273" t="s">
        <v>3568</v>
      </c>
      <c r="C273" t="s">
        <v>249</v>
      </c>
      <c r="D273" t="s">
        <v>3232</v>
      </c>
      <c r="E273" t="s">
        <v>3233</v>
      </c>
      <c r="F273" s="37" t="s">
        <v>1261</v>
      </c>
      <c r="G273" t="s">
        <v>746</v>
      </c>
      <c r="H273" t="s">
        <v>2059</v>
      </c>
      <c r="I273" t="s">
        <v>2414</v>
      </c>
      <c r="J273">
        <v>2.125</v>
      </c>
      <c r="K273">
        <v>2.125</v>
      </c>
      <c r="L273">
        <v>98183591</v>
      </c>
      <c r="M273" t="s">
        <v>3544</v>
      </c>
      <c r="N273" t="s">
        <v>3545</v>
      </c>
      <c r="O273" t="s">
        <v>898</v>
      </c>
    </row>
    <row r="274" spans="1:15" x14ac:dyDescent="0.2">
      <c r="A274" s="12"/>
      <c r="B274" t="s">
        <v>3569</v>
      </c>
      <c r="C274" t="s">
        <v>249</v>
      </c>
      <c r="D274" t="s">
        <v>3232</v>
      </c>
      <c r="E274" t="s">
        <v>3233</v>
      </c>
      <c r="F274" s="37" t="s">
        <v>1261</v>
      </c>
      <c r="G274" t="s">
        <v>746</v>
      </c>
      <c r="H274" t="s">
        <v>2267</v>
      </c>
      <c r="I274" t="s">
        <v>2414</v>
      </c>
      <c r="J274">
        <v>2.125</v>
      </c>
      <c r="K274">
        <v>2.375</v>
      </c>
      <c r="L274">
        <v>98183593</v>
      </c>
      <c r="M274" t="s">
        <v>3547</v>
      </c>
      <c r="N274" t="s">
        <v>3548</v>
      </c>
      <c r="O274" t="s">
        <v>898</v>
      </c>
    </row>
    <row r="275" spans="1:15" x14ac:dyDescent="0.2">
      <c r="A275" s="12"/>
      <c r="B275" t="s">
        <v>3570</v>
      </c>
      <c r="C275" t="s">
        <v>249</v>
      </c>
      <c r="D275" t="s">
        <v>3232</v>
      </c>
      <c r="E275" t="s">
        <v>3233</v>
      </c>
      <c r="F275" s="37" t="s">
        <v>1261</v>
      </c>
      <c r="G275" t="s">
        <v>746</v>
      </c>
      <c r="H275" t="s">
        <v>2063</v>
      </c>
      <c r="I275" t="s">
        <v>2414</v>
      </c>
      <c r="J275">
        <v>1.125</v>
      </c>
      <c r="K275">
        <v>1.625</v>
      </c>
      <c r="L275">
        <v>98411611</v>
      </c>
      <c r="M275" t="s">
        <v>3491</v>
      </c>
      <c r="N275" t="s">
        <v>3492</v>
      </c>
      <c r="O275" t="s">
        <v>898</v>
      </c>
    </row>
    <row r="276" spans="1:15" x14ac:dyDescent="0.2">
      <c r="A276" s="12"/>
      <c r="B276" t="s">
        <v>3571</v>
      </c>
      <c r="C276" t="s">
        <v>249</v>
      </c>
      <c r="D276" t="s">
        <v>3232</v>
      </c>
      <c r="E276" t="s">
        <v>3233</v>
      </c>
      <c r="F276" s="37" t="s">
        <v>1261</v>
      </c>
      <c r="G276" t="s">
        <v>746</v>
      </c>
      <c r="H276" t="s">
        <v>2048</v>
      </c>
      <c r="I276" t="s">
        <v>2414</v>
      </c>
      <c r="J276">
        <v>1.125</v>
      </c>
      <c r="K276">
        <v>1.875</v>
      </c>
      <c r="L276">
        <v>98411611</v>
      </c>
      <c r="M276" t="s">
        <v>3491</v>
      </c>
      <c r="N276" t="s">
        <v>3492</v>
      </c>
      <c r="O276" t="s">
        <v>898</v>
      </c>
    </row>
    <row r="277" spans="1:15" x14ac:dyDescent="0.2">
      <c r="A277" s="12"/>
      <c r="B277" t="s">
        <v>3572</v>
      </c>
      <c r="C277" t="s">
        <v>199</v>
      </c>
      <c r="D277" t="s">
        <v>3232</v>
      </c>
      <c r="E277" t="s">
        <v>3233</v>
      </c>
      <c r="F277" s="37" t="s">
        <v>1261</v>
      </c>
      <c r="G277" t="s">
        <v>435</v>
      </c>
      <c r="H277" t="s">
        <v>3469</v>
      </c>
      <c r="I277" t="s">
        <v>2414</v>
      </c>
      <c r="J277">
        <v>1.625</v>
      </c>
      <c r="K277">
        <v>2.125</v>
      </c>
      <c r="L277" s="4" t="s">
        <v>901</v>
      </c>
      <c r="N277" t="s">
        <v>3264</v>
      </c>
      <c r="O277" t="s">
        <v>898</v>
      </c>
    </row>
    <row r="278" spans="1:15" x14ac:dyDescent="0.2">
      <c r="A278" s="12"/>
      <c r="B278" t="s">
        <v>3573</v>
      </c>
      <c r="C278" s="21" t="s">
        <v>321</v>
      </c>
      <c r="D278" t="s">
        <v>3232</v>
      </c>
      <c r="E278" t="s">
        <v>3233</v>
      </c>
      <c r="F278" s="37" t="s">
        <v>1261</v>
      </c>
      <c r="G278" s="63" t="s">
        <v>318</v>
      </c>
      <c r="H278" t="s">
        <v>2063</v>
      </c>
      <c r="I278" t="s">
        <v>2414</v>
      </c>
      <c r="J278">
        <v>1.125</v>
      </c>
      <c r="K278">
        <v>1.625</v>
      </c>
      <c r="L278">
        <v>98183103</v>
      </c>
      <c r="M278" t="s">
        <v>3285</v>
      </c>
      <c r="N278" t="s">
        <v>3283</v>
      </c>
      <c r="O278" t="s">
        <v>898</v>
      </c>
    </row>
    <row r="279" spans="1:15" x14ac:dyDescent="0.2">
      <c r="A279" s="12"/>
      <c r="B279" t="s">
        <v>3574</v>
      </c>
      <c r="C279" s="21" t="s">
        <v>337</v>
      </c>
      <c r="D279" t="s">
        <v>3232</v>
      </c>
      <c r="E279" t="s">
        <v>3233</v>
      </c>
      <c r="F279" s="37" t="s">
        <v>1261</v>
      </c>
      <c r="G279" s="63" t="s">
        <v>318</v>
      </c>
      <c r="H279" t="s">
        <v>2063</v>
      </c>
      <c r="I279" t="s">
        <v>2414</v>
      </c>
      <c r="J279">
        <v>1.125</v>
      </c>
      <c r="K279">
        <v>1.625</v>
      </c>
      <c r="L279">
        <v>98183103</v>
      </c>
      <c r="M279" t="s">
        <v>3285</v>
      </c>
      <c r="N279" t="s">
        <v>3283</v>
      </c>
      <c r="O279" t="s">
        <v>898</v>
      </c>
    </row>
    <row r="280" spans="1:15" x14ac:dyDescent="0.2">
      <c r="A280" s="12"/>
      <c r="B280" t="s">
        <v>3575</v>
      </c>
      <c r="C280" s="21" t="s">
        <v>357</v>
      </c>
      <c r="D280" t="s">
        <v>3232</v>
      </c>
      <c r="E280" t="s">
        <v>3233</v>
      </c>
      <c r="F280" s="37" t="s">
        <v>1261</v>
      </c>
      <c r="G280" s="63" t="s">
        <v>318</v>
      </c>
      <c r="H280" t="s">
        <v>2063</v>
      </c>
      <c r="I280" t="s">
        <v>2414</v>
      </c>
      <c r="J280">
        <v>1.125</v>
      </c>
      <c r="K280">
        <v>1.625</v>
      </c>
      <c r="L280">
        <v>98183103</v>
      </c>
      <c r="M280" t="s">
        <v>3285</v>
      </c>
      <c r="N280" t="s">
        <v>3283</v>
      </c>
      <c r="O280" t="s">
        <v>898</v>
      </c>
    </row>
    <row r="281" spans="1:15" x14ac:dyDescent="0.2">
      <c r="A281" s="12"/>
      <c r="B281" t="s">
        <v>3576</v>
      </c>
      <c r="C281" t="s">
        <v>118</v>
      </c>
      <c r="D281" t="s">
        <v>3232</v>
      </c>
      <c r="E281" t="s">
        <v>3233</v>
      </c>
      <c r="F281" s="37" t="s">
        <v>1261</v>
      </c>
      <c r="G281" s="37" t="s">
        <v>318</v>
      </c>
      <c r="H281" t="s">
        <v>2063</v>
      </c>
      <c r="I281" t="s">
        <v>2414</v>
      </c>
      <c r="J281">
        <v>1.125</v>
      </c>
      <c r="K281">
        <v>1.625</v>
      </c>
      <c r="L281">
        <v>98183103</v>
      </c>
      <c r="M281" t="s">
        <v>3285</v>
      </c>
      <c r="N281" t="s">
        <v>3283</v>
      </c>
      <c r="O281" t="s">
        <v>898</v>
      </c>
    </row>
    <row r="282" spans="1:15" x14ac:dyDescent="0.2">
      <c r="A282" s="12"/>
      <c r="B282" t="s">
        <v>3577</v>
      </c>
      <c r="C282" t="s">
        <v>124</v>
      </c>
      <c r="D282" t="s">
        <v>3232</v>
      </c>
      <c r="E282" t="s">
        <v>3233</v>
      </c>
      <c r="F282" s="37" t="s">
        <v>1261</v>
      </c>
      <c r="G282" s="37" t="s">
        <v>318</v>
      </c>
      <c r="H282" t="s">
        <v>2063</v>
      </c>
      <c r="I282" t="s">
        <v>2414</v>
      </c>
      <c r="J282">
        <v>1.125</v>
      </c>
      <c r="K282">
        <v>1.625</v>
      </c>
      <c r="L282">
        <v>98183103</v>
      </c>
      <c r="M282" t="s">
        <v>3285</v>
      </c>
      <c r="N282" t="s">
        <v>3283</v>
      </c>
      <c r="O282" t="s">
        <v>898</v>
      </c>
    </row>
    <row r="283" spans="1:15" x14ac:dyDescent="0.2">
      <c r="A283" s="12"/>
      <c r="B283" t="s">
        <v>3578</v>
      </c>
      <c r="C283" t="s">
        <v>128</v>
      </c>
      <c r="D283" t="s">
        <v>3232</v>
      </c>
      <c r="E283" t="s">
        <v>3233</v>
      </c>
      <c r="F283" s="37" t="s">
        <v>1261</v>
      </c>
      <c r="G283" s="37" t="s">
        <v>318</v>
      </c>
      <c r="H283" t="s">
        <v>2063</v>
      </c>
      <c r="I283" t="s">
        <v>2414</v>
      </c>
      <c r="J283">
        <v>1.125</v>
      </c>
      <c r="K283">
        <v>1.625</v>
      </c>
      <c r="L283">
        <v>98183103</v>
      </c>
      <c r="M283" t="s">
        <v>3285</v>
      </c>
      <c r="N283" t="s">
        <v>3283</v>
      </c>
      <c r="O283" t="s">
        <v>898</v>
      </c>
    </row>
    <row r="284" spans="1:15" x14ac:dyDescent="0.2">
      <c r="A284" s="12"/>
      <c r="B284" s="37" t="s">
        <v>3579</v>
      </c>
      <c r="C284" s="21" t="s">
        <v>296</v>
      </c>
      <c r="D284" t="s">
        <v>3232</v>
      </c>
      <c r="E284" t="s">
        <v>3233</v>
      </c>
      <c r="F284" s="37" t="s">
        <v>1261</v>
      </c>
      <c r="G284" t="s">
        <v>318</v>
      </c>
      <c r="H284" t="s">
        <v>2063</v>
      </c>
      <c r="I284" t="s">
        <v>2414</v>
      </c>
      <c r="J284">
        <v>1.125</v>
      </c>
      <c r="K284">
        <v>1.625</v>
      </c>
      <c r="L284">
        <v>98183103</v>
      </c>
      <c r="M284" t="s">
        <v>3285</v>
      </c>
      <c r="N284" t="s">
        <v>3283</v>
      </c>
      <c r="O284" t="s">
        <v>898</v>
      </c>
    </row>
    <row r="285" spans="1:15" x14ac:dyDescent="0.2">
      <c r="A285" s="12"/>
      <c r="B285" s="37" t="s">
        <v>3580</v>
      </c>
      <c r="C285" s="21" t="s">
        <v>316</v>
      </c>
      <c r="D285" t="s">
        <v>3232</v>
      </c>
      <c r="E285" t="s">
        <v>3233</v>
      </c>
      <c r="F285" s="37" t="s">
        <v>1261</v>
      </c>
      <c r="G285" s="37" t="s">
        <v>318</v>
      </c>
      <c r="H285" t="s">
        <v>2063</v>
      </c>
      <c r="I285" t="s">
        <v>2414</v>
      </c>
      <c r="J285">
        <v>1.125</v>
      </c>
      <c r="K285">
        <v>1.625</v>
      </c>
      <c r="L285">
        <v>98183103</v>
      </c>
      <c r="M285" t="s">
        <v>3285</v>
      </c>
      <c r="N285" t="s">
        <v>3283</v>
      </c>
      <c r="O285" t="s">
        <v>898</v>
      </c>
    </row>
    <row r="286" spans="1:15" x14ac:dyDescent="0.2">
      <c r="A286" s="12"/>
      <c r="B286" s="37" t="s">
        <v>3581</v>
      </c>
      <c r="C286" t="s">
        <v>128</v>
      </c>
      <c r="D286" t="s">
        <v>3232</v>
      </c>
      <c r="E286" t="s">
        <v>3233</v>
      </c>
      <c r="F286" s="37" t="s">
        <v>1261</v>
      </c>
      <c r="G286" s="37" t="s">
        <v>318</v>
      </c>
      <c r="H286" s="37" t="s">
        <v>3109</v>
      </c>
      <c r="I286" t="s">
        <v>2414</v>
      </c>
      <c r="J286">
        <v>1.625</v>
      </c>
      <c r="K286">
        <v>1.875</v>
      </c>
      <c r="L286">
        <v>98183505</v>
      </c>
      <c r="M286" t="s">
        <v>3288</v>
      </c>
      <c r="N286" t="s">
        <v>3289</v>
      </c>
      <c r="O286" t="s">
        <v>898</v>
      </c>
    </row>
    <row r="287" spans="1:15" x14ac:dyDescent="0.2">
      <c r="A287" s="12"/>
      <c r="B287" s="37" t="s">
        <v>3582</v>
      </c>
      <c r="C287" t="s">
        <v>582</v>
      </c>
      <c r="D287" t="s">
        <v>3232</v>
      </c>
      <c r="E287" t="s">
        <v>3233</v>
      </c>
      <c r="F287" s="37" t="s">
        <v>1261</v>
      </c>
      <c r="G287" t="s">
        <v>435</v>
      </c>
      <c r="H287" t="s">
        <v>2048</v>
      </c>
      <c r="I287" t="s">
        <v>2414</v>
      </c>
      <c r="J287">
        <v>1.125</v>
      </c>
      <c r="K287">
        <v>1.875</v>
      </c>
      <c r="L287">
        <v>98150635</v>
      </c>
      <c r="M287" t="s">
        <v>3278</v>
      </c>
      <c r="N287" t="s">
        <v>3279</v>
      </c>
      <c r="O287" t="s">
        <v>898</v>
      </c>
    </row>
    <row r="288" spans="1:15" x14ac:dyDescent="0.2">
      <c r="A288" s="12"/>
      <c r="B288" s="37" t="s">
        <v>3583</v>
      </c>
      <c r="C288" t="s">
        <v>570</v>
      </c>
      <c r="D288" t="s">
        <v>3232</v>
      </c>
      <c r="E288" t="s">
        <v>3233</v>
      </c>
      <c r="F288" s="37" t="s">
        <v>1261</v>
      </c>
      <c r="G288" t="s">
        <v>435</v>
      </c>
      <c r="H288" t="s">
        <v>2048</v>
      </c>
      <c r="I288" t="s">
        <v>2414</v>
      </c>
      <c r="J288">
        <v>1.125</v>
      </c>
      <c r="K288">
        <v>1.875</v>
      </c>
      <c r="L288">
        <v>98150635</v>
      </c>
      <c r="M288" t="s">
        <v>3278</v>
      </c>
      <c r="N288" t="s">
        <v>3279</v>
      </c>
      <c r="O288" t="s">
        <v>898</v>
      </c>
    </row>
    <row r="289" spans="1:15" x14ac:dyDescent="0.2">
      <c r="A289" s="12"/>
      <c r="B289" s="37" t="s">
        <v>3584</v>
      </c>
      <c r="C289" s="21" t="s">
        <v>333</v>
      </c>
      <c r="D289" t="s">
        <v>3232</v>
      </c>
      <c r="E289" t="s">
        <v>3233</v>
      </c>
      <c r="F289" s="37" t="s">
        <v>1261</v>
      </c>
      <c r="G289" s="37" t="s">
        <v>318</v>
      </c>
      <c r="H289" t="s">
        <v>2063</v>
      </c>
      <c r="I289" t="s">
        <v>2414</v>
      </c>
      <c r="J289">
        <v>1.125</v>
      </c>
      <c r="K289">
        <v>1.625</v>
      </c>
      <c r="L289">
        <v>98183103</v>
      </c>
      <c r="M289" t="s">
        <v>3285</v>
      </c>
      <c r="N289" t="s">
        <v>3283</v>
      </c>
      <c r="O289" t="s">
        <v>898</v>
      </c>
    </row>
    <row r="290" spans="1:15" x14ac:dyDescent="0.2">
      <c r="A290" s="12"/>
      <c r="B290" s="37" t="s">
        <v>3585</v>
      </c>
      <c r="C290" s="21" t="s">
        <v>325</v>
      </c>
      <c r="D290" t="s">
        <v>3232</v>
      </c>
      <c r="E290" t="s">
        <v>3233</v>
      </c>
      <c r="F290" s="37" t="s">
        <v>1261</v>
      </c>
      <c r="G290" s="37" t="s">
        <v>318</v>
      </c>
      <c r="H290" t="s">
        <v>2073</v>
      </c>
      <c r="I290" t="s">
        <v>2414</v>
      </c>
      <c r="J290">
        <v>1.125</v>
      </c>
      <c r="K290">
        <v>1.625</v>
      </c>
      <c r="L290">
        <v>98183504</v>
      </c>
      <c r="M290" t="s">
        <v>3263</v>
      </c>
      <c r="N290" t="s">
        <v>3264</v>
      </c>
      <c r="O290" t="s">
        <v>898</v>
      </c>
    </row>
    <row r="291" spans="1:15" x14ac:dyDescent="0.2">
      <c r="A291" s="12"/>
      <c r="B291" s="37" t="s">
        <v>3586</v>
      </c>
      <c r="C291" s="21" t="s">
        <v>312</v>
      </c>
      <c r="D291" t="s">
        <v>3232</v>
      </c>
      <c r="E291" t="s">
        <v>3233</v>
      </c>
      <c r="F291" s="37" t="s">
        <v>1261</v>
      </c>
      <c r="G291" t="s">
        <v>257</v>
      </c>
      <c r="H291" t="s">
        <v>2098</v>
      </c>
      <c r="I291" t="s">
        <v>2414</v>
      </c>
      <c r="J291">
        <v>1.125</v>
      </c>
      <c r="K291">
        <v>1.375</v>
      </c>
      <c r="L291">
        <v>98132103</v>
      </c>
      <c r="M291" t="s">
        <v>3237</v>
      </c>
      <c r="N291" t="s">
        <v>3238</v>
      </c>
      <c r="O291" t="s">
        <v>898</v>
      </c>
    </row>
    <row r="292" spans="1:15" x14ac:dyDescent="0.2">
      <c r="A292" s="12"/>
      <c r="B292" s="37" t="s">
        <v>3587</v>
      </c>
      <c r="C292" t="s">
        <v>630</v>
      </c>
      <c r="D292" t="s">
        <v>3232</v>
      </c>
      <c r="E292" t="s">
        <v>3233</v>
      </c>
      <c r="F292" s="37" t="s">
        <v>1261</v>
      </c>
      <c r="G292" t="s">
        <v>435</v>
      </c>
      <c r="H292" t="s">
        <v>2063</v>
      </c>
      <c r="I292" t="s">
        <v>2414</v>
      </c>
      <c r="J292">
        <v>1.125</v>
      </c>
      <c r="K292">
        <v>1.625</v>
      </c>
      <c r="L292">
        <v>98150635</v>
      </c>
      <c r="M292" t="s">
        <v>3278</v>
      </c>
      <c r="N292" t="s">
        <v>3279</v>
      </c>
      <c r="O292" t="s">
        <v>898</v>
      </c>
    </row>
    <row r="293" spans="1:15" x14ac:dyDescent="0.2">
      <c r="A293" s="12"/>
      <c r="B293" s="37" t="s">
        <v>3588</v>
      </c>
      <c r="C293" t="s">
        <v>638</v>
      </c>
      <c r="D293" t="s">
        <v>3232</v>
      </c>
      <c r="E293" t="s">
        <v>3233</v>
      </c>
      <c r="F293" s="37" t="s">
        <v>1261</v>
      </c>
      <c r="G293" t="s">
        <v>435</v>
      </c>
      <c r="H293" t="s">
        <v>2048</v>
      </c>
      <c r="I293" t="s">
        <v>2414</v>
      </c>
      <c r="J293">
        <v>1.125</v>
      </c>
      <c r="K293">
        <v>1.875</v>
      </c>
      <c r="L293">
        <v>98150635</v>
      </c>
      <c r="M293" t="s">
        <v>3278</v>
      </c>
      <c r="N293" t="s">
        <v>3279</v>
      </c>
      <c r="O293" t="s">
        <v>898</v>
      </c>
    </row>
    <row r="294" spans="1:15" x14ac:dyDescent="0.2">
      <c r="A294" s="12"/>
      <c r="B294" s="37" t="s">
        <v>3589</v>
      </c>
      <c r="C294" s="37" t="s">
        <v>654</v>
      </c>
      <c r="D294" t="s">
        <v>3232</v>
      </c>
      <c r="E294" t="s">
        <v>3233</v>
      </c>
      <c r="F294" s="37" t="s">
        <v>1261</v>
      </c>
      <c r="G294" t="s">
        <v>435</v>
      </c>
      <c r="H294" t="s">
        <v>2048</v>
      </c>
      <c r="I294" t="s">
        <v>2414</v>
      </c>
      <c r="J294">
        <v>1.125</v>
      </c>
      <c r="K294">
        <v>1.875</v>
      </c>
      <c r="L294">
        <v>98150635</v>
      </c>
      <c r="M294" t="s">
        <v>3278</v>
      </c>
      <c r="N294" t="s">
        <v>3279</v>
      </c>
      <c r="O294" t="s">
        <v>898</v>
      </c>
    </row>
    <row r="295" spans="1:15" x14ac:dyDescent="0.2">
      <c r="A295" s="12"/>
      <c r="B295" s="37" t="s">
        <v>3590</v>
      </c>
      <c r="C295" s="37" t="s">
        <v>662</v>
      </c>
      <c r="D295" t="s">
        <v>3232</v>
      </c>
      <c r="E295" t="s">
        <v>3233</v>
      </c>
      <c r="F295" s="37" t="s">
        <v>1261</v>
      </c>
      <c r="G295" t="s">
        <v>435</v>
      </c>
      <c r="H295" t="s">
        <v>2048</v>
      </c>
      <c r="I295" t="s">
        <v>2414</v>
      </c>
      <c r="J295">
        <v>1.125</v>
      </c>
      <c r="K295">
        <v>1.875</v>
      </c>
      <c r="L295">
        <v>98150635</v>
      </c>
      <c r="M295" t="s">
        <v>3278</v>
      </c>
      <c r="N295" t="s">
        <v>3279</v>
      </c>
      <c r="O295" t="s">
        <v>898</v>
      </c>
    </row>
    <row r="296" spans="1:15" x14ac:dyDescent="0.2">
      <c r="A296" s="12"/>
      <c r="B296" s="37" t="s">
        <v>3591</v>
      </c>
      <c r="C296" t="s">
        <v>132</v>
      </c>
      <c r="D296" t="s">
        <v>3232</v>
      </c>
      <c r="E296" t="s">
        <v>3233</v>
      </c>
      <c r="F296" s="37" t="s">
        <v>1261</v>
      </c>
      <c r="G296" s="63" t="s">
        <v>318</v>
      </c>
      <c r="H296" t="s">
        <v>2073</v>
      </c>
      <c r="I296" t="s">
        <v>2414</v>
      </c>
      <c r="J296">
        <v>1.125</v>
      </c>
      <c r="K296">
        <v>1.625</v>
      </c>
      <c r="L296">
        <v>98183504</v>
      </c>
      <c r="M296" t="s">
        <v>3263</v>
      </c>
      <c r="N296" t="s">
        <v>3264</v>
      </c>
      <c r="O296" t="s">
        <v>898</v>
      </c>
    </row>
    <row r="297" spans="1:15" x14ac:dyDescent="0.2">
      <c r="A297" s="12"/>
      <c r="B297" s="37" t="s">
        <v>3592</v>
      </c>
      <c r="C297" t="s">
        <v>164</v>
      </c>
      <c r="D297" t="s">
        <v>3232</v>
      </c>
      <c r="E297" t="s">
        <v>3233</v>
      </c>
      <c r="F297" s="37" t="s">
        <v>1261</v>
      </c>
      <c r="G297" t="s">
        <v>257</v>
      </c>
      <c r="H297" t="s">
        <v>2073</v>
      </c>
      <c r="I297" t="s">
        <v>2414</v>
      </c>
      <c r="J297">
        <v>1.625</v>
      </c>
      <c r="K297">
        <v>1.625</v>
      </c>
      <c r="L297" s="4" t="s">
        <v>901</v>
      </c>
      <c r="N297" t="s">
        <v>3289</v>
      </c>
      <c r="O297" t="s">
        <v>898</v>
      </c>
    </row>
    <row r="298" spans="1:15" x14ac:dyDescent="0.2">
      <c r="A298" s="12"/>
      <c r="B298" s="37" t="s">
        <v>3593</v>
      </c>
      <c r="C298" t="s">
        <v>154</v>
      </c>
      <c r="D298" t="s">
        <v>3232</v>
      </c>
      <c r="E298" t="s">
        <v>3233</v>
      </c>
      <c r="F298" s="37" t="s">
        <v>1261</v>
      </c>
      <c r="G298" t="s">
        <v>257</v>
      </c>
      <c r="H298" t="s">
        <v>2073</v>
      </c>
      <c r="I298" t="s">
        <v>2414</v>
      </c>
      <c r="J298">
        <v>1.125</v>
      </c>
      <c r="K298">
        <v>1.625</v>
      </c>
      <c r="L298" t="s">
        <v>901</v>
      </c>
      <c r="N298" t="s">
        <v>3255</v>
      </c>
      <c r="O298" t="s">
        <v>898</v>
      </c>
    </row>
    <row r="299" spans="1:15" x14ac:dyDescent="0.2">
      <c r="A299" s="48" t="s">
        <v>88</v>
      </c>
    </row>
  </sheetData>
  <autoFilter ref="B6:O299" xr:uid="{00000000-0009-0000-0000-00000B000000}"/>
  <dataValidations disablePrompts="1"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O4" xr:uid="{00000000-0002-0000-0B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scale="14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562"/>
  <sheetViews>
    <sheetView tabSelected="1" topLeftCell="A493" zoomScale="85" zoomScaleNormal="85" workbookViewId="0">
      <selection activeCell="E521" sqref="E521:I526"/>
    </sheetView>
  </sheetViews>
  <sheetFormatPr defaultColWidth="9.140625" defaultRowHeight="12.75" outlineLevelRow="1" x14ac:dyDescent="0.2"/>
  <cols>
    <col min="1" max="1" width="28.7109375" style="12" customWidth="1"/>
    <col min="2" max="2" width="10.5703125" customWidth="1"/>
    <col min="3" max="3" width="24.5703125" bestFit="1" customWidth="1"/>
    <col min="4" max="4" width="10.140625" customWidth="1"/>
    <col min="5" max="5" width="113.28515625" customWidth="1"/>
    <col min="6" max="6" width="6.28515625" style="118" customWidth="1"/>
    <col min="7" max="7" width="19.85546875" customWidth="1"/>
    <col min="8" max="8" width="20.85546875" customWidth="1"/>
    <col min="9" max="9" width="15" customWidth="1"/>
    <col min="10" max="10" width="28.42578125" customWidth="1"/>
    <col min="11" max="11" width="28.140625" customWidth="1"/>
    <col min="12" max="12" width="24.140625" customWidth="1"/>
    <col min="13" max="13" width="11.42578125" bestFit="1" customWidth="1"/>
    <col min="14" max="14" width="19.5703125" bestFit="1" customWidth="1"/>
    <col min="15" max="15" width="18.140625" bestFit="1" customWidth="1"/>
  </cols>
  <sheetData>
    <row r="1" spans="1:22" s="18" customFormat="1" x14ac:dyDescent="0.2">
      <c r="A1" s="40" t="s">
        <v>63</v>
      </c>
      <c r="B1" s="56" t="s">
        <v>1247</v>
      </c>
      <c r="C1" s="33"/>
      <c r="D1" s="33"/>
      <c r="E1" s="33"/>
      <c r="F1" s="11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T1" s="18" t="s">
        <v>668</v>
      </c>
      <c r="V1" s="18" t="s">
        <v>667</v>
      </c>
    </row>
    <row r="2" spans="1:22" outlineLevel="1" x14ac:dyDescent="0.2">
      <c r="A2" s="42" t="s">
        <v>1248</v>
      </c>
      <c r="B2" s="43"/>
      <c r="C2" s="43" t="str">
        <f>IF($A$6="Full Data", "ID", "")</f>
        <v>ID</v>
      </c>
      <c r="D2" s="43" t="str">
        <f>IF($A$6="Quick Price", "ID", "")</f>
        <v/>
      </c>
      <c r="E2" s="43" t="s">
        <v>71</v>
      </c>
      <c r="F2" s="113" t="s">
        <v>676</v>
      </c>
      <c r="G2" s="43"/>
      <c r="H2" s="43" t="str">
        <f>IF($A$6="Full Data", "ImpellerMaterial", "")</f>
        <v>ImpellerMaterial</v>
      </c>
      <c r="I2" s="43" t="str">
        <f>IF($A$6="Full Data", "PacoMatlCode", "")</f>
        <v>PacoMatlCode</v>
      </c>
      <c r="J2" s="43" t="str">
        <f>IF($A$6="Full Data", "CapScrewandWasher", "")</f>
        <v>CapScrewandWasher</v>
      </c>
      <c r="K2" s="43" t="str">
        <f>IF($A$6="Full Data", "ImpellerKey", "")</f>
        <v>ImpellerKey</v>
      </c>
      <c r="L2" s="43" t="str">
        <f>IF($A$6="Full Data", "Coating", "")</f>
        <v>Coating</v>
      </c>
      <c r="M2" s="43" t="str">
        <f>IF($A$6="Full Data", "BOM", "")</f>
        <v>BOM</v>
      </c>
      <c r="N2" s="43"/>
      <c r="O2" s="43" t="s">
        <v>671</v>
      </c>
      <c r="P2" s="23" t="str">
        <f>IF($A$6="Full Data", "LeadtimeID", "")</f>
        <v>LeadtimeID</v>
      </c>
      <c r="Q2" s="28"/>
    </row>
    <row r="3" spans="1:22" outlineLevel="1" x14ac:dyDescent="0.2">
      <c r="A3" s="42" t="str">
        <f>IF($A$6="Full Data", "PumpOptions", "BasicOptionsDynamicDesc")</f>
        <v>PumpOptions</v>
      </c>
      <c r="B3" s="43"/>
      <c r="C3" s="43" t="str">
        <f>IF($A$6="Full Data", "PriceList", "")</f>
        <v>PriceList</v>
      </c>
      <c r="D3" s="43" t="str">
        <f>IF($A$6="Quick Price", "PriceList", "")</f>
        <v/>
      </c>
      <c r="E3" s="43"/>
      <c r="F3" s="113"/>
      <c r="G3" s="43" t="s">
        <v>65</v>
      </c>
      <c r="H3" s="43"/>
      <c r="I3" s="43"/>
      <c r="J3" s="43"/>
      <c r="K3" s="43"/>
      <c r="L3" s="43"/>
      <c r="M3" s="43"/>
      <c r="N3" s="43"/>
      <c r="O3" s="28"/>
      <c r="P3" s="15"/>
      <c r="Q3" s="28"/>
    </row>
    <row r="4" spans="1:22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 Price", "pointer", "")</f>
        <v/>
      </c>
      <c r="E4" s="45" t="s">
        <v>85</v>
      </c>
      <c r="F4" s="114" t="s">
        <v>85</v>
      </c>
      <c r="G4" s="45" t="s">
        <v>84</v>
      </c>
      <c r="H4" s="45" t="str">
        <f t="shared" ref="H4:M4" si="0">IF($A$6="Full Data", "text", "")</f>
        <v>text</v>
      </c>
      <c r="I4" s="45" t="str">
        <f t="shared" si="0"/>
        <v>text</v>
      </c>
      <c r="J4" s="45" t="str">
        <f t="shared" si="0"/>
        <v>text</v>
      </c>
      <c r="K4" s="45" t="str">
        <f t="shared" si="0"/>
        <v>text</v>
      </c>
      <c r="L4" s="45" t="str">
        <f t="shared" si="0"/>
        <v>text</v>
      </c>
      <c r="M4" s="45" t="str">
        <f t="shared" si="0"/>
        <v>text</v>
      </c>
      <c r="N4" s="45"/>
      <c r="O4" s="45" t="s">
        <v>84</v>
      </c>
      <c r="P4" s="45" t="s">
        <v>84</v>
      </c>
      <c r="Q4" s="29"/>
      <c r="R4" s="29" t="s">
        <v>88</v>
      </c>
    </row>
    <row r="5" spans="1:22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115"/>
      <c r="G5" s="47"/>
      <c r="H5" s="47"/>
      <c r="I5" s="47"/>
      <c r="J5" s="47"/>
      <c r="K5" s="47"/>
      <c r="L5" s="47"/>
      <c r="M5" s="47"/>
      <c r="N5" s="47"/>
      <c r="O5" s="30"/>
      <c r="P5" s="47"/>
      <c r="Q5" s="30"/>
    </row>
    <row r="6" spans="1:22" ht="13.9" customHeight="1" thickTop="1" x14ac:dyDescent="0.2">
      <c r="A6" s="135" t="s">
        <v>867</v>
      </c>
      <c r="B6" s="135" t="s">
        <v>1249</v>
      </c>
      <c r="C6" s="135" t="s">
        <v>65</v>
      </c>
      <c r="D6" s="135" t="s">
        <v>1250</v>
      </c>
      <c r="E6" s="135" t="s">
        <v>71</v>
      </c>
      <c r="F6" s="135" t="s">
        <v>676</v>
      </c>
      <c r="G6" s="135" t="s">
        <v>871</v>
      </c>
      <c r="H6" s="135" t="s">
        <v>1251</v>
      </c>
      <c r="I6" s="135" t="s">
        <v>1252</v>
      </c>
      <c r="J6" s="135" t="s">
        <v>1253</v>
      </c>
      <c r="K6" s="135" t="s">
        <v>1254</v>
      </c>
      <c r="L6" s="135" t="s">
        <v>1255</v>
      </c>
      <c r="M6" s="135" t="s">
        <v>875</v>
      </c>
      <c r="N6" s="136" t="s">
        <v>3</v>
      </c>
      <c r="O6" s="135" t="s">
        <v>677</v>
      </c>
      <c r="P6" s="135" t="s">
        <v>672</v>
      </c>
      <c r="Q6" s="136" t="s">
        <v>877</v>
      </c>
      <c r="R6" s="135" t="s">
        <v>3594</v>
      </c>
      <c r="S6" s="135" t="s">
        <v>3595</v>
      </c>
      <c r="T6" s="135" t="s">
        <v>3596</v>
      </c>
      <c r="U6" s="135" t="s">
        <v>3597</v>
      </c>
      <c r="V6" s="135" t="s">
        <v>3598</v>
      </c>
    </row>
    <row r="7" spans="1:22" x14ac:dyDescent="0.2">
      <c r="A7" s="48" t="s">
        <v>95</v>
      </c>
      <c r="B7" t="s">
        <v>878</v>
      </c>
      <c r="C7" t="s">
        <v>1256</v>
      </c>
      <c r="E7" t="s">
        <v>1257</v>
      </c>
      <c r="F7" s="118" t="s">
        <v>257</v>
      </c>
      <c r="G7" s="2" t="s">
        <v>1258</v>
      </c>
      <c r="H7" s="37" t="s">
        <v>1259</v>
      </c>
      <c r="I7" s="37" t="s">
        <v>1260</v>
      </c>
      <c r="J7" s="37" t="s">
        <v>1261</v>
      </c>
      <c r="K7" s="37" t="s">
        <v>1262</v>
      </c>
      <c r="L7" s="37" t="s">
        <v>885</v>
      </c>
      <c r="M7" s="96" t="s">
        <v>3599</v>
      </c>
      <c r="N7" s="37" t="s">
        <v>1263</v>
      </c>
      <c r="O7" t="s">
        <v>1264</v>
      </c>
      <c r="P7" s="37" t="s">
        <v>898</v>
      </c>
      <c r="Q7" s="37">
        <v>0</v>
      </c>
    </row>
    <row r="8" spans="1:22" x14ac:dyDescent="0.2">
      <c r="A8"/>
      <c r="B8" t="s">
        <v>878</v>
      </c>
      <c r="C8" t="s">
        <v>1272</v>
      </c>
      <c r="E8" t="s">
        <v>1257</v>
      </c>
      <c r="F8" s="118" t="s">
        <v>257</v>
      </c>
      <c r="G8" t="s">
        <v>1258</v>
      </c>
      <c r="H8" s="37" t="s">
        <v>1259</v>
      </c>
      <c r="I8" s="37" t="s">
        <v>1260</v>
      </c>
      <c r="J8" s="37" t="s">
        <v>1261</v>
      </c>
      <c r="K8" s="37" t="s">
        <v>1262</v>
      </c>
      <c r="L8" s="37" t="s">
        <v>906</v>
      </c>
      <c r="M8" s="1" t="s">
        <v>901</v>
      </c>
      <c r="N8" s="1"/>
      <c r="O8" t="s">
        <v>1264</v>
      </c>
      <c r="P8" t="s">
        <v>904</v>
      </c>
    </row>
    <row r="9" spans="1:22" x14ac:dyDescent="0.2">
      <c r="A9"/>
      <c r="B9" t="s">
        <v>878</v>
      </c>
      <c r="C9" t="s">
        <v>1275</v>
      </c>
      <c r="E9" t="s">
        <v>1257</v>
      </c>
      <c r="F9" s="118" t="s">
        <v>257</v>
      </c>
      <c r="G9" t="s">
        <v>1258</v>
      </c>
      <c r="H9" s="37" t="s">
        <v>1259</v>
      </c>
      <c r="I9" s="37" t="s">
        <v>1260</v>
      </c>
      <c r="J9" s="37" t="s">
        <v>1261</v>
      </c>
      <c r="K9" s="37" t="s">
        <v>1262</v>
      </c>
      <c r="L9" s="37" t="s">
        <v>1274</v>
      </c>
      <c r="M9" s="1" t="s">
        <v>901</v>
      </c>
      <c r="N9" s="37"/>
      <c r="O9" t="s">
        <v>1264</v>
      </c>
      <c r="P9" t="s">
        <v>904</v>
      </c>
    </row>
    <row r="10" spans="1:22" x14ac:dyDescent="0.2">
      <c r="A10"/>
      <c r="B10" t="s">
        <v>878</v>
      </c>
      <c r="C10" t="s">
        <v>1278</v>
      </c>
      <c r="E10" t="s">
        <v>1257</v>
      </c>
      <c r="F10" s="118" t="s">
        <v>257</v>
      </c>
      <c r="G10" s="2" t="s">
        <v>1258</v>
      </c>
      <c r="H10" s="37" t="s">
        <v>1259</v>
      </c>
      <c r="I10" s="37" t="s">
        <v>1260</v>
      </c>
      <c r="J10" s="37" t="s">
        <v>1261</v>
      </c>
      <c r="K10" s="37" t="s">
        <v>1262</v>
      </c>
      <c r="L10" s="37" t="s">
        <v>1277</v>
      </c>
      <c r="M10" s="1" t="s">
        <v>901</v>
      </c>
      <c r="N10" s="37"/>
      <c r="O10" t="s">
        <v>1264</v>
      </c>
      <c r="P10" t="s">
        <v>904</v>
      </c>
      <c r="Q10" s="37">
        <v>126</v>
      </c>
    </row>
    <row r="11" spans="1:22" x14ac:dyDescent="0.2">
      <c r="A11"/>
      <c r="B11" t="s">
        <v>878</v>
      </c>
      <c r="C11" t="s">
        <v>1280</v>
      </c>
      <c r="E11" t="s">
        <v>1257</v>
      </c>
      <c r="F11" s="118" t="s">
        <v>257</v>
      </c>
      <c r="G11" t="s">
        <v>1258</v>
      </c>
      <c r="H11" s="37" t="s">
        <v>1259</v>
      </c>
      <c r="I11" s="37" t="s">
        <v>1260</v>
      </c>
      <c r="J11" s="37" t="s">
        <v>1261</v>
      </c>
      <c r="K11" s="37" t="s">
        <v>1262</v>
      </c>
      <c r="L11" s="37" t="s">
        <v>900</v>
      </c>
      <c r="M11" s="1" t="s">
        <v>901</v>
      </c>
      <c r="N11" s="37"/>
      <c r="O11" t="s">
        <v>1264</v>
      </c>
      <c r="P11" t="s">
        <v>904</v>
      </c>
      <c r="Q11">
        <v>126</v>
      </c>
    </row>
    <row r="12" spans="1:22" x14ac:dyDescent="0.2">
      <c r="A12"/>
      <c r="B12" t="s">
        <v>878</v>
      </c>
      <c r="C12" t="s">
        <v>1283</v>
      </c>
      <c r="E12" t="s">
        <v>1257</v>
      </c>
      <c r="F12" s="118" t="s">
        <v>257</v>
      </c>
      <c r="G12" s="2" t="s">
        <v>1258</v>
      </c>
      <c r="H12" s="37" t="s">
        <v>1259</v>
      </c>
      <c r="I12" s="37" t="s">
        <v>1260</v>
      </c>
      <c r="J12" s="37" t="s">
        <v>1261</v>
      </c>
      <c r="K12" s="37" t="s">
        <v>1262</v>
      </c>
      <c r="L12" s="37" t="s">
        <v>1282</v>
      </c>
      <c r="M12" s="1" t="s">
        <v>901</v>
      </c>
      <c r="N12" s="37"/>
      <c r="O12" t="s">
        <v>1284</v>
      </c>
      <c r="P12" t="s">
        <v>904</v>
      </c>
      <c r="Q12" s="37">
        <v>126</v>
      </c>
    </row>
    <row r="13" spans="1:22" x14ac:dyDescent="0.2">
      <c r="A13"/>
      <c r="B13" t="s">
        <v>878</v>
      </c>
      <c r="C13" t="s">
        <v>2021</v>
      </c>
      <c r="E13" t="s">
        <v>909</v>
      </c>
      <c r="F13" s="118" t="s">
        <v>257</v>
      </c>
      <c r="G13" t="s">
        <v>1258</v>
      </c>
      <c r="H13" s="37" t="s">
        <v>1259</v>
      </c>
      <c r="I13" s="37" t="s">
        <v>1260</v>
      </c>
      <c r="J13" s="37" t="s">
        <v>1261</v>
      </c>
      <c r="K13" s="37" t="s">
        <v>1262</v>
      </c>
      <c r="L13" s="37" t="s">
        <v>885</v>
      </c>
      <c r="M13" s="1" t="s">
        <v>3600</v>
      </c>
      <c r="N13" s="1" t="s">
        <v>2022</v>
      </c>
      <c r="O13" t="s">
        <v>2023</v>
      </c>
      <c r="P13" t="s">
        <v>898</v>
      </c>
      <c r="Q13">
        <v>0</v>
      </c>
    </row>
    <row r="14" spans="1:22" x14ac:dyDescent="0.2">
      <c r="A14"/>
      <c r="B14" t="s">
        <v>878</v>
      </c>
      <c r="C14" t="s">
        <v>1292</v>
      </c>
      <c r="E14" t="s">
        <v>920</v>
      </c>
      <c r="F14" s="118" t="s">
        <v>257</v>
      </c>
      <c r="G14" s="2" t="s">
        <v>1258</v>
      </c>
      <c r="H14" s="37" t="s">
        <v>1259</v>
      </c>
      <c r="I14" s="37" t="s">
        <v>1260</v>
      </c>
      <c r="J14" s="37" t="s">
        <v>1261</v>
      </c>
      <c r="K14" s="37" t="s">
        <v>1262</v>
      </c>
      <c r="L14" s="37" t="s">
        <v>885</v>
      </c>
      <c r="M14" s="1" t="s">
        <v>3601</v>
      </c>
      <c r="N14" s="37" t="s">
        <v>1293</v>
      </c>
      <c r="O14" t="s">
        <v>1294</v>
      </c>
      <c r="P14" t="s">
        <v>898</v>
      </c>
      <c r="Q14" s="37">
        <v>0</v>
      </c>
    </row>
    <row r="15" spans="1:22" x14ac:dyDescent="0.2">
      <c r="A15"/>
      <c r="B15" t="s">
        <v>878</v>
      </c>
      <c r="C15" t="s">
        <v>1298</v>
      </c>
      <c r="E15" t="s">
        <v>920</v>
      </c>
      <c r="F15" s="118" t="s">
        <v>257</v>
      </c>
      <c r="G15" t="s">
        <v>1258</v>
      </c>
      <c r="H15" s="37" t="s">
        <v>1259</v>
      </c>
      <c r="I15" s="37" t="s">
        <v>1260</v>
      </c>
      <c r="J15" s="37" t="s">
        <v>1261</v>
      </c>
      <c r="K15" s="37" t="s">
        <v>1262</v>
      </c>
      <c r="L15" s="37" t="s">
        <v>906</v>
      </c>
      <c r="M15" s="1" t="s">
        <v>901</v>
      </c>
      <c r="N15" s="1"/>
      <c r="O15" t="s">
        <v>1294</v>
      </c>
      <c r="P15" t="s">
        <v>904</v>
      </c>
    </row>
    <row r="16" spans="1:22" x14ac:dyDescent="0.2">
      <c r="A16"/>
      <c r="B16" t="s">
        <v>878</v>
      </c>
      <c r="C16" t="s">
        <v>1300</v>
      </c>
      <c r="E16" t="s">
        <v>920</v>
      </c>
      <c r="F16" s="118" t="s">
        <v>257</v>
      </c>
      <c r="G16" s="2" t="s">
        <v>1258</v>
      </c>
      <c r="H16" s="37" t="s">
        <v>1259</v>
      </c>
      <c r="I16" s="37" t="s">
        <v>1260</v>
      </c>
      <c r="J16" s="37" t="s">
        <v>1261</v>
      </c>
      <c r="K16" s="37" t="s">
        <v>1262</v>
      </c>
      <c r="L16" s="37" t="s">
        <v>1274</v>
      </c>
      <c r="M16" s="1" t="s">
        <v>901</v>
      </c>
      <c r="N16" s="37"/>
      <c r="O16" t="s">
        <v>1294</v>
      </c>
      <c r="P16" t="s">
        <v>904</v>
      </c>
      <c r="Q16" s="37"/>
    </row>
    <row r="17" spans="1:17" x14ac:dyDescent="0.2">
      <c r="A17"/>
      <c r="B17" t="s">
        <v>878</v>
      </c>
      <c r="C17" t="s">
        <v>1302</v>
      </c>
      <c r="E17" t="s">
        <v>920</v>
      </c>
      <c r="F17" s="118" t="s">
        <v>257</v>
      </c>
      <c r="G17" t="s">
        <v>1258</v>
      </c>
      <c r="H17" s="37" t="s">
        <v>1259</v>
      </c>
      <c r="I17" s="37" t="s">
        <v>1260</v>
      </c>
      <c r="J17" s="37" t="s">
        <v>1261</v>
      </c>
      <c r="K17" s="37" t="s">
        <v>1262</v>
      </c>
      <c r="L17" s="37" t="s">
        <v>1277</v>
      </c>
      <c r="M17" s="1" t="s">
        <v>901</v>
      </c>
      <c r="N17" s="1"/>
      <c r="O17" t="s">
        <v>1294</v>
      </c>
      <c r="P17" t="s">
        <v>904</v>
      </c>
      <c r="Q17">
        <v>126</v>
      </c>
    </row>
    <row r="18" spans="1:17" x14ac:dyDescent="0.2">
      <c r="A18"/>
      <c r="B18" t="s">
        <v>878</v>
      </c>
      <c r="C18" t="s">
        <v>1304</v>
      </c>
      <c r="E18" t="s">
        <v>920</v>
      </c>
      <c r="F18" s="118" t="s">
        <v>257</v>
      </c>
      <c r="G18" s="2" t="s">
        <v>1258</v>
      </c>
      <c r="H18" s="37" t="s">
        <v>1259</v>
      </c>
      <c r="I18" s="37" t="s">
        <v>1260</v>
      </c>
      <c r="J18" s="37" t="s">
        <v>1261</v>
      </c>
      <c r="K18" s="37" t="s">
        <v>1262</v>
      </c>
      <c r="L18" s="37" t="s">
        <v>900</v>
      </c>
      <c r="M18" s="1" t="s">
        <v>901</v>
      </c>
      <c r="N18" s="37"/>
      <c r="O18" t="s">
        <v>1294</v>
      </c>
      <c r="P18" t="s">
        <v>904</v>
      </c>
      <c r="Q18" s="37">
        <v>126</v>
      </c>
    </row>
    <row r="19" spans="1:17" x14ac:dyDescent="0.2">
      <c r="A19"/>
      <c r="B19" t="s">
        <v>878</v>
      </c>
      <c r="C19" t="s">
        <v>1306</v>
      </c>
      <c r="E19" t="s">
        <v>920</v>
      </c>
      <c r="F19" s="118" t="s">
        <v>257</v>
      </c>
      <c r="G19" t="s">
        <v>1258</v>
      </c>
      <c r="H19" s="37" t="s">
        <v>1259</v>
      </c>
      <c r="I19" s="37" t="s">
        <v>1260</v>
      </c>
      <c r="J19" s="37" t="s">
        <v>1261</v>
      </c>
      <c r="K19" s="37" t="s">
        <v>1262</v>
      </c>
      <c r="L19" s="37" t="s">
        <v>1282</v>
      </c>
      <c r="M19" s="1" t="s">
        <v>901</v>
      </c>
      <c r="N19" s="1"/>
      <c r="O19" t="s">
        <v>1307</v>
      </c>
      <c r="P19" t="s">
        <v>904</v>
      </c>
      <c r="Q19">
        <v>126</v>
      </c>
    </row>
    <row r="20" spans="1:17" x14ac:dyDescent="0.2">
      <c r="A20"/>
      <c r="B20" t="s">
        <v>878</v>
      </c>
      <c r="C20" t="s">
        <v>1295</v>
      </c>
      <c r="E20" t="s">
        <v>920</v>
      </c>
      <c r="F20" s="118" t="s">
        <v>257</v>
      </c>
      <c r="G20" t="s">
        <v>1266</v>
      </c>
      <c r="H20" s="37" t="s">
        <v>1267</v>
      </c>
      <c r="I20" s="37" t="s">
        <v>1268</v>
      </c>
      <c r="J20" s="37" t="s">
        <v>1261</v>
      </c>
      <c r="K20" s="37" t="s">
        <v>1269</v>
      </c>
      <c r="L20" s="37" t="s">
        <v>885</v>
      </c>
      <c r="M20" s="1" t="s">
        <v>3602</v>
      </c>
      <c r="N20" s="37"/>
      <c r="O20" t="s">
        <v>1296</v>
      </c>
      <c r="P20" t="s">
        <v>904</v>
      </c>
    </row>
    <row r="21" spans="1:17" x14ac:dyDescent="0.2">
      <c r="A21"/>
      <c r="B21" t="s">
        <v>878</v>
      </c>
      <c r="C21" t="s">
        <v>1297</v>
      </c>
      <c r="E21" t="s">
        <v>920</v>
      </c>
      <c r="F21" s="118" t="s">
        <v>257</v>
      </c>
      <c r="G21" t="s">
        <v>1266</v>
      </c>
      <c r="H21" s="37" t="s">
        <v>1267</v>
      </c>
      <c r="I21" s="37" t="s">
        <v>1268</v>
      </c>
      <c r="J21" s="37" t="s">
        <v>1261</v>
      </c>
      <c r="K21" s="37" t="s">
        <v>1269</v>
      </c>
      <c r="L21" s="37" t="s">
        <v>906</v>
      </c>
      <c r="M21" s="1" t="s">
        <v>901</v>
      </c>
      <c r="N21" s="37"/>
      <c r="O21" t="s">
        <v>1296</v>
      </c>
      <c r="P21" t="s">
        <v>904</v>
      </c>
    </row>
    <row r="22" spans="1:17" x14ac:dyDescent="0.2">
      <c r="A22"/>
      <c r="B22" t="s">
        <v>878</v>
      </c>
      <c r="C22" t="s">
        <v>1299</v>
      </c>
      <c r="E22" t="s">
        <v>920</v>
      </c>
      <c r="F22" s="118" t="s">
        <v>257</v>
      </c>
      <c r="G22" t="s">
        <v>1266</v>
      </c>
      <c r="H22" s="37" t="s">
        <v>1267</v>
      </c>
      <c r="I22" s="37" t="s">
        <v>1268</v>
      </c>
      <c r="J22" s="37" t="s">
        <v>1261</v>
      </c>
      <c r="K22" s="37" t="s">
        <v>1269</v>
      </c>
      <c r="L22" s="37" t="s">
        <v>1274</v>
      </c>
      <c r="M22" s="1" t="s">
        <v>901</v>
      </c>
      <c r="N22" s="1"/>
      <c r="O22" t="s">
        <v>1296</v>
      </c>
      <c r="P22" t="s">
        <v>904</v>
      </c>
    </row>
    <row r="23" spans="1:17" x14ac:dyDescent="0.2">
      <c r="A23"/>
      <c r="B23" t="s">
        <v>878</v>
      </c>
      <c r="C23" t="s">
        <v>1301</v>
      </c>
      <c r="E23" t="s">
        <v>920</v>
      </c>
      <c r="F23" s="118" t="s">
        <v>257</v>
      </c>
      <c r="G23" t="s">
        <v>1266</v>
      </c>
      <c r="H23" s="37" t="s">
        <v>1267</v>
      </c>
      <c r="I23" s="37" t="s">
        <v>1268</v>
      </c>
      <c r="J23" s="37" t="s">
        <v>1261</v>
      </c>
      <c r="K23" s="37" t="s">
        <v>1269</v>
      </c>
      <c r="L23" s="37" t="s">
        <v>1277</v>
      </c>
      <c r="M23" s="1" t="s">
        <v>3602</v>
      </c>
      <c r="N23" s="1"/>
      <c r="O23" t="s">
        <v>1296</v>
      </c>
      <c r="P23" t="s">
        <v>904</v>
      </c>
    </row>
    <row r="24" spans="1:17" x14ac:dyDescent="0.2">
      <c r="A24"/>
      <c r="B24" t="s">
        <v>878</v>
      </c>
      <c r="C24" t="s">
        <v>1303</v>
      </c>
      <c r="E24" t="s">
        <v>920</v>
      </c>
      <c r="F24" s="118" t="s">
        <v>257</v>
      </c>
      <c r="G24" t="s">
        <v>1266</v>
      </c>
      <c r="H24" s="37" t="s">
        <v>1267</v>
      </c>
      <c r="I24" s="37" t="s">
        <v>1268</v>
      </c>
      <c r="J24" s="37" t="s">
        <v>1261</v>
      </c>
      <c r="K24" s="37" t="s">
        <v>1269</v>
      </c>
      <c r="L24" s="37" t="s">
        <v>900</v>
      </c>
      <c r="M24" s="1" t="s">
        <v>3602</v>
      </c>
      <c r="N24" s="1"/>
      <c r="O24" t="s">
        <v>1296</v>
      </c>
      <c r="P24" t="s">
        <v>904</v>
      </c>
    </row>
    <row r="25" spans="1:17" x14ac:dyDescent="0.2">
      <c r="A25"/>
      <c r="B25" t="s">
        <v>878</v>
      </c>
      <c r="C25" t="s">
        <v>1305</v>
      </c>
      <c r="E25" t="s">
        <v>920</v>
      </c>
      <c r="F25" s="118" t="s">
        <v>257</v>
      </c>
      <c r="G25" s="2" t="s">
        <v>1266</v>
      </c>
      <c r="H25" s="37" t="s">
        <v>1267</v>
      </c>
      <c r="I25" s="37" t="s">
        <v>1268</v>
      </c>
      <c r="J25" s="37" t="s">
        <v>1261</v>
      </c>
      <c r="K25" s="37" t="s">
        <v>1269</v>
      </c>
      <c r="L25" s="37" t="s">
        <v>1282</v>
      </c>
      <c r="M25" s="87" t="s">
        <v>3602</v>
      </c>
      <c r="N25" s="37"/>
      <c r="O25" s="37" t="s">
        <v>1296</v>
      </c>
      <c r="P25" s="37" t="s">
        <v>904</v>
      </c>
      <c r="Q25" s="37"/>
    </row>
    <row r="26" spans="1:17" x14ac:dyDescent="0.2">
      <c r="A26"/>
      <c r="B26" t="s">
        <v>878</v>
      </c>
      <c r="C26" t="s">
        <v>1325</v>
      </c>
      <c r="E26" t="s">
        <v>1326</v>
      </c>
      <c r="F26" s="118" t="s">
        <v>318</v>
      </c>
      <c r="G26" t="s">
        <v>1258</v>
      </c>
      <c r="H26" s="37" t="s">
        <v>1259</v>
      </c>
      <c r="I26" s="37" t="s">
        <v>1260</v>
      </c>
      <c r="J26" s="37" t="s">
        <v>1261</v>
      </c>
      <c r="K26" s="37" t="s">
        <v>1262</v>
      </c>
      <c r="L26" s="37" t="s">
        <v>885</v>
      </c>
      <c r="M26" s="1" t="s">
        <v>3603</v>
      </c>
      <c r="N26" s="1"/>
      <c r="O26" t="s">
        <v>1327</v>
      </c>
      <c r="P26" t="s">
        <v>898</v>
      </c>
      <c r="Q26">
        <v>0</v>
      </c>
    </row>
    <row r="27" spans="1:17" x14ac:dyDescent="0.2">
      <c r="A27"/>
      <c r="B27" t="s">
        <v>878</v>
      </c>
      <c r="C27" t="s">
        <v>1331</v>
      </c>
      <c r="E27" t="s">
        <v>1326</v>
      </c>
      <c r="F27" s="118" t="s">
        <v>318</v>
      </c>
      <c r="G27" t="s">
        <v>1258</v>
      </c>
      <c r="H27" s="37" t="s">
        <v>1259</v>
      </c>
      <c r="I27" s="37" t="s">
        <v>1260</v>
      </c>
      <c r="J27" s="37" t="s">
        <v>1261</v>
      </c>
      <c r="K27" s="37" t="s">
        <v>1262</v>
      </c>
      <c r="L27" s="37" t="s">
        <v>906</v>
      </c>
      <c r="M27" s="1" t="s">
        <v>901</v>
      </c>
      <c r="N27" s="37"/>
      <c r="O27" t="s">
        <v>1327</v>
      </c>
      <c r="P27" t="s">
        <v>904</v>
      </c>
    </row>
    <row r="28" spans="1:17" x14ac:dyDescent="0.2">
      <c r="A28"/>
      <c r="B28" t="s">
        <v>878</v>
      </c>
      <c r="C28" t="s">
        <v>1333</v>
      </c>
      <c r="E28" t="s">
        <v>1326</v>
      </c>
      <c r="F28" s="118" t="s">
        <v>318</v>
      </c>
      <c r="G28" s="2" t="s">
        <v>1258</v>
      </c>
      <c r="H28" s="37" t="s">
        <v>1259</v>
      </c>
      <c r="I28" s="37" t="s">
        <v>1260</v>
      </c>
      <c r="J28" s="37" t="s">
        <v>1261</v>
      </c>
      <c r="K28" s="37" t="s">
        <v>1262</v>
      </c>
      <c r="L28" s="37" t="s">
        <v>1274</v>
      </c>
      <c r="M28" s="1" t="s">
        <v>901</v>
      </c>
      <c r="N28" s="37"/>
      <c r="O28" s="37" t="s">
        <v>1327</v>
      </c>
      <c r="P28" t="s">
        <v>904</v>
      </c>
      <c r="Q28" s="37"/>
    </row>
    <row r="29" spans="1:17" x14ac:dyDescent="0.2">
      <c r="A29"/>
      <c r="B29" t="s">
        <v>878</v>
      </c>
      <c r="C29" t="s">
        <v>1335</v>
      </c>
      <c r="E29" t="s">
        <v>1326</v>
      </c>
      <c r="F29" s="118" t="s">
        <v>318</v>
      </c>
      <c r="G29" t="s">
        <v>1258</v>
      </c>
      <c r="H29" s="37" t="s">
        <v>1259</v>
      </c>
      <c r="I29" s="37" t="s">
        <v>1260</v>
      </c>
      <c r="J29" s="37" t="s">
        <v>1261</v>
      </c>
      <c r="K29" s="37" t="s">
        <v>1262</v>
      </c>
      <c r="L29" s="37" t="s">
        <v>1277</v>
      </c>
      <c r="M29" s="1" t="s">
        <v>901</v>
      </c>
      <c r="N29" s="37"/>
      <c r="O29" t="s">
        <v>1327</v>
      </c>
      <c r="P29" t="s">
        <v>904</v>
      </c>
      <c r="Q29">
        <v>126</v>
      </c>
    </row>
    <row r="30" spans="1:17" x14ac:dyDescent="0.2">
      <c r="A30"/>
      <c r="B30" t="s">
        <v>878</v>
      </c>
      <c r="C30" t="s">
        <v>1337</v>
      </c>
      <c r="E30" t="s">
        <v>1326</v>
      </c>
      <c r="F30" s="118" t="s">
        <v>318</v>
      </c>
      <c r="G30" s="2" t="s">
        <v>1258</v>
      </c>
      <c r="H30" s="37" t="s">
        <v>1259</v>
      </c>
      <c r="I30" s="37" t="s">
        <v>1260</v>
      </c>
      <c r="J30" s="37" t="s">
        <v>1261</v>
      </c>
      <c r="K30" s="37" t="s">
        <v>1262</v>
      </c>
      <c r="L30" s="37" t="s">
        <v>900</v>
      </c>
      <c r="M30" s="1" t="s">
        <v>901</v>
      </c>
      <c r="N30" s="37"/>
      <c r="O30" s="37" t="s">
        <v>1327</v>
      </c>
      <c r="P30" t="s">
        <v>904</v>
      </c>
      <c r="Q30" s="37">
        <v>126</v>
      </c>
    </row>
    <row r="31" spans="1:17" x14ac:dyDescent="0.2">
      <c r="A31"/>
      <c r="B31" t="s">
        <v>878</v>
      </c>
      <c r="C31" t="s">
        <v>1339</v>
      </c>
      <c r="E31" t="s">
        <v>1326</v>
      </c>
      <c r="F31" s="118" t="s">
        <v>318</v>
      </c>
      <c r="G31" t="s">
        <v>1258</v>
      </c>
      <c r="H31" s="37" t="s">
        <v>1259</v>
      </c>
      <c r="I31" s="37" t="s">
        <v>1260</v>
      </c>
      <c r="J31" s="37" t="s">
        <v>1261</v>
      </c>
      <c r="K31" s="37" t="s">
        <v>1262</v>
      </c>
      <c r="L31" s="37" t="s">
        <v>1282</v>
      </c>
      <c r="M31" s="1" t="s">
        <v>901</v>
      </c>
      <c r="N31" s="1"/>
      <c r="O31" t="s">
        <v>1340</v>
      </c>
      <c r="P31" t="s">
        <v>904</v>
      </c>
      <c r="Q31">
        <v>126</v>
      </c>
    </row>
    <row r="32" spans="1:17" x14ac:dyDescent="0.2">
      <c r="A32"/>
      <c r="B32" t="s">
        <v>878</v>
      </c>
      <c r="C32" t="s">
        <v>1328</v>
      </c>
      <c r="E32" t="s">
        <v>1326</v>
      </c>
      <c r="F32" s="118" t="s">
        <v>318</v>
      </c>
      <c r="G32" s="2" t="s">
        <v>1266</v>
      </c>
      <c r="H32" s="37" t="s">
        <v>1267</v>
      </c>
      <c r="I32" s="37" t="s">
        <v>1268</v>
      </c>
      <c r="J32" s="37" t="s">
        <v>1261</v>
      </c>
      <c r="K32" s="37" t="s">
        <v>1269</v>
      </c>
      <c r="L32" s="37" t="s">
        <v>885</v>
      </c>
      <c r="M32" s="1" t="s">
        <v>3604</v>
      </c>
      <c r="N32" s="37"/>
      <c r="O32" s="37" t="s">
        <v>1329</v>
      </c>
      <c r="P32" t="s">
        <v>904</v>
      </c>
      <c r="Q32" s="37"/>
    </row>
    <row r="33" spans="1:17" x14ac:dyDescent="0.2">
      <c r="A33"/>
      <c r="B33" t="s">
        <v>878</v>
      </c>
      <c r="C33" t="s">
        <v>1330</v>
      </c>
      <c r="E33" t="s">
        <v>1326</v>
      </c>
      <c r="F33" s="118" t="s">
        <v>318</v>
      </c>
      <c r="G33" t="s">
        <v>1266</v>
      </c>
      <c r="H33" s="37" t="s">
        <v>1267</v>
      </c>
      <c r="I33" s="37" t="s">
        <v>1268</v>
      </c>
      <c r="J33" s="37" t="s">
        <v>1261</v>
      </c>
      <c r="K33" s="37" t="s">
        <v>1269</v>
      </c>
      <c r="L33" s="37" t="s">
        <v>906</v>
      </c>
      <c r="M33" s="1" t="s">
        <v>901</v>
      </c>
      <c r="N33" s="1"/>
      <c r="O33" t="s">
        <v>1329</v>
      </c>
      <c r="P33" t="s">
        <v>904</v>
      </c>
    </row>
    <row r="34" spans="1:17" x14ac:dyDescent="0.2">
      <c r="A34"/>
      <c r="B34" t="s">
        <v>878</v>
      </c>
      <c r="C34" t="s">
        <v>1332</v>
      </c>
      <c r="E34" t="s">
        <v>1326</v>
      </c>
      <c r="F34" s="118" t="s">
        <v>318</v>
      </c>
      <c r="G34" s="2" t="s">
        <v>1266</v>
      </c>
      <c r="H34" s="37" t="s">
        <v>1267</v>
      </c>
      <c r="I34" s="37" t="s">
        <v>1268</v>
      </c>
      <c r="J34" s="37" t="s">
        <v>1261</v>
      </c>
      <c r="K34" s="37" t="s">
        <v>1269</v>
      </c>
      <c r="L34" s="37" t="s">
        <v>1274</v>
      </c>
      <c r="M34" s="1" t="s">
        <v>901</v>
      </c>
      <c r="N34" s="37"/>
      <c r="O34" s="37" t="s">
        <v>1329</v>
      </c>
      <c r="P34" t="s">
        <v>904</v>
      </c>
      <c r="Q34" s="37"/>
    </row>
    <row r="35" spans="1:17" x14ac:dyDescent="0.2">
      <c r="A35"/>
      <c r="B35" t="s">
        <v>878</v>
      </c>
      <c r="C35" t="s">
        <v>1334</v>
      </c>
      <c r="E35" t="s">
        <v>1326</v>
      </c>
      <c r="F35" s="118" t="s">
        <v>318</v>
      </c>
      <c r="G35" t="s">
        <v>1266</v>
      </c>
      <c r="H35" s="37" t="s">
        <v>1267</v>
      </c>
      <c r="I35" s="37" t="s">
        <v>1268</v>
      </c>
      <c r="J35" s="37" t="s">
        <v>1261</v>
      </c>
      <c r="K35" s="37" t="s">
        <v>1269</v>
      </c>
      <c r="L35" s="37" t="s">
        <v>1277</v>
      </c>
      <c r="M35" s="1" t="s">
        <v>3604</v>
      </c>
      <c r="N35" s="1"/>
      <c r="O35" t="s">
        <v>1329</v>
      </c>
      <c r="P35" t="s">
        <v>904</v>
      </c>
    </row>
    <row r="36" spans="1:17" x14ac:dyDescent="0.2">
      <c r="A36"/>
      <c r="B36" t="s">
        <v>878</v>
      </c>
      <c r="C36" t="s">
        <v>1336</v>
      </c>
      <c r="E36" t="s">
        <v>1326</v>
      </c>
      <c r="F36" s="118" t="s">
        <v>318</v>
      </c>
      <c r="G36" s="2" t="s">
        <v>1266</v>
      </c>
      <c r="H36" s="37" t="s">
        <v>1267</v>
      </c>
      <c r="I36" s="37" t="s">
        <v>1268</v>
      </c>
      <c r="J36" s="37" t="s">
        <v>1261</v>
      </c>
      <c r="K36" s="37" t="s">
        <v>1269</v>
      </c>
      <c r="L36" s="37" t="s">
        <v>900</v>
      </c>
      <c r="M36" s="1" t="s">
        <v>3604</v>
      </c>
      <c r="N36" s="37"/>
      <c r="O36" s="37" t="s">
        <v>1329</v>
      </c>
      <c r="P36" t="s">
        <v>904</v>
      </c>
      <c r="Q36" s="37"/>
    </row>
    <row r="37" spans="1:17" x14ac:dyDescent="0.2">
      <c r="A37"/>
      <c r="B37" t="s">
        <v>878</v>
      </c>
      <c r="C37" t="s">
        <v>1338</v>
      </c>
      <c r="E37" t="s">
        <v>1326</v>
      </c>
      <c r="F37" s="118" t="s">
        <v>318</v>
      </c>
      <c r="G37" s="2" t="s">
        <v>1266</v>
      </c>
      <c r="H37" s="37" t="s">
        <v>1267</v>
      </c>
      <c r="I37" s="37" t="s">
        <v>1268</v>
      </c>
      <c r="J37" s="37" t="s">
        <v>1261</v>
      </c>
      <c r="K37" s="37" t="s">
        <v>1269</v>
      </c>
      <c r="L37" s="37" t="s">
        <v>1282</v>
      </c>
      <c r="M37" s="87" t="s">
        <v>3604</v>
      </c>
      <c r="N37" s="37"/>
      <c r="O37" t="s">
        <v>1329</v>
      </c>
      <c r="P37" s="37" t="s">
        <v>904</v>
      </c>
      <c r="Q37" s="37"/>
    </row>
    <row r="38" spans="1:17" x14ac:dyDescent="0.2">
      <c r="A38"/>
      <c r="B38" t="s">
        <v>878</v>
      </c>
      <c r="C38" t="s">
        <v>1308</v>
      </c>
      <c r="E38" t="s">
        <v>1309</v>
      </c>
      <c r="F38" s="118" t="s">
        <v>257</v>
      </c>
      <c r="G38" t="s">
        <v>1258</v>
      </c>
      <c r="H38" s="37" t="s">
        <v>1259</v>
      </c>
      <c r="I38" s="37" t="s">
        <v>1260</v>
      </c>
      <c r="J38" s="37" t="s">
        <v>1261</v>
      </c>
      <c r="K38" s="37" t="s">
        <v>1262</v>
      </c>
      <c r="L38" s="37" t="s">
        <v>885</v>
      </c>
      <c r="M38" s="1" t="s">
        <v>3605</v>
      </c>
      <c r="N38" s="1" t="s">
        <v>1310</v>
      </c>
      <c r="O38" t="s">
        <v>1311</v>
      </c>
      <c r="P38" t="s">
        <v>898</v>
      </c>
      <c r="Q38">
        <v>0</v>
      </c>
    </row>
    <row r="39" spans="1:17" x14ac:dyDescent="0.2">
      <c r="A39"/>
      <c r="B39" t="s">
        <v>878</v>
      </c>
      <c r="C39" t="s">
        <v>1315</v>
      </c>
      <c r="E39" t="s">
        <v>1309</v>
      </c>
      <c r="F39" s="118" t="s">
        <v>257</v>
      </c>
      <c r="G39" t="s">
        <v>1258</v>
      </c>
      <c r="H39" s="37" t="s">
        <v>1259</v>
      </c>
      <c r="I39" s="37" t="s">
        <v>1260</v>
      </c>
      <c r="J39" s="37" t="s">
        <v>1261</v>
      </c>
      <c r="K39" s="37" t="s">
        <v>1262</v>
      </c>
      <c r="L39" s="37" t="s">
        <v>906</v>
      </c>
      <c r="M39" s="1" t="s">
        <v>901</v>
      </c>
      <c r="N39" s="37"/>
      <c r="O39" t="s">
        <v>1311</v>
      </c>
      <c r="P39" t="s">
        <v>904</v>
      </c>
    </row>
    <row r="40" spans="1:17" x14ac:dyDescent="0.2">
      <c r="A40"/>
      <c r="B40" t="s">
        <v>878</v>
      </c>
      <c r="C40" t="s">
        <v>1317</v>
      </c>
      <c r="E40" t="s">
        <v>1309</v>
      </c>
      <c r="F40" s="118" t="s">
        <v>257</v>
      </c>
      <c r="G40" s="2" t="s">
        <v>1258</v>
      </c>
      <c r="H40" s="37" t="s">
        <v>1259</v>
      </c>
      <c r="I40" s="37" t="s">
        <v>1260</v>
      </c>
      <c r="J40" s="37" t="s">
        <v>1261</v>
      </c>
      <c r="K40" s="37" t="s">
        <v>1262</v>
      </c>
      <c r="L40" s="37" t="s">
        <v>1274</v>
      </c>
      <c r="M40" s="1" t="s">
        <v>901</v>
      </c>
      <c r="N40" s="37"/>
      <c r="O40" t="s">
        <v>1311</v>
      </c>
      <c r="P40" t="s">
        <v>904</v>
      </c>
      <c r="Q40" s="37"/>
    </row>
    <row r="41" spans="1:17" x14ac:dyDescent="0.2">
      <c r="A41"/>
      <c r="B41" t="s">
        <v>878</v>
      </c>
      <c r="C41" t="s">
        <v>1319</v>
      </c>
      <c r="E41" t="s">
        <v>1309</v>
      </c>
      <c r="F41" s="118" t="s">
        <v>257</v>
      </c>
      <c r="G41" t="s">
        <v>1258</v>
      </c>
      <c r="H41" s="37" t="s">
        <v>1259</v>
      </c>
      <c r="I41" s="37" t="s">
        <v>1260</v>
      </c>
      <c r="J41" s="37" t="s">
        <v>1261</v>
      </c>
      <c r="K41" s="37" t="s">
        <v>1262</v>
      </c>
      <c r="L41" s="37" t="s">
        <v>1277</v>
      </c>
      <c r="M41" s="1" t="s">
        <v>901</v>
      </c>
      <c r="N41" s="37"/>
      <c r="O41" t="s">
        <v>1311</v>
      </c>
      <c r="P41" t="s">
        <v>904</v>
      </c>
      <c r="Q41">
        <v>126</v>
      </c>
    </row>
    <row r="42" spans="1:17" x14ac:dyDescent="0.2">
      <c r="A42"/>
      <c r="B42" t="s">
        <v>878</v>
      </c>
      <c r="C42" t="s">
        <v>1321</v>
      </c>
      <c r="E42" t="s">
        <v>1309</v>
      </c>
      <c r="F42" s="118" t="s">
        <v>257</v>
      </c>
      <c r="G42" s="2" t="s">
        <v>1258</v>
      </c>
      <c r="H42" s="37" t="s">
        <v>1259</v>
      </c>
      <c r="I42" s="37" t="s">
        <v>1260</v>
      </c>
      <c r="J42" s="37" t="s">
        <v>1261</v>
      </c>
      <c r="K42" s="37" t="s">
        <v>1262</v>
      </c>
      <c r="L42" s="37" t="s">
        <v>900</v>
      </c>
      <c r="M42" s="1" t="s">
        <v>901</v>
      </c>
      <c r="N42" s="37"/>
      <c r="O42" t="s">
        <v>1311</v>
      </c>
      <c r="P42" t="s">
        <v>904</v>
      </c>
      <c r="Q42" s="37">
        <v>126</v>
      </c>
    </row>
    <row r="43" spans="1:17" x14ac:dyDescent="0.2">
      <c r="A43"/>
      <c r="B43" t="s">
        <v>878</v>
      </c>
      <c r="C43" t="s">
        <v>1323</v>
      </c>
      <c r="E43" t="s">
        <v>1309</v>
      </c>
      <c r="F43" s="118" t="s">
        <v>257</v>
      </c>
      <c r="G43" t="s">
        <v>1258</v>
      </c>
      <c r="H43" s="37" t="s">
        <v>1259</v>
      </c>
      <c r="I43" s="37" t="s">
        <v>1260</v>
      </c>
      <c r="J43" s="37" t="s">
        <v>1261</v>
      </c>
      <c r="K43" s="37" t="s">
        <v>1262</v>
      </c>
      <c r="L43" s="37" t="s">
        <v>1282</v>
      </c>
      <c r="M43" s="1" t="s">
        <v>901</v>
      </c>
      <c r="N43" s="1"/>
      <c r="O43" t="s">
        <v>1324</v>
      </c>
      <c r="P43" t="s">
        <v>904</v>
      </c>
      <c r="Q43">
        <v>126</v>
      </c>
    </row>
    <row r="44" spans="1:17" x14ac:dyDescent="0.2">
      <c r="A44"/>
      <c r="B44" t="s">
        <v>878</v>
      </c>
      <c r="C44" t="s">
        <v>1312</v>
      </c>
      <c r="E44" t="s">
        <v>1309</v>
      </c>
      <c r="F44" s="118" t="s">
        <v>257</v>
      </c>
      <c r="G44" s="2" t="s">
        <v>1266</v>
      </c>
      <c r="H44" s="37" t="s">
        <v>1267</v>
      </c>
      <c r="I44" s="37" t="s">
        <v>1268</v>
      </c>
      <c r="J44" s="37" t="s">
        <v>1261</v>
      </c>
      <c r="K44" s="37" t="s">
        <v>1269</v>
      </c>
      <c r="L44" s="37" t="s">
        <v>885</v>
      </c>
      <c r="M44" s="1" t="s">
        <v>3606</v>
      </c>
      <c r="N44" s="37"/>
      <c r="O44" t="s">
        <v>1313</v>
      </c>
      <c r="P44" t="s">
        <v>904</v>
      </c>
      <c r="Q44" s="37"/>
    </row>
    <row r="45" spans="1:17" x14ac:dyDescent="0.2">
      <c r="A45"/>
      <c r="B45" t="s">
        <v>878</v>
      </c>
      <c r="C45" t="s">
        <v>1314</v>
      </c>
      <c r="E45" t="s">
        <v>1309</v>
      </c>
      <c r="F45" s="118" t="s">
        <v>257</v>
      </c>
      <c r="G45" t="s">
        <v>1266</v>
      </c>
      <c r="H45" s="37" t="s">
        <v>1267</v>
      </c>
      <c r="I45" s="37" t="s">
        <v>1268</v>
      </c>
      <c r="J45" s="37" t="s">
        <v>1261</v>
      </c>
      <c r="K45" s="37" t="s">
        <v>1269</v>
      </c>
      <c r="L45" s="37" t="s">
        <v>906</v>
      </c>
      <c r="M45" s="1" t="s">
        <v>901</v>
      </c>
      <c r="N45" s="1"/>
      <c r="O45" t="s">
        <v>1313</v>
      </c>
      <c r="P45" t="s">
        <v>904</v>
      </c>
    </row>
    <row r="46" spans="1:17" x14ac:dyDescent="0.2">
      <c r="A46"/>
      <c r="B46" t="s">
        <v>878</v>
      </c>
      <c r="C46" t="s">
        <v>1316</v>
      </c>
      <c r="E46" t="s">
        <v>1309</v>
      </c>
      <c r="F46" s="118" t="s">
        <v>257</v>
      </c>
      <c r="G46" s="2" t="s">
        <v>1266</v>
      </c>
      <c r="H46" s="37" t="s">
        <v>1267</v>
      </c>
      <c r="I46" s="37" t="s">
        <v>1268</v>
      </c>
      <c r="J46" s="37" t="s">
        <v>1261</v>
      </c>
      <c r="K46" s="37" t="s">
        <v>1269</v>
      </c>
      <c r="L46" s="37" t="s">
        <v>1274</v>
      </c>
      <c r="M46" s="1" t="s">
        <v>901</v>
      </c>
      <c r="N46" s="37"/>
      <c r="O46" t="s">
        <v>1313</v>
      </c>
      <c r="P46" t="s">
        <v>904</v>
      </c>
      <c r="Q46" s="37"/>
    </row>
    <row r="47" spans="1:17" x14ac:dyDescent="0.2">
      <c r="A47"/>
      <c r="B47" t="s">
        <v>878</v>
      </c>
      <c r="C47" t="s">
        <v>1318</v>
      </c>
      <c r="E47" t="s">
        <v>1309</v>
      </c>
      <c r="F47" s="118" t="s">
        <v>257</v>
      </c>
      <c r="G47" t="s">
        <v>1266</v>
      </c>
      <c r="H47" s="37" t="s">
        <v>1267</v>
      </c>
      <c r="I47" s="37" t="s">
        <v>1268</v>
      </c>
      <c r="J47" s="37" t="s">
        <v>1261</v>
      </c>
      <c r="K47" s="37" t="s">
        <v>1269</v>
      </c>
      <c r="L47" s="37" t="s">
        <v>1277</v>
      </c>
      <c r="M47" s="1" t="s">
        <v>3606</v>
      </c>
      <c r="N47" s="1"/>
      <c r="O47" t="s">
        <v>1313</v>
      </c>
      <c r="P47" t="s">
        <v>904</v>
      </c>
    </row>
    <row r="48" spans="1:17" x14ac:dyDescent="0.2">
      <c r="A48"/>
      <c r="B48" t="s">
        <v>878</v>
      </c>
      <c r="C48" t="s">
        <v>1320</v>
      </c>
      <c r="E48" t="s">
        <v>1309</v>
      </c>
      <c r="F48" s="118" t="s">
        <v>257</v>
      </c>
      <c r="G48" s="2" t="s">
        <v>1266</v>
      </c>
      <c r="H48" s="37" t="s">
        <v>1267</v>
      </c>
      <c r="I48" s="37" t="s">
        <v>1268</v>
      </c>
      <c r="J48" s="37" t="s">
        <v>1261</v>
      </c>
      <c r="K48" s="37" t="s">
        <v>1269</v>
      </c>
      <c r="L48" s="37" t="s">
        <v>900</v>
      </c>
      <c r="M48" s="1" t="s">
        <v>3606</v>
      </c>
      <c r="N48" s="37"/>
      <c r="O48" t="s">
        <v>1313</v>
      </c>
      <c r="P48" t="s">
        <v>904</v>
      </c>
      <c r="Q48" s="37"/>
    </row>
    <row r="49" spans="1:17" x14ac:dyDescent="0.2">
      <c r="A49"/>
      <c r="B49" t="s">
        <v>878</v>
      </c>
      <c r="C49" t="s">
        <v>1322</v>
      </c>
      <c r="E49" t="s">
        <v>1309</v>
      </c>
      <c r="F49" s="118" t="s">
        <v>257</v>
      </c>
      <c r="G49" s="2" t="s">
        <v>1266</v>
      </c>
      <c r="H49" s="37" t="s">
        <v>1267</v>
      </c>
      <c r="I49" s="37" t="s">
        <v>1268</v>
      </c>
      <c r="J49" s="37" t="s">
        <v>1261</v>
      </c>
      <c r="K49" s="37" t="s">
        <v>1269</v>
      </c>
      <c r="L49" s="37" t="s">
        <v>1282</v>
      </c>
      <c r="M49" s="87" t="s">
        <v>3606</v>
      </c>
      <c r="N49" s="37"/>
      <c r="O49" t="s">
        <v>1313</v>
      </c>
      <c r="P49" s="37" t="s">
        <v>904</v>
      </c>
      <c r="Q49" s="37"/>
    </row>
    <row r="50" spans="1:17" x14ac:dyDescent="0.2">
      <c r="A50"/>
      <c r="B50" t="s">
        <v>878</v>
      </c>
      <c r="C50" t="s">
        <v>1358</v>
      </c>
      <c r="E50" t="s">
        <v>1359</v>
      </c>
      <c r="F50" s="118" t="s">
        <v>318</v>
      </c>
      <c r="G50" t="s">
        <v>1258</v>
      </c>
      <c r="H50" s="37" t="s">
        <v>1259</v>
      </c>
      <c r="I50" s="37" t="s">
        <v>1260</v>
      </c>
      <c r="J50" s="37" t="s">
        <v>1261</v>
      </c>
      <c r="K50" s="37" t="s">
        <v>1262</v>
      </c>
      <c r="L50" s="37" t="s">
        <v>885</v>
      </c>
      <c r="M50" s="1" t="s">
        <v>3607</v>
      </c>
      <c r="N50" s="1" t="s">
        <v>1360</v>
      </c>
      <c r="O50" t="s">
        <v>1361</v>
      </c>
      <c r="P50" t="s">
        <v>898</v>
      </c>
      <c r="Q50">
        <v>0</v>
      </c>
    </row>
    <row r="51" spans="1:17" x14ac:dyDescent="0.2">
      <c r="A51"/>
      <c r="B51" t="s">
        <v>878</v>
      </c>
      <c r="C51" t="s">
        <v>1365</v>
      </c>
      <c r="E51" t="s">
        <v>1359</v>
      </c>
      <c r="F51" s="118" t="s">
        <v>318</v>
      </c>
      <c r="G51" t="s">
        <v>1258</v>
      </c>
      <c r="H51" s="37" t="s">
        <v>1259</v>
      </c>
      <c r="I51" s="37" t="s">
        <v>1260</v>
      </c>
      <c r="J51" s="37" t="s">
        <v>1261</v>
      </c>
      <c r="K51" s="37" t="s">
        <v>1262</v>
      </c>
      <c r="L51" s="37" t="s">
        <v>906</v>
      </c>
      <c r="M51" s="1" t="s">
        <v>901</v>
      </c>
      <c r="N51" s="37"/>
      <c r="O51" t="s">
        <v>1361</v>
      </c>
      <c r="P51" t="s">
        <v>904</v>
      </c>
    </row>
    <row r="52" spans="1:17" x14ac:dyDescent="0.2">
      <c r="A52"/>
      <c r="B52" t="s">
        <v>878</v>
      </c>
      <c r="C52" t="s">
        <v>1367</v>
      </c>
      <c r="E52" t="s">
        <v>1359</v>
      </c>
      <c r="F52" s="118" t="s">
        <v>318</v>
      </c>
      <c r="G52" s="2" t="s">
        <v>1258</v>
      </c>
      <c r="H52" s="37" t="s">
        <v>1259</v>
      </c>
      <c r="I52" s="37" t="s">
        <v>1260</v>
      </c>
      <c r="J52" s="37" t="s">
        <v>1261</v>
      </c>
      <c r="K52" s="37" t="s">
        <v>1262</v>
      </c>
      <c r="L52" s="37" t="s">
        <v>1274</v>
      </c>
      <c r="M52" s="1" t="s">
        <v>901</v>
      </c>
      <c r="N52" s="37"/>
      <c r="O52" t="s">
        <v>1361</v>
      </c>
      <c r="P52" t="s">
        <v>904</v>
      </c>
      <c r="Q52" s="37"/>
    </row>
    <row r="53" spans="1:17" x14ac:dyDescent="0.2">
      <c r="A53"/>
      <c r="B53" t="s">
        <v>878</v>
      </c>
      <c r="C53" t="s">
        <v>1369</v>
      </c>
      <c r="E53" t="s">
        <v>1359</v>
      </c>
      <c r="F53" s="118" t="s">
        <v>318</v>
      </c>
      <c r="G53" t="s">
        <v>1258</v>
      </c>
      <c r="H53" s="37" t="s">
        <v>1259</v>
      </c>
      <c r="I53" s="37" t="s">
        <v>1260</v>
      </c>
      <c r="J53" s="37" t="s">
        <v>1261</v>
      </c>
      <c r="K53" s="37" t="s">
        <v>1262</v>
      </c>
      <c r="L53" s="37" t="s">
        <v>1277</v>
      </c>
      <c r="M53" s="1" t="s">
        <v>901</v>
      </c>
      <c r="N53" s="37"/>
      <c r="O53" t="s">
        <v>1361</v>
      </c>
      <c r="P53" t="s">
        <v>904</v>
      </c>
      <c r="Q53">
        <v>126</v>
      </c>
    </row>
    <row r="54" spans="1:17" x14ac:dyDescent="0.2">
      <c r="A54"/>
      <c r="B54" t="s">
        <v>878</v>
      </c>
      <c r="C54" t="s">
        <v>1371</v>
      </c>
      <c r="E54" t="s">
        <v>1359</v>
      </c>
      <c r="F54" s="118" t="s">
        <v>318</v>
      </c>
      <c r="G54" s="2" t="s">
        <v>1258</v>
      </c>
      <c r="H54" s="37" t="s">
        <v>1259</v>
      </c>
      <c r="I54" s="37" t="s">
        <v>1260</v>
      </c>
      <c r="J54" s="37" t="s">
        <v>1261</v>
      </c>
      <c r="K54" s="37" t="s">
        <v>1262</v>
      </c>
      <c r="L54" s="37" t="s">
        <v>900</v>
      </c>
      <c r="M54" s="1" t="s">
        <v>901</v>
      </c>
      <c r="N54" s="37"/>
      <c r="O54" t="s">
        <v>1361</v>
      </c>
      <c r="P54" t="s">
        <v>904</v>
      </c>
      <c r="Q54" s="37">
        <v>126</v>
      </c>
    </row>
    <row r="55" spans="1:17" x14ac:dyDescent="0.2">
      <c r="A55"/>
      <c r="B55" t="s">
        <v>878</v>
      </c>
      <c r="C55" t="s">
        <v>1373</v>
      </c>
      <c r="E55" t="s">
        <v>1359</v>
      </c>
      <c r="F55" s="118" t="s">
        <v>318</v>
      </c>
      <c r="G55" t="s">
        <v>1258</v>
      </c>
      <c r="H55" s="37" t="s">
        <v>1259</v>
      </c>
      <c r="I55" s="37" t="s">
        <v>1260</v>
      </c>
      <c r="J55" s="37" t="s">
        <v>1261</v>
      </c>
      <c r="K55" s="37" t="s">
        <v>1262</v>
      </c>
      <c r="L55" s="37" t="s">
        <v>1282</v>
      </c>
      <c r="M55" s="1" t="s">
        <v>901</v>
      </c>
      <c r="N55" s="1"/>
      <c r="O55" t="s">
        <v>1374</v>
      </c>
      <c r="P55" t="s">
        <v>904</v>
      </c>
      <c r="Q55">
        <v>126</v>
      </c>
    </row>
    <row r="56" spans="1:17" x14ac:dyDescent="0.2">
      <c r="A56"/>
      <c r="B56" t="s">
        <v>878</v>
      </c>
      <c r="C56" t="s">
        <v>1362</v>
      </c>
      <c r="E56" t="s">
        <v>1359</v>
      </c>
      <c r="F56" s="118" t="s">
        <v>318</v>
      </c>
      <c r="G56" s="2" t="s">
        <v>1266</v>
      </c>
      <c r="H56" s="37" t="s">
        <v>1267</v>
      </c>
      <c r="I56" s="37" t="s">
        <v>1268</v>
      </c>
      <c r="J56" s="37" t="s">
        <v>1261</v>
      </c>
      <c r="K56" s="37" t="s">
        <v>1269</v>
      </c>
      <c r="L56" s="37" t="s">
        <v>885</v>
      </c>
      <c r="M56" s="1" t="s">
        <v>3608</v>
      </c>
      <c r="N56" s="37"/>
      <c r="O56" t="s">
        <v>1363</v>
      </c>
      <c r="P56" t="s">
        <v>904</v>
      </c>
      <c r="Q56" s="37"/>
    </row>
    <row r="57" spans="1:17" x14ac:dyDescent="0.2">
      <c r="A57"/>
      <c r="B57" t="s">
        <v>878</v>
      </c>
      <c r="C57" t="s">
        <v>1364</v>
      </c>
      <c r="E57" t="s">
        <v>1359</v>
      </c>
      <c r="F57" s="118" t="s">
        <v>318</v>
      </c>
      <c r="G57" t="s">
        <v>1266</v>
      </c>
      <c r="H57" s="37" t="s">
        <v>1267</v>
      </c>
      <c r="I57" s="37" t="s">
        <v>1268</v>
      </c>
      <c r="J57" s="37" t="s">
        <v>1261</v>
      </c>
      <c r="K57" s="37" t="s">
        <v>1269</v>
      </c>
      <c r="L57" s="37" t="s">
        <v>906</v>
      </c>
      <c r="M57" s="1" t="s">
        <v>901</v>
      </c>
      <c r="N57" s="1"/>
      <c r="O57" t="s">
        <v>1363</v>
      </c>
      <c r="P57" t="s">
        <v>904</v>
      </c>
    </row>
    <row r="58" spans="1:17" x14ac:dyDescent="0.2">
      <c r="A58"/>
      <c r="B58" t="s">
        <v>878</v>
      </c>
      <c r="C58" t="s">
        <v>1366</v>
      </c>
      <c r="E58" t="s">
        <v>1359</v>
      </c>
      <c r="F58" s="118" t="s">
        <v>318</v>
      </c>
      <c r="G58" s="2" t="s">
        <v>1266</v>
      </c>
      <c r="H58" s="37" t="s">
        <v>1267</v>
      </c>
      <c r="I58" s="37" t="s">
        <v>1268</v>
      </c>
      <c r="J58" s="37" t="s">
        <v>1261</v>
      </c>
      <c r="K58" s="37" t="s">
        <v>1269</v>
      </c>
      <c r="L58" s="37" t="s">
        <v>1274</v>
      </c>
      <c r="M58" s="1" t="s">
        <v>901</v>
      </c>
      <c r="N58" s="37"/>
      <c r="O58" t="s">
        <v>1363</v>
      </c>
      <c r="P58" t="s">
        <v>904</v>
      </c>
      <c r="Q58" s="37"/>
    </row>
    <row r="59" spans="1:17" x14ac:dyDescent="0.2">
      <c r="A59"/>
      <c r="B59" t="s">
        <v>878</v>
      </c>
      <c r="C59" t="s">
        <v>1368</v>
      </c>
      <c r="E59" t="s">
        <v>1359</v>
      </c>
      <c r="F59" s="118" t="s">
        <v>318</v>
      </c>
      <c r="G59" t="s">
        <v>1266</v>
      </c>
      <c r="H59" s="37" t="s">
        <v>1267</v>
      </c>
      <c r="I59" s="37" t="s">
        <v>1268</v>
      </c>
      <c r="J59" s="37" t="s">
        <v>1261</v>
      </c>
      <c r="K59" s="37" t="s">
        <v>1269</v>
      </c>
      <c r="L59" s="37" t="s">
        <v>1277</v>
      </c>
      <c r="M59" s="1" t="s">
        <v>3608</v>
      </c>
      <c r="N59" s="1"/>
      <c r="O59" t="s">
        <v>1363</v>
      </c>
      <c r="P59" t="s">
        <v>904</v>
      </c>
    </row>
    <row r="60" spans="1:17" x14ac:dyDescent="0.2">
      <c r="A60"/>
      <c r="B60" t="s">
        <v>878</v>
      </c>
      <c r="C60" t="s">
        <v>1370</v>
      </c>
      <c r="E60" t="s">
        <v>1359</v>
      </c>
      <c r="F60" s="118" t="s">
        <v>318</v>
      </c>
      <c r="G60" s="2" t="s">
        <v>1266</v>
      </c>
      <c r="H60" s="37" t="s">
        <v>1267</v>
      </c>
      <c r="I60" s="37" t="s">
        <v>1268</v>
      </c>
      <c r="J60" s="37" t="s">
        <v>1261</v>
      </c>
      <c r="K60" s="37" t="s">
        <v>1269</v>
      </c>
      <c r="L60" s="37" t="s">
        <v>900</v>
      </c>
      <c r="M60" s="1" t="s">
        <v>3608</v>
      </c>
      <c r="N60" s="37"/>
      <c r="O60" t="s">
        <v>1363</v>
      </c>
      <c r="P60" t="s">
        <v>904</v>
      </c>
      <c r="Q60" s="37"/>
    </row>
    <row r="61" spans="1:17" x14ac:dyDescent="0.2">
      <c r="A61"/>
      <c r="B61" t="s">
        <v>878</v>
      </c>
      <c r="C61" t="s">
        <v>1372</v>
      </c>
      <c r="E61" t="s">
        <v>1359</v>
      </c>
      <c r="F61" s="118" t="s">
        <v>318</v>
      </c>
      <c r="G61" s="2" t="s">
        <v>1266</v>
      </c>
      <c r="H61" s="37" t="s">
        <v>1267</v>
      </c>
      <c r="I61" s="37" t="s">
        <v>1268</v>
      </c>
      <c r="J61" s="37" t="s">
        <v>1261</v>
      </c>
      <c r="K61" s="37" t="s">
        <v>1269</v>
      </c>
      <c r="L61" s="37" t="s">
        <v>1282</v>
      </c>
      <c r="M61" s="87" t="s">
        <v>3608</v>
      </c>
      <c r="N61" s="37"/>
      <c r="O61" t="s">
        <v>1363</v>
      </c>
      <c r="P61" s="37" t="s">
        <v>904</v>
      </c>
      <c r="Q61" s="37"/>
    </row>
    <row r="62" spans="1:17" x14ac:dyDescent="0.2">
      <c r="A62"/>
      <c r="B62" t="s">
        <v>878</v>
      </c>
      <c r="C62" t="s">
        <v>1341</v>
      </c>
      <c r="E62" t="s">
        <v>1342</v>
      </c>
      <c r="F62" s="118" t="s">
        <v>257</v>
      </c>
      <c r="G62" t="s">
        <v>1258</v>
      </c>
      <c r="H62" s="37" t="s">
        <v>1259</v>
      </c>
      <c r="I62" s="37" t="s">
        <v>1260</v>
      </c>
      <c r="J62" s="37" t="s">
        <v>1261</v>
      </c>
      <c r="K62" s="37" t="s">
        <v>1262</v>
      </c>
      <c r="L62" s="37" t="s">
        <v>885</v>
      </c>
      <c r="M62" s="1" t="s">
        <v>3609</v>
      </c>
      <c r="N62" s="1" t="s">
        <v>1343</v>
      </c>
      <c r="O62" t="s">
        <v>1344</v>
      </c>
      <c r="P62" t="s">
        <v>898</v>
      </c>
      <c r="Q62">
        <v>0</v>
      </c>
    </row>
    <row r="63" spans="1:17" x14ac:dyDescent="0.2">
      <c r="A63"/>
      <c r="B63" t="s">
        <v>878</v>
      </c>
      <c r="C63" t="s">
        <v>1348</v>
      </c>
      <c r="E63" t="s">
        <v>1342</v>
      </c>
      <c r="F63" s="118" t="s">
        <v>257</v>
      </c>
      <c r="G63" t="s">
        <v>1258</v>
      </c>
      <c r="H63" s="37" t="s">
        <v>1259</v>
      </c>
      <c r="I63" s="37" t="s">
        <v>1260</v>
      </c>
      <c r="J63" s="37" t="s">
        <v>1261</v>
      </c>
      <c r="K63" s="37" t="s">
        <v>1262</v>
      </c>
      <c r="L63" s="37" t="s">
        <v>906</v>
      </c>
      <c r="M63" s="1" t="s">
        <v>901</v>
      </c>
      <c r="N63" s="37"/>
      <c r="O63" t="s">
        <v>1344</v>
      </c>
      <c r="P63" t="s">
        <v>904</v>
      </c>
    </row>
    <row r="64" spans="1:17" x14ac:dyDescent="0.2">
      <c r="A64"/>
      <c r="B64" t="s">
        <v>878</v>
      </c>
      <c r="C64" t="s">
        <v>1350</v>
      </c>
      <c r="E64" t="s">
        <v>1342</v>
      </c>
      <c r="F64" s="118" t="s">
        <v>257</v>
      </c>
      <c r="G64" s="2" t="s">
        <v>1258</v>
      </c>
      <c r="H64" s="37" t="s">
        <v>1259</v>
      </c>
      <c r="I64" s="37" t="s">
        <v>1260</v>
      </c>
      <c r="J64" s="37" t="s">
        <v>1261</v>
      </c>
      <c r="K64" s="37" t="s">
        <v>1262</v>
      </c>
      <c r="L64" s="37" t="s">
        <v>1274</v>
      </c>
      <c r="M64" s="1" t="s">
        <v>901</v>
      </c>
      <c r="N64" s="37"/>
      <c r="O64" t="s">
        <v>1344</v>
      </c>
      <c r="P64" t="s">
        <v>904</v>
      </c>
      <c r="Q64" s="37"/>
    </row>
    <row r="65" spans="1:17" x14ac:dyDescent="0.2">
      <c r="A65"/>
      <c r="B65" t="s">
        <v>878</v>
      </c>
      <c r="C65" t="s">
        <v>1352</v>
      </c>
      <c r="E65" t="s">
        <v>1342</v>
      </c>
      <c r="F65" s="118" t="s">
        <v>257</v>
      </c>
      <c r="G65" t="s">
        <v>1258</v>
      </c>
      <c r="H65" s="37" t="s">
        <v>1259</v>
      </c>
      <c r="I65" s="37" t="s">
        <v>1260</v>
      </c>
      <c r="J65" s="37" t="s">
        <v>1261</v>
      </c>
      <c r="K65" s="37" t="s">
        <v>1262</v>
      </c>
      <c r="L65" s="37" t="s">
        <v>1277</v>
      </c>
      <c r="M65" s="1" t="s">
        <v>901</v>
      </c>
      <c r="N65" s="37"/>
      <c r="O65" t="s">
        <v>1344</v>
      </c>
      <c r="P65" t="s">
        <v>904</v>
      </c>
      <c r="Q65">
        <v>126</v>
      </c>
    </row>
    <row r="66" spans="1:17" x14ac:dyDescent="0.2">
      <c r="A66"/>
      <c r="B66" t="s">
        <v>878</v>
      </c>
      <c r="C66" t="s">
        <v>1354</v>
      </c>
      <c r="E66" t="s">
        <v>1342</v>
      </c>
      <c r="F66" s="118" t="s">
        <v>257</v>
      </c>
      <c r="G66" s="2" t="s">
        <v>1258</v>
      </c>
      <c r="H66" s="37" t="s">
        <v>1259</v>
      </c>
      <c r="I66" s="37" t="s">
        <v>1260</v>
      </c>
      <c r="J66" s="37" t="s">
        <v>1261</v>
      </c>
      <c r="K66" s="37" t="s">
        <v>1262</v>
      </c>
      <c r="L66" s="37" t="s">
        <v>900</v>
      </c>
      <c r="M66" s="1" t="s">
        <v>901</v>
      </c>
      <c r="N66" s="37"/>
      <c r="O66" t="s">
        <v>1344</v>
      </c>
      <c r="P66" t="s">
        <v>904</v>
      </c>
      <c r="Q66" s="37">
        <v>126</v>
      </c>
    </row>
    <row r="67" spans="1:17" x14ac:dyDescent="0.2">
      <c r="A67"/>
      <c r="B67" t="s">
        <v>878</v>
      </c>
      <c r="C67" t="s">
        <v>1356</v>
      </c>
      <c r="E67" t="s">
        <v>1342</v>
      </c>
      <c r="F67" s="118" t="s">
        <v>257</v>
      </c>
      <c r="G67" t="s">
        <v>1258</v>
      </c>
      <c r="H67" s="37" t="s">
        <v>1259</v>
      </c>
      <c r="I67" s="37" t="s">
        <v>1260</v>
      </c>
      <c r="J67" s="37" t="s">
        <v>1261</v>
      </c>
      <c r="K67" s="37" t="s">
        <v>1262</v>
      </c>
      <c r="L67" s="37" t="s">
        <v>1282</v>
      </c>
      <c r="M67" s="1" t="s">
        <v>901</v>
      </c>
      <c r="N67" s="1"/>
      <c r="O67" t="s">
        <v>1357</v>
      </c>
      <c r="P67" t="s">
        <v>904</v>
      </c>
      <c r="Q67">
        <v>126</v>
      </c>
    </row>
    <row r="68" spans="1:17" x14ac:dyDescent="0.2">
      <c r="A68"/>
      <c r="B68" t="s">
        <v>878</v>
      </c>
      <c r="C68" t="s">
        <v>1345</v>
      </c>
      <c r="E68" t="s">
        <v>1342</v>
      </c>
      <c r="F68" s="118" t="s">
        <v>257</v>
      </c>
      <c r="G68" s="2" t="s">
        <v>1266</v>
      </c>
      <c r="H68" s="37" t="s">
        <v>1267</v>
      </c>
      <c r="I68" s="37" t="s">
        <v>1268</v>
      </c>
      <c r="J68" s="37" t="s">
        <v>1261</v>
      </c>
      <c r="K68" s="37" t="s">
        <v>1269</v>
      </c>
      <c r="L68" s="37" t="s">
        <v>885</v>
      </c>
      <c r="M68" s="1" t="s">
        <v>3610</v>
      </c>
      <c r="N68" s="37"/>
      <c r="O68" t="s">
        <v>1346</v>
      </c>
      <c r="P68" t="s">
        <v>904</v>
      </c>
      <c r="Q68" s="37"/>
    </row>
    <row r="69" spans="1:17" x14ac:dyDescent="0.2">
      <c r="A69"/>
      <c r="B69" t="s">
        <v>878</v>
      </c>
      <c r="C69" t="s">
        <v>1347</v>
      </c>
      <c r="E69" t="s">
        <v>1342</v>
      </c>
      <c r="F69" s="118" t="s">
        <v>257</v>
      </c>
      <c r="G69" t="s">
        <v>1266</v>
      </c>
      <c r="H69" s="37" t="s">
        <v>1267</v>
      </c>
      <c r="I69" s="37" t="s">
        <v>1268</v>
      </c>
      <c r="J69" s="37" t="s">
        <v>1261</v>
      </c>
      <c r="K69" s="37" t="s">
        <v>1269</v>
      </c>
      <c r="L69" s="37" t="s">
        <v>906</v>
      </c>
      <c r="M69" s="1" t="s">
        <v>901</v>
      </c>
      <c r="N69" s="1"/>
      <c r="O69" t="s">
        <v>1346</v>
      </c>
      <c r="P69" t="s">
        <v>904</v>
      </c>
    </row>
    <row r="70" spans="1:17" x14ac:dyDescent="0.2">
      <c r="A70"/>
      <c r="B70" t="s">
        <v>878</v>
      </c>
      <c r="C70" t="s">
        <v>1349</v>
      </c>
      <c r="E70" t="s">
        <v>1342</v>
      </c>
      <c r="F70" s="118" t="s">
        <v>257</v>
      </c>
      <c r="G70" s="2" t="s">
        <v>1266</v>
      </c>
      <c r="H70" s="37" t="s">
        <v>1267</v>
      </c>
      <c r="I70" s="37" t="s">
        <v>1268</v>
      </c>
      <c r="J70" s="37" t="s">
        <v>1261</v>
      </c>
      <c r="K70" s="37" t="s">
        <v>1269</v>
      </c>
      <c r="L70" s="37" t="s">
        <v>1274</v>
      </c>
      <c r="M70" s="1" t="s">
        <v>901</v>
      </c>
      <c r="N70" s="37"/>
      <c r="O70" t="s">
        <v>1346</v>
      </c>
      <c r="P70" t="s">
        <v>904</v>
      </c>
      <c r="Q70" s="37"/>
    </row>
    <row r="71" spans="1:17" x14ac:dyDescent="0.2">
      <c r="A71"/>
      <c r="B71" t="s">
        <v>878</v>
      </c>
      <c r="C71" t="s">
        <v>1351</v>
      </c>
      <c r="E71" t="s">
        <v>1342</v>
      </c>
      <c r="F71" s="118" t="s">
        <v>257</v>
      </c>
      <c r="G71" t="s">
        <v>1266</v>
      </c>
      <c r="H71" s="37" t="s">
        <v>1267</v>
      </c>
      <c r="I71" s="37" t="s">
        <v>1268</v>
      </c>
      <c r="J71" s="37" t="s">
        <v>1261</v>
      </c>
      <c r="K71" s="37" t="s">
        <v>1269</v>
      </c>
      <c r="L71" s="37" t="s">
        <v>1277</v>
      </c>
      <c r="M71" s="1" t="s">
        <v>3610</v>
      </c>
      <c r="N71" s="1"/>
      <c r="O71" t="s">
        <v>1346</v>
      </c>
      <c r="P71" t="s">
        <v>904</v>
      </c>
    </row>
    <row r="72" spans="1:17" x14ac:dyDescent="0.2">
      <c r="A72"/>
      <c r="B72" t="s">
        <v>878</v>
      </c>
      <c r="C72" t="s">
        <v>1353</v>
      </c>
      <c r="E72" t="s">
        <v>1342</v>
      </c>
      <c r="F72" s="118" t="s">
        <v>257</v>
      </c>
      <c r="G72" s="2" t="s">
        <v>1266</v>
      </c>
      <c r="H72" s="37" t="s">
        <v>1267</v>
      </c>
      <c r="I72" s="37" t="s">
        <v>1268</v>
      </c>
      <c r="J72" s="37" t="s">
        <v>1261</v>
      </c>
      <c r="K72" s="37" t="s">
        <v>1269</v>
      </c>
      <c r="L72" s="37" t="s">
        <v>900</v>
      </c>
      <c r="M72" s="1" t="s">
        <v>3610</v>
      </c>
      <c r="N72" s="37"/>
      <c r="O72" t="s">
        <v>1346</v>
      </c>
      <c r="P72" t="s">
        <v>904</v>
      </c>
      <c r="Q72" s="37"/>
    </row>
    <row r="73" spans="1:17" x14ac:dyDescent="0.2">
      <c r="A73"/>
      <c r="B73" t="s">
        <v>878</v>
      </c>
      <c r="C73" t="s">
        <v>1355</v>
      </c>
      <c r="E73" t="s">
        <v>1342</v>
      </c>
      <c r="F73" s="118" t="s">
        <v>257</v>
      </c>
      <c r="G73" s="2" t="s">
        <v>1266</v>
      </c>
      <c r="H73" s="37" t="s">
        <v>1267</v>
      </c>
      <c r="I73" s="37" t="s">
        <v>1268</v>
      </c>
      <c r="J73" s="37" t="s">
        <v>1261</v>
      </c>
      <c r="K73" s="37" t="s">
        <v>1269</v>
      </c>
      <c r="L73" s="37" t="s">
        <v>1282</v>
      </c>
      <c r="M73" s="87" t="s">
        <v>3610</v>
      </c>
      <c r="N73" s="37"/>
      <c r="O73" t="s">
        <v>1346</v>
      </c>
      <c r="P73" s="37" t="s">
        <v>904</v>
      </c>
      <c r="Q73" s="37"/>
    </row>
    <row r="74" spans="1:17" x14ac:dyDescent="0.2">
      <c r="A74"/>
      <c r="B74" t="s">
        <v>878</v>
      </c>
      <c r="C74" t="s">
        <v>1392</v>
      </c>
      <c r="E74" t="s">
        <v>1393</v>
      </c>
      <c r="F74" s="118" t="s">
        <v>318</v>
      </c>
      <c r="G74" t="s">
        <v>1258</v>
      </c>
      <c r="H74" s="37" t="s">
        <v>1259</v>
      </c>
      <c r="I74" s="37" t="s">
        <v>1260</v>
      </c>
      <c r="J74" s="37" t="s">
        <v>1261</v>
      </c>
      <c r="K74" s="37" t="s">
        <v>1262</v>
      </c>
      <c r="L74" s="37" t="s">
        <v>885</v>
      </c>
      <c r="M74" s="1" t="s">
        <v>3611</v>
      </c>
      <c r="N74" s="1" t="s">
        <v>1394</v>
      </c>
      <c r="O74" t="s">
        <v>1395</v>
      </c>
      <c r="P74" t="s">
        <v>898</v>
      </c>
      <c r="Q74">
        <v>0</v>
      </c>
    </row>
    <row r="75" spans="1:17" x14ac:dyDescent="0.2">
      <c r="A75"/>
      <c r="B75" t="s">
        <v>878</v>
      </c>
      <c r="C75" t="s">
        <v>1399</v>
      </c>
      <c r="E75" t="s">
        <v>1393</v>
      </c>
      <c r="F75" s="118" t="s">
        <v>318</v>
      </c>
      <c r="G75" t="s">
        <v>1258</v>
      </c>
      <c r="H75" s="37" t="s">
        <v>1259</v>
      </c>
      <c r="I75" s="37" t="s">
        <v>1260</v>
      </c>
      <c r="J75" s="37" t="s">
        <v>1261</v>
      </c>
      <c r="K75" s="37" t="s">
        <v>1262</v>
      </c>
      <c r="L75" s="37" t="s">
        <v>906</v>
      </c>
      <c r="M75" s="1" t="s">
        <v>901</v>
      </c>
      <c r="N75" s="37"/>
      <c r="O75" t="s">
        <v>1395</v>
      </c>
      <c r="P75" t="s">
        <v>904</v>
      </c>
    </row>
    <row r="76" spans="1:17" x14ac:dyDescent="0.2">
      <c r="A76"/>
      <c r="B76" t="s">
        <v>878</v>
      </c>
      <c r="C76" t="s">
        <v>1401</v>
      </c>
      <c r="E76" t="s">
        <v>1393</v>
      </c>
      <c r="F76" s="118" t="s">
        <v>318</v>
      </c>
      <c r="G76" s="2" t="s">
        <v>1258</v>
      </c>
      <c r="H76" s="37" t="s">
        <v>1259</v>
      </c>
      <c r="I76" s="37" t="s">
        <v>1260</v>
      </c>
      <c r="J76" s="37" t="s">
        <v>1261</v>
      </c>
      <c r="K76" s="37" t="s">
        <v>1262</v>
      </c>
      <c r="L76" s="37" t="s">
        <v>1274</v>
      </c>
      <c r="M76" s="1" t="s">
        <v>901</v>
      </c>
      <c r="N76" s="37"/>
      <c r="O76" t="s">
        <v>1395</v>
      </c>
      <c r="P76" t="s">
        <v>904</v>
      </c>
      <c r="Q76" s="37"/>
    </row>
    <row r="77" spans="1:17" x14ac:dyDescent="0.2">
      <c r="A77"/>
      <c r="B77" t="s">
        <v>878</v>
      </c>
      <c r="C77" t="s">
        <v>1403</v>
      </c>
      <c r="E77" t="s">
        <v>1393</v>
      </c>
      <c r="F77" s="118" t="s">
        <v>318</v>
      </c>
      <c r="G77" t="s">
        <v>1258</v>
      </c>
      <c r="H77" s="37" t="s">
        <v>1259</v>
      </c>
      <c r="I77" s="37" t="s">
        <v>1260</v>
      </c>
      <c r="J77" s="37" t="s">
        <v>1261</v>
      </c>
      <c r="K77" s="37" t="s">
        <v>1262</v>
      </c>
      <c r="L77" s="37" t="s">
        <v>1277</v>
      </c>
      <c r="M77" s="1" t="s">
        <v>901</v>
      </c>
      <c r="N77" s="37"/>
      <c r="O77" t="s">
        <v>1395</v>
      </c>
      <c r="P77" t="s">
        <v>904</v>
      </c>
      <c r="Q77">
        <v>126</v>
      </c>
    </row>
    <row r="78" spans="1:17" x14ac:dyDescent="0.2">
      <c r="A78"/>
      <c r="B78" t="s">
        <v>878</v>
      </c>
      <c r="C78" t="s">
        <v>1405</v>
      </c>
      <c r="E78" t="s">
        <v>1393</v>
      </c>
      <c r="F78" s="118" t="s">
        <v>318</v>
      </c>
      <c r="G78" s="2" t="s">
        <v>1258</v>
      </c>
      <c r="H78" s="37" t="s">
        <v>1259</v>
      </c>
      <c r="I78" s="37" t="s">
        <v>1260</v>
      </c>
      <c r="J78" s="37" t="s">
        <v>1261</v>
      </c>
      <c r="K78" s="37" t="s">
        <v>1262</v>
      </c>
      <c r="L78" s="37" t="s">
        <v>900</v>
      </c>
      <c r="M78" s="1" t="s">
        <v>901</v>
      </c>
      <c r="N78" s="37"/>
      <c r="O78" t="s">
        <v>1395</v>
      </c>
      <c r="P78" t="s">
        <v>904</v>
      </c>
      <c r="Q78" s="37">
        <v>126</v>
      </c>
    </row>
    <row r="79" spans="1:17" x14ac:dyDescent="0.2">
      <c r="A79"/>
      <c r="B79" t="s">
        <v>878</v>
      </c>
      <c r="C79" t="s">
        <v>1407</v>
      </c>
      <c r="E79" t="s">
        <v>1393</v>
      </c>
      <c r="F79" s="118" t="s">
        <v>318</v>
      </c>
      <c r="G79" t="s">
        <v>1258</v>
      </c>
      <c r="H79" s="37" t="s">
        <v>1259</v>
      </c>
      <c r="I79" s="37" t="s">
        <v>1260</v>
      </c>
      <c r="J79" s="37" t="s">
        <v>1261</v>
      </c>
      <c r="K79" s="37" t="s">
        <v>1262</v>
      </c>
      <c r="L79" s="37" t="s">
        <v>1282</v>
      </c>
      <c r="M79" s="1" t="s">
        <v>901</v>
      </c>
      <c r="N79" s="1"/>
      <c r="O79" t="s">
        <v>1408</v>
      </c>
      <c r="P79" t="s">
        <v>904</v>
      </c>
      <c r="Q79">
        <v>126</v>
      </c>
    </row>
    <row r="80" spans="1:17" x14ac:dyDescent="0.2">
      <c r="A80"/>
      <c r="B80" t="s">
        <v>878</v>
      </c>
      <c r="C80" t="s">
        <v>1396</v>
      </c>
      <c r="E80" t="s">
        <v>1393</v>
      </c>
      <c r="F80" s="118" t="s">
        <v>318</v>
      </c>
      <c r="G80" s="2" t="s">
        <v>1266</v>
      </c>
      <c r="H80" s="37" t="s">
        <v>1267</v>
      </c>
      <c r="I80" s="37" t="s">
        <v>1268</v>
      </c>
      <c r="J80" s="37" t="s">
        <v>1261</v>
      </c>
      <c r="K80" s="37" t="s">
        <v>1269</v>
      </c>
      <c r="L80" s="37" t="s">
        <v>885</v>
      </c>
      <c r="M80" s="1" t="s">
        <v>3612</v>
      </c>
      <c r="N80" s="37"/>
      <c r="O80" t="s">
        <v>1397</v>
      </c>
      <c r="P80" t="s">
        <v>904</v>
      </c>
      <c r="Q80" s="37"/>
    </row>
    <row r="81" spans="1:17" x14ac:dyDescent="0.2">
      <c r="A81"/>
      <c r="B81" t="s">
        <v>878</v>
      </c>
      <c r="C81" t="s">
        <v>1398</v>
      </c>
      <c r="E81" t="s">
        <v>1393</v>
      </c>
      <c r="F81" s="118" t="s">
        <v>318</v>
      </c>
      <c r="G81" t="s">
        <v>1266</v>
      </c>
      <c r="H81" s="37" t="s">
        <v>1267</v>
      </c>
      <c r="I81" s="37" t="s">
        <v>1268</v>
      </c>
      <c r="J81" s="37" t="s">
        <v>1261</v>
      </c>
      <c r="K81" s="37" t="s">
        <v>1269</v>
      </c>
      <c r="L81" s="37" t="s">
        <v>906</v>
      </c>
      <c r="M81" s="1" t="s">
        <v>901</v>
      </c>
      <c r="N81" s="1"/>
      <c r="O81" t="s">
        <v>1397</v>
      </c>
      <c r="P81" t="s">
        <v>904</v>
      </c>
    </row>
    <row r="82" spans="1:17" x14ac:dyDescent="0.2">
      <c r="A82"/>
      <c r="B82" t="s">
        <v>878</v>
      </c>
      <c r="C82" t="s">
        <v>1400</v>
      </c>
      <c r="E82" t="s">
        <v>1393</v>
      </c>
      <c r="F82" s="118" t="s">
        <v>318</v>
      </c>
      <c r="G82" s="2" t="s">
        <v>1266</v>
      </c>
      <c r="H82" s="37" t="s">
        <v>1267</v>
      </c>
      <c r="I82" s="37" t="s">
        <v>1268</v>
      </c>
      <c r="J82" s="37" t="s">
        <v>1261</v>
      </c>
      <c r="K82" s="37" t="s">
        <v>1269</v>
      </c>
      <c r="L82" s="37" t="s">
        <v>1274</v>
      </c>
      <c r="M82" s="1" t="s">
        <v>901</v>
      </c>
      <c r="N82" s="37"/>
      <c r="O82" t="s">
        <v>1397</v>
      </c>
      <c r="P82" t="s">
        <v>904</v>
      </c>
      <c r="Q82" s="37"/>
    </row>
    <row r="83" spans="1:17" x14ac:dyDescent="0.2">
      <c r="A83"/>
      <c r="B83" t="s">
        <v>878</v>
      </c>
      <c r="C83" t="s">
        <v>1402</v>
      </c>
      <c r="E83" t="s">
        <v>1393</v>
      </c>
      <c r="F83" s="118" t="s">
        <v>318</v>
      </c>
      <c r="G83" t="s">
        <v>1266</v>
      </c>
      <c r="H83" s="37" t="s">
        <v>1267</v>
      </c>
      <c r="I83" s="37" t="s">
        <v>1268</v>
      </c>
      <c r="J83" s="37" t="s">
        <v>1261</v>
      </c>
      <c r="K83" s="37" t="s">
        <v>1269</v>
      </c>
      <c r="L83" s="37" t="s">
        <v>1277</v>
      </c>
      <c r="M83" s="1" t="s">
        <v>3612</v>
      </c>
      <c r="N83" s="1"/>
      <c r="O83" t="s">
        <v>1397</v>
      </c>
      <c r="P83" t="s">
        <v>904</v>
      </c>
    </row>
    <row r="84" spans="1:17" x14ac:dyDescent="0.2">
      <c r="A84"/>
      <c r="B84" t="s">
        <v>878</v>
      </c>
      <c r="C84" t="s">
        <v>1404</v>
      </c>
      <c r="E84" t="s">
        <v>1393</v>
      </c>
      <c r="F84" s="118" t="s">
        <v>318</v>
      </c>
      <c r="G84" s="2" t="s">
        <v>1266</v>
      </c>
      <c r="H84" s="37" t="s">
        <v>1267</v>
      </c>
      <c r="I84" s="37" t="s">
        <v>1268</v>
      </c>
      <c r="J84" s="37" t="s">
        <v>1261</v>
      </c>
      <c r="K84" s="37" t="s">
        <v>1269</v>
      </c>
      <c r="L84" s="37" t="s">
        <v>900</v>
      </c>
      <c r="M84" s="1" t="s">
        <v>3612</v>
      </c>
      <c r="N84" s="37"/>
      <c r="O84" t="s">
        <v>1397</v>
      </c>
      <c r="P84" t="s">
        <v>904</v>
      </c>
      <c r="Q84" s="37"/>
    </row>
    <row r="85" spans="1:17" x14ac:dyDescent="0.2">
      <c r="A85"/>
      <c r="B85" t="s">
        <v>878</v>
      </c>
      <c r="C85" t="s">
        <v>1406</v>
      </c>
      <c r="E85" t="s">
        <v>1393</v>
      </c>
      <c r="F85" s="118" t="s">
        <v>318</v>
      </c>
      <c r="G85" s="2" t="s">
        <v>1266</v>
      </c>
      <c r="H85" s="37" t="s">
        <v>1267</v>
      </c>
      <c r="I85" s="37" t="s">
        <v>1268</v>
      </c>
      <c r="J85" s="37" t="s">
        <v>1261</v>
      </c>
      <c r="K85" s="37" t="s">
        <v>1269</v>
      </c>
      <c r="L85" s="37" t="s">
        <v>1282</v>
      </c>
      <c r="M85" s="87" t="s">
        <v>3612</v>
      </c>
      <c r="N85" s="37"/>
      <c r="O85" s="37" t="s">
        <v>1397</v>
      </c>
      <c r="P85" s="37" t="s">
        <v>904</v>
      </c>
      <c r="Q85" s="37"/>
    </row>
    <row r="86" spans="1:17" x14ac:dyDescent="0.2">
      <c r="A86"/>
      <c r="B86" t="s">
        <v>878</v>
      </c>
      <c r="C86" t="s">
        <v>1375</v>
      </c>
      <c r="E86" t="s">
        <v>1376</v>
      </c>
      <c r="F86" s="118" t="s">
        <v>257</v>
      </c>
      <c r="G86" t="s">
        <v>1258</v>
      </c>
      <c r="H86" s="37" t="s">
        <v>1259</v>
      </c>
      <c r="I86" s="37" t="s">
        <v>1260</v>
      </c>
      <c r="J86" s="37" t="s">
        <v>1261</v>
      </c>
      <c r="K86" s="37" t="s">
        <v>1262</v>
      </c>
      <c r="L86" s="37" t="s">
        <v>885</v>
      </c>
      <c r="M86" s="1" t="s">
        <v>3613</v>
      </c>
      <c r="N86" s="1" t="s">
        <v>1377</v>
      </c>
      <c r="O86" t="s">
        <v>1378</v>
      </c>
      <c r="P86" t="s">
        <v>898</v>
      </c>
      <c r="Q86">
        <v>0</v>
      </c>
    </row>
    <row r="87" spans="1:17" x14ac:dyDescent="0.2">
      <c r="A87"/>
      <c r="B87" t="s">
        <v>878</v>
      </c>
      <c r="C87" t="s">
        <v>1382</v>
      </c>
      <c r="E87" t="s">
        <v>1376</v>
      </c>
      <c r="F87" s="118" t="s">
        <v>257</v>
      </c>
      <c r="G87" t="s">
        <v>1258</v>
      </c>
      <c r="H87" s="37" t="s">
        <v>1259</v>
      </c>
      <c r="I87" s="37" t="s">
        <v>1260</v>
      </c>
      <c r="J87" s="37" t="s">
        <v>1261</v>
      </c>
      <c r="K87" s="37" t="s">
        <v>1262</v>
      </c>
      <c r="L87" s="37" t="s">
        <v>906</v>
      </c>
      <c r="M87" s="1" t="s">
        <v>901</v>
      </c>
      <c r="N87" s="37"/>
      <c r="O87" t="s">
        <v>1378</v>
      </c>
      <c r="P87" t="s">
        <v>904</v>
      </c>
    </row>
    <row r="88" spans="1:17" x14ac:dyDescent="0.2">
      <c r="A88"/>
      <c r="B88" t="s">
        <v>878</v>
      </c>
      <c r="C88" t="s">
        <v>1384</v>
      </c>
      <c r="E88" t="s">
        <v>1376</v>
      </c>
      <c r="F88" s="118" t="s">
        <v>257</v>
      </c>
      <c r="G88" s="2" t="s">
        <v>1258</v>
      </c>
      <c r="H88" s="37" t="s">
        <v>1259</v>
      </c>
      <c r="I88" s="37" t="s">
        <v>1260</v>
      </c>
      <c r="J88" s="37" t="s">
        <v>1261</v>
      </c>
      <c r="K88" s="37" t="s">
        <v>1262</v>
      </c>
      <c r="L88" s="37" t="s">
        <v>1274</v>
      </c>
      <c r="M88" s="1" t="s">
        <v>901</v>
      </c>
      <c r="N88" s="37"/>
      <c r="O88" s="37" t="s">
        <v>1378</v>
      </c>
      <c r="P88" t="s">
        <v>904</v>
      </c>
      <c r="Q88" s="37"/>
    </row>
    <row r="89" spans="1:17" x14ac:dyDescent="0.2">
      <c r="A89"/>
      <c r="B89" t="s">
        <v>878</v>
      </c>
      <c r="C89" t="s">
        <v>1386</v>
      </c>
      <c r="E89" t="s">
        <v>1376</v>
      </c>
      <c r="F89" s="118" t="s">
        <v>257</v>
      </c>
      <c r="G89" t="s">
        <v>1258</v>
      </c>
      <c r="H89" s="37" t="s">
        <v>1259</v>
      </c>
      <c r="I89" s="37" t="s">
        <v>1260</v>
      </c>
      <c r="J89" s="37" t="s">
        <v>1261</v>
      </c>
      <c r="K89" s="37" t="s">
        <v>1262</v>
      </c>
      <c r="L89" s="37" t="s">
        <v>1277</v>
      </c>
      <c r="M89" s="1" t="s">
        <v>901</v>
      </c>
      <c r="N89" s="37"/>
      <c r="O89" t="s">
        <v>1378</v>
      </c>
      <c r="P89" t="s">
        <v>904</v>
      </c>
      <c r="Q89">
        <v>126</v>
      </c>
    </row>
    <row r="90" spans="1:17" x14ac:dyDescent="0.2">
      <c r="A90"/>
      <c r="B90" t="s">
        <v>878</v>
      </c>
      <c r="C90" t="s">
        <v>1388</v>
      </c>
      <c r="E90" t="s">
        <v>1376</v>
      </c>
      <c r="F90" s="118" t="s">
        <v>257</v>
      </c>
      <c r="G90" s="2" t="s">
        <v>1258</v>
      </c>
      <c r="H90" s="37" t="s">
        <v>1259</v>
      </c>
      <c r="I90" s="37" t="s">
        <v>1260</v>
      </c>
      <c r="J90" s="37" t="s">
        <v>1261</v>
      </c>
      <c r="K90" s="37" t="s">
        <v>1262</v>
      </c>
      <c r="L90" s="37" t="s">
        <v>900</v>
      </c>
      <c r="M90" s="1" t="s">
        <v>901</v>
      </c>
      <c r="N90" s="37"/>
      <c r="O90" s="37" t="s">
        <v>1378</v>
      </c>
      <c r="P90" t="s">
        <v>904</v>
      </c>
      <c r="Q90" s="37">
        <v>126</v>
      </c>
    </row>
    <row r="91" spans="1:17" x14ac:dyDescent="0.2">
      <c r="A91"/>
      <c r="B91" t="s">
        <v>878</v>
      </c>
      <c r="C91" t="s">
        <v>1390</v>
      </c>
      <c r="E91" t="s">
        <v>1376</v>
      </c>
      <c r="F91" s="118" t="s">
        <v>257</v>
      </c>
      <c r="G91" t="s">
        <v>1258</v>
      </c>
      <c r="H91" s="37" t="s">
        <v>1259</v>
      </c>
      <c r="I91" s="37" t="s">
        <v>1260</v>
      </c>
      <c r="J91" s="37" t="s">
        <v>1261</v>
      </c>
      <c r="K91" s="37" t="s">
        <v>1262</v>
      </c>
      <c r="L91" s="37" t="s">
        <v>1282</v>
      </c>
      <c r="M91" s="1" t="s">
        <v>901</v>
      </c>
      <c r="N91" s="1"/>
      <c r="O91" t="s">
        <v>1391</v>
      </c>
      <c r="P91" t="s">
        <v>904</v>
      </c>
      <c r="Q91">
        <v>126</v>
      </c>
    </row>
    <row r="92" spans="1:17" x14ac:dyDescent="0.2">
      <c r="A92"/>
      <c r="B92" t="s">
        <v>878</v>
      </c>
      <c r="C92" t="s">
        <v>1379</v>
      </c>
      <c r="E92" t="s">
        <v>1376</v>
      </c>
      <c r="F92" s="118" t="s">
        <v>257</v>
      </c>
      <c r="G92" s="2" t="s">
        <v>1266</v>
      </c>
      <c r="H92" s="37" t="s">
        <v>1267</v>
      </c>
      <c r="I92" s="37" t="s">
        <v>1268</v>
      </c>
      <c r="J92" s="37" t="s">
        <v>1261</v>
      </c>
      <c r="K92" s="37" t="s">
        <v>1269</v>
      </c>
      <c r="L92" s="37" t="s">
        <v>885</v>
      </c>
      <c r="M92" s="1" t="s">
        <v>3614</v>
      </c>
      <c r="N92" s="37"/>
      <c r="O92" s="37" t="s">
        <v>1380</v>
      </c>
      <c r="P92" t="s">
        <v>904</v>
      </c>
      <c r="Q92" s="37"/>
    </row>
    <row r="93" spans="1:17" x14ac:dyDescent="0.2">
      <c r="A93"/>
      <c r="B93" t="s">
        <v>878</v>
      </c>
      <c r="C93" t="s">
        <v>1381</v>
      </c>
      <c r="E93" t="s">
        <v>1376</v>
      </c>
      <c r="F93" s="118" t="s">
        <v>257</v>
      </c>
      <c r="G93" t="s">
        <v>1266</v>
      </c>
      <c r="H93" s="37" t="s">
        <v>1267</v>
      </c>
      <c r="I93" s="37" t="s">
        <v>1268</v>
      </c>
      <c r="J93" s="37" t="s">
        <v>1261</v>
      </c>
      <c r="K93" s="37" t="s">
        <v>1269</v>
      </c>
      <c r="L93" s="37" t="s">
        <v>906</v>
      </c>
      <c r="M93" s="1" t="s">
        <v>901</v>
      </c>
      <c r="N93" s="1"/>
      <c r="O93" t="s">
        <v>1380</v>
      </c>
      <c r="P93" t="s">
        <v>904</v>
      </c>
    </row>
    <row r="94" spans="1:17" x14ac:dyDescent="0.2">
      <c r="A94"/>
      <c r="B94" t="s">
        <v>878</v>
      </c>
      <c r="C94" t="s">
        <v>1383</v>
      </c>
      <c r="E94" t="s">
        <v>1376</v>
      </c>
      <c r="F94" s="118" t="s">
        <v>257</v>
      </c>
      <c r="G94" s="2" t="s">
        <v>1266</v>
      </c>
      <c r="H94" s="37" t="s">
        <v>1267</v>
      </c>
      <c r="I94" s="37" t="s">
        <v>1268</v>
      </c>
      <c r="J94" s="37" t="s">
        <v>1261</v>
      </c>
      <c r="K94" s="37" t="s">
        <v>1269</v>
      </c>
      <c r="L94" s="37" t="s">
        <v>1274</v>
      </c>
      <c r="M94" s="1" t="s">
        <v>901</v>
      </c>
      <c r="N94" s="37"/>
      <c r="O94" s="37" t="s">
        <v>1380</v>
      </c>
      <c r="P94" t="s">
        <v>904</v>
      </c>
      <c r="Q94" s="37"/>
    </row>
    <row r="95" spans="1:17" x14ac:dyDescent="0.2">
      <c r="A95"/>
      <c r="B95" t="s">
        <v>878</v>
      </c>
      <c r="C95" t="s">
        <v>1385</v>
      </c>
      <c r="E95" t="s">
        <v>1376</v>
      </c>
      <c r="F95" s="118" t="s">
        <v>257</v>
      </c>
      <c r="G95" t="s">
        <v>1266</v>
      </c>
      <c r="H95" s="37" t="s">
        <v>1267</v>
      </c>
      <c r="I95" s="37" t="s">
        <v>1268</v>
      </c>
      <c r="J95" s="37" t="s">
        <v>1261</v>
      </c>
      <c r="K95" s="37" t="s">
        <v>1269</v>
      </c>
      <c r="L95" s="37" t="s">
        <v>1277</v>
      </c>
      <c r="M95" s="1" t="s">
        <v>3614</v>
      </c>
      <c r="N95" s="1"/>
      <c r="O95" t="s">
        <v>1380</v>
      </c>
      <c r="P95" t="s">
        <v>904</v>
      </c>
    </row>
    <row r="96" spans="1:17" x14ac:dyDescent="0.2">
      <c r="A96"/>
      <c r="B96" t="s">
        <v>878</v>
      </c>
      <c r="C96" t="s">
        <v>1387</v>
      </c>
      <c r="E96" t="s">
        <v>1376</v>
      </c>
      <c r="F96" s="118" t="s">
        <v>257</v>
      </c>
      <c r="G96" s="2" t="s">
        <v>1266</v>
      </c>
      <c r="H96" s="37" t="s">
        <v>1267</v>
      </c>
      <c r="I96" s="37" t="s">
        <v>1268</v>
      </c>
      <c r="J96" s="37" t="s">
        <v>1261</v>
      </c>
      <c r="K96" s="37" t="s">
        <v>1269</v>
      </c>
      <c r="L96" s="37" t="s">
        <v>900</v>
      </c>
      <c r="M96" s="1" t="s">
        <v>3614</v>
      </c>
      <c r="N96" s="37"/>
      <c r="O96" s="37" t="s">
        <v>1380</v>
      </c>
      <c r="P96" t="s">
        <v>904</v>
      </c>
      <c r="Q96" s="37"/>
    </row>
    <row r="97" spans="1:17" x14ac:dyDescent="0.2">
      <c r="A97"/>
      <c r="B97" t="s">
        <v>878</v>
      </c>
      <c r="C97" t="s">
        <v>1389</v>
      </c>
      <c r="E97" t="s">
        <v>1376</v>
      </c>
      <c r="F97" s="118" t="s">
        <v>257</v>
      </c>
      <c r="G97" s="2" t="s">
        <v>1266</v>
      </c>
      <c r="H97" s="37" t="s">
        <v>1267</v>
      </c>
      <c r="I97" s="37" t="s">
        <v>1268</v>
      </c>
      <c r="J97" s="37" t="s">
        <v>1261</v>
      </c>
      <c r="K97" s="37" t="s">
        <v>1269</v>
      </c>
      <c r="L97" s="37" t="s">
        <v>1282</v>
      </c>
      <c r="M97" s="87" t="s">
        <v>3614</v>
      </c>
      <c r="N97" s="37"/>
      <c r="O97" s="37" t="s">
        <v>1380</v>
      </c>
      <c r="P97" s="37" t="s">
        <v>904</v>
      </c>
      <c r="Q97" s="37"/>
    </row>
    <row r="98" spans="1:17" x14ac:dyDescent="0.2">
      <c r="A98"/>
      <c r="B98" t="s">
        <v>878</v>
      </c>
      <c r="C98" t="s">
        <v>1507</v>
      </c>
      <c r="E98" t="s">
        <v>1494</v>
      </c>
      <c r="F98" s="118" t="s">
        <v>435</v>
      </c>
      <c r="G98" t="s">
        <v>1258</v>
      </c>
      <c r="H98" s="37" t="s">
        <v>1259</v>
      </c>
      <c r="I98" s="37" t="s">
        <v>1260</v>
      </c>
      <c r="J98" s="37" t="s">
        <v>1261</v>
      </c>
      <c r="K98" s="37" t="s">
        <v>1262</v>
      </c>
      <c r="L98" s="37" t="s">
        <v>1282</v>
      </c>
      <c r="M98" s="1" t="s">
        <v>901</v>
      </c>
      <c r="N98" s="1"/>
      <c r="O98" t="s">
        <v>1508</v>
      </c>
      <c r="P98" t="s">
        <v>904</v>
      </c>
      <c r="Q98">
        <v>126</v>
      </c>
    </row>
    <row r="99" spans="1:17" x14ac:dyDescent="0.2">
      <c r="A99"/>
      <c r="B99" t="s">
        <v>878</v>
      </c>
      <c r="C99" t="s">
        <v>1496</v>
      </c>
      <c r="E99" t="s">
        <v>1494</v>
      </c>
      <c r="F99" s="118" t="s">
        <v>435</v>
      </c>
      <c r="G99" t="s">
        <v>1266</v>
      </c>
      <c r="H99" s="37" t="s">
        <v>1267</v>
      </c>
      <c r="I99" s="37" t="s">
        <v>1268</v>
      </c>
      <c r="J99" s="37" t="s">
        <v>1261</v>
      </c>
      <c r="K99" s="37" t="s">
        <v>1269</v>
      </c>
      <c r="L99" s="37" t="s">
        <v>885</v>
      </c>
      <c r="M99" s="1" t="s">
        <v>3615</v>
      </c>
      <c r="N99" s="37"/>
      <c r="O99" t="s">
        <v>1497</v>
      </c>
      <c r="P99" t="s">
        <v>904</v>
      </c>
    </row>
    <row r="100" spans="1:17" x14ac:dyDescent="0.2">
      <c r="A100"/>
      <c r="B100" t="s">
        <v>878</v>
      </c>
      <c r="C100" t="s">
        <v>1498</v>
      </c>
      <c r="E100" t="s">
        <v>1494</v>
      </c>
      <c r="F100" s="118" t="s">
        <v>435</v>
      </c>
      <c r="G100" s="2" t="s">
        <v>1266</v>
      </c>
      <c r="H100" s="37" t="s">
        <v>1267</v>
      </c>
      <c r="I100" s="37" t="s">
        <v>1268</v>
      </c>
      <c r="J100" s="37" t="s">
        <v>1261</v>
      </c>
      <c r="K100" s="37" t="s">
        <v>1269</v>
      </c>
      <c r="L100" s="37" t="s">
        <v>906</v>
      </c>
      <c r="M100" s="1" t="s">
        <v>901</v>
      </c>
      <c r="N100" s="37"/>
      <c r="O100" s="37" t="s">
        <v>1497</v>
      </c>
      <c r="P100" t="s">
        <v>904</v>
      </c>
      <c r="Q100" s="37"/>
    </row>
    <row r="101" spans="1:17" x14ac:dyDescent="0.2">
      <c r="A101"/>
      <c r="B101" t="s">
        <v>878</v>
      </c>
      <c r="C101" t="s">
        <v>1500</v>
      </c>
      <c r="E101" t="s">
        <v>1494</v>
      </c>
      <c r="F101" s="118" t="s">
        <v>435</v>
      </c>
      <c r="G101" t="s">
        <v>1266</v>
      </c>
      <c r="H101" s="37" t="s">
        <v>1267</v>
      </c>
      <c r="I101" s="37" t="s">
        <v>1268</v>
      </c>
      <c r="J101" s="37" t="s">
        <v>1261</v>
      </c>
      <c r="K101" s="37" t="s">
        <v>1269</v>
      </c>
      <c r="L101" s="37" t="s">
        <v>1274</v>
      </c>
      <c r="M101" s="1" t="s">
        <v>901</v>
      </c>
      <c r="N101" s="37"/>
      <c r="O101" t="s">
        <v>1497</v>
      </c>
      <c r="P101" t="s">
        <v>904</v>
      </c>
    </row>
    <row r="102" spans="1:17" x14ac:dyDescent="0.2">
      <c r="A102"/>
      <c r="B102" t="s">
        <v>878</v>
      </c>
      <c r="C102" t="s">
        <v>1502</v>
      </c>
      <c r="E102" t="s">
        <v>1494</v>
      </c>
      <c r="F102" s="118" t="s">
        <v>435</v>
      </c>
      <c r="G102" s="2" t="s">
        <v>1266</v>
      </c>
      <c r="H102" s="37" t="s">
        <v>1267</v>
      </c>
      <c r="I102" s="37" t="s">
        <v>1268</v>
      </c>
      <c r="J102" s="37" t="s">
        <v>1261</v>
      </c>
      <c r="K102" s="37" t="s">
        <v>1269</v>
      </c>
      <c r="L102" s="37" t="s">
        <v>1277</v>
      </c>
      <c r="M102" s="1" t="s">
        <v>3615</v>
      </c>
      <c r="N102" s="37"/>
      <c r="O102" s="37" t="s">
        <v>1497</v>
      </c>
      <c r="P102" t="s">
        <v>904</v>
      </c>
      <c r="Q102" s="37"/>
    </row>
    <row r="103" spans="1:17" x14ac:dyDescent="0.2">
      <c r="A103"/>
      <c r="B103" t="s">
        <v>878</v>
      </c>
      <c r="C103" t="s">
        <v>1504</v>
      </c>
      <c r="E103" t="s">
        <v>1494</v>
      </c>
      <c r="F103" s="118" t="s">
        <v>435</v>
      </c>
      <c r="G103" t="s">
        <v>1266</v>
      </c>
      <c r="H103" s="37" t="s">
        <v>1267</v>
      </c>
      <c r="I103" s="37" t="s">
        <v>1268</v>
      </c>
      <c r="J103" s="37" t="s">
        <v>1261</v>
      </c>
      <c r="K103" s="37" t="s">
        <v>1269</v>
      </c>
      <c r="L103" s="37" t="s">
        <v>900</v>
      </c>
      <c r="M103" s="1" t="s">
        <v>3615</v>
      </c>
      <c r="N103" s="1"/>
      <c r="O103" t="s">
        <v>1497</v>
      </c>
      <c r="P103" t="s">
        <v>904</v>
      </c>
    </row>
    <row r="104" spans="1:17" x14ac:dyDescent="0.2">
      <c r="A104"/>
      <c r="B104" t="s">
        <v>878</v>
      </c>
      <c r="C104" t="s">
        <v>1506</v>
      </c>
      <c r="E104" t="s">
        <v>1494</v>
      </c>
      <c r="F104" s="118" t="s">
        <v>435</v>
      </c>
      <c r="G104" s="2" t="s">
        <v>1266</v>
      </c>
      <c r="H104" s="37" t="s">
        <v>1267</v>
      </c>
      <c r="I104" s="37" t="s">
        <v>1268</v>
      </c>
      <c r="J104" s="37" t="s">
        <v>1261</v>
      </c>
      <c r="K104" s="37" t="s">
        <v>1269</v>
      </c>
      <c r="L104" s="37" t="s">
        <v>1282</v>
      </c>
      <c r="M104" s="1" t="s">
        <v>3615</v>
      </c>
      <c r="N104" s="37"/>
      <c r="O104" s="37" t="s">
        <v>1497</v>
      </c>
      <c r="P104" t="s">
        <v>904</v>
      </c>
      <c r="Q104" s="37"/>
    </row>
    <row r="105" spans="1:17" x14ac:dyDescent="0.2">
      <c r="A105"/>
      <c r="B105" t="s">
        <v>878</v>
      </c>
      <c r="C105" t="s">
        <v>1493</v>
      </c>
      <c r="E105" t="s">
        <v>1494</v>
      </c>
      <c r="F105" s="118" t="s">
        <v>435</v>
      </c>
      <c r="G105" t="s">
        <v>1258</v>
      </c>
      <c r="H105" s="37" t="s">
        <v>1259</v>
      </c>
      <c r="I105" s="37" t="s">
        <v>1260</v>
      </c>
      <c r="J105" s="37" t="s">
        <v>1261</v>
      </c>
      <c r="K105" s="37" t="s">
        <v>1262</v>
      </c>
      <c r="L105" s="37" t="s">
        <v>885</v>
      </c>
      <c r="M105" s="1" t="s">
        <v>3616</v>
      </c>
      <c r="N105" s="1"/>
      <c r="O105" t="s">
        <v>1495</v>
      </c>
      <c r="P105" t="s">
        <v>898</v>
      </c>
      <c r="Q105">
        <v>0</v>
      </c>
    </row>
    <row r="106" spans="1:17" x14ac:dyDescent="0.2">
      <c r="A106"/>
      <c r="B106" t="s">
        <v>878</v>
      </c>
      <c r="C106" t="s">
        <v>1499</v>
      </c>
      <c r="E106" t="s">
        <v>1494</v>
      </c>
      <c r="F106" s="118" t="s">
        <v>435</v>
      </c>
      <c r="G106" s="2" t="s">
        <v>1258</v>
      </c>
      <c r="H106" s="37" t="s">
        <v>1259</v>
      </c>
      <c r="I106" s="37" t="s">
        <v>1260</v>
      </c>
      <c r="J106" s="37" t="s">
        <v>1261</v>
      </c>
      <c r="K106" s="37" t="s">
        <v>1262</v>
      </c>
      <c r="L106" s="37" t="s">
        <v>906</v>
      </c>
      <c r="M106" s="1" t="s">
        <v>901</v>
      </c>
      <c r="N106" s="37"/>
      <c r="O106" s="37" t="s">
        <v>1495</v>
      </c>
      <c r="P106" t="s">
        <v>904</v>
      </c>
      <c r="Q106" s="37"/>
    </row>
    <row r="107" spans="1:17" x14ac:dyDescent="0.2">
      <c r="A107"/>
      <c r="B107" t="s">
        <v>878</v>
      </c>
      <c r="C107" t="s">
        <v>1501</v>
      </c>
      <c r="E107" t="s">
        <v>1494</v>
      </c>
      <c r="F107" s="118" t="s">
        <v>435</v>
      </c>
      <c r="G107" t="s">
        <v>1258</v>
      </c>
      <c r="H107" s="37" t="s">
        <v>1259</v>
      </c>
      <c r="I107" s="37" t="s">
        <v>1260</v>
      </c>
      <c r="J107" s="37" t="s">
        <v>1261</v>
      </c>
      <c r="K107" s="37" t="s">
        <v>1262</v>
      </c>
      <c r="L107" s="37" t="s">
        <v>1274</v>
      </c>
      <c r="M107" s="1" t="s">
        <v>901</v>
      </c>
      <c r="N107" s="1"/>
      <c r="O107" t="s">
        <v>1495</v>
      </c>
      <c r="P107" t="s">
        <v>904</v>
      </c>
    </row>
    <row r="108" spans="1:17" x14ac:dyDescent="0.2">
      <c r="A108"/>
      <c r="B108" t="s">
        <v>878</v>
      </c>
      <c r="C108" t="s">
        <v>1503</v>
      </c>
      <c r="E108" t="s">
        <v>1494</v>
      </c>
      <c r="F108" s="118" t="s">
        <v>435</v>
      </c>
      <c r="G108" s="2" t="s">
        <v>1258</v>
      </c>
      <c r="H108" s="37" t="s">
        <v>1259</v>
      </c>
      <c r="I108" s="37" t="s">
        <v>1260</v>
      </c>
      <c r="J108" s="37" t="s">
        <v>1261</v>
      </c>
      <c r="K108" s="37" t="s">
        <v>1262</v>
      </c>
      <c r="L108" s="37" t="s">
        <v>1277</v>
      </c>
      <c r="M108" s="1" t="s">
        <v>901</v>
      </c>
      <c r="N108" s="37"/>
      <c r="O108" s="37" t="s">
        <v>1495</v>
      </c>
      <c r="P108" t="s">
        <v>904</v>
      </c>
      <c r="Q108" s="37">
        <v>126</v>
      </c>
    </row>
    <row r="109" spans="1:17" x14ac:dyDescent="0.2">
      <c r="A109"/>
      <c r="B109" t="s">
        <v>878</v>
      </c>
      <c r="C109" t="s">
        <v>1505</v>
      </c>
      <c r="E109" t="s">
        <v>1494</v>
      </c>
      <c r="F109" s="118" t="s">
        <v>435</v>
      </c>
      <c r="G109" s="2" t="s">
        <v>1258</v>
      </c>
      <c r="H109" s="37" t="s">
        <v>1259</v>
      </c>
      <c r="I109" s="37" t="s">
        <v>1260</v>
      </c>
      <c r="J109" s="37" t="s">
        <v>1261</v>
      </c>
      <c r="K109" s="37" t="s">
        <v>1262</v>
      </c>
      <c r="L109" s="37" t="s">
        <v>900</v>
      </c>
      <c r="M109" s="87" t="s">
        <v>901</v>
      </c>
      <c r="N109" s="37"/>
      <c r="O109" t="s">
        <v>1495</v>
      </c>
      <c r="P109" s="37" t="s">
        <v>904</v>
      </c>
      <c r="Q109" s="37">
        <v>126</v>
      </c>
    </row>
    <row r="110" spans="1:17" x14ac:dyDescent="0.2">
      <c r="A110"/>
      <c r="B110" t="s">
        <v>878</v>
      </c>
      <c r="C110" t="s">
        <v>1491</v>
      </c>
      <c r="E110" t="s">
        <v>1477</v>
      </c>
      <c r="F110" s="118" t="s">
        <v>257</v>
      </c>
      <c r="G110" t="s">
        <v>1258</v>
      </c>
      <c r="H110" s="37" t="s">
        <v>1259</v>
      </c>
      <c r="I110" s="37" t="s">
        <v>1260</v>
      </c>
      <c r="J110" s="37" t="s">
        <v>1261</v>
      </c>
      <c r="K110" s="37" t="s">
        <v>1262</v>
      </c>
      <c r="L110" s="37" t="s">
        <v>1282</v>
      </c>
      <c r="M110" s="1" t="s">
        <v>901</v>
      </c>
      <c r="N110" s="1"/>
      <c r="O110" t="s">
        <v>1492</v>
      </c>
      <c r="P110" t="s">
        <v>904</v>
      </c>
      <c r="Q110">
        <v>126</v>
      </c>
    </row>
    <row r="111" spans="1:17" x14ac:dyDescent="0.2">
      <c r="A111"/>
      <c r="B111" t="s">
        <v>878</v>
      </c>
      <c r="C111" t="s">
        <v>1480</v>
      </c>
      <c r="E111" t="s">
        <v>1477</v>
      </c>
      <c r="F111" s="118" t="s">
        <v>257</v>
      </c>
      <c r="G111" t="s">
        <v>1266</v>
      </c>
      <c r="H111" s="37" t="s">
        <v>1267</v>
      </c>
      <c r="I111" s="37" t="s">
        <v>1268</v>
      </c>
      <c r="J111" s="37" t="s">
        <v>1261</v>
      </c>
      <c r="K111" s="37" t="s">
        <v>1269</v>
      </c>
      <c r="L111" s="37" t="s">
        <v>885</v>
      </c>
      <c r="M111" s="1" t="s">
        <v>3617</v>
      </c>
      <c r="N111" s="37"/>
      <c r="O111" t="s">
        <v>1481</v>
      </c>
      <c r="P111" t="s">
        <v>904</v>
      </c>
    </row>
    <row r="112" spans="1:17" x14ac:dyDescent="0.2">
      <c r="A112"/>
      <c r="B112" t="s">
        <v>878</v>
      </c>
      <c r="C112" t="s">
        <v>1482</v>
      </c>
      <c r="E112" t="s">
        <v>1477</v>
      </c>
      <c r="F112" s="118" t="s">
        <v>257</v>
      </c>
      <c r="G112" s="2" t="s">
        <v>1266</v>
      </c>
      <c r="H112" s="37" t="s">
        <v>1267</v>
      </c>
      <c r="I112" s="37" t="s">
        <v>1268</v>
      </c>
      <c r="J112" s="37" t="s">
        <v>1261</v>
      </c>
      <c r="K112" s="37" t="s">
        <v>1269</v>
      </c>
      <c r="L112" s="37" t="s">
        <v>906</v>
      </c>
      <c r="M112" s="1" t="s">
        <v>901</v>
      </c>
      <c r="N112" s="37"/>
      <c r="O112" t="s">
        <v>1481</v>
      </c>
      <c r="P112" t="s">
        <v>904</v>
      </c>
      <c r="Q112" s="37"/>
    </row>
    <row r="113" spans="1:17" x14ac:dyDescent="0.2">
      <c r="A113"/>
      <c r="B113" t="s">
        <v>878</v>
      </c>
      <c r="C113" t="s">
        <v>1484</v>
      </c>
      <c r="E113" t="s">
        <v>1477</v>
      </c>
      <c r="F113" s="118" t="s">
        <v>257</v>
      </c>
      <c r="G113" t="s">
        <v>1266</v>
      </c>
      <c r="H113" s="37" t="s">
        <v>1267</v>
      </c>
      <c r="I113" s="37" t="s">
        <v>1268</v>
      </c>
      <c r="J113" s="37" t="s">
        <v>1261</v>
      </c>
      <c r="K113" s="37" t="s">
        <v>1269</v>
      </c>
      <c r="L113" s="37" t="s">
        <v>1274</v>
      </c>
      <c r="M113" s="1" t="s">
        <v>901</v>
      </c>
      <c r="N113" s="37"/>
      <c r="O113" t="s">
        <v>1481</v>
      </c>
      <c r="P113" t="s">
        <v>904</v>
      </c>
    </row>
    <row r="114" spans="1:17" x14ac:dyDescent="0.2">
      <c r="A114"/>
      <c r="B114" t="s">
        <v>878</v>
      </c>
      <c r="C114" t="s">
        <v>1486</v>
      </c>
      <c r="E114" t="s">
        <v>1477</v>
      </c>
      <c r="F114" s="118" t="s">
        <v>257</v>
      </c>
      <c r="G114" s="2" t="s">
        <v>1266</v>
      </c>
      <c r="H114" s="37" t="s">
        <v>1267</v>
      </c>
      <c r="I114" s="37" t="s">
        <v>1268</v>
      </c>
      <c r="J114" s="37" t="s">
        <v>1261</v>
      </c>
      <c r="K114" s="37" t="s">
        <v>1269</v>
      </c>
      <c r="L114" s="37" t="s">
        <v>1277</v>
      </c>
      <c r="M114" s="1" t="s">
        <v>3617</v>
      </c>
      <c r="N114" s="37"/>
      <c r="O114" t="s">
        <v>1481</v>
      </c>
      <c r="P114" t="s">
        <v>904</v>
      </c>
      <c r="Q114" s="37"/>
    </row>
    <row r="115" spans="1:17" x14ac:dyDescent="0.2">
      <c r="A115"/>
      <c r="B115" t="s">
        <v>878</v>
      </c>
      <c r="C115" t="s">
        <v>1488</v>
      </c>
      <c r="E115" t="s">
        <v>1477</v>
      </c>
      <c r="F115" s="118" t="s">
        <v>257</v>
      </c>
      <c r="G115" t="s">
        <v>1266</v>
      </c>
      <c r="H115" s="37" t="s">
        <v>1267</v>
      </c>
      <c r="I115" s="37" t="s">
        <v>1268</v>
      </c>
      <c r="J115" s="37" t="s">
        <v>1261</v>
      </c>
      <c r="K115" s="37" t="s">
        <v>1269</v>
      </c>
      <c r="L115" s="37" t="s">
        <v>900</v>
      </c>
      <c r="M115" s="1" t="s">
        <v>3617</v>
      </c>
      <c r="N115" s="1"/>
      <c r="O115" t="s">
        <v>1481</v>
      </c>
      <c r="P115" t="s">
        <v>904</v>
      </c>
    </row>
    <row r="116" spans="1:17" x14ac:dyDescent="0.2">
      <c r="A116"/>
      <c r="B116" t="s">
        <v>878</v>
      </c>
      <c r="C116" t="s">
        <v>1490</v>
      </c>
      <c r="E116" t="s">
        <v>1477</v>
      </c>
      <c r="F116" s="118" t="s">
        <v>257</v>
      </c>
      <c r="G116" s="2" t="s">
        <v>1266</v>
      </c>
      <c r="H116" s="37" t="s">
        <v>1267</v>
      </c>
      <c r="I116" s="37" t="s">
        <v>1268</v>
      </c>
      <c r="J116" s="37" t="s">
        <v>1261</v>
      </c>
      <c r="K116" s="37" t="s">
        <v>1269</v>
      </c>
      <c r="L116" s="37" t="s">
        <v>1282</v>
      </c>
      <c r="M116" s="1" t="s">
        <v>3617</v>
      </c>
      <c r="N116" s="37"/>
      <c r="O116" t="s">
        <v>1481</v>
      </c>
      <c r="P116" t="s">
        <v>904</v>
      </c>
      <c r="Q116" s="37"/>
    </row>
    <row r="117" spans="1:17" x14ac:dyDescent="0.2">
      <c r="A117"/>
      <c r="B117" t="s">
        <v>878</v>
      </c>
      <c r="C117" t="s">
        <v>1476</v>
      </c>
      <c r="E117" t="s">
        <v>1477</v>
      </c>
      <c r="F117" s="118" t="s">
        <v>257</v>
      </c>
      <c r="G117" t="s">
        <v>1258</v>
      </c>
      <c r="H117" s="37" t="s">
        <v>1259</v>
      </c>
      <c r="I117" s="37" t="s">
        <v>1260</v>
      </c>
      <c r="J117" s="37" t="s">
        <v>1261</v>
      </c>
      <c r="K117" s="37" t="s">
        <v>1262</v>
      </c>
      <c r="L117" s="37" t="s">
        <v>885</v>
      </c>
      <c r="M117" s="1" t="s">
        <v>3618</v>
      </c>
      <c r="N117" s="1" t="s">
        <v>1478</v>
      </c>
      <c r="O117" t="s">
        <v>1479</v>
      </c>
      <c r="P117" t="s">
        <v>898</v>
      </c>
      <c r="Q117">
        <v>0</v>
      </c>
    </row>
    <row r="118" spans="1:17" x14ac:dyDescent="0.2">
      <c r="A118"/>
      <c r="B118" t="s">
        <v>878</v>
      </c>
      <c r="C118" t="s">
        <v>1483</v>
      </c>
      <c r="E118" t="s">
        <v>1477</v>
      </c>
      <c r="F118" s="118" t="s">
        <v>257</v>
      </c>
      <c r="G118" s="2" t="s">
        <v>1258</v>
      </c>
      <c r="H118" s="37" t="s">
        <v>1259</v>
      </c>
      <c r="I118" s="37" t="s">
        <v>1260</v>
      </c>
      <c r="J118" s="37" t="s">
        <v>1261</v>
      </c>
      <c r="K118" s="37" t="s">
        <v>1262</v>
      </c>
      <c r="L118" s="37" t="s">
        <v>906</v>
      </c>
      <c r="M118" s="1" t="s">
        <v>901</v>
      </c>
      <c r="N118" s="37"/>
      <c r="O118" t="s">
        <v>1479</v>
      </c>
      <c r="P118" t="s">
        <v>904</v>
      </c>
      <c r="Q118" s="37"/>
    </row>
    <row r="119" spans="1:17" x14ac:dyDescent="0.2">
      <c r="A119"/>
      <c r="B119" t="s">
        <v>878</v>
      </c>
      <c r="C119" t="s">
        <v>1485</v>
      </c>
      <c r="E119" t="s">
        <v>1477</v>
      </c>
      <c r="F119" s="118" t="s">
        <v>257</v>
      </c>
      <c r="G119" t="s">
        <v>1258</v>
      </c>
      <c r="H119" s="37" t="s">
        <v>1259</v>
      </c>
      <c r="I119" s="37" t="s">
        <v>1260</v>
      </c>
      <c r="J119" s="37" t="s">
        <v>1261</v>
      </c>
      <c r="K119" s="37" t="s">
        <v>1262</v>
      </c>
      <c r="L119" s="37" t="s">
        <v>1274</v>
      </c>
      <c r="M119" s="1" t="s">
        <v>901</v>
      </c>
      <c r="N119" s="1"/>
      <c r="O119" t="s">
        <v>1479</v>
      </c>
      <c r="P119" t="s">
        <v>904</v>
      </c>
    </row>
    <row r="120" spans="1:17" x14ac:dyDescent="0.2">
      <c r="A120"/>
      <c r="B120" t="s">
        <v>878</v>
      </c>
      <c r="C120" t="s">
        <v>1487</v>
      </c>
      <c r="E120" t="s">
        <v>1477</v>
      </c>
      <c r="F120" s="118" t="s">
        <v>257</v>
      </c>
      <c r="G120" s="2" t="s">
        <v>1258</v>
      </c>
      <c r="H120" s="37" t="s">
        <v>1259</v>
      </c>
      <c r="I120" s="37" t="s">
        <v>1260</v>
      </c>
      <c r="J120" s="37" t="s">
        <v>1261</v>
      </c>
      <c r="K120" s="37" t="s">
        <v>1262</v>
      </c>
      <c r="L120" s="37" t="s">
        <v>1277</v>
      </c>
      <c r="M120" s="1" t="s">
        <v>901</v>
      </c>
      <c r="N120" s="37"/>
      <c r="O120" t="s">
        <v>1479</v>
      </c>
      <c r="P120" t="s">
        <v>904</v>
      </c>
      <c r="Q120" s="37">
        <v>126</v>
      </c>
    </row>
    <row r="121" spans="1:17" x14ac:dyDescent="0.2">
      <c r="A121"/>
      <c r="B121" t="s">
        <v>878</v>
      </c>
      <c r="C121" t="s">
        <v>1489</v>
      </c>
      <c r="E121" t="s">
        <v>1477</v>
      </c>
      <c r="F121" s="118" t="s">
        <v>257</v>
      </c>
      <c r="G121" s="2" t="s">
        <v>1258</v>
      </c>
      <c r="H121" s="37" t="s">
        <v>1259</v>
      </c>
      <c r="I121" s="37" t="s">
        <v>1260</v>
      </c>
      <c r="J121" s="37" t="s">
        <v>1261</v>
      </c>
      <c r="K121" s="37" t="s">
        <v>1262</v>
      </c>
      <c r="L121" s="37" t="s">
        <v>900</v>
      </c>
      <c r="M121" s="88" t="s">
        <v>901</v>
      </c>
      <c r="N121" s="37"/>
      <c r="O121" t="s">
        <v>1479</v>
      </c>
      <c r="P121" s="37" t="s">
        <v>904</v>
      </c>
      <c r="Q121" s="37">
        <v>126</v>
      </c>
    </row>
    <row r="122" spans="1:17" x14ac:dyDescent="0.2">
      <c r="A122"/>
      <c r="B122" t="s">
        <v>878</v>
      </c>
      <c r="C122" t="s">
        <v>1426</v>
      </c>
      <c r="E122" t="s">
        <v>1427</v>
      </c>
      <c r="F122" s="118" t="s">
        <v>318</v>
      </c>
      <c r="G122" t="s">
        <v>1258</v>
      </c>
      <c r="H122" s="37" t="s">
        <v>1259</v>
      </c>
      <c r="I122" s="37" t="s">
        <v>1260</v>
      </c>
      <c r="J122" s="37" t="s">
        <v>1261</v>
      </c>
      <c r="K122" s="37" t="s">
        <v>1262</v>
      </c>
      <c r="L122" s="37" t="s">
        <v>885</v>
      </c>
      <c r="M122" s="1" t="s">
        <v>3619</v>
      </c>
      <c r="N122" s="1"/>
      <c r="O122" t="s">
        <v>1428</v>
      </c>
      <c r="P122" t="s">
        <v>898</v>
      </c>
      <c r="Q122">
        <v>0</v>
      </c>
    </row>
    <row r="123" spans="1:17" x14ac:dyDescent="0.2">
      <c r="A123"/>
      <c r="B123" t="s">
        <v>878</v>
      </c>
      <c r="C123" t="s">
        <v>1432</v>
      </c>
      <c r="E123" t="s">
        <v>1427</v>
      </c>
      <c r="F123" s="118" t="s">
        <v>318</v>
      </c>
      <c r="G123" t="s">
        <v>1258</v>
      </c>
      <c r="H123" s="37" t="s">
        <v>1259</v>
      </c>
      <c r="I123" s="37" t="s">
        <v>1260</v>
      </c>
      <c r="J123" s="37" t="s">
        <v>1261</v>
      </c>
      <c r="K123" s="37" t="s">
        <v>1262</v>
      </c>
      <c r="L123" s="37" t="s">
        <v>906</v>
      </c>
      <c r="M123" s="1" t="s">
        <v>901</v>
      </c>
      <c r="N123" s="37"/>
      <c r="O123" t="s">
        <v>1428</v>
      </c>
      <c r="P123" t="s">
        <v>904</v>
      </c>
    </row>
    <row r="124" spans="1:17" x14ac:dyDescent="0.2">
      <c r="A124"/>
      <c r="B124" t="s">
        <v>878</v>
      </c>
      <c r="C124" t="s">
        <v>1434</v>
      </c>
      <c r="E124" t="s">
        <v>1427</v>
      </c>
      <c r="F124" s="118" t="s">
        <v>318</v>
      </c>
      <c r="G124" s="2" t="s">
        <v>1258</v>
      </c>
      <c r="H124" s="37" t="s">
        <v>1259</v>
      </c>
      <c r="I124" s="37" t="s">
        <v>1260</v>
      </c>
      <c r="J124" s="37" t="s">
        <v>1261</v>
      </c>
      <c r="K124" s="37" t="s">
        <v>1262</v>
      </c>
      <c r="L124" s="37" t="s">
        <v>1274</v>
      </c>
      <c r="M124" s="1" t="s">
        <v>901</v>
      </c>
      <c r="N124" s="37"/>
      <c r="O124" t="s">
        <v>1428</v>
      </c>
      <c r="P124" t="s">
        <v>904</v>
      </c>
      <c r="Q124" s="37"/>
    </row>
    <row r="125" spans="1:17" x14ac:dyDescent="0.2">
      <c r="A125"/>
      <c r="B125" t="s">
        <v>878</v>
      </c>
      <c r="C125" t="s">
        <v>1436</v>
      </c>
      <c r="E125" t="s">
        <v>1427</v>
      </c>
      <c r="F125" s="118" t="s">
        <v>318</v>
      </c>
      <c r="G125" t="s">
        <v>1258</v>
      </c>
      <c r="H125" s="37" t="s">
        <v>1259</v>
      </c>
      <c r="I125" s="37" t="s">
        <v>1260</v>
      </c>
      <c r="J125" s="37" t="s">
        <v>1261</v>
      </c>
      <c r="K125" s="37" t="s">
        <v>1262</v>
      </c>
      <c r="L125" s="37" t="s">
        <v>1277</v>
      </c>
      <c r="M125" s="1" t="s">
        <v>901</v>
      </c>
      <c r="N125" s="37"/>
      <c r="O125" t="s">
        <v>1428</v>
      </c>
      <c r="P125" t="s">
        <v>904</v>
      </c>
      <c r="Q125">
        <v>126</v>
      </c>
    </row>
    <row r="126" spans="1:17" x14ac:dyDescent="0.2">
      <c r="A126"/>
      <c r="B126" t="s">
        <v>878</v>
      </c>
      <c r="C126" t="s">
        <v>1438</v>
      </c>
      <c r="E126" t="s">
        <v>1427</v>
      </c>
      <c r="F126" s="118" t="s">
        <v>318</v>
      </c>
      <c r="G126" s="2" t="s">
        <v>1258</v>
      </c>
      <c r="H126" s="37" t="s">
        <v>1259</v>
      </c>
      <c r="I126" s="37" t="s">
        <v>1260</v>
      </c>
      <c r="J126" s="37" t="s">
        <v>1261</v>
      </c>
      <c r="K126" s="37" t="s">
        <v>1262</v>
      </c>
      <c r="L126" s="37" t="s">
        <v>900</v>
      </c>
      <c r="M126" s="1" t="s">
        <v>901</v>
      </c>
      <c r="N126" s="37"/>
      <c r="O126" t="s">
        <v>1428</v>
      </c>
      <c r="P126" t="s">
        <v>904</v>
      </c>
      <c r="Q126" s="37">
        <v>126</v>
      </c>
    </row>
    <row r="127" spans="1:17" x14ac:dyDescent="0.2">
      <c r="A127"/>
      <c r="B127" t="s">
        <v>878</v>
      </c>
      <c r="C127" t="s">
        <v>1440</v>
      </c>
      <c r="E127" t="s">
        <v>1427</v>
      </c>
      <c r="F127" s="118" t="s">
        <v>318</v>
      </c>
      <c r="G127" t="s">
        <v>1258</v>
      </c>
      <c r="H127" s="37" t="s">
        <v>1259</v>
      </c>
      <c r="I127" s="37" t="s">
        <v>1260</v>
      </c>
      <c r="J127" s="37" t="s">
        <v>1261</v>
      </c>
      <c r="K127" s="37" t="s">
        <v>1262</v>
      </c>
      <c r="L127" s="37" t="s">
        <v>1282</v>
      </c>
      <c r="M127" s="1" t="s">
        <v>901</v>
      </c>
      <c r="N127" s="1"/>
      <c r="O127" t="s">
        <v>1441</v>
      </c>
      <c r="P127" t="s">
        <v>904</v>
      </c>
      <c r="Q127">
        <v>126</v>
      </c>
    </row>
    <row r="128" spans="1:17" x14ac:dyDescent="0.2">
      <c r="A128"/>
      <c r="B128" t="s">
        <v>878</v>
      </c>
      <c r="C128" t="s">
        <v>1429</v>
      </c>
      <c r="E128" t="s">
        <v>1427</v>
      </c>
      <c r="F128" s="118" t="s">
        <v>318</v>
      </c>
      <c r="G128" s="2" t="s">
        <v>1266</v>
      </c>
      <c r="H128" s="37" t="s">
        <v>1267</v>
      </c>
      <c r="I128" s="37" t="s">
        <v>1268</v>
      </c>
      <c r="J128" s="37" t="s">
        <v>1261</v>
      </c>
      <c r="K128" s="37" t="s">
        <v>1269</v>
      </c>
      <c r="L128" s="37" t="s">
        <v>885</v>
      </c>
      <c r="M128" s="37" t="s">
        <v>3620</v>
      </c>
      <c r="N128" s="37"/>
      <c r="O128" t="s">
        <v>1430</v>
      </c>
      <c r="P128" t="s">
        <v>904</v>
      </c>
      <c r="Q128" s="37"/>
    </row>
    <row r="129" spans="1:17" x14ac:dyDescent="0.2">
      <c r="A129"/>
      <c r="B129" t="s">
        <v>878</v>
      </c>
      <c r="C129" t="s">
        <v>1431</v>
      </c>
      <c r="E129" t="s">
        <v>1427</v>
      </c>
      <c r="F129" s="118" t="s">
        <v>318</v>
      </c>
      <c r="G129" t="s">
        <v>1266</v>
      </c>
      <c r="H129" s="37" t="s">
        <v>1267</v>
      </c>
      <c r="I129" s="37" t="s">
        <v>1268</v>
      </c>
      <c r="J129" s="37" t="s">
        <v>1261</v>
      </c>
      <c r="K129" s="37" t="s">
        <v>1269</v>
      </c>
      <c r="L129" s="37" t="s">
        <v>906</v>
      </c>
      <c r="M129" s="1" t="s">
        <v>901</v>
      </c>
      <c r="N129" s="1"/>
      <c r="O129" t="s">
        <v>1430</v>
      </c>
      <c r="P129" t="s">
        <v>904</v>
      </c>
    </row>
    <row r="130" spans="1:17" x14ac:dyDescent="0.2">
      <c r="A130"/>
      <c r="B130" t="s">
        <v>878</v>
      </c>
      <c r="C130" t="s">
        <v>1433</v>
      </c>
      <c r="E130" t="s">
        <v>1427</v>
      </c>
      <c r="F130" s="118" t="s">
        <v>318</v>
      </c>
      <c r="G130" s="2" t="s">
        <v>1266</v>
      </c>
      <c r="H130" s="37" t="s">
        <v>1267</v>
      </c>
      <c r="I130" s="37" t="s">
        <v>1268</v>
      </c>
      <c r="J130" s="37" t="s">
        <v>1261</v>
      </c>
      <c r="K130" s="37" t="s">
        <v>1269</v>
      </c>
      <c r="L130" s="37" t="s">
        <v>1274</v>
      </c>
      <c r="M130" s="37" t="s">
        <v>901</v>
      </c>
      <c r="N130" s="37"/>
      <c r="O130" t="s">
        <v>1430</v>
      </c>
      <c r="P130" t="s">
        <v>904</v>
      </c>
      <c r="Q130" s="37"/>
    </row>
    <row r="131" spans="1:17" x14ac:dyDescent="0.2">
      <c r="A131"/>
      <c r="B131" t="s">
        <v>878</v>
      </c>
      <c r="C131" t="s">
        <v>1435</v>
      </c>
      <c r="E131" t="s">
        <v>1427</v>
      </c>
      <c r="F131" s="118" t="s">
        <v>318</v>
      </c>
      <c r="G131" t="s">
        <v>1266</v>
      </c>
      <c r="H131" s="37" t="s">
        <v>1267</v>
      </c>
      <c r="I131" s="37" t="s">
        <v>1268</v>
      </c>
      <c r="J131" s="37" t="s">
        <v>1261</v>
      </c>
      <c r="K131" s="37" t="s">
        <v>1269</v>
      </c>
      <c r="L131" s="37" t="s">
        <v>1277</v>
      </c>
      <c r="M131" s="1" t="s">
        <v>3620</v>
      </c>
      <c r="N131" s="1"/>
      <c r="O131" t="s">
        <v>1430</v>
      </c>
      <c r="P131" t="s">
        <v>904</v>
      </c>
    </row>
    <row r="132" spans="1:17" x14ac:dyDescent="0.2">
      <c r="A132"/>
      <c r="B132" t="s">
        <v>878</v>
      </c>
      <c r="C132" t="s">
        <v>1437</v>
      </c>
      <c r="E132" t="s">
        <v>1427</v>
      </c>
      <c r="F132" s="118" t="s">
        <v>318</v>
      </c>
      <c r="G132" s="2" t="s">
        <v>1266</v>
      </c>
      <c r="H132" s="37" t="s">
        <v>1267</v>
      </c>
      <c r="I132" s="37" t="s">
        <v>1268</v>
      </c>
      <c r="J132" s="37" t="s">
        <v>1261</v>
      </c>
      <c r="K132" s="37" t="s">
        <v>1269</v>
      </c>
      <c r="L132" s="37" t="s">
        <v>900</v>
      </c>
      <c r="M132" s="37" t="s">
        <v>3620</v>
      </c>
      <c r="N132" s="37"/>
      <c r="O132" t="s">
        <v>1430</v>
      </c>
      <c r="P132" t="s">
        <v>904</v>
      </c>
      <c r="Q132" s="37"/>
    </row>
    <row r="133" spans="1:17" x14ac:dyDescent="0.2">
      <c r="A133"/>
      <c r="B133" t="s">
        <v>878</v>
      </c>
      <c r="C133" t="s">
        <v>1439</v>
      </c>
      <c r="E133" t="s">
        <v>1427</v>
      </c>
      <c r="F133" s="118" t="s">
        <v>318</v>
      </c>
      <c r="G133" s="2" t="s">
        <v>1266</v>
      </c>
      <c r="H133" s="37" t="s">
        <v>1267</v>
      </c>
      <c r="I133" s="37" t="s">
        <v>1268</v>
      </c>
      <c r="J133" s="37" t="s">
        <v>1261</v>
      </c>
      <c r="K133" s="37" t="s">
        <v>1269</v>
      </c>
      <c r="L133" s="37" t="s">
        <v>1282</v>
      </c>
      <c r="M133" s="97" t="s">
        <v>3620</v>
      </c>
      <c r="N133" s="37"/>
      <c r="O133" t="s">
        <v>1430</v>
      </c>
      <c r="P133" s="37" t="s">
        <v>904</v>
      </c>
      <c r="Q133" s="37"/>
    </row>
    <row r="134" spans="1:17" x14ac:dyDescent="0.2">
      <c r="A134"/>
      <c r="B134" t="s">
        <v>878</v>
      </c>
      <c r="C134" t="s">
        <v>1409</v>
      </c>
      <c r="E134" t="s">
        <v>1410</v>
      </c>
      <c r="F134" s="118" t="s">
        <v>257</v>
      </c>
      <c r="G134" t="s">
        <v>1258</v>
      </c>
      <c r="H134" s="37" t="s">
        <v>1259</v>
      </c>
      <c r="I134" s="37" t="s">
        <v>1260</v>
      </c>
      <c r="J134" s="37" t="s">
        <v>1261</v>
      </c>
      <c r="K134" s="37" t="s">
        <v>1262</v>
      </c>
      <c r="L134" s="37" t="s">
        <v>885</v>
      </c>
      <c r="M134" s="1" t="s">
        <v>3621</v>
      </c>
      <c r="N134" s="1" t="s">
        <v>1411</v>
      </c>
      <c r="O134" t="s">
        <v>1412</v>
      </c>
      <c r="P134" t="s">
        <v>898</v>
      </c>
      <c r="Q134">
        <v>0</v>
      </c>
    </row>
    <row r="135" spans="1:17" x14ac:dyDescent="0.2">
      <c r="A135"/>
      <c r="B135" t="s">
        <v>878</v>
      </c>
      <c r="C135" t="s">
        <v>1416</v>
      </c>
      <c r="E135" t="s">
        <v>1410</v>
      </c>
      <c r="F135" s="118" t="s">
        <v>257</v>
      </c>
      <c r="G135" t="s">
        <v>1258</v>
      </c>
      <c r="H135" s="37" t="s">
        <v>1259</v>
      </c>
      <c r="I135" s="37" t="s">
        <v>1260</v>
      </c>
      <c r="J135" s="37" t="s">
        <v>1261</v>
      </c>
      <c r="K135" s="37" t="s">
        <v>1262</v>
      </c>
      <c r="L135" s="37" t="s">
        <v>906</v>
      </c>
      <c r="M135" s="1" t="s">
        <v>901</v>
      </c>
      <c r="N135" s="37"/>
      <c r="O135" t="s">
        <v>1412</v>
      </c>
      <c r="P135" t="s">
        <v>904</v>
      </c>
    </row>
    <row r="136" spans="1:17" x14ac:dyDescent="0.2">
      <c r="A136"/>
      <c r="B136" t="s">
        <v>878</v>
      </c>
      <c r="C136" t="s">
        <v>1418</v>
      </c>
      <c r="E136" t="s">
        <v>1410</v>
      </c>
      <c r="F136" s="118" t="s">
        <v>257</v>
      </c>
      <c r="G136" s="2" t="s">
        <v>1258</v>
      </c>
      <c r="H136" s="37" t="s">
        <v>1259</v>
      </c>
      <c r="I136" s="37" t="s">
        <v>1260</v>
      </c>
      <c r="J136" s="37" t="s">
        <v>1261</v>
      </c>
      <c r="K136" s="37" t="s">
        <v>1262</v>
      </c>
      <c r="L136" s="37" t="s">
        <v>1274</v>
      </c>
      <c r="M136" s="1" t="s">
        <v>901</v>
      </c>
      <c r="N136" s="37"/>
      <c r="O136" t="s">
        <v>1412</v>
      </c>
      <c r="P136" t="s">
        <v>904</v>
      </c>
      <c r="Q136" s="37"/>
    </row>
    <row r="137" spans="1:17" x14ac:dyDescent="0.2">
      <c r="A137"/>
      <c r="B137" t="s">
        <v>878</v>
      </c>
      <c r="C137" t="s">
        <v>1420</v>
      </c>
      <c r="E137" t="s">
        <v>1410</v>
      </c>
      <c r="F137" s="118" t="s">
        <v>257</v>
      </c>
      <c r="G137" t="s">
        <v>1258</v>
      </c>
      <c r="H137" s="37" t="s">
        <v>1259</v>
      </c>
      <c r="I137" s="37" t="s">
        <v>1260</v>
      </c>
      <c r="J137" s="37" t="s">
        <v>1261</v>
      </c>
      <c r="K137" s="37" t="s">
        <v>1262</v>
      </c>
      <c r="L137" s="37" t="s">
        <v>1277</v>
      </c>
      <c r="M137" s="1" t="s">
        <v>901</v>
      </c>
      <c r="N137" s="37"/>
      <c r="O137" t="s">
        <v>1412</v>
      </c>
      <c r="P137" t="s">
        <v>904</v>
      </c>
      <c r="Q137">
        <v>126</v>
      </c>
    </row>
    <row r="138" spans="1:17" x14ac:dyDescent="0.2">
      <c r="A138"/>
      <c r="B138" t="s">
        <v>878</v>
      </c>
      <c r="C138" t="s">
        <v>1422</v>
      </c>
      <c r="E138" t="s">
        <v>1410</v>
      </c>
      <c r="F138" s="118" t="s">
        <v>257</v>
      </c>
      <c r="G138" s="2" t="s">
        <v>1258</v>
      </c>
      <c r="H138" s="37" t="s">
        <v>1259</v>
      </c>
      <c r="I138" s="37" t="s">
        <v>1260</v>
      </c>
      <c r="J138" s="37" t="s">
        <v>1261</v>
      </c>
      <c r="K138" s="37" t="s">
        <v>1262</v>
      </c>
      <c r="L138" s="37" t="s">
        <v>900</v>
      </c>
      <c r="M138" s="1" t="s">
        <v>901</v>
      </c>
      <c r="N138" s="37"/>
      <c r="O138" t="s">
        <v>1412</v>
      </c>
      <c r="P138" t="s">
        <v>904</v>
      </c>
      <c r="Q138" s="37">
        <v>126</v>
      </c>
    </row>
    <row r="139" spans="1:17" x14ac:dyDescent="0.2">
      <c r="A139"/>
      <c r="B139" t="s">
        <v>878</v>
      </c>
      <c r="C139" t="s">
        <v>1424</v>
      </c>
      <c r="E139" t="s">
        <v>1410</v>
      </c>
      <c r="F139" s="118" t="s">
        <v>257</v>
      </c>
      <c r="G139" t="s">
        <v>1258</v>
      </c>
      <c r="H139" s="37" t="s">
        <v>1259</v>
      </c>
      <c r="I139" s="37" t="s">
        <v>1260</v>
      </c>
      <c r="J139" s="37" t="s">
        <v>1261</v>
      </c>
      <c r="K139" s="37" t="s">
        <v>1262</v>
      </c>
      <c r="L139" s="37" t="s">
        <v>1282</v>
      </c>
      <c r="M139" s="1" t="s">
        <v>901</v>
      </c>
      <c r="N139" s="1"/>
      <c r="O139" t="s">
        <v>1425</v>
      </c>
      <c r="P139" t="s">
        <v>904</v>
      </c>
      <c r="Q139">
        <v>126</v>
      </c>
    </row>
    <row r="140" spans="1:17" x14ac:dyDescent="0.2">
      <c r="A140"/>
      <c r="B140" t="s">
        <v>878</v>
      </c>
      <c r="C140" t="s">
        <v>1413</v>
      </c>
      <c r="E140" t="s">
        <v>1410</v>
      </c>
      <c r="F140" s="118" t="s">
        <v>257</v>
      </c>
      <c r="G140" s="2" t="s">
        <v>1266</v>
      </c>
      <c r="H140" s="37" t="s">
        <v>1267</v>
      </c>
      <c r="I140" s="37" t="s">
        <v>1268</v>
      </c>
      <c r="J140" s="37" t="s">
        <v>1261</v>
      </c>
      <c r="K140" s="37" t="s">
        <v>1269</v>
      </c>
      <c r="L140" s="37" t="s">
        <v>885</v>
      </c>
      <c r="M140" s="37" t="s">
        <v>3622</v>
      </c>
      <c r="N140" s="37"/>
      <c r="O140" t="s">
        <v>1414</v>
      </c>
      <c r="P140" t="s">
        <v>904</v>
      </c>
      <c r="Q140" s="37"/>
    </row>
    <row r="141" spans="1:17" x14ac:dyDescent="0.2">
      <c r="A141"/>
      <c r="B141" t="s">
        <v>878</v>
      </c>
      <c r="C141" t="s">
        <v>1415</v>
      </c>
      <c r="E141" t="s">
        <v>1410</v>
      </c>
      <c r="F141" s="118" t="s">
        <v>257</v>
      </c>
      <c r="G141" t="s">
        <v>1266</v>
      </c>
      <c r="H141" s="37" t="s">
        <v>1267</v>
      </c>
      <c r="I141" s="37" t="s">
        <v>1268</v>
      </c>
      <c r="J141" s="37" t="s">
        <v>1261</v>
      </c>
      <c r="K141" s="37" t="s">
        <v>1269</v>
      </c>
      <c r="L141" s="37" t="s">
        <v>906</v>
      </c>
      <c r="M141" s="1" t="s">
        <v>901</v>
      </c>
      <c r="N141" s="1"/>
      <c r="O141" t="s">
        <v>1414</v>
      </c>
      <c r="P141" t="s">
        <v>904</v>
      </c>
    </row>
    <row r="142" spans="1:17" x14ac:dyDescent="0.2">
      <c r="A142"/>
      <c r="B142" t="s">
        <v>878</v>
      </c>
      <c r="C142" t="s">
        <v>1417</v>
      </c>
      <c r="E142" t="s">
        <v>1410</v>
      </c>
      <c r="F142" s="118" t="s">
        <v>257</v>
      </c>
      <c r="G142" s="2" t="s">
        <v>1266</v>
      </c>
      <c r="H142" s="37" t="s">
        <v>1267</v>
      </c>
      <c r="I142" s="37" t="s">
        <v>1268</v>
      </c>
      <c r="J142" s="37" t="s">
        <v>1261</v>
      </c>
      <c r="K142" s="37" t="s">
        <v>1269</v>
      </c>
      <c r="L142" s="37" t="s">
        <v>1274</v>
      </c>
      <c r="M142" s="37" t="s">
        <v>901</v>
      </c>
      <c r="N142" s="37"/>
      <c r="O142" t="s">
        <v>1414</v>
      </c>
      <c r="P142" t="s">
        <v>904</v>
      </c>
      <c r="Q142" s="37"/>
    </row>
    <row r="143" spans="1:17" x14ac:dyDescent="0.2">
      <c r="A143"/>
      <c r="B143" t="s">
        <v>878</v>
      </c>
      <c r="C143" t="s">
        <v>1419</v>
      </c>
      <c r="E143" t="s">
        <v>1410</v>
      </c>
      <c r="F143" s="118" t="s">
        <v>257</v>
      </c>
      <c r="G143" t="s">
        <v>1266</v>
      </c>
      <c r="H143" s="37" t="s">
        <v>1267</v>
      </c>
      <c r="I143" s="37" t="s">
        <v>1268</v>
      </c>
      <c r="J143" s="37" t="s">
        <v>1261</v>
      </c>
      <c r="K143" s="37" t="s">
        <v>1269</v>
      </c>
      <c r="L143" s="37" t="s">
        <v>1277</v>
      </c>
      <c r="M143" s="1" t="s">
        <v>3622</v>
      </c>
      <c r="N143" s="1"/>
      <c r="O143" t="s">
        <v>1414</v>
      </c>
      <c r="P143" t="s">
        <v>904</v>
      </c>
    </row>
    <row r="144" spans="1:17" x14ac:dyDescent="0.2">
      <c r="A144"/>
      <c r="B144" t="s">
        <v>878</v>
      </c>
      <c r="C144" t="s">
        <v>1421</v>
      </c>
      <c r="E144" t="s">
        <v>1410</v>
      </c>
      <c r="F144" s="118" t="s">
        <v>257</v>
      </c>
      <c r="G144" s="2" t="s">
        <v>1266</v>
      </c>
      <c r="H144" s="37" t="s">
        <v>1267</v>
      </c>
      <c r="I144" s="37" t="s">
        <v>1268</v>
      </c>
      <c r="J144" s="37" t="s">
        <v>1261</v>
      </c>
      <c r="K144" s="37" t="s">
        <v>1269</v>
      </c>
      <c r="L144" s="37" t="s">
        <v>900</v>
      </c>
      <c r="M144" s="37" t="s">
        <v>3622</v>
      </c>
      <c r="N144" s="37"/>
      <c r="O144" t="s">
        <v>1414</v>
      </c>
      <c r="P144" t="s">
        <v>904</v>
      </c>
      <c r="Q144" s="37"/>
    </row>
    <row r="145" spans="1:17" x14ac:dyDescent="0.2">
      <c r="A145"/>
      <c r="B145" t="s">
        <v>878</v>
      </c>
      <c r="C145" t="s">
        <v>1423</v>
      </c>
      <c r="E145" t="s">
        <v>1410</v>
      </c>
      <c r="F145" s="118" t="s">
        <v>257</v>
      </c>
      <c r="G145" s="2" t="s">
        <v>1266</v>
      </c>
      <c r="H145" s="37" t="s">
        <v>1267</v>
      </c>
      <c r="I145" s="37" t="s">
        <v>1268</v>
      </c>
      <c r="J145" s="37" t="s">
        <v>1261</v>
      </c>
      <c r="K145" s="37" t="s">
        <v>1269</v>
      </c>
      <c r="L145" s="37" t="s">
        <v>1282</v>
      </c>
      <c r="M145" s="97" t="s">
        <v>3622</v>
      </c>
      <c r="N145" s="37"/>
      <c r="O145" t="s">
        <v>1414</v>
      </c>
      <c r="P145" s="37" t="s">
        <v>904</v>
      </c>
      <c r="Q145" s="37"/>
    </row>
    <row r="146" spans="1:17" x14ac:dyDescent="0.2">
      <c r="A146"/>
      <c r="B146" t="s">
        <v>878</v>
      </c>
      <c r="C146" t="s">
        <v>1459</v>
      </c>
      <c r="E146" t="s">
        <v>1460</v>
      </c>
      <c r="F146" s="118" t="s">
        <v>318</v>
      </c>
      <c r="G146" t="s">
        <v>1258</v>
      </c>
      <c r="H146" s="37" t="s">
        <v>1259</v>
      </c>
      <c r="I146" s="37" t="s">
        <v>1260</v>
      </c>
      <c r="J146" s="37" t="s">
        <v>1261</v>
      </c>
      <c r="K146" s="37" t="s">
        <v>1262</v>
      </c>
      <c r="L146" s="37" t="s">
        <v>885</v>
      </c>
      <c r="M146" s="1" t="s">
        <v>3623</v>
      </c>
      <c r="N146" s="1" t="s">
        <v>1461</v>
      </c>
      <c r="O146" t="s">
        <v>1462</v>
      </c>
      <c r="P146" t="s">
        <v>898</v>
      </c>
      <c r="Q146">
        <v>0</v>
      </c>
    </row>
    <row r="147" spans="1:17" x14ac:dyDescent="0.2">
      <c r="A147"/>
      <c r="B147" t="s">
        <v>878</v>
      </c>
      <c r="C147" t="s">
        <v>1466</v>
      </c>
      <c r="E147" t="s">
        <v>1460</v>
      </c>
      <c r="F147" s="118" t="s">
        <v>318</v>
      </c>
      <c r="G147" t="s">
        <v>1258</v>
      </c>
      <c r="H147" s="37" t="s">
        <v>1259</v>
      </c>
      <c r="I147" s="37" t="s">
        <v>1260</v>
      </c>
      <c r="J147" s="37" t="s">
        <v>1261</v>
      </c>
      <c r="K147" s="37" t="s">
        <v>1262</v>
      </c>
      <c r="L147" s="37" t="s">
        <v>906</v>
      </c>
      <c r="M147" s="1" t="s">
        <v>901</v>
      </c>
      <c r="N147" s="37"/>
      <c r="O147" t="s">
        <v>1462</v>
      </c>
      <c r="P147" t="s">
        <v>904</v>
      </c>
    </row>
    <row r="148" spans="1:17" x14ac:dyDescent="0.2">
      <c r="A148"/>
      <c r="B148" t="s">
        <v>878</v>
      </c>
      <c r="C148" t="s">
        <v>1468</v>
      </c>
      <c r="E148" t="s">
        <v>1460</v>
      </c>
      <c r="F148" s="118" t="s">
        <v>318</v>
      </c>
      <c r="G148" s="2" t="s">
        <v>1258</v>
      </c>
      <c r="H148" s="37" t="s">
        <v>1259</v>
      </c>
      <c r="I148" s="37" t="s">
        <v>1260</v>
      </c>
      <c r="J148" s="37" t="s">
        <v>1261</v>
      </c>
      <c r="K148" s="37" t="s">
        <v>1262</v>
      </c>
      <c r="L148" s="37" t="s">
        <v>1274</v>
      </c>
      <c r="M148" s="1" t="s">
        <v>901</v>
      </c>
      <c r="N148" s="37"/>
      <c r="O148" t="s">
        <v>1462</v>
      </c>
      <c r="P148" t="s">
        <v>904</v>
      </c>
      <c r="Q148" s="37"/>
    </row>
    <row r="149" spans="1:17" x14ac:dyDescent="0.2">
      <c r="A149"/>
      <c r="B149" t="s">
        <v>878</v>
      </c>
      <c r="C149" t="s">
        <v>1470</v>
      </c>
      <c r="E149" t="s">
        <v>1460</v>
      </c>
      <c r="F149" s="118" t="s">
        <v>318</v>
      </c>
      <c r="G149" t="s">
        <v>1258</v>
      </c>
      <c r="H149" s="37" t="s">
        <v>1259</v>
      </c>
      <c r="I149" s="37" t="s">
        <v>1260</v>
      </c>
      <c r="J149" s="37" t="s">
        <v>1261</v>
      </c>
      <c r="K149" s="37" t="s">
        <v>1262</v>
      </c>
      <c r="L149" s="37" t="s">
        <v>1277</v>
      </c>
      <c r="M149" s="1" t="s">
        <v>901</v>
      </c>
      <c r="N149" s="37"/>
      <c r="O149" t="s">
        <v>1462</v>
      </c>
      <c r="P149" t="s">
        <v>904</v>
      </c>
      <c r="Q149">
        <v>126</v>
      </c>
    </row>
    <row r="150" spans="1:17" x14ac:dyDescent="0.2">
      <c r="A150"/>
      <c r="B150" t="s">
        <v>878</v>
      </c>
      <c r="C150" t="s">
        <v>1472</v>
      </c>
      <c r="E150" t="s">
        <v>1460</v>
      </c>
      <c r="F150" s="118" t="s">
        <v>318</v>
      </c>
      <c r="G150" s="2" t="s">
        <v>1258</v>
      </c>
      <c r="H150" s="37" t="s">
        <v>1259</v>
      </c>
      <c r="I150" s="37" t="s">
        <v>1260</v>
      </c>
      <c r="J150" s="37" t="s">
        <v>1261</v>
      </c>
      <c r="K150" s="37" t="s">
        <v>1262</v>
      </c>
      <c r="L150" s="37" t="s">
        <v>900</v>
      </c>
      <c r="M150" s="1" t="s">
        <v>901</v>
      </c>
      <c r="N150" s="37"/>
      <c r="O150" t="s">
        <v>1462</v>
      </c>
      <c r="P150" t="s">
        <v>904</v>
      </c>
      <c r="Q150" s="37">
        <v>126</v>
      </c>
    </row>
    <row r="151" spans="1:17" x14ac:dyDescent="0.2">
      <c r="A151"/>
      <c r="B151" t="s">
        <v>878</v>
      </c>
      <c r="C151" t="s">
        <v>1474</v>
      </c>
      <c r="E151" t="s">
        <v>1460</v>
      </c>
      <c r="F151" s="118" t="s">
        <v>318</v>
      </c>
      <c r="G151" t="s">
        <v>1258</v>
      </c>
      <c r="H151" s="37" t="s">
        <v>1259</v>
      </c>
      <c r="I151" s="37" t="s">
        <v>1260</v>
      </c>
      <c r="J151" s="37" t="s">
        <v>1261</v>
      </c>
      <c r="K151" s="37" t="s">
        <v>1262</v>
      </c>
      <c r="L151" s="37" t="s">
        <v>1282</v>
      </c>
      <c r="M151" s="1" t="s">
        <v>901</v>
      </c>
      <c r="N151" s="1"/>
      <c r="O151" t="s">
        <v>1475</v>
      </c>
      <c r="P151" t="s">
        <v>904</v>
      </c>
      <c r="Q151">
        <v>126</v>
      </c>
    </row>
    <row r="152" spans="1:17" x14ac:dyDescent="0.2">
      <c r="A152"/>
      <c r="B152" t="s">
        <v>878</v>
      </c>
      <c r="C152" t="s">
        <v>1463</v>
      </c>
      <c r="E152" t="s">
        <v>1460</v>
      </c>
      <c r="F152" s="118" t="s">
        <v>318</v>
      </c>
      <c r="G152" s="2" t="s">
        <v>1266</v>
      </c>
      <c r="H152" s="37" t="s">
        <v>1267</v>
      </c>
      <c r="I152" s="37" t="s">
        <v>1268</v>
      </c>
      <c r="J152" s="37" t="s">
        <v>1261</v>
      </c>
      <c r="K152" s="37" t="s">
        <v>1269</v>
      </c>
      <c r="L152" s="37" t="s">
        <v>885</v>
      </c>
      <c r="M152" s="37" t="s">
        <v>3624</v>
      </c>
      <c r="N152" s="37"/>
      <c r="O152" t="s">
        <v>1464</v>
      </c>
      <c r="P152" t="s">
        <v>904</v>
      </c>
      <c r="Q152" s="37"/>
    </row>
    <row r="153" spans="1:17" x14ac:dyDescent="0.2">
      <c r="A153"/>
      <c r="B153" t="s">
        <v>878</v>
      </c>
      <c r="C153" t="s">
        <v>1465</v>
      </c>
      <c r="E153" t="s">
        <v>1460</v>
      </c>
      <c r="F153" s="118" t="s">
        <v>318</v>
      </c>
      <c r="G153" t="s">
        <v>1266</v>
      </c>
      <c r="H153" s="37" t="s">
        <v>1267</v>
      </c>
      <c r="I153" s="37" t="s">
        <v>1268</v>
      </c>
      <c r="J153" s="37" t="s">
        <v>1261</v>
      </c>
      <c r="K153" s="37" t="s">
        <v>1269</v>
      </c>
      <c r="L153" s="37" t="s">
        <v>906</v>
      </c>
      <c r="M153" s="1" t="s">
        <v>901</v>
      </c>
      <c r="N153" s="1"/>
      <c r="O153" t="s">
        <v>1464</v>
      </c>
      <c r="P153" t="s">
        <v>904</v>
      </c>
    </row>
    <row r="154" spans="1:17" x14ac:dyDescent="0.2">
      <c r="A154"/>
      <c r="B154" t="s">
        <v>878</v>
      </c>
      <c r="C154" t="s">
        <v>1467</v>
      </c>
      <c r="E154" t="s">
        <v>1460</v>
      </c>
      <c r="F154" s="118" t="s">
        <v>318</v>
      </c>
      <c r="G154" s="2" t="s">
        <v>1266</v>
      </c>
      <c r="H154" s="37" t="s">
        <v>1267</v>
      </c>
      <c r="I154" s="37" t="s">
        <v>1268</v>
      </c>
      <c r="J154" s="37" t="s">
        <v>1261</v>
      </c>
      <c r="K154" s="37" t="s">
        <v>1269</v>
      </c>
      <c r="L154" s="37" t="s">
        <v>1274</v>
      </c>
      <c r="M154" s="37" t="s">
        <v>901</v>
      </c>
      <c r="N154" s="37"/>
      <c r="O154" t="s">
        <v>1464</v>
      </c>
      <c r="P154" t="s">
        <v>904</v>
      </c>
      <c r="Q154" s="37"/>
    </row>
    <row r="155" spans="1:17" x14ac:dyDescent="0.2">
      <c r="A155"/>
      <c r="B155" t="s">
        <v>878</v>
      </c>
      <c r="C155" t="s">
        <v>1469</v>
      </c>
      <c r="E155" t="s">
        <v>1460</v>
      </c>
      <c r="F155" s="118" t="s">
        <v>318</v>
      </c>
      <c r="G155" t="s">
        <v>1266</v>
      </c>
      <c r="H155" s="37" t="s">
        <v>1267</v>
      </c>
      <c r="I155" s="37" t="s">
        <v>1268</v>
      </c>
      <c r="J155" s="37" t="s">
        <v>1261</v>
      </c>
      <c r="K155" s="37" t="s">
        <v>1269</v>
      </c>
      <c r="L155" s="37" t="s">
        <v>1277</v>
      </c>
      <c r="M155" s="1" t="s">
        <v>3624</v>
      </c>
      <c r="N155" s="1"/>
      <c r="O155" t="s">
        <v>1464</v>
      </c>
      <c r="P155" t="s">
        <v>904</v>
      </c>
    </row>
    <row r="156" spans="1:17" x14ac:dyDescent="0.2">
      <c r="A156"/>
      <c r="B156" t="s">
        <v>878</v>
      </c>
      <c r="C156" t="s">
        <v>1471</v>
      </c>
      <c r="E156" t="s">
        <v>1460</v>
      </c>
      <c r="F156" s="118" t="s">
        <v>318</v>
      </c>
      <c r="G156" s="2" t="s">
        <v>1266</v>
      </c>
      <c r="H156" s="37" t="s">
        <v>1267</v>
      </c>
      <c r="I156" s="37" t="s">
        <v>1268</v>
      </c>
      <c r="J156" s="37" t="s">
        <v>1261</v>
      </c>
      <c r="K156" s="37" t="s">
        <v>1269</v>
      </c>
      <c r="L156" s="37" t="s">
        <v>900</v>
      </c>
      <c r="M156" s="37" t="s">
        <v>3624</v>
      </c>
      <c r="N156" s="37"/>
      <c r="O156" t="s">
        <v>1464</v>
      </c>
      <c r="P156" t="s">
        <v>904</v>
      </c>
      <c r="Q156" s="37"/>
    </row>
    <row r="157" spans="1:17" x14ac:dyDescent="0.2">
      <c r="A157"/>
      <c r="B157" t="s">
        <v>878</v>
      </c>
      <c r="C157" t="s">
        <v>1473</v>
      </c>
      <c r="E157" t="s">
        <v>1460</v>
      </c>
      <c r="F157" s="118" t="s">
        <v>318</v>
      </c>
      <c r="G157" s="2" t="s">
        <v>1266</v>
      </c>
      <c r="H157" s="37" t="s">
        <v>1267</v>
      </c>
      <c r="I157" s="37" t="s">
        <v>1268</v>
      </c>
      <c r="J157" s="37" t="s">
        <v>1261</v>
      </c>
      <c r="K157" s="37" t="s">
        <v>1269</v>
      </c>
      <c r="L157" s="37" t="s">
        <v>1282</v>
      </c>
      <c r="M157" s="97" t="s">
        <v>3624</v>
      </c>
      <c r="N157" s="37"/>
      <c r="O157" t="s">
        <v>1464</v>
      </c>
      <c r="P157" s="37" t="s">
        <v>904</v>
      </c>
      <c r="Q157" s="37"/>
    </row>
    <row r="158" spans="1:17" x14ac:dyDescent="0.2">
      <c r="A158"/>
      <c r="B158" t="s">
        <v>878</v>
      </c>
      <c r="C158" t="s">
        <v>1442</v>
      </c>
      <c r="E158" t="s">
        <v>1443</v>
      </c>
      <c r="F158" s="118" t="s">
        <v>257</v>
      </c>
      <c r="G158" t="s">
        <v>1258</v>
      </c>
      <c r="H158" s="37" t="s">
        <v>1259</v>
      </c>
      <c r="I158" s="37" t="s">
        <v>1260</v>
      </c>
      <c r="J158" s="37" t="s">
        <v>1261</v>
      </c>
      <c r="K158" s="37" t="s">
        <v>1262</v>
      </c>
      <c r="L158" s="37" t="s">
        <v>885</v>
      </c>
      <c r="M158" s="1" t="s">
        <v>3625</v>
      </c>
      <c r="N158" s="1" t="s">
        <v>1444</v>
      </c>
      <c r="O158" t="s">
        <v>1445</v>
      </c>
      <c r="P158" t="s">
        <v>898</v>
      </c>
      <c r="Q158">
        <v>0</v>
      </c>
    </row>
    <row r="159" spans="1:17" x14ac:dyDescent="0.2">
      <c r="A159"/>
      <c r="B159" t="s">
        <v>878</v>
      </c>
      <c r="C159" t="s">
        <v>1449</v>
      </c>
      <c r="E159" t="s">
        <v>1443</v>
      </c>
      <c r="F159" s="118" t="s">
        <v>257</v>
      </c>
      <c r="G159" t="s">
        <v>1258</v>
      </c>
      <c r="H159" s="37" t="s">
        <v>1259</v>
      </c>
      <c r="I159" s="37" t="s">
        <v>1260</v>
      </c>
      <c r="J159" s="37" t="s">
        <v>1261</v>
      </c>
      <c r="K159" s="37" t="s">
        <v>1262</v>
      </c>
      <c r="L159" s="37" t="s">
        <v>906</v>
      </c>
      <c r="M159" s="1" t="s">
        <v>901</v>
      </c>
      <c r="N159" s="37"/>
      <c r="O159" t="s">
        <v>1445</v>
      </c>
      <c r="P159" t="s">
        <v>904</v>
      </c>
    </row>
    <row r="160" spans="1:17" x14ac:dyDescent="0.2">
      <c r="A160"/>
      <c r="B160" t="s">
        <v>878</v>
      </c>
      <c r="C160" t="s">
        <v>1451</v>
      </c>
      <c r="E160" t="s">
        <v>1443</v>
      </c>
      <c r="F160" s="118" t="s">
        <v>257</v>
      </c>
      <c r="G160" s="2" t="s">
        <v>1258</v>
      </c>
      <c r="H160" s="37" t="s">
        <v>1259</v>
      </c>
      <c r="I160" s="37" t="s">
        <v>1260</v>
      </c>
      <c r="J160" s="37" t="s">
        <v>1261</v>
      </c>
      <c r="K160" s="37" t="s">
        <v>1262</v>
      </c>
      <c r="L160" s="37" t="s">
        <v>1274</v>
      </c>
      <c r="M160" s="1" t="s">
        <v>901</v>
      </c>
      <c r="N160" s="37"/>
      <c r="O160" t="s">
        <v>1445</v>
      </c>
      <c r="P160" t="s">
        <v>904</v>
      </c>
      <c r="Q160" s="37"/>
    </row>
    <row r="161" spans="1:17" x14ac:dyDescent="0.2">
      <c r="A161"/>
      <c r="B161" t="s">
        <v>878</v>
      </c>
      <c r="C161" t="s">
        <v>1453</v>
      </c>
      <c r="E161" t="s">
        <v>1443</v>
      </c>
      <c r="F161" s="118" t="s">
        <v>257</v>
      </c>
      <c r="G161" t="s">
        <v>1258</v>
      </c>
      <c r="H161" s="37" t="s">
        <v>1259</v>
      </c>
      <c r="I161" s="37" t="s">
        <v>1260</v>
      </c>
      <c r="J161" s="37" t="s">
        <v>1261</v>
      </c>
      <c r="K161" s="37" t="s">
        <v>1262</v>
      </c>
      <c r="L161" s="37" t="s">
        <v>1277</v>
      </c>
      <c r="M161" s="1" t="s">
        <v>901</v>
      </c>
      <c r="N161" s="37"/>
      <c r="O161" t="s">
        <v>1445</v>
      </c>
      <c r="P161" t="s">
        <v>904</v>
      </c>
      <c r="Q161">
        <v>126</v>
      </c>
    </row>
    <row r="162" spans="1:17" x14ac:dyDescent="0.2">
      <c r="A162"/>
      <c r="B162" t="s">
        <v>878</v>
      </c>
      <c r="C162" t="s">
        <v>1455</v>
      </c>
      <c r="E162" t="s">
        <v>1443</v>
      </c>
      <c r="F162" s="118" t="s">
        <v>257</v>
      </c>
      <c r="G162" s="2" t="s">
        <v>1258</v>
      </c>
      <c r="H162" s="37" t="s">
        <v>1259</v>
      </c>
      <c r="I162" s="37" t="s">
        <v>1260</v>
      </c>
      <c r="J162" s="37" t="s">
        <v>1261</v>
      </c>
      <c r="K162" s="37" t="s">
        <v>1262</v>
      </c>
      <c r="L162" s="37" t="s">
        <v>900</v>
      </c>
      <c r="M162" s="1" t="s">
        <v>901</v>
      </c>
      <c r="N162" s="37"/>
      <c r="O162" t="s">
        <v>1445</v>
      </c>
      <c r="P162" t="s">
        <v>904</v>
      </c>
      <c r="Q162" s="37">
        <v>126</v>
      </c>
    </row>
    <row r="163" spans="1:17" x14ac:dyDescent="0.2">
      <c r="A163"/>
      <c r="B163" t="s">
        <v>878</v>
      </c>
      <c r="C163" t="s">
        <v>1457</v>
      </c>
      <c r="E163" t="s">
        <v>1443</v>
      </c>
      <c r="F163" s="118" t="s">
        <v>257</v>
      </c>
      <c r="G163" t="s">
        <v>1258</v>
      </c>
      <c r="H163" s="37" t="s">
        <v>1259</v>
      </c>
      <c r="I163" s="37" t="s">
        <v>1260</v>
      </c>
      <c r="J163" s="37" t="s">
        <v>1261</v>
      </c>
      <c r="K163" s="37" t="s">
        <v>1262</v>
      </c>
      <c r="L163" s="37" t="s">
        <v>1282</v>
      </c>
      <c r="M163" s="1" t="s">
        <v>901</v>
      </c>
      <c r="N163" s="1"/>
      <c r="O163" t="s">
        <v>1458</v>
      </c>
      <c r="P163" t="s">
        <v>904</v>
      </c>
      <c r="Q163">
        <v>126</v>
      </c>
    </row>
    <row r="164" spans="1:17" x14ac:dyDescent="0.2">
      <c r="A164"/>
      <c r="B164" t="s">
        <v>878</v>
      </c>
      <c r="C164" t="s">
        <v>1446</v>
      </c>
      <c r="E164" t="s">
        <v>1443</v>
      </c>
      <c r="F164" s="118" t="s">
        <v>257</v>
      </c>
      <c r="G164" s="2" t="s">
        <v>1266</v>
      </c>
      <c r="H164" s="37" t="s">
        <v>1267</v>
      </c>
      <c r="I164" s="37" t="s">
        <v>1268</v>
      </c>
      <c r="J164" s="37" t="s">
        <v>1261</v>
      </c>
      <c r="K164" s="37" t="s">
        <v>1269</v>
      </c>
      <c r="L164" s="37" t="s">
        <v>885</v>
      </c>
      <c r="M164" s="37" t="s">
        <v>3626</v>
      </c>
      <c r="N164" s="37"/>
      <c r="O164" t="s">
        <v>1447</v>
      </c>
      <c r="P164" t="s">
        <v>904</v>
      </c>
      <c r="Q164" s="37"/>
    </row>
    <row r="165" spans="1:17" x14ac:dyDescent="0.2">
      <c r="A165"/>
      <c r="B165" t="s">
        <v>878</v>
      </c>
      <c r="C165" t="s">
        <v>1448</v>
      </c>
      <c r="E165" t="s">
        <v>1443</v>
      </c>
      <c r="F165" s="118" t="s">
        <v>257</v>
      </c>
      <c r="G165" t="s">
        <v>1266</v>
      </c>
      <c r="H165" s="37" t="s">
        <v>1267</v>
      </c>
      <c r="I165" s="37" t="s">
        <v>1268</v>
      </c>
      <c r="J165" s="37" t="s">
        <v>1261</v>
      </c>
      <c r="K165" s="37" t="s">
        <v>1269</v>
      </c>
      <c r="L165" s="37" t="s">
        <v>906</v>
      </c>
      <c r="M165" s="1" t="s">
        <v>901</v>
      </c>
      <c r="N165" s="1"/>
      <c r="O165" t="s">
        <v>1447</v>
      </c>
      <c r="P165" t="s">
        <v>904</v>
      </c>
    </row>
    <row r="166" spans="1:17" x14ac:dyDescent="0.2">
      <c r="A166"/>
      <c r="B166" t="s">
        <v>878</v>
      </c>
      <c r="C166" t="s">
        <v>1450</v>
      </c>
      <c r="E166" t="s">
        <v>1443</v>
      </c>
      <c r="F166" s="118" t="s">
        <v>257</v>
      </c>
      <c r="G166" s="2" t="s">
        <v>1266</v>
      </c>
      <c r="H166" s="37" t="s">
        <v>1267</v>
      </c>
      <c r="I166" s="37" t="s">
        <v>1268</v>
      </c>
      <c r="J166" s="37" t="s">
        <v>1261</v>
      </c>
      <c r="K166" s="37" t="s">
        <v>1269</v>
      </c>
      <c r="L166" s="37" t="s">
        <v>1274</v>
      </c>
      <c r="M166" s="37" t="s">
        <v>901</v>
      </c>
      <c r="N166" s="37"/>
      <c r="O166" t="s">
        <v>1447</v>
      </c>
      <c r="P166" t="s">
        <v>904</v>
      </c>
      <c r="Q166" s="37"/>
    </row>
    <row r="167" spans="1:17" x14ac:dyDescent="0.2">
      <c r="A167"/>
      <c r="B167" t="s">
        <v>878</v>
      </c>
      <c r="C167" t="s">
        <v>1452</v>
      </c>
      <c r="E167" t="s">
        <v>1443</v>
      </c>
      <c r="F167" s="118" t="s">
        <v>257</v>
      </c>
      <c r="G167" t="s">
        <v>1266</v>
      </c>
      <c r="H167" s="37" t="s">
        <v>1267</v>
      </c>
      <c r="I167" s="37" t="s">
        <v>1268</v>
      </c>
      <c r="J167" s="37" t="s">
        <v>1261</v>
      </c>
      <c r="K167" s="37" t="s">
        <v>1269</v>
      </c>
      <c r="L167" s="37" t="s">
        <v>1277</v>
      </c>
      <c r="M167" s="1" t="s">
        <v>3626</v>
      </c>
      <c r="N167" s="1"/>
      <c r="O167" t="s">
        <v>1447</v>
      </c>
      <c r="P167" t="s">
        <v>904</v>
      </c>
    </row>
    <row r="168" spans="1:17" x14ac:dyDescent="0.2">
      <c r="A168"/>
      <c r="B168" t="s">
        <v>878</v>
      </c>
      <c r="C168" t="s">
        <v>1454</v>
      </c>
      <c r="E168" t="s">
        <v>1443</v>
      </c>
      <c r="F168" s="118" t="s">
        <v>257</v>
      </c>
      <c r="G168" s="2" t="s">
        <v>1266</v>
      </c>
      <c r="H168" s="37" t="s">
        <v>1267</v>
      </c>
      <c r="I168" s="37" t="s">
        <v>1268</v>
      </c>
      <c r="J168" s="37" t="s">
        <v>1261</v>
      </c>
      <c r="K168" s="37" t="s">
        <v>1269</v>
      </c>
      <c r="L168" s="37" t="s">
        <v>900</v>
      </c>
      <c r="M168" s="37" t="s">
        <v>3626</v>
      </c>
      <c r="N168" s="37"/>
      <c r="O168" t="s">
        <v>1447</v>
      </c>
      <c r="P168" t="s">
        <v>904</v>
      </c>
      <c r="Q168" s="37"/>
    </row>
    <row r="169" spans="1:17" x14ac:dyDescent="0.2">
      <c r="A169"/>
      <c r="B169" t="s">
        <v>878</v>
      </c>
      <c r="C169" t="s">
        <v>1456</v>
      </c>
      <c r="E169" t="s">
        <v>1443</v>
      </c>
      <c r="F169" s="118" t="s">
        <v>257</v>
      </c>
      <c r="G169" s="2" t="s">
        <v>1266</v>
      </c>
      <c r="H169" s="37" t="s">
        <v>1267</v>
      </c>
      <c r="I169" s="37" t="s">
        <v>1268</v>
      </c>
      <c r="J169" s="37" t="s">
        <v>1261</v>
      </c>
      <c r="K169" s="37" t="s">
        <v>1269</v>
      </c>
      <c r="L169" s="37" t="s">
        <v>1282</v>
      </c>
      <c r="M169" s="37" t="s">
        <v>3626</v>
      </c>
      <c r="N169" s="37"/>
      <c r="O169" s="37" t="s">
        <v>1447</v>
      </c>
      <c r="P169" s="37" t="s">
        <v>904</v>
      </c>
      <c r="Q169" s="37"/>
    </row>
    <row r="170" spans="1:17" x14ac:dyDescent="0.2">
      <c r="A170"/>
      <c r="B170" t="s">
        <v>878</v>
      </c>
      <c r="C170" t="s">
        <v>1593</v>
      </c>
      <c r="E170" t="s">
        <v>1594</v>
      </c>
      <c r="F170" s="118" t="s">
        <v>435</v>
      </c>
      <c r="G170" t="s">
        <v>1258</v>
      </c>
      <c r="H170" s="37" t="s">
        <v>1259</v>
      </c>
      <c r="I170" s="37" t="s">
        <v>1260</v>
      </c>
      <c r="J170" s="37" t="s">
        <v>1261</v>
      </c>
      <c r="K170" s="37" t="s">
        <v>1262</v>
      </c>
      <c r="L170" s="37" t="s">
        <v>885</v>
      </c>
      <c r="M170" s="67" t="s">
        <v>3627</v>
      </c>
      <c r="N170" s="67" t="s">
        <v>1595</v>
      </c>
      <c r="O170" t="s">
        <v>1596</v>
      </c>
      <c r="P170" t="s">
        <v>898</v>
      </c>
      <c r="Q170">
        <v>0</v>
      </c>
    </row>
    <row r="171" spans="1:17" x14ac:dyDescent="0.2">
      <c r="A171"/>
      <c r="B171" t="s">
        <v>878</v>
      </c>
      <c r="C171" t="s">
        <v>1600</v>
      </c>
      <c r="E171" t="s">
        <v>1594</v>
      </c>
      <c r="F171" s="118" t="s">
        <v>435</v>
      </c>
      <c r="G171" t="s">
        <v>1258</v>
      </c>
      <c r="H171" s="37" t="s">
        <v>1259</v>
      </c>
      <c r="I171" s="37" t="s">
        <v>1260</v>
      </c>
      <c r="J171" s="37" t="s">
        <v>1261</v>
      </c>
      <c r="K171" s="37" t="s">
        <v>1262</v>
      </c>
      <c r="L171" s="37" t="s">
        <v>906</v>
      </c>
      <c r="M171" s="1" t="s">
        <v>901</v>
      </c>
      <c r="N171" s="37"/>
      <c r="O171" t="s">
        <v>1596</v>
      </c>
      <c r="P171" t="s">
        <v>904</v>
      </c>
    </row>
    <row r="172" spans="1:17" x14ac:dyDescent="0.2">
      <c r="A172"/>
      <c r="B172" t="s">
        <v>878</v>
      </c>
      <c r="C172" t="s">
        <v>1602</v>
      </c>
      <c r="E172" t="s">
        <v>1594</v>
      </c>
      <c r="F172" s="118" t="s">
        <v>435</v>
      </c>
      <c r="G172" s="2" t="s">
        <v>1258</v>
      </c>
      <c r="H172" s="37" t="s">
        <v>1259</v>
      </c>
      <c r="I172" s="37" t="s">
        <v>1260</v>
      </c>
      <c r="J172" s="37" t="s">
        <v>1261</v>
      </c>
      <c r="K172" s="37" t="s">
        <v>1262</v>
      </c>
      <c r="L172" s="37" t="s">
        <v>1274</v>
      </c>
      <c r="M172" s="1" t="s">
        <v>901</v>
      </c>
      <c r="N172" s="37"/>
      <c r="O172" s="37" t="s">
        <v>1596</v>
      </c>
      <c r="P172" t="s">
        <v>904</v>
      </c>
      <c r="Q172" s="37"/>
    </row>
    <row r="173" spans="1:17" x14ac:dyDescent="0.2">
      <c r="A173"/>
      <c r="B173" t="s">
        <v>878</v>
      </c>
      <c r="C173" t="s">
        <v>1604</v>
      </c>
      <c r="E173" t="s">
        <v>1594</v>
      </c>
      <c r="F173" s="118" t="s">
        <v>435</v>
      </c>
      <c r="G173" t="s">
        <v>1258</v>
      </c>
      <c r="H173" s="37" t="s">
        <v>1259</v>
      </c>
      <c r="I173" s="37" t="s">
        <v>1260</v>
      </c>
      <c r="J173" s="37" t="s">
        <v>1261</v>
      </c>
      <c r="K173" s="37" t="s">
        <v>1262</v>
      </c>
      <c r="L173" s="37" t="s">
        <v>1277</v>
      </c>
      <c r="M173" s="1" t="s">
        <v>901</v>
      </c>
      <c r="N173" s="37"/>
      <c r="O173" t="s">
        <v>1596</v>
      </c>
      <c r="P173" t="s">
        <v>904</v>
      </c>
      <c r="Q173">
        <v>126</v>
      </c>
    </row>
    <row r="174" spans="1:17" x14ac:dyDescent="0.2">
      <c r="A174"/>
      <c r="B174" t="s">
        <v>878</v>
      </c>
      <c r="C174" t="s">
        <v>1606</v>
      </c>
      <c r="E174" t="s">
        <v>1594</v>
      </c>
      <c r="F174" s="118" t="s">
        <v>435</v>
      </c>
      <c r="G174" s="2" t="s">
        <v>1258</v>
      </c>
      <c r="H174" s="37" t="s">
        <v>1259</v>
      </c>
      <c r="I174" s="37" t="s">
        <v>1260</v>
      </c>
      <c r="J174" s="37" t="s">
        <v>1261</v>
      </c>
      <c r="K174" s="37" t="s">
        <v>1262</v>
      </c>
      <c r="L174" s="37" t="s">
        <v>900</v>
      </c>
      <c r="M174" s="1" t="s">
        <v>901</v>
      </c>
      <c r="N174" s="37"/>
      <c r="O174" s="37" t="s">
        <v>1596</v>
      </c>
      <c r="P174" t="s">
        <v>904</v>
      </c>
      <c r="Q174" s="37">
        <v>126</v>
      </c>
    </row>
    <row r="175" spans="1:17" x14ac:dyDescent="0.2">
      <c r="A175"/>
      <c r="B175" t="s">
        <v>878</v>
      </c>
      <c r="C175" t="s">
        <v>1608</v>
      </c>
      <c r="E175" t="s">
        <v>1594</v>
      </c>
      <c r="F175" s="118" t="s">
        <v>435</v>
      </c>
      <c r="G175" t="s">
        <v>1258</v>
      </c>
      <c r="H175" s="37" t="s">
        <v>1259</v>
      </c>
      <c r="I175" s="37" t="s">
        <v>1260</v>
      </c>
      <c r="J175" s="37" t="s">
        <v>1261</v>
      </c>
      <c r="K175" s="37" t="s">
        <v>1262</v>
      </c>
      <c r="L175" s="37" t="s">
        <v>1282</v>
      </c>
      <c r="M175" s="67" t="s">
        <v>901</v>
      </c>
      <c r="N175" s="67"/>
      <c r="O175" t="s">
        <v>1609</v>
      </c>
      <c r="P175" t="s">
        <v>904</v>
      </c>
      <c r="Q175">
        <v>126</v>
      </c>
    </row>
    <row r="176" spans="1:17" x14ac:dyDescent="0.2">
      <c r="A176"/>
      <c r="B176" t="s">
        <v>878</v>
      </c>
      <c r="C176" t="s">
        <v>1597</v>
      </c>
      <c r="E176" t="s">
        <v>1594</v>
      </c>
      <c r="F176" s="118" t="s">
        <v>435</v>
      </c>
      <c r="G176" s="2" t="s">
        <v>1266</v>
      </c>
      <c r="H176" s="37" t="s">
        <v>1267</v>
      </c>
      <c r="I176" s="37" t="s">
        <v>1268</v>
      </c>
      <c r="J176" s="37" t="s">
        <v>1261</v>
      </c>
      <c r="K176" s="37" t="s">
        <v>1269</v>
      </c>
      <c r="L176" s="37" t="s">
        <v>885</v>
      </c>
      <c r="M176" s="37" t="s">
        <v>3628</v>
      </c>
      <c r="N176" s="37"/>
      <c r="O176" s="37" t="s">
        <v>1598</v>
      </c>
      <c r="P176" t="s">
        <v>904</v>
      </c>
      <c r="Q176" s="37"/>
    </row>
    <row r="177" spans="1:17" x14ac:dyDescent="0.2">
      <c r="A177"/>
      <c r="B177" t="s">
        <v>878</v>
      </c>
      <c r="C177" t="s">
        <v>1599</v>
      </c>
      <c r="E177" t="s">
        <v>1594</v>
      </c>
      <c r="F177" s="118" t="s">
        <v>435</v>
      </c>
      <c r="G177" t="s">
        <v>1266</v>
      </c>
      <c r="H177" s="37" t="s">
        <v>1267</v>
      </c>
      <c r="I177" s="37" t="s">
        <v>1268</v>
      </c>
      <c r="J177" s="37" t="s">
        <v>1261</v>
      </c>
      <c r="K177" s="37" t="s">
        <v>1269</v>
      </c>
      <c r="L177" s="37" t="s">
        <v>906</v>
      </c>
      <c r="M177" s="67" t="s">
        <v>901</v>
      </c>
      <c r="N177" s="67"/>
      <c r="O177" t="s">
        <v>1598</v>
      </c>
      <c r="P177" t="s">
        <v>904</v>
      </c>
    </row>
    <row r="178" spans="1:17" x14ac:dyDescent="0.2">
      <c r="A178"/>
      <c r="B178" t="s">
        <v>878</v>
      </c>
      <c r="C178" t="s">
        <v>1601</v>
      </c>
      <c r="E178" t="s">
        <v>1594</v>
      </c>
      <c r="F178" s="118" t="s">
        <v>435</v>
      </c>
      <c r="G178" s="2" t="s">
        <v>1266</v>
      </c>
      <c r="H178" s="37" t="s">
        <v>1267</v>
      </c>
      <c r="I178" s="37" t="s">
        <v>1268</v>
      </c>
      <c r="J178" s="37" t="s">
        <v>1261</v>
      </c>
      <c r="K178" s="37" t="s">
        <v>1269</v>
      </c>
      <c r="L178" s="37" t="s">
        <v>1274</v>
      </c>
      <c r="M178" s="37" t="s">
        <v>901</v>
      </c>
      <c r="N178" s="37"/>
      <c r="O178" s="37" t="s">
        <v>1598</v>
      </c>
      <c r="P178" t="s">
        <v>904</v>
      </c>
      <c r="Q178" s="37"/>
    </row>
    <row r="179" spans="1:17" x14ac:dyDescent="0.2">
      <c r="A179"/>
      <c r="B179" t="s">
        <v>878</v>
      </c>
      <c r="C179" t="s">
        <v>1603</v>
      </c>
      <c r="E179" t="s">
        <v>1594</v>
      </c>
      <c r="F179" s="118" t="s">
        <v>435</v>
      </c>
      <c r="G179" t="s">
        <v>1266</v>
      </c>
      <c r="H179" s="37" t="s">
        <v>1267</v>
      </c>
      <c r="I179" s="37" t="s">
        <v>1268</v>
      </c>
      <c r="J179" s="37" t="s">
        <v>1261</v>
      </c>
      <c r="K179" s="37" t="s">
        <v>1269</v>
      </c>
      <c r="L179" s="37" t="s">
        <v>1277</v>
      </c>
      <c r="M179" s="67" t="s">
        <v>3628</v>
      </c>
      <c r="N179" s="67"/>
      <c r="O179" t="s">
        <v>1598</v>
      </c>
      <c r="P179" t="s">
        <v>904</v>
      </c>
    </row>
    <row r="180" spans="1:17" x14ac:dyDescent="0.2">
      <c r="A180"/>
      <c r="B180" t="s">
        <v>878</v>
      </c>
      <c r="C180" t="s">
        <v>1605</v>
      </c>
      <c r="E180" t="s">
        <v>1594</v>
      </c>
      <c r="F180" s="118" t="s">
        <v>435</v>
      </c>
      <c r="G180" s="2" t="s">
        <v>1266</v>
      </c>
      <c r="H180" s="37" t="s">
        <v>1267</v>
      </c>
      <c r="I180" s="37" t="s">
        <v>1268</v>
      </c>
      <c r="J180" s="37" t="s">
        <v>1261</v>
      </c>
      <c r="K180" s="37" t="s">
        <v>1269</v>
      </c>
      <c r="L180" s="37" t="s">
        <v>900</v>
      </c>
      <c r="M180" s="37" t="s">
        <v>3628</v>
      </c>
      <c r="N180" s="37"/>
      <c r="O180" t="s">
        <v>1598</v>
      </c>
      <c r="P180" t="s">
        <v>904</v>
      </c>
      <c r="Q180" s="37"/>
    </row>
    <row r="181" spans="1:17" x14ac:dyDescent="0.2">
      <c r="A181"/>
      <c r="B181" t="s">
        <v>878</v>
      </c>
      <c r="C181" t="s">
        <v>1607</v>
      </c>
      <c r="E181" t="s">
        <v>1594</v>
      </c>
      <c r="F181" s="118" t="s">
        <v>435</v>
      </c>
      <c r="G181" s="2" t="s">
        <v>1266</v>
      </c>
      <c r="H181" s="37" t="s">
        <v>1267</v>
      </c>
      <c r="I181" s="37" t="s">
        <v>1268</v>
      </c>
      <c r="J181" s="37" t="s">
        <v>1261</v>
      </c>
      <c r="K181" s="37" t="s">
        <v>1269</v>
      </c>
      <c r="L181" s="37" t="s">
        <v>1282</v>
      </c>
      <c r="M181" s="37" t="s">
        <v>3628</v>
      </c>
      <c r="N181" s="37"/>
      <c r="O181" t="s">
        <v>1598</v>
      </c>
      <c r="P181" s="37" t="s">
        <v>904</v>
      </c>
      <c r="Q181" s="37"/>
    </row>
    <row r="182" spans="1:17" x14ac:dyDescent="0.2">
      <c r="A182"/>
      <c r="B182" t="s">
        <v>878</v>
      </c>
      <c r="C182" t="s">
        <v>1576</v>
      </c>
      <c r="E182" t="s">
        <v>1577</v>
      </c>
      <c r="F182" s="118" t="s">
        <v>257</v>
      </c>
      <c r="G182" t="s">
        <v>1258</v>
      </c>
      <c r="H182" s="37" t="s">
        <v>1259</v>
      </c>
      <c r="I182" s="37" t="s">
        <v>1260</v>
      </c>
      <c r="J182" s="37" t="s">
        <v>1261</v>
      </c>
      <c r="K182" s="37" t="s">
        <v>1262</v>
      </c>
      <c r="L182" s="37" t="s">
        <v>885</v>
      </c>
      <c r="M182" s="67" t="s">
        <v>3629</v>
      </c>
      <c r="N182" s="67" t="s">
        <v>1578</v>
      </c>
      <c r="O182" t="s">
        <v>1579</v>
      </c>
      <c r="P182" t="s">
        <v>898</v>
      </c>
      <c r="Q182">
        <v>0</v>
      </c>
    </row>
    <row r="183" spans="1:17" x14ac:dyDescent="0.2">
      <c r="A183"/>
      <c r="B183" t="s">
        <v>878</v>
      </c>
      <c r="C183" t="s">
        <v>1583</v>
      </c>
      <c r="E183" t="s">
        <v>1577</v>
      </c>
      <c r="F183" s="118" t="s">
        <v>257</v>
      </c>
      <c r="G183" t="s">
        <v>1258</v>
      </c>
      <c r="H183" s="37" t="s">
        <v>1259</v>
      </c>
      <c r="I183" s="37" t="s">
        <v>1260</v>
      </c>
      <c r="J183" s="37" t="s">
        <v>1261</v>
      </c>
      <c r="K183" s="37" t="s">
        <v>1262</v>
      </c>
      <c r="L183" s="37" t="s">
        <v>906</v>
      </c>
      <c r="M183" s="1" t="s">
        <v>901</v>
      </c>
      <c r="N183" s="37"/>
      <c r="O183" t="s">
        <v>1579</v>
      </c>
      <c r="P183" t="s">
        <v>904</v>
      </c>
    </row>
    <row r="184" spans="1:17" x14ac:dyDescent="0.2">
      <c r="A184"/>
      <c r="B184" t="s">
        <v>878</v>
      </c>
      <c r="C184" t="s">
        <v>1585</v>
      </c>
      <c r="E184" t="s">
        <v>1577</v>
      </c>
      <c r="F184" s="118" t="s">
        <v>257</v>
      </c>
      <c r="G184" s="2" t="s">
        <v>1258</v>
      </c>
      <c r="H184" s="37" t="s">
        <v>1259</v>
      </c>
      <c r="I184" s="37" t="s">
        <v>1260</v>
      </c>
      <c r="J184" s="37" t="s">
        <v>1261</v>
      </c>
      <c r="K184" s="37" t="s">
        <v>1262</v>
      </c>
      <c r="L184" s="37" t="s">
        <v>1274</v>
      </c>
      <c r="M184" s="1" t="s">
        <v>901</v>
      </c>
      <c r="N184" s="37"/>
      <c r="O184" t="s">
        <v>1579</v>
      </c>
      <c r="P184" t="s">
        <v>904</v>
      </c>
      <c r="Q184" s="37"/>
    </row>
    <row r="185" spans="1:17" x14ac:dyDescent="0.2">
      <c r="A185"/>
      <c r="B185" t="s">
        <v>878</v>
      </c>
      <c r="C185" t="s">
        <v>1587</v>
      </c>
      <c r="E185" t="s">
        <v>1577</v>
      </c>
      <c r="F185" s="118" t="s">
        <v>257</v>
      </c>
      <c r="G185" t="s">
        <v>1258</v>
      </c>
      <c r="H185" s="37" t="s">
        <v>1259</v>
      </c>
      <c r="I185" s="37" t="s">
        <v>1260</v>
      </c>
      <c r="J185" s="37" t="s">
        <v>1261</v>
      </c>
      <c r="K185" s="37" t="s">
        <v>1262</v>
      </c>
      <c r="L185" s="37" t="s">
        <v>1277</v>
      </c>
      <c r="M185" s="1" t="s">
        <v>901</v>
      </c>
      <c r="N185" s="37"/>
      <c r="O185" t="s">
        <v>1579</v>
      </c>
      <c r="P185" t="s">
        <v>904</v>
      </c>
      <c r="Q185">
        <v>126</v>
      </c>
    </row>
    <row r="186" spans="1:17" x14ac:dyDescent="0.2">
      <c r="A186"/>
      <c r="B186" t="s">
        <v>878</v>
      </c>
      <c r="C186" t="s">
        <v>1589</v>
      </c>
      <c r="E186" t="s">
        <v>1577</v>
      </c>
      <c r="F186" s="118" t="s">
        <v>257</v>
      </c>
      <c r="G186" s="2" t="s">
        <v>1258</v>
      </c>
      <c r="H186" s="37" t="s">
        <v>1259</v>
      </c>
      <c r="I186" s="37" t="s">
        <v>1260</v>
      </c>
      <c r="J186" s="37" t="s">
        <v>1261</v>
      </c>
      <c r="K186" s="37" t="s">
        <v>1262</v>
      </c>
      <c r="L186" s="37" t="s">
        <v>900</v>
      </c>
      <c r="M186" s="1" t="s">
        <v>901</v>
      </c>
      <c r="N186" s="37"/>
      <c r="O186" t="s">
        <v>1579</v>
      </c>
      <c r="P186" t="s">
        <v>904</v>
      </c>
      <c r="Q186" s="37">
        <v>126</v>
      </c>
    </row>
    <row r="187" spans="1:17" x14ac:dyDescent="0.2">
      <c r="A187"/>
      <c r="B187" t="s">
        <v>878</v>
      </c>
      <c r="C187" t="s">
        <v>1591</v>
      </c>
      <c r="E187" t="s">
        <v>1577</v>
      </c>
      <c r="F187" s="118" t="s">
        <v>257</v>
      </c>
      <c r="G187" t="s">
        <v>1258</v>
      </c>
      <c r="H187" s="37" t="s">
        <v>1259</v>
      </c>
      <c r="I187" s="37" t="s">
        <v>1260</v>
      </c>
      <c r="J187" s="37" t="s">
        <v>1261</v>
      </c>
      <c r="K187" s="37" t="s">
        <v>1262</v>
      </c>
      <c r="L187" s="37" t="s">
        <v>1282</v>
      </c>
      <c r="M187" s="67" t="s">
        <v>901</v>
      </c>
      <c r="N187" s="67"/>
      <c r="O187" t="s">
        <v>1592</v>
      </c>
      <c r="P187" t="s">
        <v>904</v>
      </c>
      <c r="Q187">
        <v>126</v>
      </c>
    </row>
    <row r="188" spans="1:17" x14ac:dyDescent="0.2">
      <c r="A188"/>
      <c r="B188" t="s">
        <v>878</v>
      </c>
      <c r="C188" t="s">
        <v>1580</v>
      </c>
      <c r="E188" t="s">
        <v>1577</v>
      </c>
      <c r="F188" s="118" t="s">
        <v>257</v>
      </c>
      <c r="G188" s="2" t="s">
        <v>1266</v>
      </c>
      <c r="H188" s="37" t="s">
        <v>1267</v>
      </c>
      <c r="I188" s="37" t="s">
        <v>1268</v>
      </c>
      <c r="J188" s="37" t="s">
        <v>1261</v>
      </c>
      <c r="K188" s="37" t="s">
        <v>1269</v>
      </c>
      <c r="L188" s="37" t="s">
        <v>885</v>
      </c>
      <c r="M188" s="37" t="s">
        <v>3630</v>
      </c>
      <c r="N188" s="37"/>
      <c r="O188" t="s">
        <v>1581</v>
      </c>
      <c r="P188" t="s">
        <v>904</v>
      </c>
      <c r="Q188" s="37"/>
    </row>
    <row r="189" spans="1:17" x14ac:dyDescent="0.2">
      <c r="A189"/>
      <c r="B189" t="s">
        <v>878</v>
      </c>
      <c r="C189" t="s">
        <v>1582</v>
      </c>
      <c r="E189" t="s">
        <v>1577</v>
      </c>
      <c r="F189" s="118" t="s">
        <v>257</v>
      </c>
      <c r="G189" t="s">
        <v>1266</v>
      </c>
      <c r="H189" s="37" t="s">
        <v>1267</v>
      </c>
      <c r="I189" s="37" t="s">
        <v>1268</v>
      </c>
      <c r="J189" s="37" t="s">
        <v>1261</v>
      </c>
      <c r="K189" s="37" t="s">
        <v>1269</v>
      </c>
      <c r="L189" s="37" t="s">
        <v>906</v>
      </c>
      <c r="M189" s="67" t="s">
        <v>901</v>
      </c>
      <c r="N189" s="67"/>
      <c r="O189" t="s">
        <v>1581</v>
      </c>
      <c r="P189" t="s">
        <v>904</v>
      </c>
    </row>
    <row r="190" spans="1:17" x14ac:dyDescent="0.2">
      <c r="A190"/>
      <c r="B190" t="s">
        <v>878</v>
      </c>
      <c r="C190" t="s">
        <v>1584</v>
      </c>
      <c r="E190" t="s">
        <v>1577</v>
      </c>
      <c r="F190" s="118" t="s">
        <v>257</v>
      </c>
      <c r="G190" s="2" t="s">
        <v>1266</v>
      </c>
      <c r="H190" s="37" t="s">
        <v>1267</v>
      </c>
      <c r="I190" s="37" t="s">
        <v>1268</v>
      </c>
      <c r="J190" s="37" t="s">
        <v>1261</v>
      </c>
      <c r="K190" s="37" t="s">
        <v>1269</v>
      </c>
      <c r="L190" s="37" t="s">
        <v>1274</v>
      </c>
      <c r="M190" s="37" t="s">
        <v>901</v>
      </c>
      <c r="N190" s="37"/>
      <c r="O190" t="s">
        <v>1581</v>
      </c>
      <c r="P190" t="s">
        <v>904</v>
      </c>
      <c r="Q190" s="37"/>
    </row>
    <row r="191" spans="1:17" x14ac:dyDescent="0.2">
      <c r="A191"/>
      <c r="B191" t="s">
        <v>878</v>
      </c>
      <c r="C191" t="s">
        <v>1586</v>
      </c>
      <c r="E191" t="s">
        <v>1577</v>
      </c>
      <c r="F191" s="118" t="s">
        <v>257</v>
      </c>
      <c r="G191" t="s">
        <v>1266</v>
      </c>
      <c r="H191" s="37" t="s">
        <v>1267</v>
      </c>
      <c r="I191" s="37" t="s">
        <v>1268</v>
      </c>
      <c r="J191" s="37" t="s">
        <v>1261</v>
      </c>
      <c r="K191" s="37" t="s">
        <v>1269</v>
      </c>
      <c r="L191" s="37" t="s">
        <v>1277</v>
      </c>
      <c r="M191" s="67" t="s">
        <v>3630</v>
      </c>
      <c r="N191" s="67"/>
      <c r="O191" t="s">
        <v>1581</v>
      </c>
      <c r="P191" t="s">
        <v>904</v>
      </c>
    </row>
    <row r="192" spans="1:17" x14ac:dyDescent="0.2">
      <c r="A192"/>
      <c r="B192" t="s">
        <v>878</v>
      </c>
      <c r="C192" t="s">
        <v>1588</v>
      </c>
      <c r="E192" t="s">
        <v>1577</v>
      </c>
      <c r="F192" s="118" t="s">
        <v>257</v>
      </c>
      <c r="G192" s="2" t="s">
        <v>1266</v>
      </c>
      <c r="H192" s="37" t="s">
        <v>1267</v>
      </c>
      <c r="I192" s="37" t="s">
        <v>1268</v>
      </c>
      <c r="J192" s="37" t="s">
        <v>1261</v>
      </c>
      <c r="K192" s="37" t="s">
        <v>1269</v>
      </c>
      <c r="L192" s="37" t="s">
        <v>900</v>
      </c>
      <c r="M192" s="37" t="s">
        <v>3630</v>
      </c>
      <c r="N192" s="37"/>
      <c r="O192" t="s">
        <v>1581</v>
      </c>
      <c r="P192" t="s">
        <v>904</v>
      </c>
      <c r="Q192" s="37"/>
    </row>
    <row r="193" spans="1:17" x14ac:dyDescent="0.2">
      <c r="A193"/>
      <c r="B193" t="s">
        <v>878</v>
      </c>
      <c r="C193" t="s">
        <v>1590</v>
      </c>
      <c r="E193" t="s">
        <v>1577</v>
      </c>
      <c r="F193" s="118" t="s">
        <v>257</v>
      </c>
      <c r="G193" s="2" t="s">
        <v>1266</v>
      </c>
      <c r="H193" s="37" t="s">
        <v>1267</v>
      </c>
      <c r="I193" s="37" t="s">
        <v>1268</v>
      </c>
      <c r="J193" s="37" t="s">
        <v>1261</v>
      </c>
      <c r="K193" s="37" t="s">
        <v>1269</v>
      </c>
      <c r="L193" s="37" t="s">
        <v>1282</v>
      </c>
      <c r="M193" s="97" t="s">
        <v>3630</v>
      </c>
      <c r="N193" s="37"/>
      <c r="O193" t="s">
        <v>1581</v>
      </c>
      <c r="P193" s="37" t="s">
        <v>904</v>
      </c>
      <c r="Q193" s="37"/>
    </row>
    <row r="194" spans="1:17" x14ac:dyDescent="0.2">
      <c r="A194"/>
      <c r="B194" t="s">
        <v>878</v>
      </c>
      <c r="C194" t="s">
        <v>1525</v>
      </c>
      <c r="E194" t="s">
        <v>1526</v>
      </c>
      <c r="F194" s="118" t="s">
        <v>318</v>
      </c>
      <c r="G194" t="s">
        <v>1258</v>
      </c>
      <c r="H194" s="37" t="s">
        <v>1259</v>
      </c>
      <c r="I194" s="37" t="s">
        <v>1260</v>
      </c>
      <c r="J194" s="37" t="s">
        <v>1261</v>
      </c>
      <c r="K194" s="37" t="s">
        <v>1262</v>
      </c>
      <c r="L194" s="37" t="s">
        <v>885</v>
      </c>
      <c r="M194" s="67" t="s">
        <v>3631</v>
      </c>
      <c r="N194" s="67" t="s">
        <v>1527</v>
      </c>
      <c r="O194" t="s">
        <v>1528</v>
      </c>
      <c r="P194" t="s">
        <v>898</v>
      </c>
      <c r="Q194">
        <v>0</v>
      </c>
    </row>
    <row r="195" spans="1:17" x14ac:dyDescent="0.2">
      <c r="A195"/>
      <c r="B195" t="s">
        <v>878</v>
      </c>
      <c r="C195" t="s">
        <v>1532</v>
      </c>
      <c r="E195" t="s">
        <v>1526</v>
      </c>
      <c r="F195" s="118" t="s">
        <v>318</v>
      </c>
      <c r="G195" t="s">
        <v>1258</v>
      </c>
      <c r="H195" s="37" t="s">
        <v>1259</v>
      </c>
      <c r="I195" s="37" t="s">
        <v>1260</v>
      </c>
      <c r="J195" s="37" t="s">
        <v>1261</v>
      </c>
      <c r="K195" s="37" t="s">
        <v>1262</v>
      </c>
      <c r="L195" s="37" t="s">
        <v>906</v>
      </c>
      <c r="M195" s="1" t="s">
        <v>901</v>
      </c>
      <c r="N195" s="37"/>
      <c r="O195" t="s">
        <v>1528</v>
      </c>
      <c r="P195" t="s">
        <v>904</v>
      </c>
    </row>
    <row r="196" spans="1:17" x14ac:dyDescent="0.2">
      <c r="A196"/>
      <c r="B196" t="s">
        <v>878</v>
      </c>
      <c r="C196" t="s">
        <v>1534</v>
      </c>
      <c r="E196" t="s">
        <v>1526</v>
      </c>
      <c r="F196" s="118" t="s">
        <v>318</v>
      </c>
      <c r="G196" s="2" t="s">
        <v>1258</v>
      </c>
      <c r="H196" s="37" t="s">
        <v>1259</v>
      </c>
      <c r="I196" s="37" t="s">
        <v>1260</v>
      </c>
      <c r="J196" s="37" t="s">
        <v>1261</v>
      </c>
      <c r="K196" s="37" t="s">
        <v>1262</v>
      </c>
      <c r="L196" s="37" t="s">
        <v>1274</v>
      </c>
      <c r="M196" s="1" t="s">
        <v>901</v>
      </c>
      <c r="N196" s="37"/>
      <c r="O196" t="s">
        <v>1528</v>
      </c>
      <c r="P196" t="s">
        <v>904</v>
      </c>
      <c r="Q196" s="37"/>
    </row>
    <row r="197" spans="1:17" x14ac:dyDescent="0.2">
      <c r="A197"/>
      <c r="B197" t="s">
        <v>878</v>
      </c>
      <c r="C197" t="s">
        <v>1536</v>
      </c>
      <c r="E197" t="s">
        <v>1526</v>
      </c>
      <c r="F197" s="118" t="s">
        <v>318</v>
      </c>
      <c r="G197" t="s">
        <v>1258</v>
      </c>
      <c r="H197" s="37" t="s">
        <v>1259</v>
      </c>
      <c r="I197" s="37" t="s">
        <v>1260</v>
      </c>
      <c r="J197" s="37" t="s">
        <v>1261</v>
      </c>
      <c r="K197" s="37" t="s">
        <v>1262</v>
      </c>
      <c r="L197" s="37" t="s">
        <v>1277</v>
      </c>
      <c r="M197" s="1" t="s">
        <v>901</v>
      </c>
      <c r="N197" s="37"/>
      <c r="O197" t="s">
        <v>1528</v>
      </c>
      <c r="P197" t="s">
        <v>904</v>
      </c>
      <c r="Q197">
        <v>126</v>
      </c>
    </row>
    <row r="198" spans="1:17" x14ac:dyDescent="0.2">
      <c r="A198"/>
      <c r="B198" t="s">
        <v>878</v>
      </c>
      <c r="C198" t="s">
        <v>1538</v>
      </c>
      <c r="E198" t="s">
        <v>1526</v>
      </c>
      <c r="F198" s="118" t="s">
        <v>318</v>
      </c>
      <c r="G198" s="2" t="s">
        <v>1258</v>
      </c>
      <c r="H198" s="37" t="s">
        <v>1259</v>
      </c>
      <c r="I198" s="37" t="s">
        <v>1260</v>
      </c>
      <c r="J198" s="37" t="s">
        <v>1261</v>
      </c>
      <c r="K198" s="37" t="s">
        <v>1262</v>
      </c>
      <c r="L198" s="37" t="s">
        <v>900</v>
      </c>
      <c r="M198" s="1" t="s">
        <v>901</v>
      </c>
      <c r="N198" s="37"/>
      <c r="O198" t="s">
        <v>1528</v>
      </c>
      <c r="P198" t="s">
        <v>904</v>
      </c>
      <c r="Q198" s="37">
        <v>126</v>
      </c>
    </row>
    <row r="199" spans="1:17" x14ac:dyDescent="0.2">
      <c r="A199"/>
      <c r="B199" t="s">
        <v>878</v>
      </c>
      <c r="C199" t="s">
        <v>1540</v>
      </c>
      <c r="E199" t="s">
        <v>1526</v>
      </c>
      <c r="F199" s="118" t="s">
        <v>318</v>
      </c>
      <c r="G199" t="s">
        <v>1258</v>
      </c>
      <c r="H199" s="37" t="s">
        <v>1259</v>
      </c>
      <c r="I199" s="37" t="s">
        <v>1260</v>
      </c>
      <c r="J199" s="37" t="s">
        <v>1261</v>
      </c>
      <c r="K199" s="37" t="s">
        <v>1262</v>
      </c>
      <c r="L199" s="37" t="s">
        <v>1282</v>
      </c>
      <c r="M199" s="67" t="s">
        <v>901</v>
      </c>
      <c r="N199" s="67"/>
      <c r="O199" t="s">
        <v>1541</v>
      </c>
      <c r="P199" t="s">
        <v>904</v>
      </c>
      <c r="Q199">
        <v>126</v>
      </c>
    </row>
    <row r="200" spans="1:17" x14ac:dyDescent="0.2">
      <c r="A200"/>
      <c r="B200" t="s">
        <v>878</v>
      </c>
      <c r="C200" t="s">
        <v>1529</v>
      </c>
      <c r="E200" t="s">
        <v>1526</v>
      </c>
      <c r="F200" s="118" t="s">
        <v>318</v>
      </c>
      <c r="G200" s="2" t="s">
        <v>1266</v>
      </c>
      <c r="H200" s="37" t="s">
        <v>1267</v>
      </c>
      <c r="I200" s="37" t="s">
        <v>1268</v>
      </c>
      <c r="J200" s="37" t="s">
        <v>1261</v>
      </c>
      <c r="K200" s="37" t="s">
        <v>1269</v>
      </c>
      <c r="L200" s="37" t="s">
        <v>885</v>
      </c>
      <c r="M200" s="37" t="s">
        <v>3632</v>
      </c>
      <c r="N200" s="37"/>
      <c r="O200" t="s">
        <v>1530</v>
      </c>
      <c r="P200" t="s">
        <v>904</v>
      </c>
      <c r="Q200" s="37"/>
    </row>
    <row r="201" spans="1:17" x14ac:dyDescent="0.2">
      <c r="A201"/>
      <c r="B201" t="s">
        <v>878</v>
      </c>
      <c r="C201" t="s">
        <v>1531</v>
      </c>
      <c r="E201" t="s">
        <v>1526</v>
      </c>
      <c r="F201" s="118" t="s">
        <v>318</v>
      </c>
      <c r="G201" t="s">
        <v>1266</v>
      </c>
      <c r="H201" s="37" t="s">
        <v>1267</v>
      </c>
      <c r="I201" s="37" t="s">
        <v>1268</v>
      </c>
      <c r="J201" s="37" t="s">
        <v>1261</v>
      </c>
      <c r="K201" s="37" t="s">
        <v>1269</v>
      </c>
      <c r="L201" s="37" t="s">
        <v>906</v>
      </c>
      <c r="M201" s="67" t="s">
        <v>901</v>
      </c>
      <c r="N201" s="67"/>
      <c r="O201" t="s">
        <v>1530</v>
      </c>
      <c r="P201" t="s">
        <v>904</v>
      </c>
    </row>
    <row r="202" spans="1:17" x14ac:dyDescent="0.2">
      <c r="A202"/>
      <c r="B202" t="s">
        <v>878</v>
      </c>
      <c r="C202" t="s">
        <v>1533</v>
      </c>
      <c r="E202" t="s">
        <v>1526</v>
      </c>
      <c r="F202" s="118" t="s">
        <v>318</v>
      </c>
      <c r="G202" s="2" t="s">
        <v>1266</v>
      </c>
      <c r="H202" s="37" t="s">
        <v>1267</v>
      </c>
      <c r="I202" s="37" t="s">
        <v>1268</v>
      </c>
      <c r="J202" s="37" t="s">
        <v>1261</v>
      </c>
      <c r="K202" s="37" t="s">
        <v>1269</v>
      </c>
      <c r="L202" s="37" t="s">
        <v>1274</v>
      </c>
      <c r="M202" s="37" t="s">
        <v>901</v>
      </c>
      <c r="N202" s="37"/>
      <c r="O202" t="s">
        <v>1530</v>
      </c>
      <c r="P202" t="s">
        <v>904</v>
      </c>
      <c r="Q202" s="37"/>
    </row>
    <row r="203" spans="1:17" x14ac:dyDescent="0.2">
      <c r="A203"/>
      <c r="B203" t="s">
        <v>878</v>
      </c>
      <c r="C203" t="s">
        <v>1535</v>
      </c>
      <c r="E203" t="s">
        <v>1526</v>
      </c>
      <c r="F203" s="118" t="s">
        <v>318</v>
      </c>
      <c r="G203" t="s">
        <v>1266</v>
      </c>
      <c r="H203" s="37" t="s">
        <v>1267</v>
      </c>
      <c r="I203" s="37" t="s">
        <v>1268</v>
      </c>
      <c r="J203" s="37" t="s">
        <v>1261</v>
      </c>
      <c r="K203" s="37" t="s">
        <v>1269</v>
      </c>
      <c r="L203" s="37" t="s">
        <v>1277</v>
      </c>
      <c r="M203" s="67" t="s">
        <v>3632</v>
      </c>
      <c r="N203" s="67"/>
      <c r="O203" t="s">
        <v>1530</v>
      </c>
      <c r="P203" t="s">
        <v>904</v>
      </c>
    </row>
    <row r="204" spans="1:17" x14ac:dyDescent="0.2">
      <c r="A204"/>
      <c r="B204" t="s">
        <v>878</v>
      </c>
      <c r="C204" t="s">
        <v>1537</v>
      </c>
      <c r="E204" t="s">
        <v>1526</v>
      </c>
      <c r="F204" s="118" t="s">
        <v>318</v>
      </c>
      <c r="G204" s="2" t="s">
        <v>1266</v>
      </c>
      <c r="H204" s="37" t="s">
        <v>1267</v>
      </c>
      <c r="I204" s="37" t="s">
        <v>1268</v>
      </c>
      <c r="J204" s="37" t="s">
        <v>1261</v>
      </c>
      <c r="K204" s="37" t="s">
        <v>1269</v>
      </c>
      <c r="L204" s="37" t="s">
        <v>900</v>
      </c>
      <c r="M204" s="37" t="s">
        <v>3632</v>
      </c>
      <c r="N204" s="37"/>
      <c r="O204" t="s">
        <v>1530</v>
      </c>
      <c r="P204" t="s">
        <v>904</v>
      </c>
      <c r="Q204" s="37"/>
    </row>
    <row r="205" spans="1:17" x14ac:dyDescent="0.2">
      <c r="A205"/>
      <c r="B205" t="s">
        <v>878</v>
      </c>
      <c r="C205" t="s">
        <v>1539</v>
      </c>
      <c r="E205" t="s">
        <v>1526</v>
      </c>
      <c r="F205" s="118" t="s">
        <v>318</v>
      </c>
      <c r="G205" s="2" t="s">
        <v>1266</v>
      </c>
      <c r="H205" s="37" t="s">
        <v>1267</v>
      </c>
      <c r="I205" s="37" t="s">
        <v>1268</v>
      </c>
      <c r="J205" s="37" t="s">
        <v>1261</v>
      </c>
      <c r="K205" s="37" t="s">
        <v>1269</v>
      </c>
      <c r="L205" s="37" t="s">
        <v>1282</v>
      </c>
      <c r="M205" s="97" t="s">
        <v>3632</v>
      </c>
      <c r="N205" s="37"/>
      <c r="O205" t="s">
        <v>1530</v>
      </c>
      <c r="P205" s="37" t="s">
        <v>904</v>
      </c>
      <c r="Q205" s="37"/>
    </row>
    <row r="206" spans="1:17" x14ac:dyDescent="0.2">
      <c r="A206"/>
      <c r="B206" t="s">
        <v>878</v>
      </c>
      <c r="C206" t="s">
        <v>1509</v>
      </c>
      <c r="E206" t="s">
        <v>1510</v>
      </c>
      <c r="F206" s="118" t="s">
        <v>257</v>
      </c>
      <c r="G206" t="s">
        <v>1258</v>
      </c>
      <c r="H206" s="37" t="s">
        <v>1259</v>
      </c>
      <c r="I206" s="37" t="s">
        <v>1260</v>
      </c>
      <c r="J206" s="37" t="s">
        <v>1261</v>
      </c>
      <c r="K206" s="37" t="s">
        <v>1262</v>
      </c>
      <c r="L206" s="37" t="s">
        <v>885</v>
      </c>
      <c r="M206" s="67" t="s">
        <v>3633</v>
      </c>
      <c r="N206" s="67"/>
      <c r="O206" t="s">
        <v>1511</v>
      </c>
      <c r="P206" t="s">
        <v>898</v>
      </c>
      <c r="Q206">
        <v>0</v>
      </c>
    </row>
    <row r="207" spans="1:17" x14ac:dyDescent="0.2">
      <c r="A207"/>
      <c r="B207" t="s">
        <v>878</v>
      </c>
      <c r="C207" t="s">
        <v>1515</v>
      </c>
      <c r="E207" t="s">
        <v>1510</v>
      </c>
      <c r="F207" s="118" t="s">
        <v>257</v>
      </c>
      <c r="G207" t="s">
        <v>1258</v>
      </c>
      <c r="H207" s="37" t="s">
        <v>1259</v>
      </c>
      <c r="I207" s="37" t="s">
        <v>1260</v>
      </c>
      <c r="J207" s="37" t="s">
        <v>1261</v>
      </c>
      <c r="K207" s="37" t="s">
        <v>1262</v>
      </c>
      <c r="L207" s="37" t="s">
        <v>906</v>
      </c>
      <c r="M207" s="1" t="s">
        <v>901</v>
      </c>
      <c r="N207" s="37"/>
      <c r="O207" t="s">
        <v>1511</v>
      </c>
      <c r="P207" t="s">
        <v>904</v>
      </c>
    </row>
    <row r="208" spans="1:17" x14ac:dyDescent="0.2">
      <c r="A208"/>
      <c r="B208" t="s">
        <v>878</v>
      </c>
      <c r="C208" t="s">
        <v>1517</v>
      </c>
      <c r="E208" t="s">
        <v>1510</v>
      </c>
      <c r="F208" s="118" t="s">
        <v>257</v>
      </c>
      <c r="G208" s="2" t="s">
        <v>1258</v>
      </c>
      <c r="H208" s="37" t="s">
        <v>1259</v>
      </c>
      <c r="I208" s="37" t="s">
        <v>1260</v>
      </c>
      <c r="J208" s="37" t="s">
        <v>1261</v>
      </c>
      <c r="K208" s="37" t="s">
        <v>1262</v>
      </c>
      <c r="L208" s="37" t="s">
        <v>1274</v>
      </c>
      <c r="M208" s="1" t="s">
        <v>901</v>
      </c>
      <c r="N208" s="37"/>
      <c r="O208" t="s">
        <v>1511</v>
      </c>
      <c r="P208" t="s">
        <v>904</v>
      </c>
      <c r="Q208" s="37"/>
    </row>
    <row r="209" spans="1:17" x14ac:dyDescent="0.2">
      <c r="A209"/>
      <c r="B209" t="s">
        <v>878</v>
      </c>
      <c r="C209" t="s">
        <v>1519</v>
      </c>
      <c r="E209" t="s">
        <v>1510</v>
      </c>
      <c r="F209" s="118" t="s">
        <v>257</v>
      </c>
      <c r="G209" t="s">
        <v>1258</v>
      </c>
      <c r="H209" s="37" t="s">
        <v>1259</v>
      </c>
      <c r="I209" s="37" t="s">
        <v>1260</v>
      </c>
      <c r="J209" s="37" t="s">
        <v>1261</v>
      </c>
      <c r="K209" s="37" t="s">
        <v>1262</v>
      </c>
      <c r="L209" s="37" t="s">
        <v>1277</v>
      </c>
      <c r="M209" s="1" t="s">
        <v>901</v>
      </c>
      <c r="N209" s="37"/>
      <c r="O209" t="s">
        <v>1511</v>
      </c>
      <c r="P209" t="s">
        <v>904</v>
      </c>
      <c r="Q209">
        <v>126</v>
      </c>
    </row>
    <row r="210" spans="1:17" x14ac:dyDescent="0.2">
      <c r="A210"/>
      <c r="B210" t="s">
        <v>878</v>
      </c>
      <c r="C210" t="s">
        <v>1521</v>
      </c>
      <c r="E210" t="s">
        <v>1510</v>
      </c>
      <c r="F210" s="118" t="s">
        <v>257</v>
      </c>
      <c r="G210" s="2" t="s">
        <v>1258</v>
      </c>
      <c r="H210" s="37" t="s">
        <v>1259</v>
      </c>
      <c r="I210" s="37" t="s">
        <v>1260</v>
      </c>
      <c r="J210" s="37" t="s">
        <v>1261</v>
      </c>
      <c r="K210" s="37" t="s">
        <v>1262</v>
      </c>
      <c r="L210" s="37" t="s">
        <v>900</v>
      </c>
      <c r="M210" s="1" t="s">
        <v>901</v>
      </c>
      <c r="N210" s="37"/>
      <c r="O210" t="s">
        <v>1511</v>
      </c>
      <c r="P210" t="s">
        <v>904</v>
      </c>
      <c r="Q210" s="37">
        <v>126</v>
      </c>
    </row>
    <row r="211" spans="1:17" x14ac:dyDescent="0.2">
      <c r="A211"/>
      <c r="B211" t="s">
        <v>878</v>
      </c>
      <c r="C211" t="s">
        <v>1523</v>
      </c>
      <c r="E211" t="s">
        <v>1510</v>
      </c>
      <c r="F211" s="118" t="s">
        <v>257</v>
      </c>
      <c r="G211" t="s">
        <v>1258</v>
      </c>
      <c r="H211" s="37" t="s">
        <v>1259</v>
      </c>
      <c r="I211" s="37" t="s">
        <v>1260</v>
      </c>
      <c r="J211" s="37" t="s">
        <v>1261</v>
      </c>
      <c r="K211" s="37" t="s">
        <v>1262</v>
      </c>
      <c r="L211" s="37" t="s">
        <v>1282</v>
      </c>
      <c r="M211" s="67" t="s">
        <v>901</v>
      </c>
      <c r="N211" s="67"/>
      <c r="O211" t="s">
        <v>1524</v>
      </c>
      <c r="P211" t="s">
        <v>904</v>
      </c>
      <c r="Q211">
        <v>126</v>
      </c>
    </row>
    <row r="212" spans="1:17" x14ac:dyDescent="0.2">
      <c r="A212"/>
      <c r="B212" t="s">
        <v>878</v>
      </c>
      <c r="C212" t="s">
        <v>1559</v>
      </c>
      <c r="E212" t="s">
        <v>1560</v>
      </c>
      <c r="F212" s="118" t="s">
        <v>318</v>
      </c>
      <c r="G212" s="2" t="s">
        <v>1258</v>
      </c>
      <c r="H212" s="37" t="s">
        <v>1259</v>
      </c>
      <c r="I212" s="37" t="s">
        <v>1260</v>
      </c>
      <c r="J212" s="37" t="s">
        <v>1261</v>
      </c>
      <c r="K212" s="37" t="s">
        <v>1262</v>
      </c>
      <c r="L212" s="37" t="s">
        <v>885</v>
      </c>
      <c r="M212" s="37" t="s">
        <v>3634</v>
      </c>
      <c r="N212" s="37" t="s">
        <v>1561</v>
      </c>
      <c r="O212" t="s">
        <v>1562</v>
      </c>
      <c r="P212" t="s">
        <v>898</v>
      </c>
      <c r="Q212" s="37">
        <v>0</v>
      </c>
    </row>
    <row r="213" spans="1:17" x14ac:dyDescent="0.2">
      <c r="A213"/>
      <c r="B213" t="s">
        <v>878</v>
      </c>
      <c r="C213" t="s">
        <v>1566</v>
      </c>
      <c r="E213" t="s">
        <v>1560</v>
      </c>
      <c r="F213" s="118" t="s">
        <v>318</v>
      </c>
      <c r="G213" t="s">
        <v>1258</v>
      </c>
      <c r="H213" s="37" t="s">
        <v>1259</v>
      </c>
      <c r="I213" s="37" t="s">
        <v>1260</v>
      </c>
      <c r="J213" s="37" t="s">
        <v>1261</v>
      </c>
      <c r="K213" s="37" t="s">
        <v>1262</v>
      </c>
      <c r="L213" s="37" t="s">
        <v>906</v>
      </c>
      <c r="M213" s="67" t="s">
        <v>901</v>
      </c>
      <c r="N213" s="67"/>
      <c r="O213" t="s">
        <v>1562</v>
      </c>
      <c r="P213" t="s">
        <v>904</v>
      </c>
    </row>
    <row r="214" spans="1:17" x14ac:dyDescent="0.2">
      <c r="A214"/>
      <c r="B214" t="s">
        <v>878</v>
      </c>
      <c r="C214" t="s">
        <v>1568</v>
      </c>
      <c r="E214" t="s">
        <v>1560</v>
      </c>
      <c r="F214" s="118" t="s">
        <v>318</v>
      </c>
      <c r="G214" s="2" t="s">
        <v>1258</v>
      </c>
      <c r="H214" s="37" t="s">
        <v>1259</v>
      </c>
      <c r="I214" s="37" t="s">
        <v>1260</v>
      </c>
      <c r="J214" s="37" t="s">
        <v>1261</v>
      </c>
      <c r="K214" s="37" t="s">
        <v>1262</v>
      </c>
      <c r="L214" s="37" t="s">
        <v>1274</v>
      </c>
      <c r="M214" s="37" t="s">
        <v>901</v>
      </c>
      <c r="N214" s="37"/>
      <c r="O214" t="s">
        <v>1562</v>
      </c>
      <c r="P214" t="s">
        <v>904</v>
      </c>
      <c r="Q214" s="37"/>
    </row>
    <row r="215" spans="1:17" x14ac:dyDescent="0.2">
      <c r="A215"/>
      <c r="B215" t="s">
        <v>878</v>
      </c>
      <c r="C215" t="s">
        <v>1570</v>
      </c>
      <c r="E215" t="s">
        <v>1560</v>
      </c>
      <c r="F215" s="118" t="s">
        <v>318</v>
      </c>
      <c r="G215" t="s">
        <v>1258</v>
      </c>
      <c r="H215" s="37" t="s">
        <v>1259</v>
      </c>
      <c r="I215" s="37" t="s">
        <v>1260</v>
      </c>
      <c r="J215" s="37" t="s">
        <v>1261</v>
      </c>
      <c r="K215" s="37" t="s">
        <v>1262</v>
      </c>
      <c r="L215" s="37" t="s">
        <v>1277</v>
      </c>
      <c r="M215" s="67" t="s">
        <v>901</v>
      </c>
      <c r="N215" s="67"/>
      <c r="O215" t="s">
        <v>1562</v>
      </c>
      <c r="P215" t="s">
        <v>904</v>
      </c>
      <c r="Q215">
        <v>126</v>
      </c>
    </row>
    <row r="216" spans="1:17" x14ac:dyDescent="0.2">
      <c r="A216"/>
      <c r="B216" t="s">
        <v>878</v>
      </c>
      <c r="C216" t="s">
        <v>1572</v>
      </c>
      <c r="E216" t="s">
        <v>1560</v>
      </c>
      <c r="F216" s="118" t="s">
        <v>318</v>
      </c>
      <c r="G216" s="2" t="s">
        <v>1258</v>
      </c>
      <c r="H216" s="37" t="s">
        <v>1259</v>
      </c>
      <c r="I216" s="37" t="s">
        <v>1260</v>
      </c>
      <c r="J216" s="37" t="s">
        <v>1261</v>
      </c>
      <c r="K216" s="37" t="s">
        <v>1262</v>
      </c>
      <c r="L216" s="37" t="s">
        <v>900</v>
      </c>
      <c r="M216" s="37" t="s">
        <v>901</v>
      </c>
      <c r="N216" s="37"/>
      <c r="O216" t="s">
        <v>1562</v>
      </c>
      <c r="P216" t="s">
        <v>904</v>
      </c>
      <c r="Q216" s="37">
        <v>126</v>
      </c>
    </row>
    <row r="217" spans="1:17" x14ac:dyDescent="0.2">
      <c r="A217"/>
      <c r="B217" t="s">
        <v>878</v>
      </c>
      <c r="C217" t="s">
        <v>1574</v>
      </c>
      <c r="E217" t="s">
        <v>1560</v>
      </c>
      <c r="F217" s="118" t="s">
        <v>318</v>
      </c>
      <c r="G217" s="2" t="s">
        <v>1258</v>
      </c>
      <c r="H217" s="37" t="s">
        <v>1259</v>
      </c>
      <c r="I217" s="37" t="s">
        <v>1260</v>
      </c>
      <c r="J217" s="37" t="s">
        <v>1261</v>
      </c>
      <c r="K217" s="37" t="s">
        <v>1262</v>
      </c>
      <c r="L217" s="37" t="s">
        <v>1282</v>
      </c>
      <c r="M217" s="97" t="s">
        <v>901</v>
      </c>
      <c r="N217" s="37"/>
      <c r="O217" t="s">
        <v>1575</v>
      </c>
      <c r="P217" s="37" t="s">
        <v>904</v>
      </c>
      <c r="Q217" s="37">
        <v>126</v>
      </c>
    </row>
    <row r="218" spans="1:17" x14ac:dyDescent="0.2">
      <c r="A218"/>
      <c r="B218" t="s">
        <v>878</v>
      </c>
      <c r="C218" t="s">
        <v>1563</v>
      </c>
      <c r="E218" t="s">
        <v>1560</v>
      </c>
      <c r="F218" s="118" t="s">
        <v>318</v>
      </c>
      <c r="G218" t="s">
        <v>1266</v>
      </c>
      <c r="H218" s="37" t="s">
        <v>1267</v>
      </c>
      <c r="I218" s="37" t="s">
        <v>1268</v>
      </c>
      <c r="J218" s="37" t="s">
        <v>1261</v>
      </c>
      <c r="K218" s="37" t="s">
        <v>1269</v>
      </c>
      <c r="L218" s="37" t="s">
        <v>885</v>
      </c>
      <c r="M218" s="67" t="s">
        <v>3635</v>
      </c>
      <c r="N218" s="67"/>
      <c r="O218" t="s">
        <v>1564</v>
      </c>
      <c r="P218" t="s">
        <v>904</v>
      </c>
    </row>
    <row r="219" spans="1:17" x14ac:dyDescent="0.2">
      <c r="A219"/>
      <c r="B219" t="s">
        <v>878</v>
      </c>
      <c r="C219" t="s">
        <v>1565</v>
      </c>
      <c r="E219" t="s">
        <v>1560</v>
      </c>
      <c r="F219" s="118" t="s">
        <v>318</v>
      </c>
      <c r="G219" t="s">
        <v>1266</v>
      </c>
      <c r="H219" s="37" t="s">
        <v>1267</v>
      </c>
      <c r="I219" s="37" t="s">
        <v>1268</v>
      </c>
      <c r="J219" s="37" t="s">
        <v>1261</v>
      </c>
      <c r="K219" s="37" t="s">
        <v>1269</v>
      </c>
      <c r="L219" s="37" t="s">
        <v>906</v>
      </c>
      <c r="M219" s="1" t="s">
        <v>901</v>
      </c>
      <c r="N219" s="37"/>
      <c r="O219" t="s">
        <v>1564</v>
      </c>
      <c r="P219" t="s">
        <v>904</v>
      </c>
    </row>
    <row r="220" spans="1:17" x14ac:dyDescent="0.2">
      <c r="A220"/>
      <c r="B220" t="s">
        <v>878</v>
      </c>
      <c r="C220" t="s">
        <v>1567</v>
      </c>
      <c r="E220" t="s">
        <v>1560</v>
      </c>
      <c r="F220" s="118" t="s">
        <v>318</v>
      </c>
      <c r="G220" s="2" t="s">
        <v>1266</v>
      </c>
      <c r="H220" s="37" t="s">
        <v>1267</v>
      </c>
      <c r="I220" s="37" t="s">
        <v>1268</v>
      </c>
      <c r="J220" s="37" t="s">
        <v>1261</v>
      </c>
      <c r="K220" s="37" t="s">
        <v>1269</v>
      </c>
      <c r="L220" s="37" t="s">
        <v>1274</v>
      </c>
      <c r="M220" s="1" t="s">
        <v>901</v>
      </c>
      <c r="N220" s="37"/>
      <c r="O220" t="s">
        <v>1564</v>
      </c>
      <c r="P220" t="s">
        <v>904</v>
      </c>
      <c r="Q220" s="37"/>
    </row>
    <row r="221" spans="1:17" x14ac:dyDescent="0.2">
      <c r="A221"/>
      <c r="B221" t="s">
        <v>878</v>
      </c>
      <c r="C221" t="s">
        <v>1569</v>
      </c>
      <c r="E221" t="s">
        <v>1560</v>
      </c>
      <c r="F221" s="118" t="s">
        <v>318</v>
      </c>
      <c r="G221" t="s">
        <v>1266</v>
      </c>
      <c r="H221" s="37" t="s">
        <v>1267</v>
      </c>
      <c r="I221" s="37" t="s">
        <v>1268</v>
      </c>
      <c r="J221" s="37" t="s">
        <v>1261</v>
      </c>
      <c r="K221" s="37" t="s">
        <v>1269</v>
      </c>
      <c r="L221" s="37" t="s">
        <v>1277</v>
      </c>
      <c r="M221" s="1" t="s">
        <v>3635</v>
      </c>
      <c r="N221" s="37"/>
      <c r="O221" t="s">
        <v>1564</v>
      </c>
      <c r="P221" t="s">
        <v>904</v>
      </c>
    </row>
    <row r="222" spans="1:17" x14ac:dyDescent="0.2">
      <c r="A222"/>
      <c r="B222" t="s">
        <v>878</v>
      </c>
      <c r="C222" t="s">
        <v>1571</v>
      </c>
      <c r="E222" t="s">
        <v>1560</v>
      </c>
      <c r="F222" s="118" t="s">
        <v>318</v>
      </c>
      <c r="G222" s="2" t="s">
        <v>1266</v>
      </c>
      <c r="H222" s="37" t="s">
        <v>1267</v>
      </c>
      <c r="I222" s="37" t="s">
        <v>1268</v>
      </c>
      <c r="J222" s="37" t="s">
        <v>1261</v>
      </c>
      <c r="K222" s="37" t="s">
        <v>1269</v>
      </c>
      <c r="L222" s="37" t="s">
        <v>900</v>
      </c>
      <c r="M222" s="1" t="s">
        <v>3635</v>
      </c>
      <c r="N222" s="37"/>
      <c r="O222" t="s">
        <v>1564</v>
      </c>
      <c r="P222" t="s">
        <v>904</v>
      </c>
      <c r="Q222" s="37"/>
    </row>
    <row r="223" spans="1:17" x14ac:dyDescent="0.2">
      <c r="A223"/>
      <c r="B223" t="s">
        <v>878</v>
      </c>
      <c r="C223" t="s">
        <v>1573</v>
      </c>
      <c r="E223" t="s">
        <v>1560</v>
      </c>
      <c r="F223" s="118" t="s">
        <v>318</v>
      </c>
      <c r="G223" t="s">
        <v>1266</v>
      </c>
      <c r="H223" s="37" t="s">
        <v>1267</v>
      </c>
      <c r="I223" s="37" t="s">
        <v>1268</v>
      </c>
      <c r="J223" s="37" t="s">
        <v>1261</v>
      </c>
      <c r="K223" s="37" t="s">
        <v>1269</v>
      </c>
      <c r="L223" s="37" t="s">
        <v>1282</v>
      </c>
      <c r="M223" s="67" t="s">
        <v>3635</v>
      </c>
      <c r="N223" s="67"/>
      <c r="O223" t="s">
        <v>1564</v>
      </c>
      <c r="P223" t="s">
        <v>904</v>
      </c>
    </row>
    <row r="224" spans="1:17" x14ac:dyDescent="0.2">
      <c r="A224"/>
      <c r="B224" t="s">
        <v>878</v>
      </c>
      <c r="C224" t="s">
        <v>1542</v>
      </c>
      <c r="E224" t="s">
        <v>1543</v>
      </c>
      <c r="F224" s="118" t="s">
        <v>257</v>
      </c>
      <c r="G224" s="2" t="s">
        <v>1258</v>
      </c>
      <c r="H224" s="37" t="s">
        <v>1259</v>
      </c>
      <c r="I224" s="37" t="s">
        <v>1260</v>
      </c>
      <c r="J224" s="37" t="s">
        <v>1261</v>
      </c>
      <c r="K224" s="37" t="s">
        <v>1262</v>
      </c>
      <c r="L224" s="37" t="s">
        <v>885</v>
      </c>
      <c r="M224" s="37" t="s">
        <v>3636</v>
      </c>
      <c r="N224" s="37" t="s">
        <v>1544</v>
      </c>
      <c r="O224" t="s">
        <v>1545</v>
      </c>
      <c r="P224" t="s">
        <v>898</v>
      </c>
      <c r="Q224" s="37">
        <v>0</v>
      </c>
    </row>
    <row r="225" spans="1:17" x14ac:dyDescent="0.2">
      <c r="A225"/>
      <c r="B225" t="s">
        <v>878</v>
      </c>
      <c r="C225" t="s">
        <v>1549</v>
      </c>
      <c r="E225" t="s">
        <v>1543</v>
      </c>
      <c r="F225" s="118" t="s">
        <v>257</v>
      </c>
      <c r="G225" t="s">
        <v>1258</v>
      </c>
      <c r="H225" s="37" t="s">
        <v>1259</v>
      </c>
      <c r="I225" s="37" t="s">
        <v>1260</v>
      </c>
      <c r="J225" s="37" t="s">
        <v>1261</v>
      </c>
      <c r="K225" s="37" t="s">
        <v>1262</v>
      </c>
      <c r="L225" s="37" t="s">
        <v>906</v>
      </c>
      <c r="M225" s="67" t="s">
        <v>901</v>
      </c>
      <c r="N225" s="67"/>
      <c r="O225" t="s">
        <v>1545</v>
      </c>
      <c r="P225" t="s">
        <v>904</v>
      </c>
    </row>
    <row r="226" spans="1:17" x14ac:dyDescent="0.2">
      <c r="A226"/>
      <c r="B226" t="s">
        <v>878</v>
      </c>
      <c r="C226" t="s">
        <v>1551</v>
      </c>
      <c r="E226" t="s">
        <v>1543</v>
      </c>
      <c r="F226" s="118" t="s">
        <v>257</v>
      </c>
      <c r="G226" s="2" t="s">
        <v>1258</v>
      </c>
      <c r="H226" s="37" t="s">
        <v>1259</v>
      </c>
      <c r="I226" s="37" t="s">
        <v>1260</v>
      </c>
      <c r="J226" s="37" t="s">
        <v>1261</v>
      </c>
      <c r="K226" s="37" t="s">
        <v>1262</v>
      </c>
      <c r="L226" s="37" t="s">
        <v>1274</v>
      </c>
      <c r="M226" s="37" t="s">
        <v>901</v>
      </c>
      <c r="N226" s="37"/>
      <c r="O226" t="s">
        <v>1545</v>
      </c>
      <c r="P226" t="s">
        <v>904</v>
      </c>
      <c r="Q226" s="37"/>
    </row>
    <row r="227" spans="1:17" x14ac:dyDescent="0.2">
      <c r="A227"/>
      <c r="B227" t="s">
        <v>878</v>
      </c>
      <c r="C227" t="s">
        <v>1553</v>
      </c>
      <c r="E227" t="s">
        <v>1543</v>
      </c>
      <c r="F227" s="118" t="s">
        <v>257</v>
      </c>
      <c r="G227" t="s">
        <v>1258</v>
      </c>
      <c r="H227" s="37" t="s">
        <v>1259</v>
      </c>
      <c r="I227" s="37" t="s">
        <v>1260</v>
      </c>
      <c r="J227" s="37" t="s">
        <v>1261</v>
      </c>
      <c r="K227" s="37" t="s">
        <v>1262</v>
      </c>
      <c r="L227" s="37" t="s">
        <v>1277</v>
      </c>
      <c r="M227" s="67" t="s">
        <v>901</v>
      </c>
      <c r="N227" s="67"/>
      <c r="O227" t="s">
        <v>1545</v>
      </c>
      <c r="P227" t="s">
        <v>904</v>
      </c>
      <c r="Q227">
        <v>126</v>
      </c>
    </row>
    <row r="228" spans="1:17" x14ac:dyDescent="0.2">
      <c r="A228"/>
      <c r="B228" t="s">
        <v>878</v>
      </c>
      <c r="C228" t="s">
        <v>1555</v>
      </c>
      <c r="E228" t="s">
        <v>1543</v>
      </c>
      <c r="F228" s="118" t="s">
        <v>257</v>
      </c>
      <c r="G228" s="2" t="s">
        <v>1258</v>
      </c>
      <c r="H228" s="37" t="s">
        <v>1259</v>
      </c>
      <c r="I228" s="37" t="s">
        <v>1260</v>
      </c>
      <c r="J228" s="37" t="s">
        <v>1261</v>
      </c>
      <c r="K228" s="37" t="s">
        <v>1262</v>
      </c>
      <c r="L228" s="37" t="s">
        <v>900</v>
      </c>
      <c r="M228" s="37" t="s">
        <v>901</v>
      </c>
      <c r="N228" s="37"/>
      <c r="O228" t="s">
        <v>1545</v>
      </c>
      <c r="P228" t="s">
        <v>904</v>
      </c>
      <c r="Q228" s="37">
        <v>126</v>
      </c>
    </row>
    <row r="229" spans="1:17" x14ac:dyDescent="0.2">
      <c r="A229"/>
      <c r="B229" t="s">
        <v>878</v>
      </c>
      <c r="C229" t="s">
        <v>1557</v>
      </c>
      <c r="E229" t="s">
        <v>1543</v>
      </c>
      <c r="F229" s="118" t="s">
        <v>257</v>
      </c>
      <c r="G229" s="2" t="s">
        <v>1258</v>
      </c>
      <c r="H229" s="37" t="s">
        <v>1259</v>
      </c>
      <c r="I229" s="37" t="s">
        <v>1260</v>
      </c>
      <c r="J229" s="37" t="s">
        <v>1261</v>
      </c>
      <c r="K229" s="37" t="s">
        <v>1262</v>
      </c>
      <c r="L229" s="37" t="s">
        <v>1282</v>
      </c>
      <c r="M229" s="97" t="s">
        <v>901</v>
      </c>
      <c r="N229" s="37"/>
      <c r="O229" t="s">
        <v>1558</v>
      </c>
      <c r="P229" s="37" t="s">
        <v>904</v>
      </c>
      <c r="Q229" s="37">
        <v>126</v>
      </c>
    </row>
    <row r="230" spans="1:17" x14ac:dyDescent="0.2">
      <c r="A230"/>
      <c r="B230" t="s">
        <v>878</v>
      </c>
      <c r="C230" t="s">
        <v>1546</v>
      </c>
      <c r="E230" t="s">
        <v>1543</v>
      </c>
      <c r="F230" s="118" t="s">
        <v>257</v>
      </c>
      <c r="G230" t="s">
        <v>1266</v>
      </c>
      <c r="H230" s="37" t="s">
        <v>1267</v>
      </c>
      <c r="I230" s="37" t="s">
        <v>1268</v>
      </c>
      <c r="J230" s="37" t="s">
        <v>1261</v>
      </c>
      <c r="K230" s="37" t="s">
        <v>1269</v>
      </c>
      <c r="L230" s="37" t="s">
        <v>885</v>
      </c>
      <c r="M230" s="67" t="s">
        <v>3637</v>
      </c>
      <c r="N230" s="67"/>
      <c r="O230" t="s">
        <v>1547</v>
      </c>
      <c r="P230" t="s">
        <v>904</v>
      </c>
    </row>
    <row r="231" spans="1:17" x14ac:dyDescent="0.2">
      <c r="A231"/>
      <c r="B231" t="s">
        <v>878</v>
      </c>
      <c r="C231" t="s">
        <v>1548</v>
      </c>
      <c r="E231" t="s">
        <v>1543</v>
      </c>
      <c r="F231" s="118" t="s">
        <v>257</v>
      </c>
      <c r="G231" t="s">
        <v>1266</v>
      </c>
      <c r="H231" s="37" t="s">
        <v>1267</v>
      </c>
      <c r="I231" s="37" t="s">
        <v>1268</v>
      </c>
      <c r="J231" s="37" t="s">
        <v>1261</v>
      </c>
      <c r="K231" s="37" t="s">
        <v>1269</v>
      </c>
      <c r="L231" s="37" t="s">
        <v>906</v>
      </c>
      <c r="M231" s="1" t="s">
        <v>901</v>
      </c>
      <c r="N231" s="37"/>
      <c r="O231" t="s">
        <v>1547</v>
      </c>
      <c r="P231" t="s">
        <v>904</v>
      </c>
    </row>
    <row r="232" spans="1:17" x14ac:dyDescent="0.2">
      <c r="A232"/>
      <c r="B232" t="s">
        <v>878</v>
      </c>
      <c r="C232" t="s">
        <v>1550</v>
      </c>
      <c r="E232" t="s">
        <v>1543</v>
      </c>
      <c r="F232" s="118" t="s">
        <v>257</v>
      </c>
      <c r="G232" s="2" t="s">
        <v>1266</v>
      </c>
      <c r="H232" s="37" t="s">
        <v>1267</v>
      </c>
      <c r="I232" s="37" t="s">
        <v>1268</v>
      </c>
      <c r="J232" s="37" t="s">
        <v>1261</v>
      </c>
      <c r="K232" s="37" t="s">
        <v>1269</v>
      </c>
      <c r="L232" s="37" t="s">
        <v>1274</v>
      </c>
      <c r="M232" s="1" t="s">
        <v>901</v>
      </c>
      <c r="N232" s="37"/>
      <c r="O232" t="s">
        <v>1547</v>
      </c>
      <c r="P232" t="s">
        <v>904</v>
      </c>
      <c r="Q232" s="37"/>
    </row>
    <row r="233" spans="1:17" x14ac:dyDescent="0.2">
      <c r="A233"/>
      <c r="B233" t="s">
        <v>878</v>
      </c>
      <c r="C233" t="s">
        <v>1552</v>
      </c>
      <c r="E233" t="s">
        <v>1543</v>
      </c>
      <c r="F233" s="118" t="s">
        <v>257</v>
      </c>
      <c r="G233" t="s">
        <v>1266</v>
      </c>
      <c r="H233" s="37" t="s">
        <v>1267</v>
      </c>
      <c r="I233" s="37" t="s">
        <v>1268</v>
      </c>
      <c r="J233" s="37" t="s">
        <v>1261</v>
      </c>
      <c r="K233" s="37" t="s">
        <v>1269</v>
      </c>
      <c r="L233" s="37" t="s">
        <v>1277</v>
      </c>
      <c r="M233" s="1" t="s">
        <v>3637</v>
      </c>
      <c r="N233" s="37"/>
      <c r="O233" t="s">
        <v>1547</v>
      </c>
      <c r="P233" t="s">
        <v>904</v>
      </c>
    </row>
    <row r="234" spans="1:17" x14ac:dyDescent="0.2">
      <c r="A234"/>
      <c r="B234" t="s">
        <v>878</v>
      </c>
      <c r="C234" t="s">
        <v>1554</v>
      </c>
      <c r="E234" t="s">
        <v>1543</v>
      </c>
      <c r="F234" s="118" t="s">
        <v>257</v>
      </c>
      <c r="G234" s="2" t="s">
        <v>1266</v>
      </c>
      <c r="H234" s="37" t="s">
        <v>1267</v>
      </c>
      <c r="I234" s="37" t="s">
        <v>1268</v>
      </c>
      <c r="J234" s="37" t="s">
        <v>1261</v>
      </c>
      <c r="K234" s="37" t="s">
        <v>1269</v>
      </c>
      <c r="L234" s="37" t="s">
        <v>900</v>
      </c>
      <c r="M234" s="1" t="s">
        <v>3637</v>
      </c>
      <c r="N234" s="37"/>
      <c r="O234" t="s">
        <v>1547</v>
      </c>
      <c r="P234" t="s">
        <v>904</v>
      </c>
      <c r="Q234" s="37"/>
    </row>
    <row r="235" spans="1:17" x14ac:dyDescent="0.2">
      <c r="A235"/>
      <c r="B235" t="s">
        <v>878</v>
      </c>
      <c r="C235" t="s">
        <v>1556</v>
      </c>
      <c r="E235" t="s">
        <v>1543</v>
      </c>
      <c r="F235" s="118" t="s">
        <v>257</v>
      </c>
      <c r="G235" t="s">
        <v>1266</v>
      </c>
      <c r="H235" s="37" t="s">
        <v>1267</v>
      </c>
      <c r="I235" s="37" t="s">
        <v>1268</v>
      </c>
      <c r="J235" s="37" t="s">
        <v>1261</v>
      </c>
      <c r="K235" s="37" t="s">
        <v>1269</v>
      </c>
      <c r="L235" s="37" t="s">
        <v>1282</v>
      </c>
      <c r="M235" s="67" t="s">
        <v>3637</v>
      </c>
      <c r="N235" s="67"/>
      <c r="O235" t="s">
        <v>1547</v>
      </c>
      <c r="P235" t="s">
        <v>904</v>
      </c>
    </row>
    <row r="236" spans="1:17" x14ac:dyDescent="0.2">
      <c r="A236"/>
      <c r="B236" t="s">
        <v>878</v>
      </c>
      <c r="C236" t="s">
        <v>1677</v>
      </c>
      <c r="E236" t="s">
        <v>1025</v>
      </c>
      <c r="F236" s="118" t="s">
        <v>435</v>
      </c>
      <c r="G236" s="2" t="s">
        <v>1258</v>
      </c>
      <c r="H236" s="37" t="s">
        <v>1259</v>
      </c>
      <c r="I236" s="37" t="s">
        <v>1260</v>
      </c>
      <c r="J236" s="37" t="s">
        <v>1261</v>
      </c>
      <c r="K236" s="37" t="s">
        <v>1262</v>
      </c>
      <c r="L236" s="37" t="s">
        <v>885</v>
      </c>
      <c r="M236" s="37" t="s">
        <v>3638</v>
      </c>
      <c r="N236" s="37" t="s">
        <v>1678</v>
      </c>
      <c r="O236" t="s">
        <v>1679</v>
      </c>
      <c r="P236" t="s">
        <v>898</v>
      </c>
      <c r="Q236" s="37">
        <v>0</v>
      </c>
    </row>
    <row r="237" spans="1:17" x14ac:dyDescent="0.2">
      <c r="A237"/>
      <c r="B237" t="s">
        <v>878</v>
      </c>
      <c r="C237" t="s">
        <v>1683</v>
      </c>
      <c r="E237" t="s">
        <v>1025</v>
      </c>
      <c r="F237" s="118" t="s">
        <v>435</v>
      </c>
      <c r="G237" t="s">
        <v>1258</v>
      </c>
      <c r="H237" s="37" t="s">
        <v>1259</v>
      </c>
      <c r="I237" s="37" t="s">
        <v>1260</v>
      </c>
      <c r="J237" s="37" t="s">
        <v>1261</v>
      </c>
      <c r="K237" s="37" t="s">
        <v>1262</v>
      </c>
      <c r="L237" s="37" t="s">
        <v>906</v>
      </c>
      <c r="M237" s="67" t="s">
        <v>901</v>
      </c>
      <c r="N237" s="67"/>
      <c r="O237" t="s">
        <v>1679</v>
      </c>
      <c r="P237" t="s">
        <v>904</v>
      </c>
    </row>
    <row r="238" spans="1:17" x14ac:dyDescent="0.2">
      <c r="A238"/>
      <c r="B238" t="s">
        <v>878</v>
      </c>
      <c r="C238" t="s">
        <v>1685</v>
      </c>
      <c r="E238" t="s">
        <v>1025</v>
      </c>
      <c r="F238" s="118" t="s">
        <v>435</v>
      </c>
      <c r="G238" s="2" t="s">
        <v>1258</v>
      </c>
      <c r="H238" s="37" t="s">
        <v>1259</v>
      </c>
      <c r="I238" s="37" t="s">
        <v>1260</v>
      </c>
      <c r="J238" s="37" t="s">
        <v>1261</v>
      </c>
      <c r="K238" s="37" t="s">
        <v>1262</v>
      </c>
      <c r="L238" s="37" t="s">
        <v>1274</v>
      </c>
      <c r="M238" s="37" t="s">
        <v>901</v>
      </c>
      <c r="N238" s="37"/>
      <c r="O238" t="s">
        <v>1679</v>
      </c>
      <c r="P238" t="s">
        <v>904</v>
      </c>
      <c r="Q238" s="37"/>
    </row>
    <row r="239" spans="1:17" x14ac:dyDescent="0.2">
      <c r="A239"/>
      <c r="B239" t="s">
        <v>878</v>
      </c>
      <c r="C239" t="s">
        <v>1687</v>
      </c>
      <c r="E239" t="s">
        <v>1025</v>
      </c>
      <c r="F239" s="118" t="s">
        <v>435</v>
      </c>
      <c r="G239" t="s">
        <v>1258</v>
      </c>
      <c r="H239" s="37" t="s">
        <v>1259</v>
      </c>
      <c r="I239" s="37" t="s">
        <v>1260</v>
      </c>
      <c r="J239" s="37" t="s">
        <v>1261</v>
      </c>
      <c r="K239" s="37" t="s">
        <v>1262</v>
      </c>
      <c r="L239" s="37" t="s">
        <v>1277</v>
      </c>
      <c r="M239" s="67" t="s">
        <v>901</v>
      </c>
      <c r="N239" s="67"/>
      <c r="O239" t="s">
        <v>1679</v>
      </c>
      <c r="P239" t="s">
        <v>904</v>
      </c>
      <c r="Q239">
        <v>126</v>
      </c>
    </row>
    <row r="240" spans="1:17" x14ac:dyDescent="0.2">
      <c r="A240"/>
      <c r="B240" t="s">
        <v>878</v>
      </c>
      <c r="C240" t="s">
        <v>1689</v>
      </c>
      <c r="E240" t="s">
        <v>1025</v>
      </c>
      <c r="F240" s="118" t="s">
        <v>435</v>
      </c>
      <c r="G240" s="2" t="s">
        <v>1258</v>
      </c>
      <c r="H240" s="37" t="s">
        <v>1259</v>
      </c>
      <c r="I240" s="37" t="s">
        <v>1260</v>
      </c>
      <c r="J240" s="37" t="s">
        <v>1261</v>
      </c>
      <c r="K240" s="37" t="s">
        <v>1262</v>
      </c>
      <c r="L240" s="37" t="s">
        <v>900</v>
      </c>
      <c r="M240" s="37" t="s">
        <v>901</v>
      </c>
      <c r="N240" s="37"/>
      <c r="O240" t="s">
        <v>1679</v>
      </c>
      <c r="P240" t="s">
        <v>904</v>
      </c>
      <c r="Q240" s="37">
        <v>126</v>
      </c>
    </row>
    <row r="241" spans="1:17" x14ac:dyDescent="0.2">
      <c r="A241"/>
      <c r="B241" t="s">
        <v>878</v>
      </c>
      <c r="C241" t="s">
        <v>1691</v>
      </c>
      <c r="E241" t="s">
        <v>1025</v>
      </c>
      <c r="F241" s="118" t="s">
        <v>435</v>
      </c>
      <c r="G241" s="2" t="s">
        <v>1258</v>
      </c>
      <c r="H241" s="37" t="s">
        <v>1259</v>
      </c>
      <c r="I241" s="37" t="s">
        <v>1260</v>
      </c>
      <c r="J241" s="37" t="s">
        <v>1261</v>
      </c>
      <c r="K241" s="37" t="s">
        <v>1262</v>
      </c>
      <c r="L241" s="37" t="s">
        <v>1282</v>
      </c>
      <c r="M241" s="97" t="s">
        <v>901</v>
      </c>
      <c r="N241" s="37"/>
      <c r="O241" t="s">
        <v>1692</v>
      </c>
      <c r="P241" s="37" t="s">
        <v>904</v>
      </c>
      <c r="Q241" s="37">
        <v>126</v>
      </c>
    </row>
    <row r="242" spans="1:17" x14ac:dyDescent="0.2">
      <c r="A242"/>
      <c r="B242" t="s">
        <v>878</v>
      </c>
      <c r="C242" t="s">
        <v>1680</v>
      </c>
      <c r="E242" t="s">
        <v>1025</v>
      </c>
      <c r="F242" s="118" t="s">
        <v>435</v>
      </c>
      <c r="G242" t="s">
        <v>1266</v>
      </c>
      <c r="H242" s="37" t="s">
        <v>1267</v>
      </c>
      <c r="I242" s="37" t="s">
        <v>1268</v>
      </c>
      <c r="J242" s="37" t="s">
        <v>1261</v>
      </c>
      <c r="K242" s="37" t="s">
        <v>1269</v>
      </c>
      <c r="L242" s="37" t="s">
        <v>885</v>
      </c>
      <c r="M242" s="67" t="s">
        <v>3639</v>
      </c>
      <c r="N242" s="67"/>
      <c r="O242" t="s">
        <v>1681</v>
      </c>
      <c r="P242" t="s">
        <v>904</v>
      </c>
    </row>
    <row r="243" spans="1:17" x14ac:dyDescent="0.2">
      <c r="A243"/>
      <c r="B243" t="s">
        <v>878</v>
      </c>
      <c r="C243" t="s">
        <v>1682</v>
      </c>
      <c r="E243" t="s">
        <v>1025</v>
      </c>
      <c r="F243" s="118" t="s">
        <v>435</v>
      </c>
      <c r="G243" t="s">
        <v>1266</v>
      </c>
      <c r="H243" s="37" t="s">
        <v>1267</v>
      </c>
      <c r="I243" s="37" t="s">
        <v>1268</v>
      </c>
      <c r="J243" s="37" t="s">
        <v>1261</v>
      </c>
      <c r="K243" s="37" t="s">
        <v>1269</v>
      </c>
      <c r="L243" s="37" t="s">
        <v>906</v>
      </c>
      <c r="M243" s="1" t="s">
        <v>901</v>
      </c>
      <c r="N243" s="37"/>
      <c r="O243" t="s">
        <v>1681</v>
      </c>
      <c r="P243" t="s">
        <v>904</v>
      </c>
    </row>
    <row r="244" spans="1:17" x14ac:dyDescent="0.2">
      <c r="A244"/>
      <c r="B244" t="s">
        <v>878</v>
      </c>
      <c r="C244" t="s">
        <v>1684</v>
      </c>
      <c r="E244" t="s">
        <v>1025</v>
      </c>
      <c r="F244" s="118" t="s">
        <v>435</v>
      </c>
      <c r="G244" s="2" t="s">
        <v>1266</v>
      </c>
      <c r="H244" s="37" t="s">
        <v>1267</v>
      </c>
      <c r="I244" s="37" t="s">
        <v>1268</v>
      </c>
      <c r="J244" s="37" t="s">
        <v>1261</v>
      </c>
      <c r="K244" s="37" t="s">
        <v>1269</v>
      </c>
      <c r="L244" s="37" t="s">
        <v>1274</v>
      </c>
      <c r="M244" s="1" t="s">
        <v>901</v>
      </c>
      <c r="N244" s="37"/>
      <c r="O244" t="s">
        <v>1681</v>
      </c>
      <c r="P244" t="s">
        <v>904</v>
      </c>
      <c r="Q244" s="37"/>
    </row>
    <row r="245" spans="1:17" x14ac:dyDescent="0.2">
      <c r="A245"/>
      <c r="B245" t="s">
        <v>878</v>
      </c>
      <c r="C245" t="s">
        <v>1686</v>
      </c>
      <c r="E245" t="s">
        <v>1025</v>
      </c>
      <c r="F245" s="118" t="s">
        <v>435</v>
      </c>
      <c r="G245" t="s">
        <v>1266</v>
      </c>
      <c r="H245" s="37" t="s">
        <v>1267</v>
      </c>
      <c r="I245" s="37" t="s">
        <v>1268</v>
      </c>
      <c r="J245" s="37" t="s">
        <v>1261</v>
      </c>
      <c r="K245" s="37" t="s">
        <v>1269</v>
      </c>
      <c r="L245" s="37" t="s">
        <v>1277</v>
      </c>
      <c r="M245" s="1" t="s">
        <v>3639</v>
      </c>
      <c r="N245" s="37"/>
      <c r="O245" t="s">
        <v>1681</v>
      </c>
      <c r="P245" t="s">
        <v>904</v>
      </c>
    </row>
    <row r="246" spans="1:17" x14ac:dyDescent="0.2">
      <c r="A246"/>
      <c r="B246" t="s">
        <v>878</v>
      </c>
      <c r="C246" t="s">
        <v>1688</v>
      </c>
      <c r="E246" t="s">
        <v>1025</v>
      </c>
      <c r="F246" s="118" t="s">
        <v>435</v>
      </c>
      <c r="G246" s="2" t="s">
        <v>1266</v>
      </c>
      <c r="H246" s="37" t="s">
        <v>1267</v>
      </c>
      <c r="I246" s="37" t="s">
        <v>1268</v>
      </c>
      <c r="J246" s="37" t="s">
        <v>1261</v>
      </c>
      <c r="K246" s="37" t="s">
        <v>1269</v>
      </c>
      <c r="L246" s="37" t="s">
        <v>900</v>
      </c>
      <c r="M246" s="1" t="s">
        <v>3639</v>
      </c>
      <c r="N246" s="37"/>
      <c r="O246" t="s">
        <v>1681</v>
      </c>
      <c r="P246" t="s">
        <v>904</v>
      </c>
      <c r="Q246" s="37"/>
    </row>
    <row r="247" spans="1:17" x14ac:dyDescent="0.2">
      <c r="A247"/>
      <c r="B247" t="s">
        <v>878</v>
      </c>
      <c r="C247" t="s">
        <v>1690</v>
      </c>
      <c r="E247" t="s">
        <v>1025</v>
      </c>
      <c r="F247" s="118" t="s">
        <v>435</v>
      </c>
      <c r="G247" t="s">
        <v>1266</v>
      </c>
      <c r="H247" s="37" t="s">
        <v>1267</v>
      </c>
      <c r="I247" s="37" t="s">
        <v>1268</v>
      </c>
      <c r="J247" s="37" t="s">
        <v>1261</v>
      </c>
      <c r="K247" s="37" t="s">
        <v>1269</v>
      </c>
      <c r="L247" s="37" t="s">
        <v>1282</v>
      </c>
      <c r="M247" s="67" t="s">
        <v>3639</v>
      </c>
      <c r="N247" s="67"/>
      <c r="O247" t="s">
        <v>1681</v>
      </c>
      <c r="P247" t="s">
        <v>904</v>
      </c>
    </row>
    <row r="248" spans="1:17" x14ac:dyDescent="0.2">
      <c r="A248"/>
      <c r="B248" t="s">
        <v>878</v>
      </c>
      <c r="C248" t="s">
        <v>1693</v>
      </c>
      <c r="E248" t="s">
        <v>1030</v>
      </c>
      <c r="F248" s="118" t="s">
        <v>435</v>
      </c>
      <c r="G248" s="2" t="s">
        <v>1258</v>
      </c>
      <c r="H248" s="37" t="s">
        <v>1259</v>
      </c>
      <c r="I248" s="37" t="s">
        <v>1260</v>
      </c>
      <c r="J248" s="37" t="s">
        <v>1261</v>
      </c>
      <c r="K248" s="37" t="s">
        <v>1262</v>
      </c>
      <c r="L248" s="37" t="s">
        <v>885</v>
      </c>
      <c r="M248" s="37" t="s">
        <v>3640</v>
      </c>
      <c r="N248" s="37" t="s">
        <v>1694</v>
      </c>
      <c r="O248" t="s">
        <v>1695</v>
      </c>
      <c r="P248" t="s">
        <v>898</v>
      </c>
      <c r="Q248" s="37">
        <v>0</v>
      </c>
    </row>
    <row r="249" spans="1:17" x14ac:dyDescent="0.2">
      <c r="A249"/>
      <c r="B249" t="s">
        <v>878</v>
      </c>
      <c r="C249" t="s">
        <v>1699</v>
      </c>
      <c r="E249" t="s">
        <v>1030</v>
      </c>
      <c r="F249" s="118" t="s">
        <v>435</v>
      </c>
      <c r="G249" t="s">
        <v>1258</v>
      </c>
      <c r="H249" s="37" t="s">
        <v>1259</v>
      </c>
      <c r="I249" s="37" t="s">
        <v>1260</v>
      </c>
      <c r="J249" s="37" t="s">
        <v>1261</v>
      </c>
      <c r="K249" s="37" t="s">
        <v>1262</v>
      </c>
      <c r="L249" s="37" t="s">
        <v>906</v>
      </c>
      <c r="M249" s="67" t="s">
        <v>901</v>
      </c>
      <c r="N249" s="67"/>
      <c r="O249" t="s">
        <v>1695</v>
      </c>
      <c r="P249" t="s">
        <v>904</v>
      </c>
    </row>
    <row r="250" spans="1:17" x14ac:dyDescent="0.2">
      <c r="A250"/>
      <c r="B250" t="s">
        <v>878</v>
      </c>
      <c r="C250" t="s">
        <v>1701</v>
      </c>
      <c r="E250" t="s">
        <v>1030</v>
      </c>
      <c r="F250" s="118" t="s">
        <v>435</v>
      </c>
      <c r="G250" s="2" t="s">
        <v>1258</v>
      </c>
      <c r="H250" s="37" t="s">
        <v>1259</v>
      </c>
      <c r="I250" s="37" t="s">
        <v>1260</v>
      </c>
      <c r="J250" s="37" t="s">
        <v>1261</v>
      </c>
      <c r="K250" s="37" t="s">
        <v>1262</v>
      </c>
      <c r="L250" s="37" t="s">
        <v>1274</v>
      </c>
      <c r="M250" s="37" t="s">
        <v>901</v>
      </c>
      <c r="N250" s="37"/>
      <c r="O250" t="s">
        <v>1695</v>
      </c>
      <c r="P250" t="s">
        <v>904</v>
      </c>
      <c r="Q250" s="37"/>
    </row>
    <row r="251" spans="1:17" x14ac:dyDescent="0.2">
      <c r="A251"/>
      <c r="B251" t="s">
        <v>878</v>
      </c>
      <c r="C251" t="s">
        <v>1703</v>
      </c>
      <c r="E251" t="s">
        <v>1030</v>
      </c>
      <c r="F251" s="118" t="s">
        <v>435</v>
      </c>
      <c r="G251" t="s">
        <v>1258</v>
      </c>
      <c r="H251" s="37" t="s">
        <v>1259</v>
      </c>
      <c r="I251" s="37" t="s">
        <v>1260</v>
      </c>
      <c r="J251" s="37" t="s">
        <v>1261</v>
      </c>
      <c r="K251" s="37" t="s">
        <v>1262</v>
      </c>
      <c r="L251" s="37" t="s">
        <v>1277</v>
      </c>
      <c r="M251" s="67" t="s">
        <v>901</v>
      </c>
      <c r="N251" s="67"/>
      <c r="O251" t="s">
        <v>1695</v>
      </c>
      <c r="P251" t="s">
        <v>904</v>
      </c>
      <c r="Q251">
        <v>126</v>
      </c>
    </row>
    <row r="252" spans="1:17" x14ac:dyDescent="0.2">
      <c r="A252"/>
      <c r="B252" t="s">
        <v>878</v>
      </c>
      <c r="C252" t="s">
        <v>1705</v>
      </c>
      <c r="E252" t="s">
        <v>1030</v>
      </c>
      <c r="F252" s="118" t="s">
        <v>435</v>
      </c>
      <c r="G252" s="2" t="s">
        <v>1258</v>
      </c>
      <c r="H252" s="37" t="s">
        <v>1259</v>
      </c>
      <c r="I252" s="37" t="s">
        <v>1260</v>
      </c>
      <c r="J252" s="37" t="s">
        <v>1261</v>
      </c>
      <c r="K252" s="37" t="s">
        <v>1262</v>
      </c>
      <c r="L252" s="37" t="s">
        <v>900</v>
      </c>
      <c r="M252" s="37" t="s">
        <v>901</v>
      </c>
      <c r="N252" s="37"/>
      <c r="O252" t="s">
        <v>1695</v>
      </c>
      <c r="P252" t="s">
        <v>904</v>
      </c>
      <c r="Q252" s="37">
        <v>126</v>
      </c>
    </row>
    <row r="253" spans="1:17" x14ac:dyDescent="0.2">
      <c r="A253"/>
      <c r="B253" t="s">
        <v>878</v>
      </c>
      <c r="C253" t="s">
        <v>1707</v>
      </c>
      <c r="E253" t="s">
        <v>1030</v>
      </c>
      <c r="F253" s="118" t="s">
        <v>435</v>
      </c>
      <c r="G253" s="2" t="s">
        <v>1258</v>
      </c>
      <c r="H253" s="37" t="s">
        <v>1259</v>
      </c>
      <c r="I253" s="37" t="s">
        <v>1260</v>
      </c>
      <c r="J253" s="37" t="s">
        <v>1261</v>
      </c>
      <c r="K253" s="37" t="s">
        <v>1262</v>
      </c>
      <c r="L253" s="37" t="s">
        <v>1282</v>
      </c>
      <c r="M253" s="97" t="s">
        <v>901</v>
      </c>
      <c r="N253" s="37"/>
      <c r="O253" t="s">
        <v>1708</v>
      </c>
      <c r="P253" s="37" t="s">
        <v>904</v>
      </c>
      <c r="Q253" s="37">
        <v>126</v>
      </c>
    </row>
    <row r="254" spans="1:17" x14ac:dyDescent="0.2">
      <c r="A254"/>
      <c r="B254" t="s">
        <v>878</v>
      </c>
      <c r="C254" t="s">
        <v>1696</v>
      </c>
      <c r="E254" t="s">
        <v>1030</v>
      </c>
      <c r="F254" s="118" t="s">
        <v>435</v>
      </c>
      <c r="G254" t="s">
        <v>1266</v>
      </c>
      <c r="H254" s="37" t="s">
        <v>1267</v>
      </c>
      <c r="I254" s="37" t="s">
        <v>1268</v>
      </c>
      <c r="J254" s="37" t="s">
        <v>1261</v>
      </c>
      <c r="K254" s="37" t="s">
        <v>1269</v>
      </c>
      <c r="L254" s="37" t="s">
        <v>885</v>
      </c>
      <c r="M254" s="67" t="s">
        <v>3641</v>
      </c>
      <c r="N254" s="67"/>
      <c r="O254" t="s">
        <v>1697</v>
      </c>
      <c r="P254" t="s">
        <v>904</v>
      </c>
    </row>
    <row r="255" spans="1:17" x14ac:dyDescent="0.2">
      <c r="A255"/>
      <c r="B255" t="s">
        <v>878</v>
      </c>
      <c r="C255" t="s">
        <v>1698</v>
      </c>
      <c r="E255" t="s">
        <v>1030</v>
      </c>
      <c r="F255" s="118" t="s">
        <v>435</v>
      </c>
      <c r="G255" t="s">
        <v>1266</v>
      </c>
      <c r="H255" s="37" t="s">
        <v>1267</v>
      </c>
      <c r="I255" s="37" t="s">
        <v>1268</v>
      </c>
      <c r="J255" s="37" t="s">
        <v>1261</v>
      </c>
      <c r="K255" s="37" t="s">
        <v>1269</v>
      </c>
      <c r="L255" s="37" t="s">
        <v>906</v>
      </c>
      <c r="M255" s="1" t="s">
        <v>901</v>
      </c>
      <c r="N255" s="37"/>
      <c r="O255" t="s">
        <v>1697</v>
      </c>
      <c r="P255" t="s">
        <v>904</v>
      </c>
    </row>
    <row r="256" spans="1:17" x14ac:dyDescent="0.2">
      <c r="A256"/>
      <c r="B256" t="s">
        <v>878</v>
      </c>
      <c r="C256" t="s">
        <v>1700</v>
      </c>
      <c r="E256" t="s">
        <v>1030</v>
      </c>
      <c r="F256" s="118" t="s">
        <v>435</v>
      </c>
      <c r="G256" s="2" t="s">
        <v>1266</v>
      </c>
      <c r="H256" s="37" t="s">
        <v>1267</v>
      </c>
      <c r="I256" s="37" t="s">
        <v>1268</v>
      </c>
      <c r="J256" s="37" t="s">
        <v>1261</v>
      </c>
      <c r="K256" s="37" t="s">
        <v>1269</v>
      </c>
      <c r="L256" s="37" t="s">
        <v>1274</v>
      </c>
      <c r="M256" s="1" t="s">
        <v>901</v>
      </c>
      <c r="N256" s="37"/>
      <c r="O256" t="s">
        <v>1697</v>
      </c>
      <c r="P256" t="s">
        <v>904</v>
      </c>
      <c r="Q256" s="37"/>
    </row>
    <row r="257" spans="1:17" x14ac:dyDescent="0.2">
      <c r="A257"/>
      <c r="B257" t="s">
        <v>878</v>
      </c>
      <c r="C257" t="s">
        <v>1702</v>
      </c>
      <c r="E257" t="s">
        <v>1030</v>
      </c>
      <c r="F257" s="118" t="s">
        <v>435</v>
      </c>
      <c r="G257" t="s">
        <v>1266</v>
      </c>
      <c r="H257" s="37" t="s">
        <v>1267</v>
      </c>
      <c r="I257" s="37" t="s">
        <v>1268</v>
      </c>
      <c r="J257" s="37" t="s">
        <v>1261</v>
      </c>
      <c r="K257" s="37" t="s">
        <v>1269</v>
      </c>
      <c r="L257" s="37" t="s">
        <v>1277</v>
      </c>
      <c r="M257" s="1" t="s">
        <v>3641</v>
      </c>
      <c r="N257" s="37"/>
      <c r="O257" t="s">
        <v>1697</v>
      </c>
      <c r="P257" t="s">
        <v>904</v>
      </c>
    </row>
    <row r="258" spans="1:17" x14ac:dyDescent="0.2">
      <c r="A258"/>
      <c r="B258" t="s">
        <v>878</v>
      </c>
      <c r="C258" t="s">
        <v>1704</v>
      </c>
      <c r="E258" t="s">
        <v>1030</v>
      </c>
      <c r="F258" s="118" t="s">
        <v>435</v>
      </c>
      <c r="G258" s="2" t="s">
        <v>1266</v>
      </c>
      <c r="H258" s="37" t="s">
        <v>1267</v>
      </c>
      <c r="I258" s="37" t="s">
        <v>1268</v>
      </c>
      <c r="J258" s="37" t="s">
        <v>1261</v>
      </c>
      <c r="K258" s="37" t="s">
        <v>1269</v>
      </c>
      <c r="L258" s="37" t="s">
        <v>900</v>
      </c>
      <c r="M258" s="1" t="s">
        <v>3641</v>
      </c>
      <c r="N258" s="37"/>
      <c r="O258" t="s">
        <v>1697</v>
      </c>
      <c r="P258" t="s">
        <v>904</v>
      </c>
      <c r="Q258" s="37"/>
    </row>
    <row r="259" spans="1:17" x14ac:dyDescent="0.2">
      <c r="A259"/>
      <c r="B259" t="s">
        <v>878</v>
      </c>
      <c r="C259" t="s">
        <v>1706</v>
      </c>
      <c r="E259" t="s">
        <v>1030</v>
      </c>
      <c r="F259" s="118" t="s">
        <v>435</v>
      </c>
      <c r="G259" t="s">
        <v>1266</v>
      </c>
      <c r="H259" s="37" t="s">
        <v>1267</v>
      </c>
      <c r="I259" s="37" t="s">
        <v>1268</v>
      </c>
      <c r="J259" s="37" t="s">
        <v>1261</v>
      </c>
      <c r="K259" s="37" t="s">
        <v>1269</v>
      </c>
      <c r="L259" s="37" t="s">
        <v>1282</v>
      </c>
      <c r="M259" s="67" t="s">
        <v>3641</v>
      </c>
      <c r="N259" s="67"/>
      <c r="O259" t="s">
        <v>1697</v>
      </c>
      <c r="P259" t="s">
        <v>904</v>
      </c>
    </row>
    <row r="260" spans="1:17" x14ac:dyDescent="0.2">
      <c r="A260"/>
      <c r="B260" t="s">
        <v>878</v>
      </c>
      <c r="C260" t="s">
        <v>2024</v>
      </c>
      <c r="E260" t="s">
        <v>2025</v>
      </c>
      <c r="F260" s="118" t="s">
        <v>435</v>
      </c>
      <c r="G260" s="2" t="s">
        <v>1258</v>
      </c>
      <c r="H260" s="37" t="s">
        <v>1259</v>
      </c>
      <c r="I260" s="37" t="s">
        <v>1260</v>
      </c>
      <c r="J260" s="37" t="s">
        <v>1261</v>
      </c>
      <c r="K260" s="37" t="s">
        <v>1262</v>
      </c>
      <c r="L260" s="37" t="s">
        <v>885</v>
      </c>
      <c r="M260" s="37" t="s">
        <v>3640</v>
      </c>
      <c r="N260" s="37" t="s">
        <v>1694</v>
      </c>
      <c r="O260" t="s">
        <v>754</v>
      </c>
      <c r="P260" t="s">
        <v>898</v>
      </c>
      <c r="Q260" s="37">
        <v>0</v>
      </c>
    </row>
    <row r="261" spans="1:17" x14ac:dyDescent="0.2">
      <c r="A261"/>
      <c r="B261" t="s">
        <v>878</v>
      </c>
      <c r="C261" t="s">
        <v>1709</v>
      </c>
      <c r="E261" t="s">
        <v>1034</v>
      </c>
      <c r="F261" s="118" t="s">
        <v>435</v>
      </c>
      <c r="G261" t="s">
        <v>1258</v>
      </c>
      <c r="H261" s="37" t="s">
        <v>1259</v>
      </c>
      <c r="I261" s="37" t="s">
        <v>1260</v>
      </c>
      <c r="J261" s="37" t="s">
        <v>1261</v>
      </c>
      <c r="K261" s="37" t="s">
        <v>1262</v>
      </c>
      <c r="L261" s="37" t="s">
        <v>885</v>
      </c>
      <c r="M261" s="67" t="s">
        <v>3642</v>
      </c>
      <c r="N261" s="67" t="s">
        <v>1710</v>
      </c>
      <c r="O261" t="s">
        <v>1711</v>
      </c>
      <c r="P261" t="s">
        <v>898</v>
      </c>
      <c r="Q261">
        <v>0</v>
      </c>
    </row>
    <row r="262" spans="1:17" x14ac:dyDescent="0.2">
      <c r="A262"/>
      <c r="B262" t="s">
        <v>878</v>
      </c>
      <c r="C262" t="s">
        <v>1715</v>
      </c>
      <c r="E262" t="s">
        <v>1034</v>
      </c>
      <c r="F262" s="118" t="s">
        <v>435</v>
      </c>
      <c r="G262" s="2" t="s">
        <v>1258</v>
      </c>
      <c r="H262" s="37" t="s">
        <v>1259</v>
      </c>
      <c r="I262" s="37" t="s">
        <v>1260</v>
      </c>
      <c r="J262" s="37" t="s">
        <v>1261</v>
      </c>
      <c r="K262" s="37" t="s">
        <v>1262</v>
      </c>
      <c r="L262" s="37" t="s">
        <v>906</v>
      </c>
      <c r="M262" s="37" t="s">
        <v>901</v>
      </c>
      <c r="N262" s="37"/>
      <c r="O262" t="s">
        <v>1711</v>
      </c>
      <c r="P262" t="s">
        <v>904</v>
      </c>
      <c r="Q262" s="37"/>
    </row>
    <row r="263" spans="1:17" x14ac:dyDescent="0.2">
      <c r="A263"/>
      <c r="B263" t="s">
        <v>878</v>
      </c>
      <c r="C263" t="s">
        <v>1717</v>
      </c>
      <c r="E263" t="s">
        <v>1034</v>
      </c>
      <c r="F263" s="118" t="s">
        <v>435</v>
      </c>
      <c r="G263" t="s">
        <v>1258</v>
      </c>
      <c r="H263" s="37" t="s">
        <v>1259</v>
      </c>
      <c r="I263" s="37" t="s">
        <v>1260</v>
      </c>
      <c r="J263" s="37" t="s">
        <v>1261</v>
      </c>
      <c r="K263" s="37" t="s">
        <v>1262</v>
      </c>
      <c r="L263" s="37" t="s">
        <v>1274</v>
      </c>
      <c r="M263" s="67" t="s">
        <v>901</v>
      </c>
      <c r="N263" s="67"/>
      <c r="O263" t="s">
        <v>1711</v>
      </c>
      <c r="P263" t="s">
        <v>904</v>
      </c>
    </row>
    <row r="264" spans="1:17" x14ac:dyDescent="0.2">
      <c r="A264"/>
      <c r="B264" t="s">
        <v>878</v>
      </c>
      <c r="C264" t="s">
        <v>1719</v>
      </c>
      <c r="E264" t="s">
        <v>1034</v>
      </c>
      <c r="F264" s="118" t="s">
        <v>435</v>
      </c>
      <c r="G264" s="2" t="s">
        <v>1258</v>
      </c>
      <c r="H264" s="37" t="s">
        <v>1259</v>
      </c>
      <c r="I264" s="37" t="s">
        <v>1260</v>
      </c>
      <c r="J264" s="37" t="s">
        <v>1261</v>
      </c>
      <c r="K264" s="37" t="s">
        <v>1262</v>
      </c>
      <c r="L264" s="37" t="s">
        <v>1277</v>
      </c>
      <c r="M264" s="37" t="s">
        <v>901</v>
      </c>
      <c r="N264" s="37"/>
      <c r="O264" t="s">
        <v>1711</v>
      </c>
      <c r="P264" t="s">
        <v>904</v>
      </c>
      <c r="Q264" s="37">
        <v>126</v>
      </c>
    </row>
    <row r="265" spans="1:17" x14ac:dyDescent="0.2">
      <c r="A265"/>
      <c r="B265" t="s">
        <v>878</v>
      </c>
      <c r="C265" t="s">
        <v>1721</v>
      </c>
      <c r="E265" t="s">
        <v>1034</v>
      </c>
      <c r="F265" s="118" t="s">
        <v>435</v>
      </c>
      <c r="G265" s="2" t="s">
        <v>1258</v>
      </c>
      <c r="H265" s="37" t="s">
        <v>1259</v>
      </c>
      <c r="I265" s="37" t="s">
        <v>1260</v>
      </c>
      <c r="J265" s="37" t="s">
        <v>1261</v>
      </c>
      <c r="K265" s="37" t="s">
        <v>1262</v>
      </c>
      <c r="L265" s="37" t="s">
        <v>900</v>
      </c>
      <c r="M265" s="97" t="s">
        <v>901</v>
      </c>
      <c r="N265" s="37"/>
      <c r="O265" t="s">
        <v>1711</v>
      </c>
      <c r="P265" s="37" t="s">
        <v>904</v>
      </c>
      <c r="Q265" s="37">
        <v>126</v>
      </c>
    </row>
    <row r="266" spans="1:17" x14ac:dyDescent="0.2">
      <c r="A266"/>
      <c r="B266" t="s">
        <v>878</v>
      </c>
      <c r="C266" t="s">
        <v>1723</v>
      </c>
      <c r="E266" t="s">
        <v>1034</v>
      </c>
      <c r="F266" s="118" t="s">
        <v>435</v>
      </c>
      <c r="G266" t="s">
        <v>1258</v>
      </c>
      <c r="H266" s="37" t="s">
        <v>1259</v>
      </c>
      <c r="I266" s="37" t="s">
        <v>1260</v>
      </c>
      <c r="J266" s="37" t="s">
        <v>1261</v>
      </c>
      <c r="K266" s="37" t="s">
        <v>1262</v>
      </c>
      <c r="L266" s="37" t="s">
        <v>1282</v>
      </c>
      <c r="M266" s="67" t="s">
        <v>901</v>
      </c>
      <c r="N266" s="67"/>
      <c r="O266" t="s">
        <v>1724</v>
      </c>
      <c r="P266" t="s">
        <v>904</v>
      </c>
      <c r="Q266">
        <v>126</v>
      </c>
    </row>
    <row r="267" spans="1:17" x14ac:dyDescent="0.2">
      <c r="A267"/>
      <c r="B267" t="s">
        <v>878</v>
      </c>
      <c r="C267" t="s">
        <v>1712</v>
      </c>
      <c r="E267" t="s">
        <v>1034</v>
      </c>
      <c r="F267" s="118" t="s">
        <v>435</v>
      </c>
      <c r="G267" t="s">
        <v>1266</v>
      </c>
      <c r="H267" s="37" t="s">
        <v>1267</v>
      </c>
      <c r="I267" s="37" t="s">
        <v>1268</v>
      </c>
      <c r="J267" s="37" t="s">
        <v>1261</v>
      </c>
      <c r="K267" s="37" t="s">
        <v>1269</v>
      </c>
      <c r="L267" s="37" t="s">
        <v>885</v>
      </c>
      <c r="M267" s="1" t="s">
        <v>3643</v>
      </c>
      <c r="N267" s="37"/>
      <c r="O267" t="s">
        <v>1713</v>
      </c>
      <c r="P267" t="s">
        <v>904</v>
      </c>
    </row>
    <row r="268" spans="1:17" x14ac:dyDescent="0.2">
      <c r="A268"/>
      <c r="B268" t="s">
        <v>878</v>
      </c>
      <c r="C268" t="s">
        <v>1714</v>
      </c>
      <c r="E268" t="s">
        <v>1034</v>
      </c>
      <c r="F268" s="118" t="s">
        <v>435</v>
      </c>
      <c r="G268" s="2" t="s">
        <v>1266</v>
      </c>
      <c r="H268" s="37" t="s">
        <v>1267</v>
      </c>
      <c r="I268" s="37" t="s">
        <v>1268</v>
      </c>
      <c r="J268" s="37" t="s">
        <v>1261</v>
      </c>
      <c r="K268" s="37" t="s">
        <v>1269</v>
      </c>
      <c r="L268" s="37" t="s">
        <v>906</v>
      </c>
      <c r="M268" s="1" t="s">
        <v>901</v>
      </c>
      <c r="N268" s="37"/>
      <c r="O268" t="s">
        <v>1713</v>
      </c>
      <c r="P268" t="s">
        <v>904</v>
      </c>
      <c r="Q268" s="37"/>
    </row>
    <row r="269" spans="1:17" x14ac:dyDescent="0.2">
      <c r="A269"/>
      <c r="B269" t="s">
        <v>878</v>
      </c>
      <c r="C269" t="s">
        <v>1716</v>
      </c>
      <c r="E269" t="s">
        <v>1034</v>
      </c>
      <c r="F269" s="118" t="s">
        <v>435</v>
      </c>
      <c r="G269" t="s">
        <v>1266</v>
      </c>
      <c r="H269" s="37" t="s">
        <v>1267</v>
      </c>
      <c r="I269" s="37" t="s">
        <v>1268</v>
      </c>
      <c r="J269" s="37" t="s">
        <v>1261</v>
      </c>
      <c r="K269" s="37" t="s">
        <v>1269</v>
      </c>
      <c r="L269" s="37" t="s">
        <v>1274</v>
      </c>
      <c r="M269" s="1" t="s">
        <v>901</v>
      </c>
      <c r="N269" s="37"/>
      <c r="O269" t="s">
        <v>1713</v>
      </c>
      <c r="P269" t="s">
        <v>904</v>
      </c>
    </row>
    <row r="270" spans="1:17" x14ac:dyDescent="0.2">
      <c r="A270"/>
      <c r="B270" t="s">
        <v>878</v>
      </c>
      <c r="C270" t="s">
        <v>1718</v>
      </c>
      <c r="E270" t="s">
        <v>1034</v>
      </c>
      <c r="F270" s="118" t="s">
        <v>435</v>
      </c>
      <c r="G270" s="2" t="s">
        <v>1266</v>
      </c>
      <c r="H270" s="37" t="s">
        <v>1267</v>
      </c>
      <c r="I270" s="37" t="s">
        <v>1268</v>
      </c>
      <c r="J270" s="37" t="s">
        <v>1261</v>
      </c>
      <c r="K270" s="37" t="s">
        <v>1269</v>
      </c>
      <c r="L270" s="37" t="s">
        <v>1277</v>
      </c>
      <c r="M270" s="1" t="s">
        <v>3643</v>
      </c>
      <c r="N270" s="37"/>
      <c r="O270" t="s">
        <v>1713</v>
      </c>
      <c r="P270" t="s">
        <v>904</v>
      </c>
      <c r="Q270" s="37"/>
    </row>
    <row r="271" spans="1:17" x14ac:dyDescent="0.2">
      <c r="A271"/>
      <c r="B271" t="s">
        <v>878</v>
      </c>
      <c r="C271" t="s">
        <v>1720</v>
      </c>
      <c r="E271" t="s">
        <v>1034</v>
      </c>
      <c r="F271" s="118" t="s">
        <v>435</v>
      </c>
      <c r="G271" t="s">
        <v>1266</v>
      </c>
      <c r="H271" s="37" t="s">
        <v>1267</v>
      </c>
      <c r="I271" s="37" t="s">
        <v>1268</v>
      </c>
      <c r="J271" s="37" t="s">
        <v>1261</v>
      </c>
      <c r="K271" s="37" t="s">
        <v>1269</v>
      </c>
      <c r="L271" s="37" t="s">
        <v>900</v>
      </c>
      <c r="M271" s="67" t="s">
        <v>3643</v>
      </c>
      <c r="N271" s="67"/>
      <c r="O271" t="s">
        <v>1713</v>
      </c>
      <c r="P271" t="s">
        <v>904</v>
      </c>
    </row>
    <row r="272" spans="1:17" x14ac:dyDescent="0.2">
      <c r="A272"/>
      <c r="B272" t="s">
        <v>878</v>
      </c>
      <c r="C272" t="s">
        <v>1722</v>
      </c>
      <c r="E272" t="s">
        <v>1034</v>
      </c>
      <c r="F272" s="118" t="s">
        <v>435</v>
      </c>
      <c r="G272" s="2" t="s">
        <v>1266</v>
      </c>
      <c r="H272" s="37" t="s">
        <v>1267</v>
      </c>
      <c r="I272" s="37" t="s">
        <v>1268</v>
      </c>
      <c r="J272" s="37" t="s">
        <v>1261</v>
      </c>
      <c r="K272" s="37" t="s">
        <v>1269</v>
      </c>
      <c r="L272" s="37" t="s">
        <v>1282</v>
      </c>
      <c r="M272" s="37" t="s">
        <v>3643</v>
      </c>
      <c r="N272" s="37"/>
      <c r="O272" t="s">
        <v>1713</v>
      </c>
      <c r="P272" t="s">
        <v>904</v>
      </c>
      <c r="Q272" s="37"/>
    </row>
    <row r="273" spans="1:17" x14ac:dyDescent="0.2">
      <c r="A273"/>
      <c r="B273" t="s">
        <v>878</v>
      </c>
      <c r="C273" t="s">
        <v>1627</v>
      </c>
      <c r="E273" t="s">
        <v>1628</v>
      </c>
      <c r="F273" s="118" t="s">
        <v>318</v>
      </c>
      <c r="G273" t="s">
        <v>1258</v>
      </c>
      <c r="H273" s="37" t="s">
        <v>1259</v>
      </c>
      <c r="I273" s="37" t="s">
        <v>1260</v>
      </c>
      <c r="J273" s="37" t="s">
        <v>1261</v>
      </c>
      <c r="K273" s="37" t="s">
        <v>1262</v>
      </c>
      <c r="L273" s="37" t="s">
        <v>885</v>
      </c>
      <c r="M273" s="67" t="s">
        <v>3644</v>
      </c>
      <c r="N273" s="67" t="s">
        <v>1629</v>
      </c>
      <c r="O273" t="s">
        <v>1630</v>
      </c>
      <c r="P273" t="s">
        <v>898</v>
      </c>
      <c r="Q273">
        <v>0</v>
      </c>
    </row>
    <row r="274" spans="1:17" x14ac:dyDescent="0.2">
      <c r="A274"/>
      <c r="B274" t="s">
        <v>878</v>
      </c>
      <c r="C274" t="s">
        <v>1634</v>
      </c>
      <c r="E274" t="s">
        <v>1628</v>
      </c>
      <c r="F274" s="118" t="s">
        <v>318</v>
      </c>
      <c r="G274" s="2" t="s">
        <v>1258</v>
      </c>
      <c r="H274" s="37" t="s">
        <v>1259</v>
      </c>
      <c r="I274" s="37" t="s">
        <v>1260</v>
      </c>
      <c r="J274" s="37" t="s">
        <v>1261</v>
      </c>
      <c r="K274" s="37" t="s">
        <v>1262</v>
      </c>
      <c r="L274" s="37" t="s">
        <v>906</v>
      </c>
      <c r="M274" s="37" t="s">
        <v>901</v>
      </c>
      <c r="N274" s="37"/>
      <c r="O274" t="s">
        <v>1630</v>
      </c>
      <c r="P274" t="s">
        <v>904</v>
      </c>
      <c r="Q274" s="37"/>
    </row>
    <row r="275" spans="1:17" x14ac:dyDescent="0.2">
      <c r="A275"/>
      <c r="B275" t="s">
        <v>878</v>
      </c>
      <c r="C275" t="s">
        <v>1636</v>
      </c>
      <c r="E275" t="s">
        <v>1628</v>
      </c>
      <c r="F275" s="118" t="s">
        <v>318</v>
      </c>
      <c r="G275" t="s">
        <v>1258</v>
      </c>
      <c r="H275" s="37" t="s">
        <v>1259</v>
      </c>
      <c r="I275" s="37" t="s">
        <v>1260</v>
      </c>
      <c r="J275" s="37" t="s">
        <v>1261</v>
      </c>
      <c r="K275" s="37" t="s">
        <v>1262</v>
      </c>
      <c r="L275" s="37" t="s">
        <v>1274</v>
      </c>
      <c r="M275" s="67" t="s">
        <v>901</v>
      </c>
      <c r="N275" s="67"/>
      <c r="O275" t="s">
        <v>1630</v>
      </c>
      <c r="P275" t="s">
        <v>904</v>
      </c>
    </row>
    <row r="276" spans="1:17" x14ac:dyDescent="0.2">
      <c r="A276"/>
      <c r="B276" t="s">
        <v>878</v>
      </c>
      <c r="C276" t="s">
        <v>1638</v>
      </c>
      <c r="E276" t="s">
        <v>1628</v>
      </c>
      <c r="F276" s="118" t="s">
        <v>318</v>
      </c>
      <c r="G276" s="2" t="s">
        <v>1258</v>
      </c>
      <c r="H276" s="37" t="s">
        <v>1259</v>
      </c>
      <c r="I276" s="37" t="s">
        <v>1260</v>
      </c>
      <c r="J276" s="37" t="s">
        <v>1261</v>
      </c>
      <c r="K276" s="37" t="s">
        <v>1262</v>
      </c>
      <c r="L276" s="37" t="s">
        <v>1277</v>
      </c>
      <c r="M276" s="37" t="s">
        <v>901</v>
      </c>
      <c r="N276" s="37"/>
      <c r="O276" t="s">
        <v>1630</v>
      </c>
      <c r="P276" t="s">
        <v>904</v>
      </c>
      <c r="Q276" s="37">
        <v>126</v>
      </c>
    </row>
    <row r="277" spans="1:17" x14ac:dyDescent="0.2">
      <c r="A277"/>
      <c r="B277" t="s">
        <v>878</v>
      </c>
      <c r="C277" t="s">
        <v>1640</v>
      </c>
      <c r="E277" t="s">
        <v>1628</v>
      </c>
      <c r="F277" s="118" t="s">
        <v>318</v>
      </c>
      <c r="G277" s="2" t="s">
        <v>1258</v>
      </c>
      <c r="H277" s="37" t="s">
        <v>1259</v>
      </c>
      <c r="I277" s="37" t="s">
        <v>1260</v>
      </c>
      <c r="J277" s="37" t="s">
        <v>1261</v>
      </c>
      <c r="K277" s="37" t="s">
        <v>1262</v>
      </c>
      <c r="L277" s="37" t="s">
        <v>900</v>
      </c>
      <c r="M277" s="97" t="s">
        <v>901</v>
      </c>
      <c r="N277" s="37"/>
      <c r="O277" t="s">
        <v>1630</v>
      </c>
      <c r="P277" s="37" t="s">
        <v>904</v>
      </c>
      <c r="Q277" s="37">
        <v>126</v>
      </c>
    </row>
    <row r="278" spans="1:17" x14ac:dyDescent="0.2">
      <c r="A278"/>
      <c r="B278" t="s">
        <v>878</v>
      </c>
      <c r="C278" t="s">
        <v>1642</v>
      </c>
      <c r="E278" t="s">
        <v>1628</v>
      </c>
      <c r="F278" s="118" t="s">
        <v>318</v>
      </c>
      <c r="G278" t="s">
        <v>1258</v>
      </c>
      <c r="H278" s="37" t="s">
        <v>1259</v>
      </c>
      <c r="I278" s="37" t="s">
        <v>1260</v>
      </c>
      <c r="J278" s="37" t="s">
        <v>1261</v>
      </c>
      <c r="K278" s="37" t="s">
        <v>1262</v>
      </c>
      <c r="L278" s="37" t="s">
        <v>1282</v>
      </c>
      <c r="M278" s="67" t="s">
        <v>901</v>
      </c>
      <c r="N278" s="67"/>
      <c r="O278" t="s">
        <v>1643</v>
      </c>
      <c r="P278" t="s">
        <v>904</v>
      </c>
      <c r="Q278">
        <v>126</v>
      </c>
    </row>
    <row r="279" spans="1:17" x14ac:dyDescent="0.2">
      <c r="A279"/>
      <c r="B279" t="s">
        <v>878</v>
      </c>
      <c r="C279" t="s">
        <v>1631</v>
      </c>
      <c r="E279" t="s">
        <v>1628</v>
      </c>
      <c r="F279" s="118" t="s">
        <v>318</v>
      </c>
      <c r="G279" t="s">
        <v>1266</v>
      </c>
      <c r="H279" s="37" t="s">
        <v>1267</v>
      </c>
      <c r="I279" s="37" t="s">
        <v>1268</v>
      </c>
      <c r="J279" s="37" t="s">
        <v>1261</v>
      </c>
      <c r="K279" s="37" t="s">
        <v>1269</v>
      </c>
      <c r="L279" s="37" t="s">
        <v>885</v>
      </c>
      <c r="M279" s="1" t="s">
        <v>3645</v>
      </c>
      <c r="N279" s="37"/>
      <c r="O279" t="s">
        <v>1632</v>
      </c>
      <c r="P279" t="s">
        <v>904</v>
      </c>
    </row>
    <row r="280" spans="1:17" x14ac:dyDescent="0.2">
      <c r="A280"/>
      <c r="B280" t="s">
        <v>878</v>
      </c>
      <c r="C280" t="s">
        <v>1633</v>
      </c>
      <c r="E280" t="s">
        <v>1628</v>
      </c>
      <c r="F280" s="118" t="s">
        <v>318</v>
      </c>
      <c r="G280" s="2" t="s">
        <v>1266</v>
      </c>
      <c r="H280" s="37" t="s">
        <v>1267</v>
      </c>
      <c r="I280" s="37" t="s">
        <v>1268</v>
      </c>
      <c r="J280" s="37" t="s">
        <v>1261</v>
      </c>
      <c r="K280" s="37" t="s">
        <v>1269</v>
      </c>
      <c r="L280" s="37" t="s">
        <v>906</v>
      </c>
      <c r="M280" s="1" t="s">
        <v>901</v>
      </c>
      <c r="N280" s="37"/>
      <c r="O280" t="s">
        <v>1632</v>
      </c>
      <c r="P280" t="s">
        <v>904</v>
      </c>
      <c r="Q280" s="37"/>
    </row>
    <row r="281" spans="1:17" x14ac:dyDescent="0.2">
      <c r="A281"/>
      <c r="B281" t="s">
        <v>878</v>
      </c>
      <c r="C281" t="s">
        <v>1635</v>
      </c>
      <c r="E281" t="s">
        <v>1628</v>
      </c>
      <c r="F281" s="118" t="s">
        <v>318</v>
      </c>
      <c r="G281" t="s">
        <v>1266</v>
      </c>
      <c r="H281" s="37" t="s">
        <v>1267</v>
      </c>
      <c r="I281" s="37" t="s">
        <v>1268</v>
      </c>
      <c r="J281" s="37" t="s">
        <v>1261</v>
      </c>
      <c r="K281" s="37" t="s">
        <v>1269</v>
      </c>
      <c r="L281" s="37" t="s">
        <v>1274</v>
      </c>
      <c r="M281" s="1" t="s">
        <v>901</v>
      </c>
      <c r="N281" s="37"/>
      <c r="O281" t="s">
        <v>1632</v>
      </c>
      <c r="P281" t="s">
        <v>904</v>
      </c>
    </row>
    <row r="282" spans="1:17" x14ac:dyDescent="0.2">
      <c r="A282"/>
      <c r="B282" t="s">
        <v>878</v>
      </c>
      <c r="C282" t="s">
        <v>1637</v>
      </c>
      <c r="E282" t="s">
        <v>1628</v>
      </c>
      <c r="F282" s="118" t="s">
        <v>318</v>
      </c>
      <c r="G282" s="2" t="s">
        <v>1266</v>
      </c>
      <c r="H282" s="37" t="s">
        <v>1267</v>
      </c>
      <c r="I282" s="37" t="s">
        <v>1268</v>
      </c>
      <c r="J282" s="37" t="s">
        <v>1261</v>
      </c>
      <c r="K282" s="37" t="s">
        <v>1269</v>
      </c>
      <c r="L282" s="37" t="s">
        <v>1277</v>
      </c>
      <c r="M282" s="1" t="s">
        <v>3645</v>
      </c>
      <c r="N282" s="37"/>
      <c r="O282" t="s">
        <v>1632</v>
      </c>
      <c r="P282" t="s">
        <v>904</v>
      </c>
      <c r="Q282" s="37"/>
    </row>
    <row r="283" spans="1:17" x14ac:dyDescent="0.2">
      <c r="A283"/>
      <c r="B283" t="s">
        <v>878</v>
      </c>
      <c r="C283" t="s">
        <v>1639</v>
      </c>
      <c r="E283" t="s">
        <v>1628</v>
      </c>
      <c r="F283" s="118" t="s">
        <v>318</v>
      </c>
      <c r="G283" t="s">
        <v>1266</v>
      </c>
      <c r="H283" s="37" t="s">
        <v>1267</v>
      </c>
      <c r="I283" s="37" t="s">
        <v>1268</v>
      </c>
      <c r="J283" s="37" t="s">
        <v>1261</v>
      </c>
      <c r="K283" s="37" t="s">
        <v>1269</v>
      </c>
      <c r="L283" s="37" t="s">
        <v>900</v>
      </c>
      <c r="M283" s="67" t="s">
        <v>3645</v>
      </c>
      <c r="N283" s="67"/>
      <c r="O283" t="s">
        <v>1632</v>
      </c>
      <c r="P283" t="s">
        <v>904</v>
      </c>
    </row>
    <row r="284" spans="1:17" x14ac:dyDescent="0.2">
      <c r="A284"/>
      <c r="B284" t="s">
        <v>878</v>
      </c>
      <c r="C284" t="s">
        <v>1641</v>
      </c>
      <c r="E284" t="s">
        <v>1628</v>
      </c>
      <c r="F284" s="118" t="s">
        <v>318</v>
      </c>
      <c r="G284" s="2" t="s">
        <v>1266</v>
      </c>
      <c r="H284" s="37" t="s">
        <v>1267</v>
      </c>
      <c r="I284" s="37" t="s">
        <v>1268</v>
      </c>
      <c r="J284" s="37" t="s">
        <v>1261</v>
      </c>
      <c r="K284" s="37" t="s">
        <v>1269</v>
      </c>
      <c r="L284" s="37" t="s">
        <v>1282</v>
      </c>
      <c r="M284" s="37" t="s">
        <v>3645</v>
      </c>
      <c r="N284" s="37"/>
      <c r="O284" t="s">
        <v>1632</v>
      </c>
      <c r="P284" t="s">
        <v>904</v>
      </c>
      <c r="Q284" s="37"/>
    </row>
    <row r="285" spans="1:17" x14ac:dyDescent="0.2">
      <c r="A285"/>
      <c r="B285" t="s">
        <v>878</v>
      </c>
      <c r="C285" t="s">
        <v>1610</v>
      </c>
      <c r="E285" t="s">
        <v>1611</v>
      </c>
      <c r="F285" s="118" t="s">
        <v>257</v>
      </c>
      <c r="G285" t="s">
        <v>1258</v>
      </c>
      <c r="H285" s="37" t="s">
        <v>1259</v>
      </c>
      <c r="I285" s="37" t="s">
        <v>1260</v>
      </c>
      <c r="J285" s="37" t="s">
        <v>1261</v>
      </c>
      <c r="K285" s="37" t="s">
        <v>1262</v>
      </c>
      <c r="L285" s="37" t="s">
        <v>885</v>
      </c>
      <c r="M285" s="67" t="s">
        <v>3646</v>
      </c>
      <c r="N285" s="67" t="s">
        <v>1612</v>
      </c>
      <c r="O285" t="s">
        <v>1613</v>
      </c>
      <c r="P285" t="s">
        <v>898</v>
      </c>
      <c r="Q285">
        <v>0</v>
      </c>
    </row>
    <row r="286" spans="1:17" x14ac:dyDescent="0.2">
      <c r="A286"/>
      <c r="B286" t="s">
        <v>878</v>
      </c>
      <c r="C286" t="s">
        <v>1617</v>
      </c>
      <c r="E286" t="s">
        <v>1611</v>
      </c>
      <c r="F286" s="118" t="s">
        <v>257</v>
      </c>
      <c r="G286" s="2" t="s">
        <v>1258</v>
      </c>
      <c r="H286" s="37" t="s">
        <v>1259</v>
      </c>
      <c r="I286" s="37" t="s">
        <v>1260</v>
      </c>
      <c r="J286" s="37" t="s">
        <v>1261</v>
      </c>
      <c r="K286" s="37" t="s">
        <v>1262</v>
      </c>
      <c r="L286" s="37" t="s">
        <v>906</v>
      </c>
      <c r="M286" s="37" t="s">
        <v>901</v>
      </c>
      <c r="N286" s="37"/>
      <c r="O286" t="s">
        <v>1613</v>
      </c>
      <c r="P286" t="s">
        <v>904</v>
      </c>
      <c r="Q286" s="37"/>
    </row>
    <row r="287" spans="1:17" x14ac:dyDescent="0.2">
      <c r="A287"/>
      <c r="B287" t="s">
        <v>878</v>
      </c>
      <c r="C287" t="s">
        <v>1619</v>
      </c>
      <c r="E287" t="s">
        <v>1611</v>
      </c>
      <c r="F287" s="118" t="s">
        <v>257</v>
      </c>
      <c r="G287" t="s">
        <v>1258</v>
      </c>
      <c r="H287" s="37" t="s">
        <v>1259</v>
      </c>
      <c r="I287" s="37" t="s">
        <v>1260</v>
      </c>
      <c r="J287" s="37" t="s">
        <v>1261</v>
      </c>
      <c r="K287" s="37" t="s">
        <v>1262</v>
      </c>
      <c r="L287" s="37" t="s">
        <v>1274</v>
      </c>
      <c r="M287" s="67" t="s">
        <v>901</v>
      </c>
      <c r="N287" s="67"/>
      <c r="O287" t="s">
        <v>1613</v>
      </c>
      <c r="P287" t="s">
        <v>904</v>
      </c>
    </row>
    <row r="288" spans="1:17" x14ac:dyDescent="0.2">
      <c r="A288"/>
      <c r="B288" t="s">
        <v>878</v>
      </c>
      <c r="C288" t="s">
        <v>1621</v>
      </c>
      <c r="E288" t="s">
        <v>1611</v>
      </c>
      <c r="F288" s="118" t="s">
        <v>257</v>
      </c>
      <c r="G288" s="2" t="s">
        <v>1258</v>
      </c>
      <c r="H288" s="37" t="s">
        <v>1259</v>
      </c>
      <c r="I288" s="37" t="s">
        <v>1260</v>
      </c>
      <c r="J288" s="37" t="s">
        <v>1261</v>
      </c>
      <c r="K288" s="37" t="s">
        <v>1262</v>
      </c>
      <c r="L288" s="37" t="s">
        <v>1277</v>
      </c>
      <c r="M288" s="37" t="s">
        <v>901</v>
      </c>
      <c r="N288" s="37"/>
      <c r="O288" t="s">
        <v>1613</v>
      </c>
      <c r="P288" t="s">
        <v>904</v>
      </c>
      <c r="Q288" s="37">
        <v>126</v>
      </c>
    </row>
    <row r="289" spans="1:17" x14ac:dyDescent="0.2">
      <c r="A289"/>
      <c r="B289" t="s">
        <v>878</v>
      </c>
      <c r="C289" t="s">
        <v>1623</v>
      </c>
      <c r="E289" t="s">
        <v>1611</v>
      </c>
      <c r="F289" s="118" t="s">
        <v>257</v>
      </c>
      <c r="G289" s="2" t="s">
        <v>1258</v>
      </c>
      <c r="H289" s="37" t="s">
        <v>1259</v>
      </c>
      <c r="I289" s="37" t="s">
        <v>1260</v>
      </c>
      <c r="J289" s="37" t="s">
        <v>1261</v>
      </c>
      <c r="K289" s="37" t="s">
        <v>1262</v>
      </c>
      <c r="L289" s="37" t="s">
        <v>900</v>
      </c>
      <c r="M289" s="37" t="s">
        <v>901</v>
      </c>
      <c r="N289" s="37"/>
      <c r="O289" t="s">
        <v>1613</v>
      </c>
      <c r="P289" s="37" t="s">
        <v>904</v>
      </c>
      <c r="Q289" s="37">
        <v>126</v>
      </c>
    </row>
    <row r="290" spans="1:17" x14ac:dyDescent="0.2">
      <c r="A290"/>
      <c r="B290" t="s">
        <v>878</v>
      </c>
      <c r="C290" t="s">
        <v>1625</v>
      </c>
      <c r="E290" t="s">
        <v>1611</v>
      </c>
      <c r="F290" s="118" t="s">
        <v>257</v>
      </c>
      <c r="G290" t="s">
        <v>1258</v>
      </c>
      <c r="H290" s="37" t="s">
        <v>1259</v>
      </c>
      <c r="I290" s="37" t="s">
        <v>1260</v>
      </c>
      <c r="J290" s="37" t="s">
        <v>1261</v>
      </c>
      <c r="K290" s="37" t="s">
        <v>1262</v>
      </c>
      <c r="L290" s="37" t="s">
        <v>1282</v>
      </c>
      <c r="M290" s="67" t="s">
        <v>901</v>
      </c>
      <c r="N290" s="67"/>
      <c r="O290" t="s">
        <v>1626</v>
      </c>
      <c r="P290" t="s">
        <v>904</v>
      </c>
      <c r="Q290">
        <v>126</v>
      </c>
    </row>
    <row r="291" spans="1:17" x14ac:dyDescent="0.2">
      <c r="A291"/>
      <c r="B291" t="s">
        <v>878</v>
      </c>
      <c r="C291" t="s">
        <v>1661</v>
      </c>
      <c r="E291" t="s">
        <v>1662</v>
      </c>
      <c r="F291" s="118" t="s">
        <v>435</v>
      </c>
      <c r="G291" t="s">
        <v>1258</v>
      </c>
      <c r="H291" s="37" t="s">
        <v>1259</v>
      </c>
      <c r="I291" s="37" t="s">
        <v>1260</v>
      </c>
      <c r="J291" s="37" t="s">
        <v>1261</v>
      </c>
      <c r="K291" s="37" t="s">
        <v>1262</v>
      </c>
      <c r="L291" s="37" t="s">
        <v>885</v>
      </c>
      <c r="M291" s="1" t="s">
        <v>3647</v>
      </c>
      <c r="N291" s="37"/>
      <c r="O291" t="s">
        <v>1663</v>
      </c>
      <c r="P291" t="s">
        <v>898</v>
      </c>
      <c r="Q291">
        <v>0</v>
      </c>
    </row>
    <row r="292" spans="1:17" x14ac:dyDescent="0.2">
      <c r="A292"/>
      <c r="B292" t="s">
        <v>878</v>
      </c>
      <c r="C292" t="s">
        <v>1667</v>
      </c>
      <c r="E292" t="s">
        <v>1662</v>
      </c>
      <c r="F292" s="118" t="s">
        <v>435</v>
      </c>
      <c r="G292" s="2" t="s">
        <v>1258</v>
      </c>
      <c r="H292" s="37" t="s">
        <v>1259</v>
      </c>
      <c r="I292" s="37" t="s">
        <v>1260</v>
      </c>
      <c r="J292" s="37" t="s">
        <v>1261</v>
      </c>
      <c r="K292" s="37" t="s">
        <v>1262</v>
      </c>
      <c r="L292" s="37" t="s">
        <v>906</v>
      </c>
      <c r="M292" s="1" t="s">
        <v>901</v>
      </c>
      <c r="N292" s="37"/>
      <c r="O292" t="s">
        <v>1663</v>
      </c>
      <c r="P292" t="s">
        <v>904</v>
      </c>
      <c r="Q292" s="37"/>
    </row>
    <row r="293" spans="1:17" x14ac:dyDescent="0.2">
      <c r="A293"/>
      <c r="B293" t="s">
        <v>878</v>
      </c>
      <c r="C293" t="s">
        <v>1669</v>
      </c>
      <c r="E293" t="s">
        <v>1662</v>
      </c>
      <c r="F293" s="118" t="s">
        <v>435</v>
      </c>
      <c r="G293" t="s">
        <v>1258</v>
      </c>
      <c r="H293" s="37" t="s">
        <v>1259</v>
      </c>
      <c r="I293" s="37" t="s">
        <v>1260</v>
      </c>
      <c r="J293" s="37" t="s">
        <v>1261</v>
      </c>
      <c r="K293" s="37" t="s">
        <v>1262</v>
      </c>
      <c r="L293" s="37" t="s">
        <v>1274</v>
      </c>
      <c r="M293" s="1" t="s">
        <v>901</v>
      </c>
      <c r="N293" s="37"/>
      <c r="O293" t="s">
        <v>1663</v>
      </c>
      <c r="P293" t="s">
        <v>904</v>
      </c>
    </row>
    <row r="294" spans="1:17" x14ac:dyDescent="0.2">
      <c r="A294"/>
      <c r="B294" t="s">
        <v>878</v>
      </c>
      <c r="C294" t="s">
        <v>1671</v>
      </c>
      <c r="E294" t="s">
        <v>1662</v>
      </c>
      <c r="F294" s="118" t="s">
        <v>435</v>
      </c>
      <c r="G294" s="2" t="s">
        <v>1258</v>
      </c>
      <c r="H294" s="37" t="s">
        <v>1259</v>
      </c>
      <c r="I294" s="37" t="s">
        <v>1260</v>
      </c>
      <c r="J294" s="37" t="s">
        <v>1261</v>
      </c>
      <c r="K294" s="37" t="s">
        <v>1262</v>
      </c>
      <c r="L294" s="37" t="s">
        <v>1277</v>
      </c>
      <c r="M294" s="1" t="s">
        <v>901</v>
      </c>
      <c r="N294" s="37"/>
      <c r="O294" t="s">
        <v>1663</v>
      </c>
      <c r="P294" t="s">
        <v>904</v>
      </c>
      <c r="Q294" s="37">
        <v>126</v>
      </c>
    </row>
    <row r="295" spans="1:17" x14ac:dyDescent="0.2">
      <c r="A295"/>
      <c r="B295" t="s">
        <v>878</v>
      </c>
      <c r="C295" t="s">
        <v>1673</v>
      </c>
      <c r="E295" t="s">
        <v>1662</v>
      </c>
      <c r="F295" s="118" t="s">
        <v>435</v>
      </c>
      <c r="G295" t="s">
        <v>1258</v>
      </c>
      <c r="H295" s="37" t="s">
        <v>1259</v>
      </c>
      <c r="I295" s="37" t="s">
        <v>1260</v>
      </c>
      <c r="J295" s="37" t="s">
        <v>1261</v>
      </c>
      <c r="K295" s="37" t="s">
        <v>1262</v>
      </c>
      <c r="L295" s="37" t="s">
        <v>900</v>
      </c>
      <c r="M295" s="67" t="s">
        <v>901</v>
      </c>
      <c r="N295" s="67"/>
      <c r="O295" t="s">
        <v>1663</v>
      </c>
      <c r="P295" t="s">
        <v>904</v>
      </c>
      <c r="Q295">
        <v>126</v>
      </c>
    </row>
    <row r="296" spans="1:17" x14ac:dyDescent="0.2">
      <c r="A296"/>
      <c r="B296" t="s">
        <v>878</v>
      </c>
      <c r="C296" t="s">
        <v>1675</v>
      </c>
      <c r="E296" t="s">
        <v>1662</v>
      </c>
      <c r="F296" s="118" t="s">
        <v>435</v>
      </c>
      <c r="G296" s="2" t="s">
        <v>1258</v>
      </c>
      <c r="H296" s="37" t="s">
        <v>1259</v>
      </c>
      <c r="I296" s="37" t="s">
        <v>1260</v>
      </c>
      <c r="J296" s="37" t="s">
        <v>1261</v>
      </c>
      <c r="K296" s="37" t="s">
        <v>1262</v>
      </c>
      <c r="L296" s="37" t="s">
        <v>1282</v>
      </c>
      <c r="M296" s="37" t="s">
        <v>901</v>
      </c>
      <c r="N296" s="37"/>
      <c r="O296" t="s">
        <v>1676</v>
      </c>
      <c r="P296" t="s">
        <v>904</v>
      </c>
      <c r="Q296" s="37">
        <v>126</v>
      </c>
    </row>
    <row r="297" spans="1:17" x14ac:dyDescent="0.2">
      <c r="A297"/>
      <c r="B297" t="s">
        <v>878</v>
      </c>
      <c r="C297" t="s">
        <v>1664</v>
      </c>
      <c r="E297" t="s">
        <v>1662</v>
      </c>
      <c r="F297" s="118" t="s">
        <v>435</v>
      </c>
      <c r="G297" t="s">
        <v>1266</v>
      </c>
      <c r="H297" s="37" t="s">
        <v>1267</v>
      </c>
      <c r="I297" s="37" t="s">
        <v>1268</v>
      </c>
      <c r="J297" s="37" t="s">
        <v>1261</v>
      </c>
      <c r="K297" s="37" t="s">
        <v>1269</v>
      </c>
      <c r="L297" s="37" t="s">
        <v>885</v>
      </c>
      <c r="M297" s="67" t="s">
        <v>3648</v>
      </c>
      <c r="N297" s="67"/>
      <c r="O297" t="s">
        <v>1665</v>
      </c>
      <c r="P297" t="s">
        <v>904</v>
      </c>
    </row>
    <row r="298" spans="1:17" x14ac:dyDescent="0.2">
      <c r="A298"/>
      <c r="B298" t="s">
        <v>878</v>
      </c>
      <c r="C298" t="s">
        <v>1666</v>
      </c>
      <c r="E298" t="s">
        <v>1662</v>
      </c>
      <c r="F298" s="118" t="s">
        <v>435</v>
      </c>
      <c r="G298" s="2" t="s">
        <v>1266</v>
      </c>
      <c r="H298" s="37" t="s">
        <v>1267</v>
      </c>
      <c r="I298" s="37" t="s">
        <v>1268</v>
      </c>
      <c r="J298" s="37" t="s">
        <v>1261</v>
      </c>
      <c r="K298" s="37" t="s">
        <v>1269</v>
      </c>
      <c r="L298" s="37" t="s">
        <v>906</v>
      </c>
      <c r="M298" s="37" t="s">
        <v>901</v>
      </c>
      <c r="N298" s="37"/>
      <c r="O298" t="s">
        <v>1665</v>
      </c>
      <c r="P298" t="s">
        <v>904</v>
      </c>
      <c r="Q298" s="37"/>
    </row>
    <row r="299" spans="1:17" x14ac:dyDescent="0.2">
      <c r="A299"/>
      <c r="B299" t="s">
        <v>878</v>
      </c>
      <c r="C299" t="s">
        <v>1668</v>
      </c>
      <c r="E299" t="s">
        <v>1662</v>
      </c>
      <c r="F299" s="118" t="s">
        <v>435</v>
      </c>
      <c r="G299" t="s">
        <v>1266</v>
      </c>
      <c r="H299" s="37" t="s">
        <v>1267</v>
      </c>
      <c r="I299" s="37" t="s">
        <v>1268</v>
      </c>
      <c r="J299" s="37" t="s">
        <v>1261</v>
      </c>
      <c r="K299" s="37" t="s">
        <v>1269</v>
      </c>
      <c r="L299" s="37" t="s">
        <v>1274</v>
      </c>
      <c r="M299" s="67" t="s">
        <v>901</v>
      </c>
      <c r="N299" s="67"/>
      <c r="O299" t="s">
        <v>1665</v>
      </c>
      <c r="P299" t="s">
        <v>904</v>
      </c>
    </row>
    <row r="300" spans="1:17" x14ac:dyDescent="0.2">
      <c r="A300"/>
      <c r="B300" t="s">
        <v>878</v>
      </c>
      <c r="C300" t="s">
        <v>1670</v>
      </c>
      <c r="E300" t="s">
        <v>1662</v>
      </c>
      <c r="F300" s="118" t="s">
        <v>435</v>
      </c>
      <c r="G300" s="2" t="s">
        <v>1266</v>
      </c>
      <c r="H300" s="37" t="s">
        <v>1267</v>
      </c>
      <c r="I300" s="37" t="s">
        <v>1268</v>
      </c>
      <c r="J300" s="37" t="s">
        <v>1261</v>
      </c>
      <c r="K300" s="37" t="s">
        <v>1269</v>
      </c>
      <c r="L300" s="37" t="s">
        <v>1277</v>
      </c>
      <c r="M300" s="37" t="s">
        <v>3648</v>
      </c>
      <c r="N300" s="37"/>
      <c r="O300" t="s">
        <v>1665</v>
      </c>
      <c r="P300" t="s">
        <v>904</v>
      </c>
      <c r="Q300" s="37"/>
    </row>
    <row r="301" spans="1:17" x14ac:dyDescent="0.2">
      <c r="A301"/>
      <c r="B301" t="s">
        <v>878</v>
      </c>
      <c r="C301" t="s">
        <v>1672</v>
      </c>
      <c r="E301" t="s">
        <v>1662</v>
      </c>
      <c r="F301" s="118" t="s">
        <v>435</v>
      </c>
      <c r="G301" s="2" t="s">
        <v>1266</v>
      </c>
      <c r="H301" s="37" t="s">
        <v>1267</v>
      </c>
      <c r="I301" s="37" t="s">
        <v>1268</v>
      </c>
      <c r="J301" s="37" t="s">
        <v>1261</v>
      </c>
      <c r="K301" s="37" t="s">
        <v>1269</v>
      </c>
      <c r="L301" s="37" t="s">
        <v>900</v>
      </c>
      <c r="M301" s="97" t="s">
        <v>3648</v>
      </c>
      <c r="N301" s="37"/>
      <c r="O301" t="s">
        <v>1665</v>
      </c>
      <c r="P301" s="37" t="s">
        <v>904</v>
      </c>
      <c r="Q301" s="37"/>
    </row>
    <row r="302" spans="1:17" x14ac:dyDescent="0.2">
      <c r="A302"/>
      <c r="B302" t="s">
        <v>878</v>
      </c>
      <c r="C302" t="s">
        <v>1674</v>
      </c>
      <c r="E302" t="s">
        <v>1662</v>
      </c>
      <c r="F302" s="118" t="s">
        <v>435</v>
      </c>
      <c r="G302" t="s">
        <v>1266</v>
      </c>
      <c r="H302" s="37" t="s">
        <v>1267</v>
      </c>
      <c r="I302" s="37" t="s">
        <v>1268</v>
      </c>
      <c r="J302" s="37" t="s">
        <v>1261</v>
      </c>
      <c r="K302" s="37" t="s">
        <v>1269</v>
      </c>
      <c r="L302" s="37" t="s">
        <v>1282</v>
      </c>
      <c r="M302" s="67" t="s">
        <v>3648</v>
      </c>
      <c r="N302" s="67"/>
      <c r="O302" t="s">
        <v>1665</v>
      </c>
      <c r="P302" t="s">
        <v>904</v>
      </c>
    </row>
    <row r="303" spans="1:17" x14ac:dyDescent="0.2">
      <c r="A303"/>
      <c r="B303" t="s">
        <v>878</v>
      </c>
      <c r="C303" t="s">
        <v>1644</v>
      </c>
      <c r="E303" t="s">
        <v>1645</v>
      </c>
      <c r="F303" s="118" t="s">
        <v>257</v>
      </c>
      <c r="G303" t="s">
        <v>1258</v>
      </c>
      <c r="H303" s="37" t="s">
        <v>1259</v>
      </c>
      <c r="I303" s="37" t="s">
        <v>1260</v>
      </c>
      <c r="J303" s="37" t="s">
        <v>1261</v>
      </c>
      <c r="K303" s="37" t="s">
        <v>1262</v>
      </c>
      <c r="L303" s="37" t="s">
        <v>885</v>
      </c>
      <c r="M303" s="1" t="s">
        <v>3649</v>
      </c>
      <c r="N303" s="37" t="s">
        <v>1646</v>
      </c>
      <c r="O303" t="s">
        <v>1647</v>
      </c>
      <c r="P303" t="s">
        <v>898</v>
      </c>
      <c r="Q303">
        <v>0</v>
      </c>
    </row>
    <row r="304" spans="1:17" x14ac:dyDescent="0.2">
      <c r="A304"/>
      <c r="B304" t="s">
        <v>878</v>
      </c>
      <c r="C304" t="s">
        <v>1651</v>
      </c>
      <c r="E304" t="s">
        <v>1645</v>
      </c>
      <c r="F304" s="118" t="s">
        <v>257</v>
      </c>
      <c r="G304" s="2" t="s">
        <v>1258</v>
      </c>
      <c r="H304" s="37" t="s">
        <v>1259</v>
      </c>
      <c r="I304" s="37" t="s">
        <v>1260</v>
      </c>
      <c r="J304" s="37" t="s">
        <v>1261</v>
      </c>
      <c r="K304" s="37" t="s">
        <v>1262</v>
      </c>
      <c r="L304" s="37" t="s">
        <v>906</v>
      </c>
      <c r="M304" s="1" t="s">
        <v>901</v>
      </c>
      <c r="N304" s="37"/>
      <c r="O304" t="s">
        <v>1647</v>
      </c>
      <c r="P304" t="s">
        <v>904</v>
      </c>
      <c r="Q304" s="37"/>
    </row>
    <row r="305" spans="1:17" x14ac:dyDescent="0.2">
      <c r="A305"/>
      <c r="B305" t="s">
        <v>878</v>
      </c>
      <c r="C305" t="s">
        <v>1653</v>
      </c>
      <c r="E305" t="s">
        <v>1645</v>
      </c>
      <c r="F305" s="118" t="s">
        <v>257</v>
      </c>
      <c r="G305" t="s">
        <v>1258</v>
      </c>
      <c r="H305" s="37" t="s">
        <v>1259</v>
      </c>
      <c r="I305" s="37" t="s">
        <v>1260</v>
      </c>
      <c r="J305" s="37" t="s">
        <v>1261</v>
      </c>
      <c r="K305" s="37" t="s">
        <v>1262</v>
      </c>
      <c r="L305" s="37" t="s">
        <v>1274</v>
      </c>
      <c r="M305" s="1" t="s">
        <v>901</v>
      </c>
      <c r="N305" s="37"/>
      <c r="O305" t="s">
        <v>1647</v>
      </c>
      <c r="P305" t="s">
        <v>904</v>
      </c>
    </row>
    <row r="306" spans="1:17" x14ac:dyDescent="0.2">
      <c r="A306"/>
      <c r="B306" t="s">
        <v>878</v>
      </c>
      <c r="C306" t="s">
        <v>1655</v>
      </c>
      <c r="E306" t="s">
        <v>1645</v>
      </c>
      <c r="F306" s="118" t="s">
        <v>257</v>
      </c>
      <c r="G306" s="2" t="s">
        <v>1258</v>
      </c>
      <c r="H306" s="37" t="s">
        <v>1259</v>
      </c>
      <c r="I306" s="37" t="s">
        <v>1260</v>
      </c>
      <c r="J306" s="37" t="s">
        <v>1261</v>
      </c>
      <c r="K306" s="37" t="s">
        <v>1262</v>
      </c>
      <c r="L306" s="37" t="s">
        <v>1277</v>
      </c>
      <c r="M306" s="1" t="s">
        <v>901</v>
      </c>
      <c r="N306" s="37"/>
      <c r="O306" t="s">
        <v>1647</v>
      </c>
      <c r="P306" t="s">
        <v>904</v>
      </c>
      <c r="Q306" s="37">
        <v>126</v>
      </c>
    </row>
    <row r="307" spans="1:17" x14ac:dyDescent="0.2">
      <c r="A307"/>
      <c r="B307" t="s">
        <v>878</v>
      </c>
      <c r="C307" t="s">
        <v>1657</v>
      </c>
      <c r="E307" t="s">
        <v>1645</v>
      </c>
      <c r="F307" s="118" t="s">
        <v>257</v>
      </c>
      <c r="G307" t="s">
        <v>1258</v>
      </c>
      <c r="H307" s="37" t="s">
        <v>1259</v>
      </c>
      <c r="I307" s="37" t="s">
        <v>1260</v>
      </c>
      <c r="J307" s="37" t="s">
        <v>1261</v>
      </c>
      <c r="K307" s="37" t="s">
        <v>1262</v>
      </c>
      <c r="L307" s="37" t="s">
        <v>900</v>
      </c>
      <c r="M307" s="67" t="s">
        <v>901</v>
      </c>
      <c r="N307" s="67"/>
      <c r="O307" t="s">
        <v>1647</v>
      </c>
      <c r="P307" t="s">
        <v>904</v>
      </c>
      <c r="Q307">
        <v>126</v>
      </c>
    </row>
    <row r="308" spans="1:17" x14ac:dyDescent="0.2">
      <c r="A308"/>
      <c r="B308" t="s">
        <v>878</v>
      </c>
      <c r="C308" t="s">
        <v>1659</v>
      </c>
      <c r="E308" t="s">
        <v>1645</v>
      </c>
      <c r="F308" s="118" t="s">
        <v>257</v>
      </c>
      <c r="G308" s="2" t="s">
        <v>1258</v>
      </c>
      <c r="H308" s="37" t="s">
        <v>1259</v>
      </c>
      <c r="I308" s="37" t="s">
        <v>1260</v>
      </c>
      <c r="J308" s="37" t="s">
        <v>1261</v>
      </c>
      <c r="K308" s="37" t="s">
        <v>1262</v>
      </c>
      <c r="L308" s="37" t="s">
        <v>1282</v>
      </c>
      <c r="M308" s="37" t="s">
        <v>901</v>
      </c>
      <c r="N308" s="37"/>
      <c r="O308" t="s">
        <v>1660</v>
      </c>
      <c r="P308" t="s">
        <v>904</v>
      </c>
      <c r="Q308" s="37">
        <v>126</v>
      </c>
    </row>
    <row r="309" spans="1:17" x14ac:dyDescent="0.2">
      <c r="A309"/>
      <c r="B309" t="s">
        <v>878</v>
      </c>
      <c r="C309" t="s">
        <v>1648</v>
      </c>
      <c r="E309" t="s">
        <v>1645</v>
      </c>
      <c r="F309" s="118" t="s">
        <v>257</v>
      </c>
      <c r="G309" t="s">
        <v>1266</v>
      </c>
      <c r="H309" s="37" t="s">
        <v>1267</v>
      </c>
      <c r="I309" s="37" t="s">
        <v>1268</v>
      </c>
      <c r="J309" s="37" t="s">
        <v>1261</v>
      </c>
      <c r="K309" s="37" t="s">
        <v>1269</v>
      </c>
      <c r="L309" s="37" t="s">
        <v>885</v>
      </c>
      <c r="M309" s="67" t="s">
        <v>3650</v>
      </c>
      <c r="N309" s="67"/>
      <c r="O309" t="s">
        <v>1649</v>
      </c>
      <c r="P309" t="s">
        <v>904</v>
      </c>
    </row>
    <row r="310" spans="1:17" x14ac:dyDescent="0.2">
      <c r="A310"/>
      <c r="B310" t="s">
        <v>878</v>
      </c>
      <c r="C310" t="s">
        <v>1650</v>
      </c>
      <c r="E310" t="s">
        <v>1645</v>
      </c>
      <c r="F310" s="118" t="s">
        <v>257</v>
      </c>
      <c r="G310" s="2" t="s">
        <v>1266</v>
      </c>
      <c r="H310" s="37" t="s">
        <v>1267</v>
      </c>
      <c r="I310" s="37" t="s">
        <v>1268</v>
      </c>
      <c r="J310" s="37" t="s">
        <v>1261</v>
      </c>
      <c r="K310" s="37" t="s">
        <v>1269</v>
      </c>
      <c r="L310" s="37" t="s">
        <v>906</v>
      </c>
      <c r="M310" s="37" t="s">
        <v>901</v>
      </c>
      <c r="N310" s="37"/>
      <c r="O310" t="s">
        <v>1649</v>
      </c>
      <c r="P310" t="s">
        <v>904</v>
      </c>
      <c r="Q310" s="37"/>
    </row>
    <row r="311" spans="1:17" x14ac:dyDescent="0.2">
      <c r="A311"/>
      <c r="B311" t="s">
        <v>878</v>
      </c>
      <c r="C311" t="s">
        <v>1652</v>
      </c>
      <c r="E311" t="s">
        <v>1645</v>
      </c>
      <c r="F311" s="118" t="s">
        <v>257</v>
      </c>
      <c r="G311" t="s">
        <v>1266</v>
      </c>
      <c r="H311" s="37" t="s">
        <v>1267</v>
      </c>
      <c r="I311" s="37" t="s">
        <v>1268</v>
      </c>
      <c r="J311" s="37" t="s">
        <v>1261</v>
      </c>
      <c r="K311" s="37" t="s">
        <v>1269</v>
      </c>
      <c r="L311" s="37" t="s">
        <v>1274</v>
      </c>
      <c r="M311" s="67" t="s">
        <v>901</v>
      </c>
      <c r="N311" s="67"/>
      <c r="O311" t="s">
        <v>1649</v>
      </c>
      <c r="P311" t="s">
        <v>904</v>
      </c>
    </row>
    <row r="312" spans="1:17" x14ac:dyDescent="0.2">
      <c r="A312"/>
      <c r="B312" t="s">
        <v>878</v>
      </c>
      <c r="C312" t="s">
        <v>1654</v>
      </c>
      <c r="E312" t="s">
        <v>1645</v>
      </c>
      <c r="F312" s="118" t="s">
        <v>257</v>
      </c>
      <c r="G312" s="2" t="s">
        <v>1266</v>
      </c>
      <c r="H312" s="37" t="s">
        <v>1267</v>
      </c>
      <c r="I312" s="37" t="s">
        <v>1268</v>
      </c>
      <c r="J312" s="37" t="s">
        <v>1261</v>
      </c>
      <c r="K312" s="37" t="s">
        <v>1269</v>
      </c>
      <c r="L312" s="37" t="s">
        <v>1277</v>
      </c>
      <c r="M312" s="37" t="s">
        <v>3650</v>
      </c>
      <c r="N312" s="37"/>
      <c r="O312" t="s">
        <v>1649</v>
      </c>
      <c r="P312" t="s">
        <v>904</v>
      </c>
      <c r="Q312" s="37"/>
    </row>
    <row r="313" spans="1:17" x14ac:dyDescent="0.2">
      <c r="A313"/>
      <c r="B313" t="s">
        <v>878</v>
      </c>
      <c r="C313" t="s">
        <v>1656</v>
      </c>
      <c r="E313" t="s">
        <v>1645</v>
      </c>
      <c r="F313" s="118" t="s">
        <v>257</v>
      </c>
      <c r="G313" s="2" t="s">
        <v>1266</v>
      </c>
      <c r="H313" s="37" t="s">
        <v>1267</v>
      </c>
      <c r="I313" s="37" t="s">
        <v>1268</v>
      </c>
      <c r="J313" s="37" t="s">
        <v>1261</v>
      </c>
      <c r="K313" s="37" t="s">
        <v>1269</v>
      </c>
      <c r="L313" s="37" t="s">
        <v>900</v>
      </c>
      <c r="M313" s="97" t="s">
        <v>3650</v>
      </c>
      <c r="N313" s="37"/>
      <c r="O313" t="s">
        <v>1649</v>
      </c>
      <c r="P313" s="37" t="s">
        <v>904</v>
      </c>
      <c r="Q313" s="37"/>
    </row>
    <row r="314" spans="1:17" x14ac:dyDescent="0.2">
      <c r="A314"/>
      <c r="B314" t="s">
        <v>878</v>
      </c>
      <c r="C314" t="s">
        <v>1658</v>
      </c>
      <c r="E314" t="s">
        <v>1645</v>
      </c>
      <c r="F314" s="118" t="s">
        <v>257</v>
      </c>
      <c r="G314" t="s">
        <v>1266</v>
      </c>
      <c r="H314" s="37" t="s">
        <v>1267</v>
      </c>
      <c r="I314" s="37" t="s">
        <v>1268</v>
      </c>
      <c r="J314" s="37" t="s">
        <v>1261</v>
      </c>
      <c r="K314" s="37" t="s">
        <v>1269</v>
      </c>
      <c r="L314" s="37" t="s">
        <v>1282</v>
      </c>
      <c r="M314" s="67" t="s">
        <v>3650</v>
      </c>
      <c r="N314" s="67"/>
      <c r="O314" t="s">
        <v>1649</v>
      </c>
      <c r="P314" t="s">
        <v>904</v>
      </c>
    </row>
    <row r="315" spans="1:17" x14ac:dyDescent="0.2">
      <c r="A315"/>
      <c r="B315" t="s">
        <v>878</v>
      </c>
      <c r="C315" t="s">
        <v>1811</v>
      </c>
      <c r="E315" t="s">
        <v>1812</v>
      </c>
      <c r="F315" s="118" t="s">
        <v>435</v>
      </c>
      <c r="G315" t="s">
        <v>1258</v>
      </c>
      <c r="H315" s="37" t="s">
        <v>1259</v>
      </c>
      <c r="I315" s="37" t="s">
        <v>1260</v>
      </c>
      <c r="J315" s="37" t="s">
        <v>1261</v>
      </c>
      <c r="K315" s="37" t="s">
        <v>1262</v>
      </c>
      <c r="L315" s="37" t="s">
        <v>885</v>
      </c>
      <c r="M315" s="1" t="s">
        <v>3651</v>
      </c>
      <c r="N315" s="37" t="s">
        <v>1813</v>
      </c>
      <c r="O315" t="s">
        <v>1814</v>
      </c>
      <c r="P315" t="s">
        <v>898</v>
      </c>
      <c r="Q315">
        <v>0</v>
      </c>
    </row>
    <row r="316" spans="1:17" x14ac:dyDescent="0.2">
      <c r="A316"/>
      <c r="B316" t="s">
        <v>878</v>
      </c>
      <c r="C316" t="s">
        <v>1815</v>
      </c>
      <c r="E316" t="s">
        <v>1812</v>
      </c>
      <c r="F316" s="118" t="s">
        <v>435</v>
      </c>
      <c r="G316" s="2" t="s">
        <v>1266</v>
      </c>
      <c r="H316" s="37" t="s">
        <v>1267</v>
      </c>
      <c r="I316" s="37" t="s">
        <v>1268</v>
      </c>
      <c r="J316" s="37" t="s">
        <v>1261</v>
      </c>
      <c r="K316" s="37" t="s">
        <v>1269</v>
      </c>
      <c r="L316" s="37" t="s">
        <v>885</v>
      </c>
      <c r="M316" s="1" t="s">
        <v>1816</v>
      </c>
      <c r="N316" s="37"/>
      <c r="O316" t="s">
        <v>1817</v>
      </c>
      <c r="P316" t="s">
        <v>904</v>
      </c>
      <c r="Q316" s="37"/>
    </row>
    <row r="317" spans="1:17" x14ac:dyDescent="0.2">
      <c r="A317"/>
      <c r="B317" t="s">
        <v>878</v>
      </c>
      <c r="C317" t="s">
        <v>1822</v>
      </c>
      <c r="E317" t="s">
        <v>1812</v>
      </c>
      <c r="F317" s="118" t="s">
        <v>435</v>
      </c>
      <c r="G317" t="s">
        <v>1266</v>
      </c>
      <c r="H317" s="37" t="s">
        <v>1267</v>
      </c>
      <c r="I317" s="37" t="s">
        <v>1268</v>
      </c>
      <c r="J317" s="37" t="s">
        <v>1261</v>
      </c>
      <c r="K317" s="37" t="s">
        <v>1269</v>
      </c>
      <c r="L317" s="37" t="s">
        <v>1277</v>
      </c>
      <c r="M317" s="1" t="s">
        <v>1816</v>
      </c>
      <c r="N317" s="37"/>
      <c r="O317" t="s">
        <v>1817</v>
      </c>
      <c r="P317" t="s">
        <v>904</v>
      </c>
    </row>
    <row r="318" spans="1:17" x14ac:dyDescent="0.2">
      <c r="A318"/>
      <c r="B318" t="s">
        <v>878</v>
      </c>
      <c r="C318" t="s">
        <v>1824</v>
      </c>
      <c r="E318" t="s">
        <v>1812</v>
      </c>
      <c r="F318" s="118" t="s">
        <v>435</v>
      </c>
      <c r="G318" s="2" t="s">
        <v>1266</v>
      </c>
      <c r="H318" s="37" t="s">
        <v>1267</v>
      </c>
      <c r="I318" s="37" t="s">
        <v>1268</v>
      </c>
      <c r="J318" s="37" t="s">
        <v>1261</v>
      </c>
      <c r="K318" s="37" t="s">
        <v>1269</v>
      </c>
      <c r="L318" s="37" t="s">
        <v>900</v>
      </c>
      <c r="M318" s="1" t="s">
        <v>1816</v>
      </c>
      <c r="N318" s="37"/>
      <c r="O318" t="s">
        <v>1817</v>
      </c>
      <c r="P318" t="s">
        <v>904</v>
      </c>
      <c r="Q318" s="37"/>
    </row>
    <row r="319" spans="1:17" x14ac:dyDescent="0.2">
      <c r="A319"/>
      <c r="B319" t="s">
        <v>878</v>
      </c>
      <c r="C319" t="s">
        <v>1826</v>
      </c>
      <c r="E319" t="s">
        <v>1812</v>
      </c>
      <c r="F319" s="118" t="s">
        <v>435</v>
      </c>
      <c r="G319" t="s">
        <v>1266</v>
      </c>
      <c r="H319" s="37" t="s">
        <v>1267</v>
      </c>
      <c r="I319" s="37" t="s">
        <v>1268</v>
      </c>
      <c r="J319" s="37" t="s">
        <v>1261</v>
      </c>
      <c r="K319" s="37" t="s">
        <v>1269</v>
      </c>
      <c r="L319" s="37" t="s">
        <v>1282</v>
      </c>
      <c r="M319" s="67" t="s">
        <v>1816</v>
      </c>
      <c r="N319" s="67"/>
      <c r="O319" t="s">
        <v>1817</v>
      </c>
      <c r="P319" t="s">
        <v>904</v>
      </c>
    </row>
    <row r="320" spans="1:17" x14ac:dyDescent="0.2">
      <c r="A320"/>
      <c r="B320" t="s">
        <v>878</v>
      </c>
      <c r="C320" t="s">
        <v>2026</v>
      </c>
      <c r="E320" t="s">
        <v>2027</v>
      </c>
      <c r="F320" s="118" t="s">
        <v>435</v>
      </c>
      <c r="G320" s="2" t="s">
        <v>1258</v>
      </c>
      <c r="H320" s="37" t="s">
        <v>1259</v>
      </c>
      <c r="I320" s="37" t="s">
        <v>1260</v>
      </c>
      <c r="J320" s="37" t="s">
        <v>1261</v>
      </c>
      <c r="K320" s="37" t="s">
        <v>1262</v>
      </c>
      <c r="L320" s="37" t="s">
        <v>885</v>
      </c>
      <c r="M320" s="37" t="s">
        <v>3652</v>
      </c>
      <c r="N320" s="37"/>
      <c r="O320" t="s">
        <v>1814</v>
      </c>
      <c r="P320" t="s">
        <v>898</v>
      </c>
      <c r="Q320" s="37"/>
    </row>
    <row r="321" spans="1:17" x14ac:dyDescent="0.2">
      <c r="A321"/>
      <c r="B321" t="s">
        <v>878</v>
      </c>
      <c r="C321" t="s">
        <v>2028</v>
      </c>
      <c r="E321" t="s">
        <v>2027</v>
      </c>
      <c r="F321" s="118" t="s">
        <v>435</v>
      </c>
      <c r="G321" t="s">
        <v>1266</v>
      </c>
      <c r="H321" s="37" t="s">
        <v>1267</v>
      </c>
      <c r="I321" s="37" t="s">
        <v>1268</v>
      </c>
      <c r="J321" s="37" t="s">
        <v>1261</v>
      </c>
      <c r="K321" s="37" t="s">
        <v>1269</v>
      </c>
      <c r="L321" s="37" t="s">
        <v>885</v>
      </c>
      <c r="M321" s="67" t="s">
        <v>3653</v>
      </c>
      <c r="N321" s="67"/>
      <c r="O321" t="s">
        <v>1817</v>
      </c>
      <c r="P321" t="s">
        <v>904</v>
      </c>
    </row>
    <row r="322" spans="1:17" x14ac:dyDescent="0.2">
      <c r="A322"/>
      <c r="B322" t="s">
        <v>878</v>
      </c>
      <c r="C322" t="s">
        <v>2029</v>
      </c>
      <c r="E322" t="s">
        <v>2027</v>
      </c>
      <c r="F322" s="118" t="s">
        <v>435</v>
      </c>
      <c r="G322" s="2" t="s">
        <v>1266</v>
      </c>
      <c r="H322" s="37" t="s">
        <v>1267</v>
      </c>
      <c r="I322" s="37" t="s">
        <v>1268</v>
      </c>
      <c r="J322" s="37" t="s">
        <v>1261</v>
      </c>
      <c r="K322" s="37" t="s">
        <v>1269</v>
      </c>
      <c r="L322" s="37" t="s">
        <v>1277</v>
      </c>
      <c r="M322" s="37" t="s">
        <v>3653</v>
      </c>
      <c r="N322" s="37"/>
      <c r="O322" t="s">
        <v>1817</v>
      </c>
      <c r="P322" t="s">
        <v>904</v>
      </c>
      <c r="Q322" s="37"/>
    </row>
    <row r="323" spans="1:17" x14ac:dyDescent="0.2">
      <c r="A323"/>
      <c r="B323" t="s">
        <v>878</v>
      </c>
      <c r="C323" t="s">
        <v>2030</v>
      </c>
      <c r="E323" t="s">
        <v>2027</v>
      </c>
      <c r="F323" s="118" t="s">
        <v>435</v>
      </c>
      <c r="G323" t="s">
        <v>1266</v>
      </c>
      <c r="H323" s="37" t="s">
        <v>1267</v>
      </c>
      <c r="I323" s="37" t="s">
        <v>1268</v>
      </c>
      <c r="J323" s="37" t="s">
        <v>1261</v>
      </c>
      <c r="K323" s="37" t="s">
        <v>1269</v>
      </c>
      <c r="L323" s="37" t="s">
        <v>900</v>
      </c>
      <c r="M323" s="67" t="s">
        <v>3653</v>
      </c>
      <c r="N323" s="67"/>
      <c r="O323" t="s">
        <v>1817</v>
      </c>
      <c r="P323" t="s">
        <v>904</v>
      </c>
    </row>
    <row r="324" spans="1:17" x14ac:dyDescent="0.2">
      <c r="A324"/>
      <c r="B324" t="s">
        <v>878</v>
      </c>
      <c r="C324" t="s">
        <v>2031</v>
      </c>
      <c r="E324" t="s">
        <v>2027</v>
      </c>
      <c r="F324" s="118" t="s">
        <v>435</v>
      </c>
      <c r="G324" s="2" t="s">
        <v>1266</v>
      </c>
      <c r="H324" s="37" t="s">
        <v>1267</v>
      </c>
      <c r="I324" s="37" t="s">
        <v>1268</v>
      </c>
      <c r="J324" s="37" t="s">
        <v>1261</v>
      </c>
      <c r="K324" s="37" t="s">
        <v>1269</v>
      </c>
      <c r="L324" s="37" t="s">
        <v>1282</v>
      </c>
      <c r="M324" s="37" t="s">
        <v>3653</v>
      </c>
      <c r="N324" s="37"/>
      <c r="O324" t="s">
        <v>1817</v>
      </c>
      <c r="P324" t="s">
        <v>904</v>
      </c>
      <c r="Q324" s="37"/>
    </row>
    <row r="325" spans="1:17" x14ac:dyDescent="0.2">
      <c r="A325"/>
      <c r="B325" t="s">
        <v>878</v>
      </c>
      <c r="C325" t="s">
        <v>1819</v>
      </c>
      <c r="E325" t="s">
        <v>1053</v>
      </c>
      <c r="F325" s="118" t="s">
        <v>435</v>
      </c>
      <c r="G325" s="2" t="s">
        <v>1258</v>
      </c>
      <c r="H325" s="37" t="s">
        <v>1259</v>
      </c>
      <c r="I325" s="37" t="s">
        <v>1260</v>
      </c>
      <c r="J325" s="37" t="s">
        <v>1261</v>
      </c>
      <c r="K325" s="37" t="s">
        <v>1262</v>
      </c>
      <c r="L325" s="37" t="s">
        <v>906</v>
      </c>
      <c r="M325" s="97" t="s">
        <v>901</v>
      </c>
      <c r="N325" s="37"/>
      <c r="O325" t="s">
        <v>1814</v>
      </c>
      <c r="P325" s="37" t="s">
        <v>904</v>
      </c>
      <c r="Q325" s="37"/>
    </row>
    <row r="326" spans="1:17" x14ac:dyDescent="0.2">
      <c r="A326"/>
      <c r="B326" t="s">
        <v>878</v>
      </c>
      <c r="C326" t="s">
        <v>1821</v>
      </c>
      <c r="E326" t="s">
        <v>1053</v>
      </c>
      <c r="F326" s="118" t="s">
        <v>435</v>
      </c>
      <c r="G326" t="s">
        <v>1258</v>
      </c>
      <c r="H326" s="37" t="s">
        <v>1259</v>
      </c>
      <c r="I326" s="37" t="s">
        <v>1260</v>
      </c>
      <c r="J326" s="37" t="s">
        <v>1261</v>
      </c>
      <c r="K326" s="37" t="s">
        <v>1262</v>
      </c>
      <c r="L326" s="37" t="s">
        <v>1274</v>
      </c>
      <c r="M326" s="67" t="s">
        <v>901</v>
      </c>
      <c r="N326" s="67"/>
      <c r="O326" t="s">
        <v>1814</v>
      </c>
      <c r="P326" t="s">
        <v>904</v>
      </c>
    </row>
    <row r="327" spans="1:17" x14ac:dyDescent="0.2">
      <c r="A327"/>
      <c r="B327" t="s">
        <v>878</v>
      </c>
      <c r="C327" t="s">
        <v>1823</v>
      </c>
      <c r="E327" t="s">
        <v>1053</v>
      </c>
      <c r="F327" s="118" t="s">
        <v>435</v>
      </c>
      <c r="G327" t="s">
        <v>1258</v>
      </c>
      <c r="H327" s="37" t="s">
        <v>1259</v>
      </c>
      <c r="I327" s="37" t="s">
        <v>1260</v>
      </c>
      <c r="J327" s="37" t="s">
        <v>1261</v>
      </c>
      <c r="K327" s="37" t="s">
        <v>1262</v>
      </c>
      <c r="L327" s="37" t="s">
        <v>1277</v>
      </c>
      <c r="M327" s="1" t="s">
        <v>901</v>
      </c>
      <c r="N327" s="37"/>
      <c r="O327" t="s">
        <v>1814</v>
      </c>
      <c r="P327" t="s">
        <v>904</v>
      </c>
      <c r="Q327">
        <v>126</v>
      </c>
    </row>
    <row r="328" spans="1:17" x14ac:dyDescent="0.2">
      <c r="A328"/>
      <c r="B328" t="s">
        <v>878</v>
      </c>
      <c r="C328" t="s">
        <v>1825</v>
      </c>
      <c r="E328" t="s">
        <v>1053</v>
      </c>
      <c r="F328" s="118" t="s">
        <v>435</v>
      </c>
      <c r="G328" s="2" t="s">
        <v>1258</v>
      </c>
      <c r="H328" s="37" t="s">
        <v>1259</v>
      </c>
      <c r="I328" s="37" t="s">
        <v>1260</v>
      </c>
      <c r="J328" s="37" t="s">
        <v>1261</v>
      </c>
      <c r="K328" s="37" t="s">
        <v>1262</v>
      </c>
      <c r="L328" s="37" t="s">
        <v>900</v>
      </c>
      <c r="M328" s="1" t="s">
        <v>901</v>
      </c>
      <c r="N328" s="37"/>
      <c r="O328" t="s">
        <v>1814</v>
      </c>
      <c r="P328" t="s">
        <v>904</v>
      </c>
      <c r="Q328" s="37">
        <v>126</v>
      </c>
    </row>
    <row r="329" spans="1:17" x14ac:dyDescent="0.2">
      <c r="A329"/>
      <c r="B329" t="s">
        <v>878</v>
      </c>
      <c r="C329" t="s">
        <v>1827</v>
      </c>
      <c r="E329" t="s">
        <v>1053</v>
      </c>
      <c r="F329" s="118" t="s">
        <v>435</v>
      </c>
      <c r="G329" t="s">
        <v>1258</v>
      </c>
      <c r="H329" s="37" t="s">
        <v>1259</v>
      </c>
      <c r="I329" s="37" t="s">
        <v>1260</v>
      </c>
      <c r="J329" s="37" t="s">
        <v>1261</v>
      </c>
      <c r="K329" s="37" t="s">
        <v>1262</v>
      </c>
      <c r="L329" s="37" t="s">
        <v>1282</v>
      </c>
      <c r="M329" s="1" t="s">
        <v>901</v>
      </c>
      <c r="N329" s="37"/>
      <c r="O329" t="s">
        <v>1828</v>
      </c>
      <c r="P329" t="s">
        <v>904</v>
      </c>
      <c r="Q329">
        <v>126</v>
      </c>
    </row>
    <row r="330" spans="1:17" x14ac:dyDescent="0.2">
      <c r="A330"/>
      <c r="B330" t="s">
        <v>878</v>
      </c>
      <c r="C330" t="s">
        <v>1818</v>
      </c>
      <c r="E330" t="s">
        <v>1053</v>
      </c>
      <c r="F330" s="118" t="s">
        <v>435</v>
      </c>
      <c r="G330" s="2" t="s">
        <v>1266</v>
      </c>
      <c r="H330" s="37" t="s">
        <v>1267</v>
      </c>
      <c r="I330" s="37" t="s">
        <v>1268</v>
      </c>
      <c r="J330" s="37" t="s">
        <v>1261</v>
      </c>
      <c r="K330" s="37" t="s">
        <v>1269</v>
      </c>
      <c r="L330" s="37" t="s">
        <v>906</v>
      </c>
      <c r="M330" s="1" t="s">
        <v>901</v>
      </c>
      <c r="N330" s="37"/>
      <c r="O330" t="s">
        <v>1817</v>
      </c>
      <c r="P330" t="s">
        <v>904</v>
      </c>
      <c r="Q330" s="37"/>
    </row>
    <row r="331" spans="1:17" x14ac:dyDescent="0.2">
      <c r="A331"/>
      <c r="B331" t="s">
        <v>878</v>
      </c>
      <c r="C331" t="s">
        <v>1820</v>
      </c>
      <c r="E331" t="s">
        <v>1053</v>
      </c>
      <c r="F331" s="118" t="s">
        <v>435</v>
      </c>
      <c r="G331" t="s">
        <v>1266</v>
      </c>
      <c r="H331" s="37" t="s">
        <v>1267</v>
      </c>
      <c r="I331" s="37" t="s">
        <v>1268</v>
      </c>
      <c r="J331" s="37" t="s">
        <v>1261</v>
      </c>
      <c r="K331" s="37" t="s">
        <v>1269</v>
      </c>
      <c r="L331" s="37" t="s">
        <v>1274</v>
      </c>
      <c r="M331" s="67" t="s">
        <v>901</v>
      </c>
      <c r="N331" s="67"/>
      <c r="O331" t="s">
        <v>1817</v>
      </c>
      <c r="P331" t="s">
        <v>904</v>
      </c>
    </row>
    <row r="332" spans="1:17" x14ac:dyDescent="0.2">
      <c r="A332"/>
      <c r="B332" t="s">
        <v>878</v>
      </c>
      <c r="C332" t="s">
        <v>1829</v>
      </c>
      <c r="E332" t="s">
        <v>1048</v>
      </c>
      <c r="F332" s="118" t="s">
        <v>435</v>
      </c>
      <c r="G332" s="2" t="s">
        <v>1258</v>
      </c>
      <c r="H332" s="37" t="s">
        <v>1259</v>
      </c>
      <c r="I332" s="37" t="s">
        <v>1260</v>
      </c>
      <c r="J332" s="37" t="s">
        <v>1261</v>
      </c>
      <c r="K332" s="37" t="s">
        <v>1262</v>
      </c>
      <c r="L332" s="37" t="s">
        <v>885</v>
      </c>
      <c r="M332" s="37" t="s">
        <v>3654</v>
      </c>
      <c r="N332" s="37" t="s">
        <v>1830</v>
      </c>
      <c r="O332" t="s">
        <v>1831</v>
      </c>
      <c r="P332" t="s">
        <v>898</v>
      </c>
      <c r="Q332" s="37">
        <v>0</v>
      </c>
    </row>
    <row r="333" spans="1:17" x14ac:dyDescent="0.2">
      <c r="A333"/>
      <c r="B333" t="s">
        <v>878</v>
      </c>
      <c r="C333" t="s">
        <v>1835</v>
      </c>
      <c r="E333" t="s">
        <v>1048</v>
      </c>
      <c r="F333" s="118" t="s">
        <v>435</v>
      </c>
      <c r="G333" t="s">
        <v>1258</v>
      </c>
      <c r="H333" s="37" t="s">
        <v>1259</v>
      </c>
      <c r="I333" s="37" t="s">
        <v>1260</v>
      </c>
      <c r="J333" s="37" t="s">
        <v>1261</v>
      </c>
      <c r="K333" s="37" t="s">
        <v>1262</v>
      </c>
      <c r="L333" s="37" t="s">
        <v>906</v>
      </c>
      <c r="M333" s="67" t="s">
        <v>901</v>
      </c>
      <c r="N333" s="67"/>
      <c r="O333" t="s">
        <v>1831</v>
      </c>
      <c r="P333" t="s">
        <v>904</v>
      </c>
    </row>
    <row r="334" spans="1:17" x14ac:dyDescent="0.2">
      <c r="A334"/>
      <c r="B334" t="s">
        <v>878</v>
      </c>
      <c r="C334" t="s">
        <v>1837</v>
      </c>
      <c r="E334" t="s">
        <v>1048</v>
      </c>
      <c r="F334" s="118" t="s">
        <v>435</v>
      </c>
      <c r="G334" s="2" t="s">
        <v>1258</v>
      </c>
      <c r="H334" s="37" t="s">
        <v>1259</v>
      </c>
      <c r="I334" s="37" t="s">
        <v>1260</v>
      </c>
      <c r="J334" s="37" t="s">
        <v>1261</v>
      </c>
      <c r="K334" s="37" t="s">
        <v>1262</v>
      </c>
      <c r="L334" s="37" t="s">
        <v>1274</v>
      </c>
      <c r="M334" s="37" t="s">
        <v>901</v>
      </c>
      <c r="N334" s="37"/>
      <c r="O334" t="s">
        <v>1831</v>
      </c>
      <c r="P334" t="s">
        <v>904</v>
      </c>
      <c r="Q334" s="37"/>
    </row>
    <row r="335" spans="1:17" x14ac:dyDescent="0.2">
      <c r="A335"/>
      <c r="B335" t="s">
        <v>878</v>
      </c>
      <c r="C335" t="s">
        <v>1839</v>
      </c>
      <c r="E335" t="s">
        <v>1048</v>
      </c>
      <c r="F335" s="118" t="s">
        <v>435</v>
      </c>
      <c r="G335" t="s">
        <v>1258</v>
      </c>
      <c r="H335" s="37" t="s">
        <v>1259</v>
      </c>
      <c r="I335" s="37" t="s">
        <v>1260</v>
      </c>
      <c r="J335" s="37" t="s">
        <v>1261</v>
      </c>
      <c r="K335" s="37" t="s">
        <v>1262</v>
      </c>
      <c r="L335" s="37" t="s">
        <v>1277</v>
      </c>
      <c r="M335" s="67" t="s">
        <v>901</v>
      </c>
      <c r="N335" s="67"/>
      <c r="O335" t="s">
        <v>1831</v>
      </c>
      <c r="P335" t="s">
        <v>904</v>
      </c>
      <c r="Q335">
        <v>126</v>
      </c>
    </row>
    <row r="336" spans="1:17" x14ac:dyDescent="0.2">
      <c r="A336"/>
      <c r="B336" t="s">
        <v>878</v>
      </c>
      <c r="C336" t="s">
        <v>1841</v>
      </c>
      <c r="E336" t="s">
        <v>1048</v>
      </c>
      <c r="F336" s="118" t="s">
        <v>435</v>
      </c>
      <c r="G336" s="2" t="s">
        <v>1258</v>
      </c>
      <c r="H336" s="37" t="s">
        <v>1259</v>
      </c>
      <c r="I336" s="37" t="s">
        <v>1260</v>
      </c>
      <c r="J336" s="37" t="s">
        <v>1261</v>
      </c>
      <c r="K336" s="37" t="s">
        <v>1262</v>
      </c>
      <c r="L336" s="37" t="s">
        <v>900</v>
      </c>
      <c r="M336" s="37" t="s">
        <v>901</v>
      </c>
      <c r="N336" s="37"/>
      <c r="O336" t="s">
        <v>1831</v>
      </c>
      <c r="P336" t="s">
        <v>904</v>
      </c>
      <c r="Q336" s="37">
        <v>126</v>
      </c>
    </row>
    <row r="337" spans="1:17" x14ac:dyDescent="0.2">
      <c r="A337"/>
      <c r="B337" t="s">
        <v>878</v>
      </c>
      <c r="C337" t="s">
        <v>1843</v>
      </c>
      <c r="E337" t="s">
        <v>1048</v>
      </c>
      <c r="F337" s="118" t="s">
        <v>435</v>
      </c>
      <c r="G337" s="2" t="s">
        <v>1258</v>
      </c>
      <c r="H337" s="37" t="s">
        <v>1259</v>
      </c>
      <c r="I337" s="37" t="s">
        <v>1260</v>
      </c>
      <c r="J337" s="37" t="s">
        <v>1261</v>
      </c>
      <c r="K337" s="37" t="s">
        <v>1262</v>
      </c>
      <c r="L337" s="37" t="s">
        <v>1282</v>
      </c>
      <c r="M337" s="97" t="s">
        <v>901</v>
      </c>
      <c r="N337" s="37"/>
      <c r="O337" t="s">
        <v>1844</v>
      </c>
      <c r="P337" s="37" t="s">
        <v>904</v>
      </c>
      <c r="Q337" s="37">
        <v>126</v>
      </c>
    </row>
    <row r="338" spans="1:17" x14ac:dyDescent="0.2">
      <c r="A338"/>
      <c r="B338" t="s">
        <v>878</v>
      </c>
      <c r="C338" t="s">
        <v>1832</v>
      </c>
      <c r="E338" t="s">
        <v>1048</v>
      </c>
      <c r="F338" s="118" t="s">
        <v>435</v>
      </c>
      <c r="G338" t="s">
        <v>1266</v>
      </c>
      <c r="H338" s="37" t="s">
        <v>1267</v>
      </c>
      <c r="I338" s="37" t="s">
        <v>1268</v>
      </c>
      <c r="J338" s="37" t="s">
        <v>1261</v>
      </c>
      <c r="K338" s="37" t="s">
        <v>1269</v>
      </c>
      <c r="L338" s="37" t="s">
        <v>885</v>
      </c>
      <c r="M338" s="67" t="s">
        <v>3655</v>
      </c>
      <c r="N338" s="67"/>
      <c r="O338" t="s">
        <v>1833</v>
      </c>
      <c r="P338" t="s">
        <v>904</v>
      </c>
    </row>
    <row r="339" spans="1:17" x14ac:dyDescent="0.2">
      <c r="A339"/>
      <c r="B339" t="s">
        <v>878</v>
      </c>
      <c r="C339" t="s">
        <v>1834</v>
      </c>
      <c r="E339" t="s">
        <v>1048</v>
      </c>
      <c r="F339" s="118" t="s">
        <v>435</v>
      </c>
      <c r="G339" t="s">
        <v>1266</v>
      </c>
      <c r="H339" s="37" t="s">
        <v>1267</v>
      </c>
      <c r="I339" s="37" t="s">
        <v>1268</v>
      </c>
      <c r="J339" s="37" t="s">
        <v>1261</v>
      </c>
      <c r="K339" s="37" t="s">
        <v>1269</v>
      </c>
      <c r="L339" s="37" t="s">
        <v>906</v>
      </c>
      <c r="M339" s="1" t="s">
        <v>901</v>
      </c>
      <c r="N339" s="37"/>
      <c r="O339" t="s">
        <v>1833</v>
      </c>
      <c r="P339" t="s">
        <v>904</v>
      </c>
    </row>
    <row r="340" spans="1:17" x14ac:dyDescent="0.2">
      <c r="A340"/>
      <c r="B340" t="s">
        <v>878</v>
      </c>
      <c r="C340" t="s">
        <v>1836</v>
      </c>
      <c r="E340" t="s">
        <v>1048</v>
      </c>
      <c r="F340" s="118" t="s">
        <v>435</v>
      </c>
      <c r="G340" s="2" t="s">
        <v>1266</v>
      </c>
      <c r="H340" s="37" t="s">
        <v>1267</v>
      </c>
      <c r="I340" s="37" t="s">
        <v>1268</v>
      </c>
      <c r="J340" s="37" t="s">
        <v>1261</v>
      </c>
      <c r="K340" s="37" t="s">
        <v>1269</v>
      </c>
      <c r="L340" s="37" t="s">
        <v>1274</v>
      </c>
      <c r="M340" s="1" t="s">
        <v>901</v>
      </c>
      <c r="N340" s="37"/>
      <c r="O340" t="s">
        <v>1833</v>
      </c>
      <c r="P340" t="s">
        <v>904</v>
      </c>
      <c r="Q340" s="37"/>
    </row>
    <row r="341" spans="1:17" x14ac:dyDescent="0.2">
      <c r="A341"/>
      <c r="B341" t="s">
        <v>878</v>
      </c>
      <c r="C341" t="s">
        <v>1838</v>
      </c>
      <c r="E341" t="s">
        <v>1048</v>
      </c>
      <c r="F341" s="118" t="s">
        <v>435</v>
      </c>
      <c r="G341" t="s">
        <v>1266</v>
      </c>
      <c r="H341" s="37" t="s">
        <v>1267</v>
      </c>
      <c r="I341" s="37" t="s">
        <v>1268</v>
      </c>
      <c r="J341" s="37" t="s">
        <v>1261</v>
      </c>
      <c r="K341" s="37" t="s">
        <v>1269</v>
      </c>
      <c r="L341" s="37" t="s">
        <v>1277</v>
      </c>
      <c r="M341" s="1" t="s">
        <v>3655</v>
      </c>
      <c r="N341" s="37"/>
      <c r="O341" t="s">
        <v>1833</v>
      </c>
      <c r="P341" t="s">
        <v>904</v>
      </c>
    </row>
    <row r="342" spans="1:17" x14ac:dyDescent="0.2">
      <c r="A342"/>
      <c r="B342" t="s">
        <v>878</v>
      </c>
      <c r="C342" t="s">
        <v>1840</v>
      </c>
      <c r="E342" t="s">
        <v>1048</v>
      </c>
      <c r="F342" s="118" t="s">
        <v>435</v>
      </c>
      <c r="G342" s="2" t="s">
        <v>1266</v>
      </c>
      <c r="H342" s="37" t="s">
        <v>1267</v>
      </c>
      <c r="I342" s="37" t="s">
        <v>1268</v>
      </c>
      <c r="J342" s="37" t="s">
        <v>1261</v>
      </c>
      <c r="K342" s="37" t="s">
        <v>1269</v>
      </c>
      <c r="L342" s="37" t="s">
        <v>900</v>
      </c>
      <c r="M342" s="1" t="s">
        <v>3655</v>
      </c>
      <c r="N342" s="37"/>
      <c r="O342" t="s">
        <v>1833</v>
      </c>
      <c r="P342" t="s">
        <v>904</v>
      </c>
      <c r="Q342" s="37"/>
    </row>
    <row r="343" spans="1:17" x14ac:dyDescent="0.2">
      <c r="A343"/>
      <c r="B343" t="s">
        <v>878</v>
      </c>
      <c r="C343" t="s">
        <v>1842</v>
      </c>
      <c r="E343" t="s">
        <v>1048</v>
      </c>
      <c r="F343" s="118" t="s">
        <v>435</v>
      </c>
      <c r="G343" t="s">
        <v>1266</v>
      </c>
      <c r="H343" s="37" t="s">
        <v>1267</v>
      </c>
      <c r="I343" s="37" t="s">
        <v>1268</v>
      </c>
      <c r="J343" s="37" t="s">
        <v>1261</v>
      </c>
      <c r="K343" s="37" t="s">
        <v>1269</v>
      </c>
      <c r="L343" s="37" t="s">
        <v>1282</v>
      </c>
      <c r="M343" s="67" t="s">
        <v>3655</v>
      </c>
      <c r="N343" s="67"/>
      <c r="O343" t="s">
        <v>1833</v>
      </c>
      <c r="P343" t="s">
        <v>904</v>
      </c>
    </row>
    <row r="344" spans="1:17" x14ac:dyDescent="0.2">
      <c r="A344"/>
      <c r="B344" t="s">
        <v>878</v>
      </c>
      <c r="C344" t="s">
        <v>1845</v>
      </c>
      <c r="E344" t="s">
        <v>1014</v>
      </c>
      <c r="F344" s="118" t="s">
        <v>435</v>
      </c>
      <c r="G344" s="2" t="s">
        <v>1258</v>
      </c>
      <c r="H344" s="37" t="s">
        <v>1259</v>
      </c>
      <c r="I344" s="37" t="s">
        <v>1260</v>
      </c>
      <c r="J344" s="37" t="s">
        <v>1261</v>
      </c>
      <c r="K344" s="37" t="s">
        <v>1262</v>
      </c>
      <c r="L344" s="37" t="s">
        <v>885</v>
      </c>
      <c r="M344" s="37" t="s">
        <v>3656</v>
      </c>
      <c r="N344" s="37" t="s">
        <v>1846</v>
      </c>
      <c r="O344" t="s">
        <v>1847</v>
      </c>
      <c r="P344" t="s">
        <v>898</v>
      </c>
      <c r="Q344" s="37">
        <v>0</v>
      </c>
    </row>
    <row r="345" spans="1:17" x14ac:dyDescent="0.2">
      <c r="A345"/>
      <c r="B345" t="s">
        <v>878</v>
      </c>
      <c r="C345" t="s">
        <v>1852</v>
      </c>
      <c r="E345" t="s">
        <v>1014</v>
      </c>
      <c r="F345" s="118" t="s">
        <v>435</v>
      </c>
      <c r="G345" t="s">
        <v>1258</v>
      </c>
      <c r="H345" s="37" t="s">
        <v>1259</v>
      </c>
      <c r="I345" s="37" t="s">
        <v>1260</v>
      </c>
      <c r="J345" s="37" t="s">
        <v>1261</v>
      </c>
      <c r="K345" s="37" t="s">
        <v>1262</v>
      </c>
      <c r="L345" s="37" t="s">
        <v>906</v>
      </c>
      <c r="M345" s="67" t="s">
        <v>901</v>
      </c>
      <c r="N345" s="67"/>
      <c r="O345" t="s">
        <v>1847</v>
      </c>
      <c r="P345" t="s">
        <v>904</v>
      </c>
    </row>
    <row r="346" spans="1:17" x14ac:dyDescent="0.2">
      <c r="A346"/>
      <c r="B346" t="s">
        <v>878</v>
      </c>
      <c r="C346" t="s">
        <v>1854</v>
      </c>
      <c r="E346" t="s">
        <v>1014</v>
      </c>
      <c r="F346" s="118" t="s">
        <v>435</v>
      </c>
      <c r="G346" s="2" t="s">
        <v>1258</v>
      </c>
      <c r="H346" s="37" t="s">
        <v>1259</v>
      </c>
      <c r="I346" s="37" t="s">
        <v>1260</v>
      </c>
      <c r="J346" s="37" t="s">
        <v>1261</v>
      </c>
      <c r="K346" s="37" t="s">
        <v>1262</v>
      </c>
      <c r="L346" s="37" t="s">
        <v>1274</v>
      </c>
      <c r="M346" s="37" t="s">
        <v>901</v>
      </c>
      <c r="N346" s="37"/>
      <c r="O346" t="s">
        <v>1847</v>
      </c>
      <c r="P346" t="s">
        <v>904</v>
      </c>
      <c r="Q346" s="37"/>
    </row>
    <row r="347" spans="1:17" x14ac:dyDescent="0.2">
      <c r="A347"/>
      <c r="B347" t="s">
        <v>878</v>
      </c>
      <c r="C347" t="s">
        <v>1856</v>
      </c>
      <c r="E347" t="s">
        <v>1014</v>
      </c>
      <c r="F347" s="118" t="s">
        <v>435</v>
      </c>
      <c r="G347" t="s">
        <v>1258</v>
      </c>
      <c r="H347" s="37" t="s">
        <v>1259</v>
      </c>
      <c r="I347" s="37" t="s">
        <v>1260</v>
      </c>
      <c r="J347" s="37" t="s">
        <v>1261</v>
      </c>
      <c r="K347" s="37" t="s">
        <v>1262</v>
      </c>
      <c r="L347" s="37" t="s">
        <v>1277</v>
      </c>
      <c r="M347" s="67" t="s">
        <v>901</v>
      </c>
      <c r="N347" s="67"/>
      <c r="O347" t="s">
        <v>1847</v>
      </c>
      <c r="P347" t="s">
        <v>904</v>
      </c>
      <c r="Q347">
        <v>126</v>
      </c>
    </row>
    <row r="348" spans="1:17" x14ac:dyDescent="0.2">
      <c r="A348"/>
      <c r="B348" t="s">
        <v>878</v>
      </c>
      <c r="C348" t="s">
        <v>1858</v>
      </c>
      <c r="E348" t="s">
        <v>1014</v>
      </c>
      <c r="F348" s="118" t="s">
        <v>435</v>
      </c>
      <c r="G348" s="2" t="s">
        <v>1258</v>
      </c>
      <c r="H348" s="37" t="s">
        <v>1259</v>
      </c>
      <c r="I348" s="37" t="s">
        <v>1260</v>
      </c>
      <c r="J348" s="37" t="s">
        <v>1261</v>
      </c>
      <c r="K348" s="37" t="s">
        <v>1262</v>
      </c>
      <c r="L348" s="37" t="s">
        <v>900</v>
      </c>
      <c r="M348" s="37" t="s">
        <v>901</v>
      </c>
      <c r="N348" s="37"/>
      <c r="O348" t="s">
        <v>1847</v>
      </c>
      <c r="P348" t="s">
        <v>904</v>
      </c>
      <c r="Q348" s="37">
        <v>126</v>
      </c>
    </row>
    <row r="349" spans="1:17" x14ac:dyDescent="0.2">
      <c r="A349"/>
      <c r="B349" t="s">
        <v>878</v>
      </c>
      <c r="C349" t="s">
        <v>1860</v>
      </c>
      <c r="E349" t="s">
        <v>1014</v>
      </c>
      <c r="F349" s="118" t="s">
        <v>435</v>
      </c>
      <c r="G349" s="2" t="s">
        <v>1258</v>
      </c>
      <c r="H349" s="37" t="s">
        <v>1259</v>
      </c>
      <c r="I349" s="37" t="s">
        <v>1260</v>
      </c>
      <c r="J349" s="37" t="s">
        <v>1261</v>
      </c>
      <c r="K349" s="37" t="s">
        <v>1262</v>
      </c>
      <c r="L349" s="37" t="s">
        <v>1282</v>
      </c>
      <c r="M349" s="97" t="s">
        <v>901</v>
      </c>
      <c r="N349" s="37"/>
      <c r="O349" t="s">
        <v>1861</v>
      </c>
      <c r="P349" s="37" t="s">
        <v>904</v>
      </c>
      <c r="Q349" s="37">
        <v>126</v>
      </c>
    </row>
    <row r="350" spans="1:17" x14ac:dyDescent="0.2">
      <c r="A350"/>
      <c r="B350" t="s">
        <v>878</v>
      </c>
      <c r="C350" t="s">
        <v>1862</v>
      </c>
      <c r="E350" t="s">
        <v>1014</v>
      </c>
      <c r="F350" s="118" t="s">
        <v>746</v>
      </c>
      <c r="G350" t="s">
        <v>1258</v>
      </c>
      <c r="H350" s="37" t="s">
        <v>1259</v>
      </c>
      <c r="I350" s="37" t="s">
        <v>1260</v>
      </c>
      <c r="J350" s="37" t="s">
        <v>1863</v>
      </c>
      <c r="K350" s="37" t="s">
        <v>1262</v>
      </c>
      <c r="L350" s="37" t="s">
        <v>885</v>
      </c>
      <c r="M350" s="67" t="s">
        <v>3657</v>
      </c>
      <c r="N350" s="67"/>
      <c r="O350" t="s">
        <v>1864</v>
      </c>
      <c r="P350" t="s">
        <v>898</v>
      </c>
      <c r="Q350">
        <v>0</v>
      </c>
    </row>
    <row r="351" spans="1:17" x14ac:dyDescent="0.2">
      <c r="A351"/>
      <c r="B351" t="s">
        <v>878</v>
      </c>
      <c r="C351" t="s">
        <v>1868</v>
      </c>
      <c r="E351" t="s">
        <v>1014</v>
      </c>
      <c r="F351" s="118" t="s">
        <v>746</v>
      </c>
      <c r="G351" t="s">
        <v>1258</v>
      </c>
      <c r="H351" s="37" t="s">
        <v>1259</v>
      </c>
      <c r="I351" s="37" t="s">
        <v>1260</v>
      </c>
      <c r="J351" s="37" t="s">
        <v>1863</v>
      </c>
      <c r="K351" s="37" t="s">
        <v>1262</v>
      </c>
      <c r="L351" s="37" t="s">
        <v>906</v>
      </c>
      <c r="M351" s="1" t="s">
        <v>901</v>
      </c>
      <c r="N351" s="37"/>
      <c r="O351" t="s">
        <v>1864</v>
      </c>
      <c r="P351" t="s">
        <v>904</v>
      </c>
    </row>
    <row r="352" spans="1:17" x14ac:dyDescent="0.2">
      <c r="A352"/>
      <c r="B352" t="s">
        <v>878</v>
      </c>
      <c r="C352" t="s">
        <v>1870</v>
      </c>
      <c r="E352" t="s">
        <v>1014</v>
      </c>
      <c r="F352" s="118" t="s">
        <v>746</v>
      </c>
      <c r="G352" s="2" t="s">
        <v>1258</v>
      </c>
      <c r="H352" s="37" t="s">
        <v>1259</v>
      </c>
      <c r="I352" s="37" t="s">
        <v>1260</v>
      </c>
      <c r="J352" s="37" t="s">
        <v>1863</v>
      </c>
      <c r="K352" s="37" t="s">
        <v>1262</v>
      </c>
      <c r="L352" s="37" t="s">
        <v>1274</v>
      </c>
      <c r="M352" s="1" t="s">
        <v>901</v>
      </c>
      <c r="N352" s="37"/>
      <c r="O352" t="s">
        <v>1864</v>
      </c>
      <c r="P352" t="s">
        <v>904</v>
      </c>
      <c r="Q352" s="37"/>
    </row>
    <row r="353" spans="1:17" x14ac:dyDescent="0.2">
      <c r="A353"/>
      <c r="B353" t="s">
        <v>878</v>
      </c>
      <c r="C353" t="s">
        <v>1872</v>
      </c>
      <c r="E353" t="s">
        <v>1014</v>
      </c>
      <c r="F353" s="118" t="s">
        <v>746</v>
      </c>
      <c r="G353" t="s">
        <v>1258</v>
      </c>
      <c r="H353" s="37" t="s">
        <v>1259</v>
      </c>
      <c r="I353" s="37" t="s">
        <v>1260</v>
      </c>
      <c r="J353" s="37" t="s">
        <v>1863</v>
      </c>
      <c r="K353" s="37" t="s">
        <v>1262</v>
      </c>
      <c r="L353" s="37" t="s">
        <v>1277</v>
      </c>
      <c r="M353" s="1" t="s">
        <v>901</v>
      </c>
      <c r="N353" s="37"/>
      <c r="O353" t="s">
        <v>1864</v>
      </c>
      <c r="P353" t="s">
        <v>904</v>
      </c>
      <c r="Q353">
        <v>126</v>
      </c>
    </row>
    <row r="354" spans="1:17" x14ac:dyDescent="0.2">
      <c r="A354"/>
      <c r="B354" t="s">
        <v>878</v>
      </c>
      <c r="C354" t="s">
        <v>1874</v>
      </c>
      <c r="E354" t="s">
        <v>1014</v>
      </c>
      <c r="F354" s="118" t="s">
        <v>746</v>
      </c>
      <c r="G354" s="2" t="s">
        <v>1258</v>
      </c>
      <c r="H354" s="37" t="s">
        <v>1259</v>
      </c>
      <c r="I354" s="37" t="s">
        <v>1260</v>
      </c>
      <c r="J354" s="37" t="s">
        <v>1863</v>
      </c>
      <c r="K354" s="37" t="s">
        <v>1262</v>
      </c>
      <c r="L354" s="37" t="s">
        <v>900</v>
      </c>
      <c r="M354" s="1" t="s">
        <v>901</v>
      </c>
      <c r="N354" s="37"/>
      <c r="O354" t="s">
        <v>1864</v>
      </c>
      <c r="P354" t="s">
        <v>904</v>
      </c>
      <c r="Q354" s="37">
        <v>126</v>
      </c>
    </row>
    <row r="355" spans="1:17" x14ac:dyDescent="0.2">
      <c r="A355"/>
      <c r="B355" t="s">
        <v>878</v>
      </c>
      <c r="C355" t="s">
        <v>1876</v>
      </c>
      <c r="E355" t="s">
        <v>1014</v>
      </c>
      <c r="F355" s="118" t="s">
        <v>746</v>
      </c>
      <c r="G355" t="s">
        <v>1258</v>
      </c>
      <c r="H355" s="37" t="s">
        <v>1259</v>
      </c>
      <c r="I355" s="37" t="s">
        <v>1260</v>
      </c>
      <c r="J355" s="37" t="s">
        <v>1863</v>
      </c>
      <c r="K355" s="37" t="s">
        <v>1262</v>
      </c>
      <c r="L355" s="37" t="s">
        <v>1282</v>
      </c>
      <c r="M355" s="67" t="s">
        <v>901</v>
      </c>
      <c r="N355" s="67"/>
      <c r="O355" t="s">
        <v>1877</v>
      </c>
      <c r="P355" t="s">
        <v>904</v>
      </c>
      <c r="Q355">
        <v>126</v>
      </c>
    </row>
    <row r="356" spans="1:17" x14ac:dyDescent="0.2">
      <c r="A356"/>
      <c r="B356" t="s">
        <v>878</v>
      </c>
      <c r="C356" t="s">
        <v>1848</v>
      </c>
      <c r="E356" t="s">
        <v>1014</v>
      </c>
      <c r="F356" s="118" t="s">
        <v>435</v>
      </c>
      <c r="G356" s="2" t="s">
        <v>1266</v>
      </c>
      <c r="H356" s="37" t="s">
        <v>1267</v>
      </c>
      <c r="I356" s="37" t="s">
        <v>1268</v>
      </c>
      <c r="J356" s="37" t="s">
        <v>1261</v>
      </c>
      <c r="K356" s="37" t="s">
        <v>1269</v>
      </c>
      <c r="L356" s="37" t="s">
        <v>885</v>
      </c>
      <c r="M356" s="37" t="s">
        <v>1849</v>
      </c>
      <c r="N356" s="37"/>
      <c r="O356" t="s">
        <v>1850</v>
      </c>
      <c r="P356" t="s">
        <v>904</v>
      </c>
      <c r="Q356" s="37"/>
    </row>
    <row r="357" spans="1:17" x14ac:dyDescent="0.2">
      <c r="A357"/>
      <c r="B357" t="s">
        <v>878</v>
      </c>
      <c r="C357" t="s">
        <v>1851</v>
      </c>
      <c r="E357" t="s">
        <v>1014</v>
      </c>
      <c r="F357" s="118" t="s">
        <v>435</v>
      </c>
      <c r="G357" t="s">
        <v>1266</v>
      </c>
      <c r="H357" s="37" t="s">
        <v>1267</v>
      </c>
      <c r="I357" s="37" t="s">
        <v>1268</v>
      </c>
      <c r="J357" s="37" t="s">
        <v>1261</v>
      </c>
      <c r="K357" s="37" t="s">
        <v>1269</v>
      </c>
      <c r="L357" s="37" t="s">
        <v>906</v>
      </c>
      <c r="M357" s="67" t="s">
        <v>901</v>
      </c>
      <c r="N357" s="67"/>
      <c r="O357" t="s">
        <v>1850</v>
      </c>
      <c r="P357" t="s">
        <v>904</v>
      </c>
    </row>
    <row r="358" spans="1:17" x14ac:dyDescent="0.2">
      <c r="A358"/>
      <c r="B358" t="s">
        <v>878</v>
      </c>
      <c r="C358" t="s">
        <v>1853</v>
      </c>
      <c r="E358" t="s">
        <v>1014</v>
      </c>
      <c r="F358" s="118" t="s">
        <v>435</v>
      </c>
      <c r="G358" s="2" t="s">
        <v>1266</v>
      </c>
      <c r="H358" s="37" t="s">
        <v>1267</v>
      </c>
      <c r="I358" s="37" t="s">
        <v>1268</v>
      </c>
      <c r="J358" s="37" t="s">
        <v>1261</v>
      </c>
      <c r="K358" s="37" t="s">
        <v>1269</v>
      </c>
      <c r="L358" s="37" t="s">
        <v>1274</v>
      </c>
      <c r="M358" s="37" t="s">
        <v>901</v>
      </c>
      <c r="N358" s="37"/>
      <c r="O358" t="s">
        <v>1850</v>
      </c>
      <c r="P358" t="s">
        <v>904</v>
      </c>
      <c r="Q358" s="37"/>
    </row>
    <row r="359" spans="1:17" x14ac:dyDescent="0.2">
      <c r="A359"/>
      <c r="B359" t="s">
        <v>878</v>
      </c>
      <c r="C359" t="s">
        <v>1855</v>
      </c>
      <c r="E359" t="s">
        <v>1014</v>
      </c>
      <c r="F359" s="118" t="s">
        <v>435</v>
      </c>
      <c r="G359" t="s">
        <v>1266</v>
      </c>
      <c r="H359" s="37" t="s">
        <v>1267</v>
      </c>
      <c r="I359" s="37" t="s">
        <v>1268</v>
      </c>
      <c r="J359" s="37" t="s">
        <v>1261</v>
      </c>
      <c r="K359" s="37" t="s">
        <v>1269</v>
      </c>
      <c r="L359" s="37" t="s">
        <v>1277</v>
      </c>
      <c r="M359" s="67" t="s">
        <v>1849</v>
      </c>
      <c r="N359" s="67"/>
      <c r="O359" t="s">
        <v>1850</v>
      </c>
      <c r="P359" t="s">
        <v>904</v>
      </c>
    </row>
    <row r="360" spans="1:17" x14ac:dyDescent="0.2">
      <c r="A360"/>
      <c r="B360" t="s">
        <v>878</v>
      </c>
      <c r="C360" t="s">
        <v>1857</v>
      </c>
      <c r="E360" t="s">
        <v>1014</v>
      </c>
      <c r="F360" s="118" t="s">
        <v>435</v>
      </c>
      <c r="G360" s="2" t="s">
        <v>1266</v>
      </c>
      <c r="H360" s="37" t="s">
        <v>1267</v>
      </c>
      <c r="I360" s="37" t="s">
        <v>1268</v>
      </c>
      <c r="J360" s="37" t="s">
        <v>1261</v>
      </c>
      <c r="K360" s="37" t="s">
        <v>1269</v>
      </c>
      <c r="L360" s="37" t="s">
        <v>900</v>
      </c>
      <c r="M360" s="37" t="s">
        <v>1849</v>
      </c>
      <c r="N360" s="37"/>
      <c r="O360" t="s">
        <v>1850</v>
      </c>
      <c r="P360" t="s">
        <v>904</v>
      </c>
      <c r="Q360" s="37"/>
    </row>
    <row r="361" spans="1:17" x14ac:dyDescent="0.2">
      <c r="A361"/>
      <c r="B361" t="s">
        <v>878</v>
      </c>
      <c r="C361" t="s">
        <v>1859</v>
      </c>
      <c r="E361" t="s">
        <v>1014</v>
      </c>
      <c r="F361" s="118" t="s">
        <v>435</v>
      </c>
      <c r="G361" s="2" t="s">
        <v>1266</v>
      </c>
      <c r="H361" s="37" t="s">
        <v>1267</v>
      </c>
      <c r="I361" s="37" t="s">
        <v>1268</v>
      </c>
      <c r="J361" s="37" t="s">
        <v>1261</v>
      </c>
      <c r="K361" s="37" t="s">
        <v>1269</v>
      </c>
      <c r="L361" s="37" t="s">
        <v>1282</v>
      </c>
      <c r="M361" s="97" t="s">
        <v>1849</v>
      </c>
      <c r="N361" s="37"/>
      <c r="O361" t="s">
        <v>1850</v>
      </c>
      <c r="P361" s="37" t="s">
        <v>904</v>
      </c>
      <c r="Q361" s="37"/>
    </row>
    <row r="362" spans="1:17" x14ac:dyDescent="0.2">
      <c r="A362"/>
      <c r="B362" t="s">
        <v>878</v>
      </c>
      <c r="C362" t="s">
        <v>1865</v>
      </c>
      <c r="E362" t="s">
        <v>1014</v>
      </c>
      <c r="F362" s="118" t="s">
        <v>746</v>
      </c>
      <c r="G362" t="s">
        <v>1266</v>
      </c>
      <c r="H362" s="37" t="s">
        <v>1267</v>
      </c>
      <c r="I362" s="37" t="s">
        <v>1268</v>
      </c>
      <c r="J362" s="37" t="s">
        <v>1863</v>
      </c>
      <c r="K362" s="37" t="s">
        <v>1269</v>
      </c>
      <c r="L362" s="37" t="s">
        <v>885</v>
      </c>
      <c r="M362" s="67" t="s">
        <v>3658</v>
      </c>
      <c r="N362" s="67"/>
      <c r="O362" t="s">
        <v>1866</v>
      </c>
      <c r="P362" t="s">
        <v>904</v>
      </c>
    </row>
    <row r="363" spans="1:17" x14ac:dyDescent="0.2">
      <c r="A363"/>
      <c r="B363" t="s">
        <v>878</v>
      </c>
      <c r="C363" t="s">
        <v>1867</v>
      </c>
      <c r="E363" t="s">
        <v>1014</v>
      </c>
      <c r="F363" s="118" t="s">
        <v>746</v>
      </c>
      <c r="G363" t="s">
        <v>1266</v>
      </c>
      <c r="H363" s="37" t="s">
        <v>1267</v>
      </c>
      <c r="I363" s="37" t="s">
        <v>1268</v>
      </c>
      <c r="J363" s="37" t="s">
        <v>1863</v>
      </c>
      <c r="K363" s="37" t="s">
        <v>1269</v>
      </c>
      <c r="L363" s="37" t="s">
        <v>906</v>
      </c>
      <c r="M363" s="1" t="s">
        <v>901</v>
      </c>
      <c r="N363" s="37"/>
      <c r="O363" t="s">
        <v>1866</v>
      </c>
      <c r="P363" t="s">
        <v>904</v>
      </c>
    </row>
    <row r="364" spans="1:17" x14ac:dyDescent="0.2">
      <c r="A364"/>
      <c r="B364" t="s">
        <v>878</v>
      </c>
      <c r="C364" t="s">
        <v>1869</v>
      </c>
      <c r="E364" t="s">
        <v>1014</v>
      </c>
      <c r="F364" s="118" t="s">
        <v>746</v>
      </c>
      <c r="G364" s="2" t="s">
        <v>1266</v>
      </c>
      <c r="H364" s="37" t="s">
        <v>1267</v>
      </c>
      <c r="I364" s="37" t="s">
        <v>1268</v>
      </c>
      <c r="J364" s="37" t="s">
        <v>1863</v>
      </c>
      <c r="K364" s="37" t="s">
        <v>1269</v>
      </c>
      <c r="L364" s="37" t="s">
        <v>1274</v>
      </c>
      <c r="M364" s="1" t="s">
        <v>901</v>
      </c>
      <c r="N364" s="37"/>
      <c r="O364" t="s">
        <v>1866</v>
      </c>
      <c r="P364" t="s">
        <v>904</v>
      </c>
      <c r="Q364" s="37"/>
    </row>
    <row r="365" spans="1:17" x14ac:dyDescent="0.2">
      <c r="A365"/>
      <c r="B365" t="s">
        <v>878</v>
      </c>
      <c r="C365" t="s">
        <v>1871</v>
      </c>
      <c r="E365" t="s">
        <v>1014</v>
      </c>
      <c r="F365" s="118" t="s">
        <v>746</v>
      </c>
      <c r="G365" t="s">
        <v>1266</v>
      </c>
      <c r="H365" s="37" t="s">
        <v>1267</v>
      </c>
      <c r="I365" s="37" t="s">
        <v>1268</v>
      </c>
      <c r="J365" s="37" t="s">
        <v>1863</v>
      </c>
      <c r="K365" s="37" t="s">
        <v>1269</v>
      </c>
      <c r="L365" s="37" t="s">
        <v>1277</v>
      </c>
      <c r="M365" s="1" t="s">
        <v>3658</v>
      </c>
      <c r="N365" s="37"/>
      <c r="O365" t="s">
        <v>1866</v>
      </c>
      <c r="P365" t="s">
        <v>904</v>
      </c>
    </row>
    <row r="366" spans="1:17" x14ac:dyDescent="0.2">
      <c r="A366"/>
      <c r="B366" t="s">
        <v>878</v>
      </c>
      <c r="C366" t="s">
        <v>1873</v>
      </c>
      <c r="E366" t="s">
        <v>1014</v>
      </c>
      <c r="F366" s="118" t="s">
        <v>746</v>
      </c>
      <c r="G366" s="2" t="s">
        <v>1266</v>
      </c>
      <c r="H366" s="37" t="s">
        <v>1267</v>
      </c>
      <c r="I366" s="37" t="s">
        <v>1268</v>
      </c>
      <c r="J366" s="37" t="s">
        <v>1863</v>
      </c>
      <c r="K366" s="37" t="s">
        <v>1269</v>
      </c>
      <c r="L366" s="37" t="s">
        <v>900</v>
      </c>
      <c r="M366" s="1" t="s">
        <v>3658</v>
      </c>
      <c r="N366" s="37"/>
      <c r="O366" t="s">
        <v>1866</v>
      </c>
      <c r="P366" t="s">
        <v>904</v>
      </c>
      <c r="Q366" s="37"/>
    </row>
    <row r="367" spans="1:17" x14ac:dyDescent="0.2">
      <c r="A367"/>
      <c r="B367" t="s">
        <v>878</v>
      </c>
      <c r="C367" t="s">
        <v>1875</v>
      </c>
      <c r="E367" t="s">
        <v>1014</v>
      </c>
      <c r="F367" s="118" t="s">
        <v>746</v>
      </c>
      <c r="G367" t="s">
        <v>1266</v>
      </c>
      <c r="H367" s="37" t="s">
        <v>1267</v>
      </c>
      <c r="I367" s="37" t="s">
        <v>1268</v>
      </c>
      <c r="J367" s="37" t="s">
        <v>1863</v>
      </c>
      <c r="K367" s="37" t="s">
        <v>1269</v>
      </c>
      <c r="L367" s="37" t="s">
        <v>1282</v>
      </c>
      <c r="M367" s="67" t="s">
        <v>3658</v>
      </c>
      <c r="N367" s="67"/>
      <c r="O367" t="s">
        <v>1866</v>
      </c>
      <c r="P367" t="s">
        <v>904</v>
      </c>
    </row>
    <row r="368" spans="1:17" x14ac:dyDescent="0.2">
      <c r="A368"/>
      <c r="B368" t="s">
        <v>878</v>
      </c>
      <c r="C368" t="s">
        <v>1742</v>
      </c>
      <c r="E368" t="s">
        <v>1743</v>
      </c>
      <c r="F368" s="118" t="s">
        <v>318</v>
      </c>
      <c r="G368" s="2" t="s">
        <v>1258</v>
      </c>
      <c r="H368" s="37" t="s">
        <v>1259</v>
      </c>
      <c r="I368" s="37" t="s">
        <v>1260</v>
      </c>
      <c r="J368" s="37" t="s">
        <v>1261</v>
      </c>
      <c r="K368" s="37" t="s">
        <v>1262</v>
      </c>
      <c r="L368" s="37" t="s">
        <v>885</v>
      </c>
      <c r="M368" s="37" t="s">
        <v>3659</v>
      </c>
      <c r="N368" s="37" t="s">
        <v>1744</v>
      </c>
      <c r="O368" t="s">
        <v>1745</v>
      </c>
      <c r="P368" t="s">
        <v>898</v>
      </c>
      <c r="Q368" s="37">
        <v>0</v>
      </c>
    </row>
    <row r="369" spans="1:17" x14ac:dyDescent="0.2">
      <c r="A369"/>
      <c r="B369" t="s">
        <v>878</v>
      </c>
      <c r="C369" t="s">
        <v>1749</v>
      </c>
      <c r="E369" t="s">
        <v>1743</v>
      </c>
      <c r="F369" s="118" t="s">
        <v>318</v>
      </c>
      <c r="G369" t="s">
        <v>1258</v>
      </c>
      <c r="H369" s="37" t="s">
        <v>1259</v>
      </c>
      <c r="I369" s="37" t="s">
        <v>1260</v>
      </c>
      <c r="J369" s="37" t="s">
        <v>1261</v>
      </c>
      <c r="K369" s="37" t="s">
        <v>1262</v>
      </c>
      <c r="L369" s="37" t="s">
        <v>906</v>
      </c>
      <c r="M369" s="67" t="s">
        <v>901</v>
      </c>
      <c r="N369" s="67"/>
      <c r="O369" t="s">
        <v>1745</v>
      </c>
      <c r="P369" t="s">
        <v>904</v>
      </c>
    </row>
    <row r="370" spans="1:17" x14ac:dyDescent="0.2">
      <c r="A370"/>
      <c r="B370" t="s">
        <v>878</v>
      </c>
      <c r="C370" t="s">
        <v>1751</v>
      </c>
      <c r="E370" t="s">
        <v>1743</v>
      </c>
      <c r="F370" s="118" t="s">
        <v>318</v>
      </c>
      <c r="G370" s="2" t="s">
        <v>1258</v>
      </c>
      <c r="H370" s="37" t="s">
        <v>1259</v>
      </c>
      <c r="I370" s="37" t="s">
        <v>1260</v>
      </c>
      <c r="J370" s="37" t="s">
        <v>1261</v>
      </c>
      <c r="K370" s="37" t="s">
        <v>1262</v>
      </c>
      <c r="L370" s="37" t="s">
        <v>1274</v>
      </c>
      <c r="M370" s="37" t="s">
        <v>901</v>
      </c>
      <c r="N370" s="37"/>
      <c r="O370" t="s">
        <v>1745</v>
      </c>
      <c r="P370" t="s">
        <v>904</v>
      </c>
      <c r="Q370" s="37"/>
    </row>
    <row r="371" spans="1:17" x14ac:dyDescent="0.2">
      <c r="A371"/>
      <c r="B371" t="s">
        <v>878</v>
      </c>
      <c r="C371" t="s">
        <v>1753</v>
      </c>
      <c r="E371" t="s">
        <v>1743</v>
      </c>
      <c r="F371" s="118" t="s">
        <v>318</v>
      </c>
      <c r="G371" t="s">
        <v>1258</v>
      </c>
      <c r="H371" s="37" t="s">
        <v>1259</v>
      </c>
      <c r="I371" s="37" t="s">
        <v>1260</v>
      </c>
      <c r="J371" s="37" t="s">
        <v>1261</v>
      </c>
      <c r="K371" s="37" t="s">
        <v>1262</v>
      </c>
      <c r="L371" s="37" t="s">
        <v>1277</v>
      </c>
      <c r="M371" s="67" t="s">
        <v>901</v>
      </c>
      <c r="N371" s="67"/>
      <c r="O371" t="s">
        <v>1745</v>
      </c>
      <c r="P371" t="s">
        <v>904</v>
      </c>
      <c r="Q371">
        <v>126</v>
      </c>
    </row>
    <row r="372" spans="1:17" x14ac:dyDescent="0.2">
      <c r="A372"/>
      <c r="B372" t="s">
        <v>878</v>
      </c>
      <c r="C372" t="s">
        <v>1755</v>
      </c>
      <c r="E372" t="s">
        <v>1743</v>
      </c>
      <c r="F372" s="118" t="s">
        <v>318</v>
      </c>
      <c r="G372" s="2" t="s">
        <v>1258</v>
      </c>
      <c r="H372" s="37" t="s">
        <v>1259</v>
      </c>
      <c r="I372" s="37" t="s">
        <v>1260</v>
      </c>
      <c r="J372" s="37" t="s">
        <v>1261</v>
      </c>
      <c r="K372" s="37" t="s">
        <v>1262</v>
      </c>
      <c r="L372" s="37" t="s">
        <v>900</v>
      </c>
      <c r="M372" s="37" t="s">
        <v>901</v>
      </c>
      <c r="N372" s="37"/>
      <c r="O372" t="s">
        <v>1745</v>
      </c>
      <c r="P372" t="s">
        <v>904</v>
      </c>
      <c r="Q372" s="37">
        <v>126</v>
      </c>
    </row>
    <row r="373" spans="1:17" x14ac:dyDescent="0.2">
      <c r="A373"/>
      <c r="B373" t="s">
        <v>878</v>
      </c>
      <c r="C373" t="s">
        <v>1757</v>
      </c>
      <c r="E373" t="s">
        <v>1743</v>
      </c>
      <c r="F373" s="118" t="s">
        <v>318</v>
      </c>
      <c r="G373" s="2" t="s">
        <v>1258</v>
      </c>
      <c r="H373" s="37" t="s">
        <v>1259</v>
      </c>
      <c r="I373" s="37" t="s">
        <v>1260</v>
      </c>
      <c r="J373" s="37" t="s">
        <v>1261</v>
      </c>
      <c r="K373" s="37" t="s">
        <v>1262</v>
      </c>
      <c r="L373" s="37" t="s">
        <v>1282</v>
      </c>
      <c r="M373" s="97" t="s">
        <v>901</v>
      </c>
      <c r="N373" s="37"/>
      <c r="O373" t="s">
        <v>1758</v>
      </c>
      <c r="P373" s="37" t="s">
        <v>904</v>
      </c>
      <c r="Q373" s="37">
        <v>126</v>
      </c>
    </row>
    <row r="374" spans="1:17" x14ac:dyDescent="0.2">
      <c r="A374"/>
      <c r="B374" t="s">
        <v>878</v>
      </c>
      <c r="C374" t="s">
        <v>1746</v>
      </c>
      <c r="E374" t="s">
        <v>1743</v>
      </c>
      <c r="F374" s="118" t="s">
        <v>318</v>
      </c>
      <c r="G374" t="s">
        <v>1266</v>
      </c>
      <c r="H374" s="37" t="s">
        <v>1267</v>
      </c>
      <c r="I374" s="37" t="s">
        <v>1268</v>
      </c>
      <c r="J374" s="37" t="s">
        <v>1261</v>
      </c>
      <c r="K374" s="37" t="s">
        <v>1269</v>
      </c>
      <c r="L374" s="37" t="s">
        <v>885</v>
      </c>
      <c r="M374" s="67" t="s">
        <v>3660</v>
      </c>
      <c r="N374" s="67"/>
      <c r="O374" t="s">
        <v>1747</v>
      </c>
      <c r="P374" t="s">
        <v>904</v>
      </c>
    </row>
    <row r="375" spans="1:17" x14ac:dyDescent="0.2">
      <c r="A375"/>
      <c r="B375" t="s">
        <v>878</v>
      </c>
      <c r="C375" t="s">
        <v>1748</v>
      </c>
      <c r="E375" t="s">
        <v>1743</v>
      </c>
      <c r="F375" s="118" t="s">
        <v>318</v>
      </c>
      <c r="G375" t="s">
        <v>1266</v>
      </c>
      <c r="H375" s="37" t="s">
        <v>1267</v>
      </c>
      <c r="I375" s="37" t="s">
        <v>1268</v>
      </c>
      <c r="J375" s="37" t="s">
        <v>1261</v>
      </c>
      <c r="K375" s="37" t="s">
        <v>1269</v>
      </c>
      <c r="L375" s="37" t="s">
        <v>906</v>
      </c>
      <c r="M375" s="1" t="s">
        <v>901</v>
      </c>
      <c r="N375" s="37"/>
      <c r="O375" t="s">
        <v>1747</v>
      </c>
      <c r="P375" t="s">
        <v>904</v>
      </c>
    </row>
    <row r="376" spans="1:17" x14ac:dyDescent="0.2">
      <c r="A376"/>
      <c r="B376" t="s">
        <v>878</v>
      </c>
      <c r="C376" t="s">
        <v>1750</v>
      </c>
      <c r="E376" t="s">
        <v>1743</v>
      </c>
      <c r="F376" s="118" t="s">
        <v>318</v>
      </c>
      <c r="G376" s="2" t="s">
        <v>1266</v>
      </c>
      <c r="H376" s="37" t="s">
        <v>1267</v>
      </c>
      <c r="I376" s="37" t="s">
        <v>1268</v>
      </c>
      <c r="J376" s="37" t="s">
        <v>1261</v>
      </c>
      <c r="K376" s="37" t="s">
        <v>1269</v>
      </c>
      <c r="L376" s="37" t="s">
        <v>1274</v>
      </c>
      <c r="M376" s="1" t="s">
        <v>901</v>
      </c>
      <c r="N376" s="37"/>
      <c r="O376" t="s">
        <v>1747</v>
      </c>
      <c r="P376" t="s">
        <v>904</v>
      </c>
      <c r="Q376" s="37"/>
    </row>
    <row r="377" spans="1:17" x14ac:dyDescent="0.2">
      <c r="A377"/>
      <c r="B377" t="s">
        <v>878</v>
      </c>
      <c r="C377" t="s">
        <v>1752</v>
      </c>
      <c r="E377" t="s">
        <v>1743</v>
      </c>
      <c r="F377" s="118" t="s">
        <v>318</v>
      </c>
      <c r="G377" t="s">
        <v>1266</v>
      </c>
      <c r="H377" s="37" t="s">
        <v>1267</v>
      </c>
      <c r="I377" s="37" t="s">
        <v>1268</v>
      </c>
      <c r="J377" s="37" t="s">
        <v>1261</v>
      </c>
      <c r="K377" s="37" t="s">
        <v>1269</v>
      </c>
      <c r="L377" s="37" t="s">
        <v>1277</v>
      </c>
      <c r="M377" s="1" t="s">
        <v>3660</v>
      </c>
      <c r="N377" s="37"/>
      <c r="O377" t="s">
        <v>1747</v>
      </c>
      <c r="P377" t="s">
        <v>904</v>
      </c>
    </row>
    <row r="378" spans="1:17" x14ac:dyDescent="0.2">
      <c r="A378"/>
      <c r="B378" t="s">
        <v>878</v>
      </c>
      <c r="C378" t="s">
        <v>1754</v>
      </c>
      <c r="E378" t="s">
        <v>1743</v>
      </c>
      <c r="F378" s="118" t="s">
        <v>318</v>
      </c>
      <c r="G378" s="2" t="s">
        <v>1266</v>
      </c>
      <c r="H378" s="37" t="s">
        <v>1267</v>
      </c>
      <c r="I378" s="37" t="s">
        <v>1268</v>
      </c>
      <c r="J378" s="37" t="s">
        <v>1261</v>
      </c>
      <c r="K378" s="37" t="s">
        <v>1269</v>
      </c>
      <c r="L378" s="37" t="s">
        <v>900</v>
      </c>
      <c r="M378" s="1" t="s">
        <v>3660</v>
      </c>
      <c r="N378" s="37"/>
      <c r="O378" t="s">
        <v>1747</v>
      </c>
      <c r="P378" t="s">
        <v>904</v>
      </c>
      <c r="Q378" s="37"/>
    </row>
    <row r="379" spans="1:17" x14ac:dyDescent="0.2">
      <c r="A379"/>
      <c r="B379" t="s">
        <v>878</v>
      </c>
      <c r="C379" t="s">
        <v>1756</v>
      </c>
      <c r="E379" t="s">
        <v>1743</v>
      </c>
      <c r="F379" s="118" t="s">
        <v>318</v>
      </c>
      <c r="G379" t="s">
        <v>1266</v>
      </c>
      <c r="H379" s="37" t="s">
        <v>1267</v>
      </c>
      <c r="I379" s="37" t="s">
        <v>1268</v>
      </c>
      <c r="J379" s="37" t="s">
        <v>1261</v>
      </c>
      <c r="K379" s="37" t="s">
        <v>1269</v>
      </c>
      <c r="L379" s="37" t="s">
        <v>1282</v>
      </c>
      <c r="M379" s="67" t="s">
        <v>3660</v>
      </c>
      <c r="N379" s="67"/>
      <c r="O379" t="s">
        <v>1747</v>
      </c>
      <c r="P379" t="s">
        <v>904</v>
      </c>
    </row>
    <row r="380" spans="1:17" x14ac:dyDescent="0.2">
      <c r="A380"/>
      <c r="B380" t="s">
        <v>878</v>
      </c>
      <c r="C380" t="s">
        <v>1725</v>
      </c>
      <c r="E380" t="s">
        <v>1726</v>
      </c>
      <c r="F380" s="118" t="s">
        <v>257</v>
      </c>
      <c r="G380" s="2" t="s">
        <v>1258</v>
      </c>
      <c r="H380" s="37" t="s">
        <v>1259</v>
      </c>
      <c r="I380" s="37" t="s">
        <v>1260</v>
      </c>
      <c r="J380" s="37" t="s">
        <v>1261</v>
      </c>
      <c r="K380" s="37" t="s">
        <v>1262</v>
      </c>
      <c r="L380" s="37" t="s">
        <v>885</v>
      </c>
      <c r="M380" s="37" t="s">
        <v>3661</v>
      </c>
      <c r="N380" s="37" t="s">
        <v>1727</v>
      </c>
      <c r="O380" t="s">
        <v>1728</v>
      </c>
      <c r="P380" t="s">
        <v>898</v>
      </c>
      <c r="Q380" s="37">
        <v>0</v>
      </c>
    </row>
    <row r="381" spans="1:17" x14ac:dyDescent="0.2">
      <c r="A381"/>
      <c r="B381" t="s">
        <v>878</v>
      </c>
      <c r="C381" t="s">
        <v>1732</v>
      </c>
      <c r="E381" t="s">
        <v>1726</v>
      </c>
      <c r="F381" s="118" t="s">
        <v>257</v>
      </c>
      <c r="G381" t="s">
        <v>1258</v>
      </c>
      <c r="H381" s="37" t="s">
        <v>1259</v>
      </c>
      <c r="I381" s="37" t="s">
        <v>1260</v>
      </c>
      <c r="J381" s="37" t="s">
        <v>1261</v>
      </c>
      <c r="K381" s="37" t="s">
        <v>1262</v>
      </c>
      <c r="L381" s="37" t="s">
        <v>906</v>
      </c>
      <c r="M381" s="67" t="s">
        <v>901</v>
      </c>
      <c r="N381" s="67"/>
      <c r="O381" t="s">
        <v>1728</v>
      </c>
      <c r="P381" t="s">
        <v>904</v>
      </c>
    </row>
    <row r="382" spans="1:17" x14ac:dyDescent="0.2">
      <c r="A382"/>
      <c r="B382" t="s">
        <v>878</v>
      </c>
      <c r="C382" t="s">
        <v>1734</v>
      </c>
      <c r="E382" t="s">
        <v>1726</v>
      </c>
      <c r="F382" s="118" t="s">
        <v>257</v>
      </c>
      <c r="G382" s="2" t="s">
        <v>1258</v>
      </c>
      <c r="H382" s="37" t="s">
        <v>1259</v>
      </c>
      <c r="I382" s="37" t="s">
        <v>1260</v>
      </c>
      <c r="J382" s="37" t="s">
        <v>1261</v>
      </c>
      <c r="K382" s="37" t="s">
        <v>1262</v>
      </c>
      <c r="L382" s="37" t="s">
        <v>1274</v>
      </c>
      <c r="M382" s="37" t="s">
        <v>901</v>
      </c>
      <c r="N382" s="37"/>
      <c r="O382" t="s">
        <v>1728</v>
      </c>
      <c r="P382" t="s">
        <v>904</v>
      </c>
      <c r="Q382" s="37"/>
    </row>
    <row r="383" spans="1:17" x14ac:dyDescent="0.2">
      <c r="A383"/>
      <c r="B383" t="s">
        <v>878</v>
      </c>
      <c r="C383" t="s">
        <v>1736</v>
      </c>
      <c r="E383" t="s">
        <v>1726</v>
      </c>
      <c r="F383" s="118" t="s">
        <v>257</v>
      </c>
      <c r="G383" t="s">
        <v>1258</v>
      </c>
      <c r="H383" s="37" t="s">
        <v>1259</v>
      </c>
      <c r="I383" s="37" t="s">
        <v>1260</v>
      </c>
      <c r="J383" s="37" t="s">
        <v>1261</v>
      </c>
      <c r="K383" s="37" t="s">
        <v>1262</v>
      </c>
      <c r="L383" s="37" t="s">
        <v>1277</v>
      </c>
      <c r="M383" s="67" t="s">
        <v>901</v>
      </c>
      <c r="N383" s="67"/>
      <c r="O383" t="s">
        <v>1728</v>
      </c>
      <c r="P383" t="s">
        <v>904</v>
      </c>
      <c r="Q383">
        <v>126</v>
      </c>
    </row>
    <row r="384" spans="1:17" x14ac:dyDescent="0.2">
      <c r="A384"/>
      <c r="B384" t="s">
        <v>878</v>
      </c>
      <c r="C384" t="s">
        <v>1738</v>
      </c>
      <c r="E384" t="s">
        <v>1726</v>
      </c>
      <c r="F384" s="118" t="s">
        <v>257</v>
      </c>
      <c r="G384" s="2" t="s">
        <v>1258</v>
      </c>
      <c r="H384" s="37" t="s">
        <v>1259</v>
      </c>
      <c r="I384" s="37" t="s">
        <v>1260</v>
      </c>
      <c r="J384" s="37" t="s">
        <v>1261</v>
      </c>
      <c r="K384" s="37" t="s">
        <v>1262</v>
      </c>
      <c r="L384" s="37" t="s">
        <v>900</v>
      </c>
      <c r="M384" s="37" t="s">
        <v>901</v>
      </c>
      <c r="N384" s="37"/>
      <c r="O384" t="s">
        <v>1728</v>
      </c>
      <c r="P384" t="s">
        <v>904</v>
      </c>
      <c r="Q384" s="37">
        <v>126</v>
      </c>
    </row>
    <row r="385" spans="1:17" x14ac:dyDescent="0.2">
      <c r="A385"/>
      <c r="B385" t="s">
        <v>878</v>
      </c>
      <c r="C385" t="s">
        <v>1740</v>
      </c>
      <c r="E385" t="s">
        <v>1726</v>
      </c>
      <c r="F385" s="118" t="s">
        <v>257</v>
      </c>
      <c r="G385" s="2" t="s">
        <v>1258</v>
      </c>
      <c r="H385" s="37" t="s">
        <v>1259</v>
      </c>
      <c r="I385" s="37" t="s">
        <v>1260</v>
      </c>
      <c r="J385" s="37" t="s">
        <v>1261</v>
      </c>
      <c r="K385" s="37" t="s">
        <v>1262</v>
      </c>
      <c r="L385" s="37" t="s">
        <v>1282</v>
      </c>
      <c r="M385" s="97" t="s">
        <v>901</v>
      </c>
      <c r="N385" s="37"/>
      <c r="O385" t="s">
        <v>1741</v>
      </c>
      <c r="P385" s="37" t="s">
        <v>904</v>
      </c>
      <c r="Q385" s="37">
        <v>126</v>
      </c>
    </row>
    <row r="386" spans="1:17" x14ac:dyDescent="0.2">
      <c r="A386"/>
      <c r="B386" t="s">
        <v>878</v>
      </c>
      <c r="C386" t="s">
        <v>1729</v>
      </c>
      <c r="E386" t="s">
        <v>1726</v>
      </c>
      <c r="F386" s="118" t="s">
        <v>257</v>
      </c>
      <c r="G386" t="s">
        <v>1266</v>
      </c>
      <c r="H386" s="37" t="s">
        <v>1267</v>
      </c>
      <c r="I386" s="37" t="s">
        <v>1268</v>
      </c>
      <c r="J386" s="37" t="s">
        <v>1261</v>
      </c>
      <c r="K386" s="37" t="s">
        <v>1269</v>
      </c>
      <c r="L386" s="37" t="s">
        <v>885</v>
      </c>
      <c r="M386" s="1" t="s">
        <v>3662</v>
      </c>
      <c r="N386" s="1"/>
      <c r="O386" t="s">
        <v>1730</v>
      </c>
      <c r="P386" t="s">
        <v>904</v>
      </c>
    </row>
    <row r="387" spans="1:17" x14ac:dyDescent="0.2">
      <c r="A387"/>
      <c r="B387" t="s">
        <v>878</v>
      </c>
      <c r="C387" t="s">
        <v>1731</v>
      </c>
      <c r="E387" t="s">
        <v>1726</v>
      </c>
      <c r="F387" s="118" t="s">
        <v>257</v>
      </c>
      <c r="G387" t="s">
        <v>1266</v>
      </c>
      <c r="H387" s="37" t="s">
        <v>1267</v>
      </c>
      <c r="I387" s="37" t="s">
        <v>1268</v>
      </c>
      <c r="J387" s="37" t="s">
        <v>1261</v>
      </c>
      <c r="K387" s="37" t="s">
        <v>1269</v>
      </c>
      <c r="L387" s="37" t="s">
        <v>906</v>
      </c>
      <c r="M387" s="1" t="s">
        <v>901</v>
      </c>
      <c r="N387" s="37"/>
      <c r="O387" t="s">
        <v>1730</v>
      </c>
      <c r="P387" t="s">
        <v>904</v>
      </c>
    </row>
    <row r="388" spans="1:17" x14ac:dyDescent="0.2">
      <c r="A388"/>
      <c r="B388" t="s">
        <v>878</v>
      </c>
      <c r="C388" t="s">
        <v>1733</v>
      </c>
      <c r="E388" t="s">
        <v>1726</v>
      </c>
      <c r="F388" s="118" t="s">
        <v>257</v>
      </c>
      <c r="G388" s="2" t="s">
        <v>1266</v>
      </c>
      <c r="H388" s="37" t="s">
        <v>1267</v>
      </c>
      <c r="I388" s="37" t="s">
        <v>1268</v>
      </c>
      <c r="J388" s="37" t="s">
        <v>1261</v>
      </c>
      <c r="K388" s="37" t="s">
        <v>1269</v>
      </c>
      <c r="L388" s="37" t="s">
        <v>1274</v>
      </c>
      <c r="M388" s="1" t="s">
        <v>901</v>
      </c>
      <c r="N388" s="37"/>
      <c r="O388" t="s">
        <v>1730</v>
      </c>
      <c r="P388" t="s">
        <v>904</v>
      </c>
      <c r="Q388" s="37"/>
    </row>
    <row r="389" spans="1:17" x14ac:dyDescent="0.2">
      <c r="A389"/>
      <c r="B389" t="s">
        <v>878</v>
      </c>
      <c r="C389" t="s">
        <v>1735</v>
      </c>
      <c r="E389" t="s">
        <v>1726</v>
      </c>
      <c r="F389" s="118" t="s">
        <v>257</v>
      </c>
      <c r="G389" t="s">
        <v>1266</v>
      </c>
      <c r="H389" s="37" t="s">
        <v>1267</v>
      </c>
      <c r="I389" s="37" t="s">
        <v>1268</v>
      </c>
      <c r="J389" s="37" t="s">
        <v>1261</v>
      </c>
      <c r="K389" s="37" t="s">
        <v>1269</v>
      </c>
      <c r="L389" s="37" t="s">
        <v>1277</v>
      </c>
      <c r="M389" s="1" t="s">
        <v>3662</v>
      </c>
      <c r="N389" s="37"/>
      <c r="O389" t="s">
        <v>1730</v>
      </c>
      <c r="P389" t="s">
        <v>904</v>
      </c>
    </row>
    <row r="390" spans="1:17" x14ac:dyDescent="0.2">
      <c r="A390"/>
      <c r="B390" t="s">
        <v>878</v>
      </c>
      <c r="C390" t="s">
        <v>1737</v>
      </c>
      <c r="E390" t="s">
        <v>1726</v>
      </c>
      <c r="F390" s="118" t="s">
        <v>257</v>
      </c>
      <c r="G390" s="2" t="s">
        <v>1266</v>
      </c>
      <c r="H390" s="37" t="s">
        <v>1267</v>
      </c>
      <c r="I390" s="37" t="s">
        <v>1268</v>
      </c>
      <c r="J390" s="37" t="s">
        <v>1261</v>
      </c>
      <c r="K390" s="37" t="s">
        <v>1269</v>
      </c>
      <c r="L390" s="37" t="s">
        <v>900</v>
      </c>
      <c r="M390" s="1" t="s">
        <v>3662</v>
      </c>
      <c r="N390" s="37"/>
      <c r="O390" t="s">
        <v>1730</v>
      </c>
      <c r="P390" t="s">
        <v>904</v>
      </c>
      <c r="Q390" s="37"/>
    </row>
    <row r="391" spans="1:17" x14ac:dyDescent="0.2">
      <c r="A391"/>
      <c r="B391" t="s">
        <v>878</v>
      </c>
      <c r="C391" t="s">
        <v>1739</v>
      </c>
      <c r="E391" t="s">
        <v>1726</v>
      </c>
      <c r="F391" s="118" t="s">
        <v>257</v>
      </c>
      <c r="G391" t="s">
        <v>1266</v>
      </c>
      <c r="H391" s="37" t="s">
        <v>1267</v>
      </c>
      <c r="I391" s="37" t="s">
        <v>1268</v>
      </c>
      <c r="J391" s="37" t="s">
        <v>1261</v>
      </c>
      <c r="K391" s="37" t="s">
        <v>1269</v>
      </c>
      <c r="L391" s="37" t="s">
        <v>1282</v>
      </c>
      <c r="M391" s="1" t="s">
        <v>3662</v>
      </c>
      <c r="N391" s="1"/>
      <c r="O391" t="s">
        <v>1730</v>
      </c>
      <c r="P391" t="s">
        <v>904</v>
      </c>
    </row>
    <row r="392" spans="1:17" x14ac:dyDescent="0.2">
      <c r="A392"/>
      <c r="B392" t="s">
        <v>878</v>
      </c>
      <c r="C392" t="s">
        <v>1759</v>
      </c>
      <c r="E392" t="s">
        <v>1760</v>
      </c>
      <c r="F392" s="118" t="s">
        <v>257</v>
      </c>
      <c r="G392" s="2" t="s">
        <v>1258</v>
      </c>
      <c r="H392" s="37" t="s">
        <v>1259</v>
      </c>
      <c r="I392" s="37" t="s">
        <v>1260</v>
      </c>
      <c r="J392" s="37" t="s">
        <v>1261</v>
      </c>
      <c r="K392" s="37" t="s">
        <v>1262</v>
      </c>
      <c r="L392" s="37" t="s">
        <v>885</v>
      </c>
      <c r="M392" s="37" t="s">
        <v>3663</v>
      </c>
      <c r="N392" s="37" t="s">
        <v>1761</v>
      </c>
      <c r="O392" t="s">
        <v>1762</v>
      </c>
      <c r="P392" t="s">
        <v>898</v>
      </c>
      <c r="Q392" s="37">
        <v>0</v>
      </c>
    </row>
    <row r="393" spans="1:17" x14ac:dyDescent="0.2">
      <c r="A393"/>
      <c r="B393" t="s">
        <v>878</v>
      </c>
      <c r="C393" t="s">
        <v>1766</v>
      </c>
      <c r="E393" t="s">
        <v>1760</v>
      </c>
      <c r="F393" s="118" t="s">
        <v>257</v>
      </c>
      <c r="G393" t="s">
        <v>1258</v>
      </c>
      <c r="H393" s="37" t="s">
        <v>1259</v>
      </c>
      <c r="I393" s="37" t="s">
        <v>1260</v>
      </c>
      <c r="J393" s="37" t="s">
        <v>1261</v>
      </c>
      <c r="K393" s="37" t="s">
        <v>1262</v>
      </c>
      <c r="L393" s="37" t="s">
        <v>906</v>
      </c>
      <c r="M393" s="1" t="s">
        <v>901</v>
      </c>
      <c r="N393" s="1"/>
      <c r="O393" t="s">
        <v>1762</v>
      </c>
      <c r="P393" t="s">
        <v>904</v>
      </c>
    </row>
    <row r="394" spans="1:17" x14ac:dyDescent="0.2">
      <c r="A394"/>
      <c r="B394" t="s">
        <v>878</v>
      </c>
      <c r="C394" t="s">
        <v>1768</v>
      </c>
      <c r="E394" t="s">
        <v>1760</v>
      </c>
      <c r="F394" s="118" t="s">
        <v>257</v>
      </c>
      <c r="G394" s="2" t="s">
        <v>1258</v>
      </c>
      <c r="H394" s="37" t="s">
        <v>1259</v>
      </c>
      <c r="I394" s="37" t="s">
        <v>1260</v>
      </c>
      <c r="J394" s="37" t="s">
        <v>1261</v>
      </c>
      <c r="K394" s="37" t="s">
        <v>1262</v>
      </c>
      <c r="L394" s="37" t="s">
        <v>1274</v>
      </c>
      <c r="M394" s="37" t="s">
        <v>901</v>
      </c>
      <c r="N394" s="37"/>
      <c r="O394" t="s">
        <v>1762</v>
      </c>
      <c r="P394" t="s">
        <v>904</v>
      </c>
      <c r="Q394" s="37"/>
    </row>
    <row r="395" spans="1:17" x14ac:dyDescent="0.2">
      <c r="A395"/>
      <c r="B395" t="s">
        <v>878</v>
      </c>
      <c r="C395" t="s">
        <v>1770</v>
      </c>
      <c r="E395" t="s">
        <v>1760</v>
      </c>
      <c r="F395" s="118" t="s">
        <v>257</v>
      </c>
      <c r="G395" t="s">
        <v>1258</v>
      </c>
      <c r="H395" s="37" t="s">
        <v>1259</v>
      </c>
      <c r="I395" s="37" t="s">
        <v>1260</v>
      </c>
      <c r="J395" s="37" t="s">
        <v>1261</v>
      </c>
      <c r="K395" s="37" t="s">
        <v>1262</v>
      </c>
      <c r="L395" s="37" t="s">
        <v>1277</v>
      </c>
      <c r="M395" s="1" t="s">
        <v>901</v>
      </c>
      <c r="N395" s="1"/>
      <c r="O395" t="s">
        <v>1762</v>
      </c>
      <c r="P395" t="s">
        <v>904</v>
      </c>
      <c r="Q395">
        <v>126</v>
      </c>
    </row>
    <row r="396" spans="1:17" x14ac:dyDescent="0.2">
      <c r="A396"/>
      <c r="B396" t="s">
        <v>878</v>
      </c>
      <c r="C396" t="s">
        <v>1772</v>
      </c>
      <c r="E396" t="s">
        <v>1760</v>
      </c>
      <c r="F396" s="118" t="s">
        <v>257</v>
      </c>
      <c r="G396" s="2" t="s">
        <v>1258</v>
      </c>
      <c r="H396" s="37" t="s">
        <v>1259</v>
      </c>
      <c r="I396" s="37" t="s">
        <v>1260</v>
      </c>
      <c r="J396" s="37" t="s">
        <v>1261</v>
      </c>
      <c r="K396" s="37" t="s">
        <v>1262</v>
      </c>
      <c r="L396" s="37" t="s">
        <v>900</v>
      </c>
      <c r="M396" s="37" t="s">
        <v>901</v>
      </c>
      <c r="N396" s="37"/>
      <c r="O396" t="s">
        <v>1762</v>
      </c>
      <c r="P396" t="s">
        <v>904</v>
      </c>
      <c r="Q396" s="37">
        <v>126</v>
      </c>
    </row>
    <row r="397" spans="1:17" x14ac:dyDescent="0.2">
      <c r="A397"/>
      <c r="B397" t="s">
        <v>878</v>
      </c>
      <c r="C397" t="s">
        <v>1774</v>
      </c>
      <c r="E397" t="s">
        <v>1760</v>
      </c>
      <c r="F397" s="118" t="s">
        <v>257</v>
      </c>
      <c r="G397" s="2" t="s">
        <v>1258</v>
      </c>
      <c r="H397" s="37" t="s">
        <v>1259</v>
      </c>
      <c r="I397" s="37" t="s">
        <v>1260</v>
      </c>
      <c r="J397" s="37" t="s">
        <v>1261</v>
      </c>
      <c r="K397" s="37" t="s">
        <v>1262</v>
      </c>
      <c r="L397" s="37" t="s">
        <v>1282</v>
      </c>
      <c r="M397" s="97" t="s">
        <v>901</v>
      </c>
      <c r="N397" s="37"/>
      <c r="O397" t="s">
        <v>1775</v>
      </c>
      <c r="P397" s="37" t="s">
        <v>904</v>
      </c>
      <c r="Q397" s="37">
        <v>126</v>
      </c>
    </row>
    <row r="398" spans="1:17" x14ac:dyDescent="0.2">
      <c r="A398"/>
      <c r="B398" t="s">
        <v>878</v>
      </c>
      <c r="C398" t="s">
        <v>1763</v>
      </c>
      <c r="E398" t="s">
        <v>1760</v>
      </c>
      <c r="F398" s="118" t="s">
        <v>257</v>
      </c>
      <c r="G398" t="s">
        <v>1266</v>
      </c>
      <c r="H398" s="37" t="s">
        <v>1267</v>
      </c>
      <c r="I398" s="37" t="s">
        <v>1268</v>
      </c>
      <c r="J398" s="37" t="s">
        <v>1261</v>
      </c>
      <c r="K398" s="37" t="s">
        <v>1269</v>
      </c>
      <c r="L398" s="37" t="s">
        <v>885</v>
      </c>
      <c r="M398" s="1" t="s">
        <v>3664</v>
      </c>
      <c r="N398" s="1"/>
      <c r="O398" t="s">
        <v>1764</v>
      </c>
      <c r="P398" t="s">
        <v>904</v>
      </c>
    </row>
    <row r="399" spans="1:17" x14ac:dyDescent="0.2">
      <c r="A399"/>
      <c r="B399" t="s">
        <v>878</v>
      </c>
      <c r="C399" t="s">
        <v>1765</v>
      </c>
      <c r="E399" t="s">
        <v>1760</v>
      </c>
      <c r="F399" s="118" t="s">
        <v>257</v>
      </c>
      <c r="G399" t="s">
        <v>1266</v>
      </c>
      <c r="H399" s="37" t="s">
        <v>1267</v>
      </c>
      <c r="I399" s="37" t="s">
        <v>1268</v>
      </c>
      <c r="J399" s="37" t="s">
        <v>1261</v>
      </c>
      <c r="K399" s="37" t="s">
        <v>1269</v>
      </c>
      <c r="L399" s="37" t="s">
        <v>906</v>
      </c>
      <c r="M399" s="1" t="s">
        <v>901</v>
      </c>
      <c r="N399" s="37"/>
      <c r="O399" t="s">
        <v>1764</v>
      </c>
      <c r="P399" t="s">
        <v>904</v>
      </c>
    </row>
    <row r="400" spans="1:17" x14ac:dyDescent="0.2">
      <c r="A400"/>
      <c r="B400" t="s">
        <v>878</v>
      </c>
      <c r="C400" t="s">
        <v>1767</v>
      </c>
      <c r="E400" t="s">
        <v>1760</v>
      </c>
      <c r="F400" s="118" t="s">
        <v>257</v>
      </c>
      <c r="G400" s="2" t="s">
        <v>1266</v>
      </c>
      <c r="H400" s="37" t="s">
        <v>1267</v>
      </c>
      <c r="I400" s="37" t="s">
        <v>1268</v>
      </c>
      <c r="J400" s="37" t="s">
        <v>1261</v>
      </c>
      <c r="K400" s="37" t="s">
        <v>1269</v>
      </c>
      <c r="L400" s="37" t="s">
        <v>1274</v>
      </c>
      <c r="M400" s="1" t="s">
        <v>901</v>
      </c>
      <c r="N400" s="37"/>
      <c r="O400" t="s">
        <v>1764</v>
      </c>
      <c r="P400" t="s">
        <v>904</v>
      </c>
      <c r="Q400" s="37"/>
    </row>
    <row r="401" spans="1:17" x14ac:dyDescent="0.2">
      <c r="A401"/>
      <c r="B401" t="s">
        <v>878</v>
      </c>
      <c r="C401" t="s">
        <v>1769</v>
      </c>
      <c r="E401" t="s">
        <v>1760</v>
      </c>
      <c r="F401" s="118" t="s">
        <v>257</v>
      </c>
      <c r="G401" t="s">
        <v>1266</v>
      </c>
      <c r="H401" s="37" t="s">
        <v>1267</v>
      </c>
      <c r="I401" s="37" t="s">
        <v>1268</v>
      </c>
      <c r="J401" s="37" t="s">
        <v>1261</v>
      </c>
      <c r="K401" s="37" t="s">
        <v>1269</v>
      </c>
      <c r="L401" s="37" t="s">
        <v>1277</v>
      </c>
      <c r="M401" s="1" t="s">
        <v>3664</v>
      </c>
      <c r="N401" s="37"/>
      <c r="O401" t="s">
        <v>1764</v>
      </c>
      <c r="P401" t="s">
        <v>904</v>
      </c>
    </row>
    <row r="402" spans="1:17" x14ac:dyDescent="0.2">
      <c r="A402"/>
      <c r="B402" t="s">
        <v>878</v>
      </c>
      <c r="C402" t="s">
        <v>1771</v>
      </c>
      <c r="E402" t="s">
        <v>1760</v>
      </c>
      <c r="F402" s="118" t="s">
        <v>257</v>
      </c>
      <c r="G402" s="2" t="s">
        <v>1266</v>
      </c>
      <c r="H402" s="37" t="s">
        <v>1267</v>
      </c>
      <c r="I402" s="37" t="s">
        <v>1268</v>
      </c>
      <c r="J402" s="37" t="s">
        <v>1261</v>
      </c>
      <c r="K402" s="37" t="s">
        <v>1269</v>
      </c>
      <c r="L402" s="37" t="s">
        <v>900</v>
      </c>
      <c r="M402" s="1" t="s">
        <v>3664</v>
      </c>
      <c r="N402" s="37"/>
      <c r="O402" t="s">
        <v>1764</v>
      </c>
      <c r="P402" t="s">
        <v>904</v>
      </c>
      <c r="Q402" s="37"/>
    </row>
    <row r="403" spans="1:17" x14ac:dyDescent="0.2">
      <c r="A403"/>
      <c r="B403" t="s">
        <v>878</v>
      </c>
      <c r="C403" t="s">
        <v>1773</v>
      </c>
      <c r="E403" t="s">
        <v>1760</v>
      </c>
      <c r="F403" s="118" t="s">
        <v>257</v>
      </c>
      <c r="G403" t="s">
        <v>1266</v>
      </c>
      <c r="H403" s="37" t="s">
        <v>1267</v>
      </c>
      <c r="I403" s="37" t="s">
        <v>1268</v>
      </c>
      <c r="J403" s="37" t="s">
        <v>1261</v>
      </c>
      <c r="K403" s="37" t="s">
        <v>1269</v>
      </c>
      <c r="L403" s="37" t="s">
        <v>1282</v>
      </c>
      <c r="M403" s="1" t="s">
        <v>3664</v>
      </c>
      <c r="N403" s="1"/>
      <c r="O403" t="s">
        <v>1764</v>
      </c>
      <c r="P403" t="s">
        <v>904</v>
      </c>
    </row>
    <row r="404" spans="1:17" x14ac:dyDescent="0.2">
      <c r="A404"/>
      <c r="B404" t="s">
        <v>878</v>
      </c>
      <c r="C404" t="s">
        <v>1776</v>
      </c>
      <c r="E404" t="s">
        <v>1777</v>
      </c>
      <c r="F404" s="118" t="s">
        <v>318</v>
      </c>
      <c r="G404" s="2" t="s">
        <v>1258</v>
      </c>
      <c r="H404" s="37" t="s">
        <v>1259</v>
      </c>
      <c r="I404" s="37" t="s">
        <v>1260</v>
      </c>
      <c r="J404" s="37" t="s">
        <v>1261</v>
      </c>
      <c r="K404" s="37" t="s">
        <v>1262</v>
      </c>
      <c r="L404" s="37" t="s">
        <v>885</v>
      </c>
      <c r="M404" s="37" t="s">
        <v>3665</v>
      </c>
      <c r="N404" s="37" t="s">
        <v>1778</v>
      </c>
      <c r="O404" t="s">
        <v>1779</v>
      </c>
      <c r="P404" t="s">
        <v>898</v>
      </c>
      <c r="Q404" s="37">
        <v>0</v>
      </c>
    </row>
    <row r="405" spans="1:17" x14ac:dyDescent="0.2">
      <c r="A405"/>
      <c r="B405" t="s">
        <v>878</v>
      </c>
      <c r="C405" t="s">
        <v>1783</v>
      </c>
      <c r="E405" t="s">
        <v>1777</v>
      </c>
      <c r="F405" s="118" t="s">
        <v>318</v>
      </c>
      <c r="G405" t="s">
        <v>1258</v>
      </c>
      <c r="H405" s="37" t="s">
        <v>1259</v>
      </c>
      <c r="I405" s="37" t="s">
        <v>1260</v>
      </c>
      <c r="J405" s="37" t="s">
        <v>1261</v>
      </c>
      <c r="K405" s="37" t="s">
        <v>1262</v>
      </c>
      <c r="L405" s="37" t="s">
        <v>906</v>
      </c>
      <c r="M405" s="1" t="s">
        <v>901</v>
      </c>
      <c r="N405" s="1"/>
      <c r="O405" t="s">
        <v>1779</v>
      </c>
      <c r="P405" t="s">
        <v>904</v>
      </c>
    </row>
    <row r="406" spans="1:17" x14ac:dyDescent="0.2">
      <c r="A406"/>
      <c r="B406" t="s">
        <v>878</v>
      </c>
      <c r="C406" t="s">
        <v>1785</v>
      </c>
      <c r="E406" t="s">
        <v>1777</v>
      </c>
      <c r="F406" s="118" t="s">
        <v>318</v>
      </c>
      <c r="G406" s="2" t="s">
        <v>1258</v>
      </c>
      <c r="H406" s="37" t="s">
        <v>1259</v>
      </c>
      <c r="I406" s="37" t="s">
        <v>1260</v>
      </c>
      <c r="J406" s="37" t="s">
        <v>1261</v>
      </c>
      <c r="K406" s="37" t="s">
        <v>1262</v>
      </c>
      <c r="L406" s="37" t="s">
        <v>1274</v>
      </c>
      <c r="M406" s="37" t="s">
        <v>901</v>
      </c>
      <c r="N406" s="37"/>
      <c r="O406" t="s">
        <v>1779</v>
      </c>
      <c r="P406" t="s">
        <v>904</v>
      </c>
      <c r="Q406" s="37"/>
    </row>
    <row r="407" spans="1:17" x14ac:dyDescent="0.2">
      <c r="A407"/>
      <c r="B407" t="s">
        <v>878</v>
      </c>
      <c r="C407" t="s">
        <v>1787</v>
      </c>
      <c r="E407" t="s">
        <v>1777</v>
      </c>
      <c r="F407" s="118" t="s">
        <v>318</v>
      </c>
      <c r="G407" t="s">
        <v>1258</v>
      </c>
      <c r="H407" s="37" t="s">
        <v>1259</v>
      </c>
      <c r="I407" s="37" t="s">
        <v>1260</v>
      </c>
      <c r="J407" s="37" t="s">
        <v>1261</v>
      </c>
      <c r="K407" s="37" t="s">
        <v>1262</v>
      </c>
      <c r="L407" s="37" t="s">
        <v>1277</v>
      </c>
      <c r="M407" s="1" t="s">
        <v>901</v>
      </c>
      <c r="N407" s="1"/>
      <c r="O407" t="s">
        <v>1779</v>
      </c>
      <c r="P407" t="s">
        <v>904</v>
      </c>
      <c r="Q407">
        <v>126</v>
      </c>
    </row>
    <row r="408" spans="1:17" x14ac:dyDescent="0.2">
      <c r="A408"/>
      <c r="B408" t="s">
        <v>878</v>
      </c>
      <c r="C408" t="s">
        <v>1789</v>
      </c>
      <c r="E408" t="s">
        <v>1777</v>
      </c>
      <c r="F408" s="118" t="s">
        <v>318</v>
      </c>
      <c r="G408" s="2" t="s">
        <v>1258</v>
      </c>
      <c r="H408" s="37" t="s">
        <v>1259</v>
      </c>
      <c r="I408" s="37" t="s">
        <v>1260</v>
      </c>
      <c r="J408" s="37" t="s">
        <v>1261</v>
      </c>
      <c r="K408" s="37" t="s">
        <v>1262</v>
      </c>
      <c r="L408" s="37" t="s">
        <v>900</v>
      </c>
      <c r="M408" s="37" t="s">
        <v>901</v>
      </c>
      <c r="N408" s="37"/>
      <c r="O408" t="s">
        <v>1779</v>
      </c>
      <c r="P408" t="s">
        <v>904</v>
      </c>
      <c r="Q408" s="37">
        <v>126</v>
      </c>
    </row>
    <row r="409" spans="1:17" x14ac:dyDescent="0.2">
      <c r="A409"/>
      <c r="B409" t="s">
        <v>878</v>
      </c>
      <c r="C409" s="37" t="s">
        <v>1791</v>
      </c>
      <c r="E409" t="s">
        <v>1777</v>
      </c>
      <c r="F409" s="118" t="s">
        <v>318</v>
      </c>
      <c r="G409" s="2" t="s">
        <v>1258</v>
      </c>
      <c r="H409" s="37" t="s">
        <v>1259</v>
      </c>
      <c r="I409" s="37" t="s">
        <v>1260</v>
      </c>
      <c r="J409" s="37" t="s">
        <v>1261</v>
      </c>
      <c r="K409" s="37" t="s">
        <v>1262</v>
      </c>
      <c r="L409" s="37" t="s">
        <v>1282</v>
      </c>
      <c r="M409" s="67" t="s">
        <v>901</v>
      </c>
      <c r="N409" s="37"/>
      <c r="O409" t="s">
        <v>1792</v>
      </c>
      <c r="P409" s="37" t="s">
        <v>904</v>
      </c>
      <c r="Q409" s="37">
        <v>126</v>
      </c>
    </row>
    <row r="410" spans="1:17" x14ac:dyDescent="0.2">
      <c r="A410"/>
      <c r="B410" t="s">
        <v>878</v>
      </c>
      <c r="C410" t="s">
        <v>1780</v>
      </c>
      <c r="E410" t="s">
        <v>1777</v>
      </c>
      <c r="F410" s="118" t="s">
        <v>318</v>
      </c>
      <c r="G410" t="s">
        <v>1266</v>
      </c>
      <c r="H410" s="37" t="s">
        <v>1267</v>
      </c>
      <c r="I410" s="37" t="s">
        <v>1268</v>
      </c>
      <c r="J410" s="37" t="s">
        <v>1261</v>
      </c>
      <c r="K410" s="37" t="s">
        <v>1269</v>
      </c>
      <c r="L410" s="37" t="s">
        <v>885</v>
      </c>
      <c r="M410" s="1" t="s">
        <v>3666</v>
      </c>
      <c r="N410" s="1"/>
      <c r="O410" t="s">
        <v>1781</v>
      </c>
      <c r="P410" t="s">
        <v>904</v>
      </c>
    </row>
    <row r="411" spans="1:17" x14ac:dyDescent="0.2">
      <c r="A411"/>
      <c r="B411" t="s">
        <v>878</v>
      </c>
      <c r="C411" t="s">
        <v>1782</v>
      </c>
      <c r="E411" t="s">
        <v>1777</v>
      </c>
      <c r="F411" s="118" t="s">
        <v>318</v>
      </c>
      <c r="G411" t="s">
        <v>1266</v>
      </c>
      <c r="H411" s="37" t="s">
        <v>1267</v>
      </c>
      <c r="I411" s="37" t="s">
        <v>1268</v>
      </c>
      <c r="J411" s="37" t="s">
        <v>1261</v>
      </c>
      <c r="K411" s="37" t="s">
        <v>1269</v>
      </c>
      <c r="L411" s="37" t="s">
        <v>906</v>
      </c>
      <c r="M411" s="1" t="s">
        <v>901</v>
      </c>
      <c r="N411" s="37"/>
      <c r="O411" t="s">
        <v>1781</v>
      </c>
      <c r="P411" t="s">
        <v>904</v>
      </c>
    </row>
    <row r="412" spans="1:17" x14ac:dyDescent="0.2">
      <c r="A412"/>
      <c r="B412" t="s">
        <v>878</v>
      </c>
      <c r="C412" t="s">
        <v>1784</v>
      </c>
      <c r="E412" t="s">
        <v>1777</v>
      </c>
      <c r="F412" s="118" t="s">
        <v>318</v>
      </c>
      <c r="G412" s="2" t="s">
        <v>1266</v>
      </c>
      <c r="H412" s="37" t="s">
        <v>1267</v>
      </c>
      <c r="I412" s="37" t="s">
        <v>1268</v>
      </c>
      <c r="J412" s="37" t="s">
        <v>1261</v>
      </c>
      <c r="K412" s="37" t="s">
        <v>1269</v>
      </c>
      <c r="L412" s="37" t="s">
        <v>1274</v>
      </c>
      <c r="M412" s="2" t="s">
        <v>901</v>
      </c>
      <c r="N412" s="37"/>
      <c r="O412" t="s">
        <v>1781</v>
      </c>
      <c r="P412" t="s">
        <v>904</v>
      </c>
      <c r="Q412" s="37"/>
    </row>
    <row r="413" spans="1:17" x14ac:dyDescent="0.2">
      <c r="A413"/>
      <c r="B413" t="s">
        <v>878</v>
      </c>
      <c r="C413" t="s">
        <v>1786</v>
      </c>
      <c r="E413" t="s">
        <v>1777</v>
      </c>
      <c r="F413" s="118" t="s">
        <v>318</v>
      </c>
      <c r="G413" t="s">
        <v>1266</v>
      </c>
      <c r="H413" s="37" t="s">
        <v>1267</v>
      </c>
      <c r="I413" s="37" t="s">
        <v>1268</v>
      </c>
      <c r="J413" s="37" t="s">
        <v>1261</v>
      </c>
      <c r="K413" s="37" t="s">
        <v>1269</v>
      </c>
      <c r="L413" s="37" t="s">
        <v>1277</v>
      </c>
      <c r="M413" s="1" t="s">
        <v>3666</v>
      </c>
      <c r="N413" s="37"/>
      <c r="O413" t="s">
        <v>1781</v>
      </c>
      <c r="P413" t="s">
        <v>904</v>
      </c>
    </row>
    <row r="414" spans="1:17" x14ac:dyDescent="0.2">
      <c r="A414"/>
      <c r="B414" t="s">
        <v>878</v>
      </c>
      <c r="C414" t="s">
        <v>1788</v>
      </c>
      <c r="E414" t="s">
        <v>1777</v>
      </c>
      <c r="F414" s="118" t="s">
        <v>318</v>
      </c>
      <c r="G414" s="2" t="s">
        <v>1266</v>
      </c>
      <c r="H414" s="37" t="s">
        <v>1267</v>
      </c>
      <c r="I414" s="37" t="s">
        <v>1268</v>
      </c>
      <c r="J414" s="37" t="s">
        <v>1261</v>
      </c>
      <c r="K414" s="37" t="s">
        <v>1269</v>
      </c>
      <c r="L414" s="37" t="s">
        <v>900</v>
      </c>
      <c r="M414" s="2" t="s">
        <v>3666</v>
      </c>
      <c r="N414" s="37"/>
      <c r="O414" t="s">
        <v>1781</v>
      </c>
      <c r="P414" t="s">
        <v>904</v>
      </c>
      <c r="Q414" s="37"/>
    </row>
    <row r="415" spans="1:17" x14ac:dyDescent="0.2">
      <c r="A415"/>
      <c r="B415" t="s">
        <v>878</v>
      </c>
      <c r="C415" t="s">
        <v>1790</v>
      </c>
      <c r="E415" t="s">
        <v>1777</v>
      </c>
      <c r="F415" s="118" t="s">
        <v>318</v>
      </c>
      <c r="G415" t="s">
        <v>1266</v>
      </c>
      <c r="H415" s="37" t="s">
        <v>1267</v>
      </c>
      <c r="I415" s="37" t="s">
        <v>1268</v>
      </c>
      <c r="J415" s="37" t="s">
        <v>1261</v>
      </c>
      <c r="K415" s="37" t="s">
        <v>1269</v>
      </c>
      <c r="L415" s="37" t="s">
        <v>1282</v>
      </c>
      <c r="M415" s="1" t="s">
        <v>3666</v>
      </c>
      <c r="N415" s="1"/>
      <c r="O415" t="s">
        <v>1781</v>
      </c>
      <c r="P415" t="s">
        <v>904</v>
      </c>
    </row>
    <row r="416" spans="1:17" x14ac:dyDescent="0.2">
      <c r="A416"/>
      <c r="B416" t="s">
        <v>878</v>
      </c>
      <c r="C416" t="s">
        <v>1793</v>
      </c>
      <c r="E416" t="s">
        <v>1794</v>
      </c>
      <c r="F416" s="118" t="s">
        <v>435</v>
      </c>
      <c r="G416" s="2" t="s">
        <v>1258</v>
      </c>
      <c r="H416" s="37" t="s">
        <v>1259</v>
      </c>
      <c r="I416" s="37" t="s">
        <v>1260</v>
      </c>
      <c r="J416" s="37" t="s">
        <v>1261</v>
      </c>
      <c r="K416" s="37" t="s">
        <v>1262</v>
      </c>
      <c r="L416" s="37" t="s">
        <v>885</v>
      </c>
      <c r="M416" s="50" t="s">
        <v>3667</v>
      </c>
      <c r="N416" s="37" t="s">
        <v>1795</v>
      </c>
      <c r="O416" t="s">
        <v>1796</v>
      </c>
      <c r="P416" t="s">
        <v>898</v>
      </c>
      <c r="Q416" s="37">
        <v>0</v>
      </c>
    </row>
    <row r="417" spans="1:17" x14ac:dyDescent="0.2">
      <c r="A417"/>
      <c r="B417" t="s">
        <v>878</v>
      </c>
      <c r="C417" t="s">
        <v>1801</v>
      </c>
      <c r="E417" t="s">
        <v>1794</v>
      </c>
      <c r="F417" s="118" t="s">
        <v>435</v>
      </c>
      <c r="G417" t="s">
        <v>1258</v>
      </c>
      <c r="H417" s="37" t="s">
        <v>1259</v>
      </c>
      <c r="I417" s="37" t="s">
        <v>1260</v>
      </c>
      <c r="J417" s="37" t="s">
        <v>1261</v>
      </c>
      <c r="K417" s="37" t="s">
        <v>1262</v>
      </c>
      <c r="L417" s="37" t="s">
        <v>906</v>
      </c>
      <c r="M417" s="1" t="s">
        <v>901</v>
      </c>
      <c r="N417" s="1"/>
      <c r="O417" t="s">
        <v>1796</v>
      </c>
      <c r="P417" t="s">
        <v>904</v>
      </c>
    </row>
    <row r="418" spans="1:17" x14ac:dyDescent="0.2">
      <c r="A418"/>
      <c r="B418" t="s">
        <v>878</v>
      </c>
      <c r="C418" t="s">
        <v>1803</v>
      </c>
      <c r="E418" t="s">
        <v>1794</v>
      </c>
      <c r="F418" s="118" t="s">
        <v>435</v>
      </c>
      <c r="G418" s="2" t="s">
        <v>1258</v>
      </c>
      <c r="H418" s="37" t="s">
        <v>1259</v>
      </c>
      <c r="I418" s="37" t="s">
        <v>1260</v>
      </c>
      <c r="J418" s="37" t="s">
        <v>1261</v>
      </c>
      <c r="K418" s="37" t="s">
        <v>1262</v>
      </c>
      <c r="L418" s="37" t="s">
        <v>1274</v>
      </c>
      <c r="M418" s="50" t="s">
        <v>901</v>
      </c>
      <c r="N418" s="37"/>
      <c r="O418" t="s">
        <v>1796</v>
      </c>
      <c r="P418" t="s">
        <v>904</v>
      </c>
      <c r="Q418" s="37"/>
    </row>
    <row r="419" spans="1:17" x14ac:dyDescent="0.2">
      <c r="A419"/>
      <c r="B419" t="s">
        <v>878</v>
      </c>
      <c r="C419" t="s">
        <v>1805</v>
      </c>
      <c r="E419" t="s">
        <v>1794</v>
      </c>
      <c r="F419" s="118" t="s">
        <v>435</v>
      </c>
      <c r="G419" t="s">
        <v>1258</v>
      </c>
      <c r="H419" s="37" t="s">
        <v>1259</v>
      </c>
      <c r="I419" s="37" t="s">
        <v>1260</v>
      </c>
      <c r="J419" s="37" t="s">
        <v>1261</v>
      </c>
      <c r="K419" s="37" t="s">
        <v>1262</v>
      </c>
      <c r="L419" s="37" t="s">
        <v>1277</v>
      </c>
      <c r="M419" s="1" t="s">
        <v>901</v>
      </c>
      <c r="N419" s="1"/>
      <c r="O419" t="s">
        <v>1796</v>
      </c>
      <c r="P419" t="s">
        <v>904</v>
      </c>
      <c r="Q419">
        <v>126</v>
      </c>
    </row>
    <row r="420" spans="1:17" x14ac:dyDescent="0.2">
      <c r="A420"/>
      <c r="B420" t="s">
        <v>878</v>
      </c>
      <c r="C420" t="s">
        <v>1807</v>
      </c>
      <c r="E420" t="s">
        <v>1794</v>
      </c>
      <c r="F420" s="118" t="s">
        <v>435</v>
      </c>
      <c r="G420" s="2" t="s">
        <v>1258</v>
      </c>
      <c r="H420" s="37" t="s">
        <v>1259</v>
      </c>
      <c r="I420" s="37" t="s">
        <v>1260</v>
      </c>
      <c r="J420" s="37" t="s">
        <v>1261</v>
      </c>
      <c r="K420" s="37" t="s">
        <v>1262</v>
      </c>
      <c r="L420" s="37" t="s">
        <v>900</v>
      </c>
      <c r="M420" s="50" t="s">
        <v>901</v>
      </c>
      <c r="N420" s="37"/>
      <c r="O420" t="s">
        <v>1796</v>
      </c>
      <c r="P420" t="s">
        <v>904</v>
      </c>
      <c r="Q420" s="37">
        <v>126</v>
      </c>
    </row>
    <row r="421" spans="1:17" x14ac:dyDescent="0.2">
      <c r="A421"/>
      <c r="B421" t="s">
        <v>878</v>
      </c>
      <c r="C421" t="s">
        <v>1809</v>
      </c>
      <c r="E421" t="s">
        <v>1794</v>
      </c>
      <c r="F421" s="118" t="s">
        <v>435</v>
      </c>
      <c r="G421" s="2" t="s">
        <v>1258</v>
      </c>
      <c r="H421" s="37" t="s">
        <v>1259</v>
      </c>
      <c r="I421" s="37" t="s">
        <v>1260</v>
      </c>
      <c r="J421" s="37" t="s">
        <v>1261</v>
      </c>
      <c r="K421" s="37" t="s">
        <v>1262</v>
      </c>
      <c r="L421" s="37" t="s">
        <v>1282</v>
      </c>
      <c r="M421" s="97" t="s">
        <v>901</v>
      </c>
      <c r="N421" s="37"/>
      <c r="O421" t="s">
        <v>1810</v>
      </c>
      <c r="P421" s="37" t="s">
        <v>904</v>
      </c>
      <c r="Q421" s="37">
        <v>126</v>
      </c>
    </row>
    <row r="422" spans="1:17" x14ac:dyDescent="0.2">
      <c r="A422"/>
      <c r="B422" t="s">
        <v>878</v>
      </c>
      <c r="C422" t="s">
        <v>1797</v>
      </c>
      <c r="E422" t="s">
        <v>1794</v>
      </c>
      <c r="F422" s="118" t="s">
        <v>435</v>
      </c>
      <c r="G422" t="s">
        <v>1266</v>
      </c>
      <c r="H422" s="37" t="s">
        <v>1267</v>
      </c>
      <c r="I422" s="37" t="s">
        <v>1268</v>
      </c>
      <c r="J422" s="37" t="s">
        <v>1261</v>
      </c>
      <c r="K422" s="37" t="s">
        <v>1269</v>
      </c>
      <c r="L422" s="37" t="s">
        <v>885</v>
      </c>
      <c r="M422" s="1" t="s">
        <v>1798</v>
      </c>
      <c r="N422" s="1"/>
      <c r="O422" t="s">
        <v>1799</v>
      </c>
      <c r="P422" t="s">
        <v>904</v>
      </c>
    </row>
    <row r="423" spans="1:17" x14ac:dyDescent="0.2">
      <c r="A423"/>
      <c r="B423" t="s">
        <v>878</v>
      </c>
      <c r="C423" t="s">
        <v>1800</v>
      </c>
      <c r="E423" t="s">
        <v>1794</v>
      </c>
      <c r="F423" s="118" t="s">
        <v>435</v>
      </c>
      <c r="G423" t="s">
        <v>1266</v>
      </c>
      <c r="H423" s="37" t="s">
        <v>1267</v>
      </c>
      <c r="I423" s="37" t="s">
        <v>1268</v>
      </c>
      <c r="J423" s="37" t="s">
        <v>1261</v>
      </c>
      <c r="K423" s="37" t="s">
        <v>1269</v>
      </c>
      <c r="L423" s="37" t="s">
        <v>906</v>
      </c>
      <c r="M423" s="1" t="s">
        <v>901</v>
      </c>
      <c r="N423" s="37"/>
      <c r="O423" t="s">
        <v>1799</v>
      </c>
      <c r="P423" t="s">
        <v>904</v>
      </c>
    </row>
    <row r="424" spans="1:17" x14ac:dyDescent="0.2">
      <c r="A424"/>
      <c r="B424" t="s">
        <v>878</v>
      </c>
      <c r="C424" t="s">
        <v>1802</v>
      </c>
      <c r="E424" t="s">
        <v>1794</v>
      </c>
      <c r="F424" s="118" t="s">
        <v>435</v>
      </c>
      <c r="G424" s="2" t="s">
        <v>1266</v>
      </c>
      <c r="H424" s="37" t="s">
        <v>1267</v>
      </c>
      <c r="I424" s="37" t="s">
        <v>1268</v>
      </c>
      <c r="J424" s="37" t="s">
        <v>1261</v>
      </c>
      <c r="K424" s="37" t="s">
        <v>1269</v>
      </c>
      <c r="L424" s="37" t="s">
        <v>1274</v>
      </c>
      <c r="M424" s="1" t="s">
        <v>901</v>
      </c>
      <c r="N424" s="37"/>
      <c r="O424" t="s">
        <v>1799</v>
      </c>
      <c r="P424" t="s">
        <v>904</v>
      </c>
      <c r="Q424" s="37"/>
    </row>
    <row r="425" spans="1:17" x14ac:dyDescent="0.2">
      <c r="A425"/>
      <c r="B425" t="s">
        <v>878</v>
      </c>
      <c r="C425" t="s">
        <v>1804</v>
      </c>
      <c r="E425" t="s">
        <v>1794</v>
      </c>
      <c r="F425" s="118" t="s">
        <v>435</v>
      </c>
      <c r="G425" t="s">
        <v>1266</v>
      </c>
      <c r="H425" s="37" t="s">
        <v>1267</v>
      </c>
      <c r="I425" s="37" t="s">
        <v>1268</v>
      </c>
      <c r="J425" s="37" t="s">
        <v>1261</v>
      </c>
      <c r="K425" s="37" t="s">
        <v>1269</v>
      </c>
      <c r="L425" s="37" t="s">
        <v>1277</v>
      </c>
      <c r="M425" s="1" t="s">
        <v>1798</v>
      </c>
      <c r="N425" s="37"/>
      <c r="O425" t="s">
        <v>1799</v>
      </c>
      <c r="P425" t="s">
        <v>904</v>
      </c>
    </row>
    <row r="426" spans="1:17" x14ac:dyDescent="0.2">
      <c r="A426"/>
      <c r="B426" t="s">
        <v>878</v>
      </c>
      <c r="C426" t="s">
        <v>1806</v>
      </c>
      <c r="E426" t="s">
        <v>1794</v>
      </c>
      <c r="F426" s="118" t="s">
        <v>435</v>
      </c>
      <c r="G426" s="2" t="s">
        <v>1266</v>
      </c>
      <c r="H426" s="37" t="s">
        <v>1267</v>
      </c>
      <c r="I426" s="37" t="s">
        <v>1268</v>
      </c>
      <c r="J426" s="37" t="s">
        <v>1261</v>
      </c>
      <c r="K426" s="37" t="s">
        <v>1269</v>
      </c>
      <c r="L426" s="37" t="s">
        <v>900</v>
      </c>
      <c r="M426" s="1" t="s">
        <v>1798</v>
      </c>
      <c r="N426" s="37"/>
      <c r="O426" t="s">
        <v>1799</v>
      </c>
      <c r="P426" t="s">
        <v>904</v>
      </c>
      <c r="Q426" s="37"/>
    </row>
    <row r="427" spans="1:17" x14ac:dyDescent="0.2">
      <c r="A427"/>
      <c r="B427" t="s">
        <v>878</v>
      </c>
      <c r="C427" t="s">
        <v>1808</v>
      </c>
      <c r="E427" t="s">
        <v>1794</v>
      </c>
      <c r="F427" s="118" t="s">
        <v>435</v>
      </c>
      <c r="G427" t="s">
        <v>1266</v>
      </c>
      <c r="H427" s="37" t="s">
        <v>1267</v>
      </c>
      <c r="I427" s="37" t="s">
        <v>1268</v>
      </c>
      <c r="J427" s="37" t="s">
        <v>1261</v>
      </c>
      <c r="K427" s="37" t="s">
        <v>1269</v>
      </c>
      <c r="L427" s="37" t="s">
        <v>1282</v>
      </c>
      <c r="M427" s="1" t="s">
        <v>1798</v>
      </c>
      <c r="N427" s="1"/>
      <c r="O427" t="s">
        <v>1799</v>
      </c>
      <c r="P427" t="s">
        <v>904</v>
      </c>
    </row>
    <row r="428" spans="1:17" x14ac:dyDescent="0.2">
      <c r="A428"/>
      <c r="B428" t="s">
        <v>878</v>
      </c>
      <c r="C428" t="s">
        <v>1910</v>
      </c>
      <c r="E428" t="s">
        <v>1911</v>
      </c>
      <c r="F428" s="118" t="s">
        <v>746</v>
      </c>
      <c r="G428" s="2" t="s">
        <v>1258</v>
      </c>
      <c r="H428" s="37" t="s">
        <v>1259</v>
      </c>
      <c r="I428" s="37" t="s">
        <v>1260</v>
      </c>
      <c r="J428" s="37" t="s">
        <v>1863</v>
      </c>
      <c r="K428" s="37" t="s">
        <v>1262</v>
      </c>
      <c r="L428" s="37" t="s">
        <v>885</v>
      </c>
      <c r="M428" s="37" t="s">
        <v>3668</v>
      </c>
      <c r="N428" s="37"/>
      <c r="O428" t="s">
        <v>1912</v>
      </c>
      <c r="P428" t="s">
        <v>898</v>
      </c>
      <c r="Q428" s="37">
        <v>0</v>
      </c>
    </row>
    <row r="429" spans="1:17" x14ac:dyDescent="0.2">
      <c r="A429"/>
      <c r="B429" t="s">
        <v>878</v>
      </c>
      <c r="C429" t="s">
        <v>1916</v>
      </c>
      <c r="E429" t="s">
        <v>1911</v>
      </c>
      <c r="F429" s="118" t="s">
        <v>746</v>
      </c>
      <c r="G429" t="s">
        <v>1258</v>
      </c>
      <c r="H429" s="37" t="s">
        <v>1259</v>
      </c>
      <c r="I429" s="37" t="s">
        <v>1260</v>
      </c>
      <c r="J429" s="37" t="s">
        <v>1863</v>
      </c>
      <c r="K429" s="37" t="s">
        <v>1262</v>
      </c>
      <c r="L429" s="37" t="s">
        <v>906</v>
      </c>
      <c r="M429" s="1" t="s">
        <v>901</v>
      </c>
      <c r="N429" s="1"/>
      <c r="O429" t="s">
        <v>1912</v>
      </c>
      <c r="P429" t="s">
        <v>904</v>
      </c>
    </row>
    <row r="430" spans="1:17" x14ac:dyDescent="0.2">
      <c r="A430"/>
      <c r="B430" t="s">
        <v>878</v>
      </c>
      <c r="C430" t="s">
        <v>1918</v>
      </c>
      <c r="E430" t="s">
        <v>1911</v>
      </c>
      <c r="F430" s="118" t="s">
        <v>746</v>
      </c>
      <c r="G430" s="2" t="s">
        <v>1258</v>
      </c>
      <c r="H430" s="37" t="s">
        <v>1259</v>
      </c>
      <c r="I430" s="37" t="s">
        <v>1260</v>
      </c>
      <c r="J430" s="37" t="s">
        <v>1863</v>
      </c>
      <c r="K430" s="37" t="s">
        <v>1262</v>
      </c>
      <c r="L430" s="37" t="s">
        <v>1274</v>
      </c>
      <c r="M430" s="37" t="s">
        <v>901</v>
      </c>
      <c r="N430" s="37"/>
      <c r="O430" t="s">
        <v>1912</v>
      </c>
      <c r="P430" t="s">
        <v>904</v>
      </c>
      <c r="Q430" s="37"/>
    </row>
    <row r="431" spans="1:17" x14ac:dyDescent="0.2">
      <c r="A431"/>
      <c r="B431" t="s">
        <v>878</v>
      </c>
      <c r="C431" t="s">
        <v>1920</v>
      </c>
      <c r="E431" t="s">
        <v>1911</v>
      </c>
      <c r="F431" s="118" t="s">
        <v>746</v>
      </c>
      <c r="G431" t="s">
        <v>1258</v>
      </c>
      <c r="H431" s="37" t="s">
        <v>1259</v>
      </c>
      <c r="I431" s="37" t="s">
        <v>1260</v>
      </c>
      <c r="J431" s="37" t="s">
        <v>1863</v>
      </c>
      <c r="K431" s="37" t="s">
        <v>1262</v>
      </c>
      <c r="L431" s="37" t="s">
        <v>1277</v>
      </c>
      <c r="M431" s="1" t="s">
        <v>901</v>
      </c>
      <c r="N431" s="1"/>
      <c r="O431" t="s">
        <v>1912</v>
      </c>
      <c r="P431" t="s">
        <v>904</v>
      </c>
      <c r="Q431">
        <v>126</v>
      </c>
    </row>
    <row r="432" spans="1:17" x14ac:dyDescent="0.2">
      <c r="A432"/>
      <c r="B432" t="s">
        <v>878</v>
      </c>
      <c r="C432" t="s">
        <v>1922</v>
      </c>
      <c r="E432" t="s">
        <v>1911</v>
      </c>
      <c r="F432" s="118" t="s">
        <v>746</v>
      </c>
      <c r="G432" s="2" t="s">
        <v>1258</v>
      </c>
      <c r="H432" s="37" t="s">
        <v>1259</v>
      </c>
      <c r="I432" s="37" t="s">
        <v>1260</v>
      </c>
      <c r="J432" s="37" t="s">
        <v>1863</v>
      </c>
      <c r="K432" s="37" t="s">
        <v>1262</v>
      </c>
      <c r="L432" s="37" t="s">
        <v>900</v>
      </c>
      <c r="M432" s="37" t="s">
        <v>901</v>
      </c>
      <c r="N432" s="37"/>
      <c r="O432" t="s">
        <v>1912</v>
      </c>
      <c r="P432" t="s">
        <v>904</v>
      </c>
      <c r="Q432" s="37">
        <v>126</v>
      </c>
    </row>
    <row r="433" spans="1:17" x14ac:dyDescent="0.2">
      <c r="A433"/>
      <c r="B433" t="s">
        <v>878</v>
      </c>
      <c r="C433" t="s">
        <v>1924</v>
      </c>
      <c r="E433" t="s">
        <v>1911</v>
      </c>
      <c r="F433" s="118" t="s">
        <v>746</v>
      </c>
      <c r="G433" s="2" t="s">
        <v>1258</v>
      </c>
      <c r="H433" s="37" t="s">
        <v>1259</v>
      </c>
      <c r="I433" s="37" t="s">
        <v>1260</v>
      </c>
      <c r="J433" s="37" t="s">
        <v>1863</v>
      </c>
      <c r="K433" s="37" t="s">
        <v>1262</v>
      </c>
      <c r="L433" s="37" t="s">
        <v>1282</v>
      </c>
      <c r="M433" s="96" t="s">
        <v>901</v>
      </c>
      <c r="N433" s="37"/>
      <c r="O433" t="s">
        <v>1925</v>
      </c>
      <c r="P433" s="37" t="s">
        <v>904</v>
      </c>
      <c r="Q433" s="37">
        <v>126</v>
      </c>
    </row>
    <row r="434" spans="1:17" x14ac:dyDescent="0.2">
      <c r="A434"/>
      <c r="B434" t="s">
        <v>878</v>
      </c>
      <c r="C434" t="s">
        <v>1913</v>
      </c>
      <c r="E434" t="s">
        <v>1911</v>
      </c>
      <c r="F434" s="118" t="s">
        <v>746</v>
      </c>
      <c r="G434" t="s">
        <v>1266</v>
      </c>
      <c r="H434" s="37" t="s">
        <v>1267</v>
      </c>
      <c r="I434" s="37" t="s">
        <v>1268</v>
      </c>
      <c r="J434" s="37" t="s">
        <v>1863</v>
      </c>
      <c r="K434" s="37" t="s">
        <v>1269</v>
      </c>
      <c r="L434" s="37" t="s">
        <v>885</v>
      </c>
      <c r="M434" s="67" t="s">
        <v>3669</v>
      </c>
      <c r="N434" s="67"/>
      <c r="O434" t="s">
        <v>1914</v>
      </c>
      <c r="P434" t="s">
        <v>904</v>
      </c>
    </row>
    <row r="435" spans="1:17" x14ac:dyDescent="0.2">
      <c r="A435"/>
      <c r="B435" t="s">
        <v>878</v>
      </c>
      <c r="C435" t="s">
        <v>1915</v>
      </c>
      <c r="E435" t="s">
        <v>1911</v>
      </c>
      <c r="F435" s="118" t="s">
        <v>746</v>
      </c>
      <c r="G435" t="s">
        <v>1266</v>
      </c>
      <c r="H435" s="37" t="s">
        <v>1267</v>
      </c>
      <c r="I435" s="37" t="s">
        <v>1268</v>
      </c>
      <c r="J435" s="37" t="s">
        <v>1863</v>
      </c>
      <c r="K435" s="37" t="s">
        <v>1269</v>
      </c>
      <c r="L435" s="37" t="s">
        <v>906</v>
      </c>
      <c r="M435" s="1" t="s">
        <v>901</v>
      </c>
      <c r="N435" s="37"/>
      <c r="O435" t="s">
        <v>1914</v>
      </c>
      <c r="P435" t="s">
        <v>904</v>
      </c>
    </row>
    <row r="436" spans="1:17" x14ac:dyDescent="0.2">
      <c r="A436"/>
      <c r="B436" t="s">
        <v>878</v>
      </c>
      <c r="C436" t="s">
        <v>1917</v>
      </c>
      <c r="E436" t="s">
        <v>1911</v>
      </c>
      <c r="F436" s="118" t="s">
        <v>746</v>
      </c>
      <c r="G436" s="2" t="s">
        <v>1266</v>
      </c>
      <c r="H436" s="37" t="s">
        <v>1267</v>
      </c>
      <c r="I436" s="37" t="s">
        <v>1268</v>
      </c>
      <c r="J436" s="37" t="s">
        <v>1863</v>
      </c>
      <c r="K436" s="37" t="s">
        <v>1269</v>
      </c>
      <c r="L436" s="37" t="s">
        <v>1274</v>
      </c>
      <c r="M436" s="1" t="s">
        <v>901</v>
      </c>
      <c r="N436" s="37"/>
      <c r="O436" t="s">
        <v>1914</v>
      </c>
      <c r="P436" t="s">
        <v>904</v>
      </c>
      <c r="Q436" s="37"/>
    </row>
    <row r="437" spans="1:17" x14ac:dyDescent="0.2">
      <c r="A437"/>
      <c r="B437" t="s">
        <v>878</v>
      </c>
      <c r="C437" t="s">
        <v>1919</v>
      </c>
      <c r="E437" t="s">
        <v>1911</v>
      </c>
      <c r="F437" s="118" t="s">
        <v>746</v>
      </c>
      <c r="G437" t="s">
        <v>1266</v>
      </c>
      <c r="H437" s="37" t="s">
        <v>1267</v>
      </c>
      <c r="I437" s="37" t="s">
        <v>1268</v>
      </c>
      <c r="J437" s="37" t="s">
        <v>1863</v>
      </c>
      <c r="K437" s="37" t="s">
        <v>1269</v>
      </c>
      <c r="L437" s="37" t="s">
        <v>1277</v>
      </c>
      <c r="M437" s="1" t="s">
        <v>3669</v>
      </c>
      <c r="N437" s="37"/>
      <c r="O437" t="s">
        <v>1914</v>
      </c>
      <c r="P437" t="s">
        <v>904</v>
      </c>
    </row>
    <row r="438" spans="1:17" x14ac:dyDescent="0.2">
      <c r="A438"/>
      <c r="B438" t="s">
        <v>878</v>
      </c>
      <c r="C438" t="s">
        <v>1921</v>
      </c>
      <c r="E438" t="s">
        <v>1911</v>
      </c>
      <c r="F438" s="118" t="s">
        <v>746</v>
      </c>
      <c r="G438" s="2" t="s">
        <v>1266</v>
      </c>
      <c r="H438" s="37" t="s">
        <v>1267</v>
      </c>
      <c r="I438" s="37" t="s">
        <v>1268</v>
      </c>
      <c r="J438" s="37" t="s">
        <v>1863</v>
      </c>
      <c r="K438" s="37" t="s">
        <v>1269</v>
      </c>
      <c r="L438" s="37" t="s">
        <v>900</v>
      </c>
      <c r="M438" s="1" t="s">
        <v>3669</v>
      </c>
      <c r="N438" s="37"/>
      <c r="O438" t="s">
        <v>1914</v>
      </c>
      <c r="P438" t="s">
        <v>904</v>
      </c>
      <c r="Q438" s="37"/>
    </row>
    <row r="439" spans="1:17" x14ac:dyDescent="0.2">
      <c r="A439"/>
      <c r="B439" t="s">
        <v>878</v>
      </c>
      <c r="C439" t="s">
        <v>1923</v>
      </c>
      <c r="E439" t="s">
        <v>1911</v>
      </c>
      <c r="F439" s="118" t="s">
        <v>746</v>
      </c>
      <c r="G439" t="s">
        <v>1266</v>
      </c>
      <c r="H439" s="37" t="s">
        <v>1267</v>
      </c>
      <c r="I439" s="37" t="s">
        <v>1268</v>
      </c>
      <c r="J439" s="37" t="s">
        <v>1863</v>
      </c>
      <c r="K439" s="37" t="s">
        <v>1269</v>
      </c>
      <c r="L439" s="37" t="s">
        <v>1282</v>
      </c>
      <c r="M439" s="67" t="s">
        <v>3669</v>
      </c>
      <c r="N439" s="67"/>
      <c r="O439" t="s">
        <v>1914</v>
      </c>
      <c r="P439" t="s">
        <v>904</v>
      </c>
    </row>
    <row r="440" spans="1:17" x14ac:dyDescent="0.2">
      <c r="A440"/>
      <c r="B440" t="s">
        <v>878</v>
      </c>
      <c r="C440" t="s">
        <v>1894</v>
      </c>
      <c r="E440" t="s">
        <v>1065</v>
      </c>
      <c r="F440" s="118" t="s">
        <v>435</v>
      </c>
      <c r="G440" s="2" t="s">
        <v>1258</v>
      </c>
      <c r="H440" s="37" t="s">
        <v>1259</v>
      </c>
      <c r="I440" s="37" t="s">
        <v>1260</v>
      </c>
      <c r="J440" s="37" t="s">
        <v>1261</v>
      </c>
      <c r="K440" s="37" t="s">
        <v>1262</v>
      </c>
      <c r="L440" s="37" t="s">
        <v>885</v>
      </c>
      <c r="M440" s="37" t="s">
        <v>3670</v>
      </c>
      <c r="N440" s="37" t="s">
        <v>1895</v>
      </c>
      <c r="O440" t="s">
        <v>1896</v>
      </c>
      <c r="P440" t="s">
        <v>898</v>
      </c>
      <c r="Q440" s="37">
        <v>0</v>
      </c>
    </row>
    <row r="441" spans="1:17" x14ac:dyDescent="0.2">
      <c r="A441"/>
      <c r="B441" t="s">
        <v>878</v>
      </c>
      <c r="C441" t="s">
        <v>1900</v>
      </c>
      <c r="E441" t="s">
        <v>1065</v>
      </c>
      <c r="F441" s="118" t="s">
        <v>435</v>
      </c>
      <c r="G441" t="s">
        <v>1258</v>
      </c>
      <c r="H441" s="37" t="s">
        <v>1259</v>
      </c>
      <c r="I441" s="37" t="s">
        <v>1260</v>
      </c>
      <c r="J441" s="37" t="s">
        <v>1261</v>
      </c>
      <c r="K441" s="37" t="s">
        <v>1262</v>
      </c>
      <c r="L441" s="37" t="s">
        <v>906</v>
      </c>
      <c r="M441" s="67" t="s">
        <v>901</v>
      </c>
      <c r="N441" s="67"/>
      <c r="O441" t="s">
        <v>1896</v>
      </c>
      <c r="P441" t="s">
        <v>904</v>
      </c>
    </row>
    <row r="442" spans="1:17" x14ac:dyDescent="0.2">
      <c r="A442"/>
      <c r="B442" t="s">
        <v>878</v>
      </c>
      <c r="C442" t="s">
        <v>1902</v>
      </c>
      <c r="E442" t="s">
        <v>1065</v>
      </c>
      <c r="F442" s="118" t="s">
        <v>435</v>
      </c>
      <c r="G442" s="2" t="s">
        <v>1258</v>
      </c>
      <c r="H442" s="37" t="s">
        <v>1259</v>
      </c>
      <c r="I442" s="37" t="s">
        <v>1260</v>
      </c>
      <c r="J442" s="37" t="s">
        <v>1261</v>
      </c>
      <c r="K442" s="37" t="s">
        <v>1262</v>
      </c>
      <c r="L442" s="37" t="s">
        <v>1274</v>
      </c>
      <c r="M442" s="37" t="s">
        <v>901</v>
      </c>
      <c r="N442" s="37"/>
      <c r="O442" t="s">
        <v>1896</v>
      </c>
      <c r="P442" t="s">
        <v>904</v>
      </c>
      <c r="Q442" s="37"/>
    </row>
    <row r="443" spans="1:17" x14ac:dyDescent="0.2">
      <c r="A443"/>
      <c r="B443" t="s">
        <v>878</v>
      </c>
      <c r="C443" t="s">
        <v>1904</v>
      </c>
      <c r="E443" t="s">
        <v>1065</v>
      </c>
      <c r="F443" s="118" t="s">
        <v>435</v>
      </c>
      <c r="G443" t="s">
        <v>1258</v>
      </c>
      <c r="H443" s="37" t="s">
        <v>1259</v>
      </c>
      <c r="I443" s="37" t="s">
        <v>1260</v>
      </c>
      <c r="J443" s="37" t="s">
        <v>1261</v>
      </c>
      <c r="K443" s="37" t="s">
        <v>1262</v>
      </c>
      <c r="L443" s="37" t="s">
        <v>1277</v>
      </c>
      <c r="M443" s="67" t="s">
        <v>901</v>
      </c>
      <c r="N443" s="67"/>
      <c r="O443" t="s">
        <v>1896</v>
      </c>
      <c r="P443" t="s">
        <v>904</v>
      </c>
      <c r="Q443">
        <v>126</v>
      </c>
    </row>
    <row r="444" spans="1:17" x14ac:dyDescent="0.2">
      <c r="A444"/>
      <c r="B444" t="s">
        <v>878</v>
      </c>
      <c r="C444" t="s">
        <v>1906</v>
      </c>
      <c r="E444" t="s">
        <v>1065</v>
      </c>
      <c r="F444" s="118" t="s">
        <v>435</v>
      </c>
      <c r="G444" s="2" t="s">
        <v>1258</v>
      </c>
      <c r="H444" s="37" t="s">
        <v>1259</v>
      </c>
      <c r="I444" s="37" t="s">
        <v>1260</v>
      </c>
      <c r="J444" s="37" t="s">
        <v>1261</v>
      </c>
      <c r="K444" s="37" t="s">
        <v>1262</v>
      </c>
      <c r="L444" s="37" t="s">
        <v>900</v>
      </c>
      <c r="M444" s="37" t="s">
        <v>901</v>
      </c>
      <c r="N444" s="37"/>
      <c r="O444" t="s">
        <v>1896</v>
      </c>
      <c r="P444" t="s">
        <v>904</v>
      </c>
      <c r="Q444" s="37">
        <v>126</v>
      </c>
    </row>
    <row r="445" spans="1:17" x14ac:dyDescent="0.2">
      <c r="A445"/>
      <c r="B445" t="s">
        <v>878</v>
      </c>
      <c r="C445" t="s">
        <v>1908</v>
      </c>
      <c r="E445" t="s">
        <v>1065</v>
      </c>
      <c r="F445" s="118" t="s">
        <v>435</v>
      </c>
      <c r="G445" s="2" t="s">
        <v>1258</v>
      </c>
      <c r="H445" s="37" t="s">
        <v>1259</v>
      </c>
      <c r="I445" s="37" t="s">
        <v>1260</v>
      </c>
      <c r="J445" s="37" t="s">
        <v>1261</v>
      </c>
      <c r="K445" s="37" t="s">
        <v>1262</v>
      </c>
      <c r="L445" s="37" t="s">
        <v>1282</v>
      </c>
      <c r="M445" s="97" t="s">
        <v>901</v>
      </c>
      <c r="N445" s="37"/>
      <c r="O445" t="s">
        <v>1909</v>
      </c>
      <c r="P445" s="37" t="s">
        <v>904</v>
      </c>
      <c r="Q445" s="37">
        <v>126</v>
      </c>
    </row>
    <row r="446" spans="1:17" x14ac:dyDescent="0.2">
      <c r="A446"/>
      <c r="B446" t="s">
        <v>878</v>
      </c>
      <c r="C446" t="s">
        <v>1926</v>
      </c>
      <c r="E446" t="s">
        <v>1072</v>
      </c>
      <c r="F446" s="118" t="s">
        <v>746</v>
      </c>
      <c r="G446" t="s">
        <v>1258</v>
      </c>
      <c r="H446" s="37" t="s">
        <v>1259</v>
      </c>
      <c r="I446" s="37" t="s">
        <v>1260</v>
      </c>
      <c r="J446" s="37" t="s">
        <v>1863</v>
      </c>
      <c r="K446" s="37" t="s">
        <v>1262</v>
      </c>
      <c r="L446" s="37" t="s">
        <v>885</v>
      </c>
      <c r="M446" s="67" t="s">
        <v>3671</v>
      </c>
      <c r="N446" s="67" t="s">
        <v>1927</v>
      </c>
      <c r="O446" t="s">
        <v>1928</v>
      </c>
      <c r="P446" t="s">
        <v>898</v>
      </c>
      <c r="Q446">
        <v>0</v>
      </c>
    </row>
    <row r="447" spans="1:17" x14ac:dyDescent="0.2">
      <c r="A447"/>
      <c r="B447" t="s">
        <v>878</v>
      </c>
      <c r="C447" t="s">
        <v>1932</v>
      </c>
      <c r="E447" t="s">
        <v>1072</v>
      </c>
      <c r="F447" s="118" t="s">
        <v>746</v>
      </c>
      <c r="G447" t="s">
        <v>1258</v>
      </c>
      <c r="H447" s="37" t="s">
        <v>1259</v>
      </c>
      <c r="I447" s="37" t="s">
        <v>1260</v>
      </c>
      <c r="J447" s="37" t="s">
        <v>1863</v>
      </c>
      <c r="K447" s="37" t="s">
        <v>1262</v>
      </c>
      <c r="L447" s="37" t="s">
        <v>906</v>
      </c>
      <c r="M447" s="1" t="s">
        <v>901</v>
      </c>
      <c r="N447" s="37"/>
      <c r="O447" t="s">
        <v>1928</v>
      </c>
      <c r="P447" t="s">
        <v>904</v>
      </c>
    </row>
    <row r="448" spans="1:17" x14ac:dyDescent="0.2">
      <c r="A448"/>
      <c r="B448" t="s">
        <v>878</v>
      </c>
      <c r="C448" t="s">
        <v>1934</v>
      </c>
      <c r="E448" t="s">
        <v>1072</v>
      </c>
      <c r="F448" s="118" t="s">
        <v>746</v>
      </c>
      <c r="G448" s="2" t="s">
        <v>1258</v>
      </c>
      <c r="H448" s="37" t="s">
        <v>1259</v>
      </c>
      <c r="I448" s="37" t="s">
        <v>1260</v>
      </c>
      <c r="J448" s="37" t="s">
        <v>1863</v>
      </c>
      <c r="K448" s="37" t="s">
        <v>1262</v>
      </c>
      <c r="L448" s="37" t="s">
        <v>1274</v>
      </c>
      <c r="M448" s="1" t="s">
        <v>901</v>
      </c>
      <c r="N448" s="37"/>
      <c r="O448" t="s">
        <v>1928</v>
      </c>
      <c r="P448" t="s">
        <v>904</v>
      </c>
      <c r="Q448" s="37"/>
    </row>
    <row r="449" spans="1:17" x14ac:dyDescent="0.2">
      <c r="A449"/>
      <c r="B449" t="s">
        <v>878</v>
      </c>
      <c r="C449" t="s">
        <v>1936</v>
      </c>
      <c r="E449" t="s">
        <v>1072</v>
      </c>
      <c r="F449" s="118" t="s">
        <v>746</v>
      </c>
      <c r="G449" t="s">
        <v>1258</v>
      </c>
      <c r="H449" s="37" t="s">
        <v>1259</v>
      </c>
      <c r="I449" s="37" t="s">
        <v>1260</v>
      </c>
      <c r="J449" s="37" t="s">
        <v>1863</v>
      </c>
      <c r="K449" s="37" t="s">
        <v>1262</v>
      </c>
      <c r="L449" s="37" t="s">
        <v>1277</v>
      </c>
      <c r="M449" s="1" t="s">
        <v>901</v>
      </c>
      <c r="N449" s="37"/>
      <c r="O449" t="s">
        <v>1928</v>
      </c>
      <c r="P449" t="s">
        <v>904</v>
      </c>
      <c r="Q449">
        <v>126</v>
      </c>
    </row>
    <row r="450" spans="1:17" x14ac:dyDescent="0.2">
      <c r="A450"/>
      <c r="B450" t="s">
        <v>878</v>
      </c>
      <c r="C450" t="s">
        <v>1938</v>
      </c>
      <c r="E450" t="s">
        <v>1072</v>
      </c>
      <c r="F450" s="118" t="s">
        <v>746</v>
      </c>
      <c r="G450" s="2" t="s">
        <v>1258</v>
      </c>
      <c r="H450" s="37" t="s">
        <v>1259</v>
      </c>
      <c r="I450" s="37" t="s">
        <v>1260</v>
      </c>
      <c r="J450" s="37" t="s">
        <v>1863</v>
      </c>
      <c r="K450" s="37" t="s">
        <v>1262</v>
      </c>
      <c r="L450" s="37" t="s">
        <v>900</v>
      </c>
      <c r="M450" s="1" t="s">
        <v>901</v>
      </c>
      <c r="N450" s="37"/>
      <c r="O450" t="s">
        <v>1928</v>
      </c>
      <c r="P450" t="s">
        <v>904</v>
      </c>
      <c r="Q450" s="37">
        <v>126</v>
      </c>
    </row>
    <row r="451" spans="1:17" x14ac:dyDescent="0.2">
      <c r="A451"/>
      <c r="B451" t="s">
        <v>878</v>
      </c>
      <c r="C451" t="s">
        <v>1940</v>
      </c>
      <c r="E451" t="s">
        <v>1072</v>
      </c>
      <c r="F451" s="118" t="s">
        <v>746</v>
      </c>
      <c r="G451" t="s">
        <v>1258</v>
      </c>
      <c r="H451" s="37" t="s">
        <v>1259</v>
      </c>
      <c r="I451" s="37" t="s">
        <v>1260</v>
      </c>
      <c r="J451" s="37" t="s">
        <v>1863</v>
      </c>
      <c r="K451" s="37" t="s">
        <v>1262</v>
      </c>
      <c r="L451" s="37" t="s">
        <v>1282</v>
      </c>
      <c r="M451" s="67" t="s">
        <v>901</v>
      </c>
      <c r="N451" s="67"/>
      <c r="O451" t="s">
        <v>1941</v>
      </c>
      <c r="P451" t="s">
        <v>904</v>
      </c>
      <c r="Q451">
        <v>126</v>
      </c>
    </row>
    <row r="452" spans="1:17" x14ac:dyDescent="0.2">
      <c r="A452"/>
      <c r="B452" t="s">
        <v>878</v>
      </c>
      <c r="C452" t="s">
        <v>1929</v>
      </c>
      <c r="E452" t="s">
        <v>1072</v>
      </c>
      <c r="F452" s="118" t="s">
        <v>746</v>
      </c>
      <c r="G452" s="2" t="s">
        <v>1266</v>
      </c>
      <c r="H452" s="37" t="s">
        <v>1267</v>
      </c>
      <c r="I452" s="37" t="s">
        <v>1268</v>
      </c>
      <c r="J452" s="37" t="s">
        <v>1863</v>
      </c>
      <c r="K452" s="37" t="s">
        <v>1269</v>
      </c>
      <c r="L452" s="37" t="s">
        <v>885</v>
      </c>
      <c r="M452" s="37" t="s">
        <v>3672</v>
      </c>
      <c r="N452" s="37"/>
      <c r="O452" t="s">
        <v>1930</v>
      </c>
      <c r="P452" t="s">
        <v>904</v>
      </c>
      <c r="Q452" s="37"/>
    </row>
    <row r="453" spans="1:17" x14ac:dyDescent="0.2">
      <c r="A453"/>
      <c r="B453" t="s">
        <v>878</v>
      </c>
      <c r="C453" t="s">
        <v>1931</v>
      </c>
      <c r="E453" t="s">
        <v>1072</v>
      </c>
      <c r="F453" s="118" t="s">
        <v>746</v>
      </c>
      <c r="G453" t="s">
        <v>1266</v>
      </c>
      <c r="H453" s="37" t="s">
        <v>1267</v>
      </c>
      <c r="I453" s="37" t="s">
        <v>1268</v>
      </c>
      <c r="J453" s="37" t="s">
        <v>1863</v>
      </c>
      <c r="K453" s="37" t="s">
        <v>1269</v>
      </c>
      <c r="L453" s="37" t="s">
        <v>906</v>
      </c>
      <c r="M453" s="67" t="s">
        <v>901</v>
      </c>
      <c r="N453" s="67"/>
      <c r="O453" t="s">
        <v>1930</v>
      </c>
      <c r="P453" t="s">
        <v>904</v>
      </c>
    </row>
    <row r="454" spans="1:17" x14ac:dyDescent="0.2">
      <c r="A454"/>
      <c r="B454" t="s">
        <v>878</v>
      </c>
      <c r="C454" t="s">
        <v>1933</v>
      </c>
      <c r="E454" t="s">
        <v>1072</v>
      </c>
      <c r="F454" s="118" t="s">
        <v>746</v>
      </c>
      <c r="G454" s="2" t="s">
        <v>1266</v>
      </c>
      <c r="H454" s="37" t="s">
        <v>1267</v>
      </c>
      <c r="I454" s="37" t="s">
        <v>1268</v>
      </c>
      <c r="J454" s="37" t="s">
        <v>1863</v>
      </c>
      <c r="K454" s="37" t="s">
        <v>1269</v>
      </c>
      <c r="L454" s="37" t="s">
        <v>1274</v>
      </c>
      <c r="M454" s="37" t="s">
        <v>901</v>
      </c>
      <c r="N454" s="37"/>
      <c r="O454" t="s">
        <v>1930</v>
      </c>
      <c r="P454" t="s">
        <v>904</v>
      </c>
      <c r="Q454" s="37"/>
    </row>
    <row r="455" spans="1:17" x14ac:dyDescent="0.2">
      <c r="A455"/>
      <c r="B455" t="s">
        <v>878</v>
      </c>
      <c r="C455" t="s">
        <v>1935</v>
      </c>
      <c r="E455" t="s">
        <v>1072</v>
      </c>
      <c r="F455" s="118" t="s">
        <v>746</v>
      </c>
      <c r="G455" t="s">
        <v>1266</v>
      </c>
      <c r="H455" s="37" t="s">
        <v>1267</v>
      </c>
      <c r="I455" s="37" t="s">
        <v>1268</v>
      </c>
      <c r="J455" s="37" t="s">
        <v>1863</v>
      </c>
      <c r="K455" s="37" t="s">
        <v>1269</v>
      </c>
      <c r="L455" s="37" t="s">
        <v>1277</v>
      </c>
      <c r="M455" s="67" t="s">
        <v>3672</v>
      </c>
      <c r="N455" s="67"/>
      <c r="O455" t="s">
        <v>1930</v>
      </c>
      <c r="P455" t="s">
        <v>904</v>
      </c>
    </row>
    <row r="456" spans="1:17" x14ac:dyDescent="0.2">
      <c r="A456"/>
      <c r="B456" t="s">
        <v>878</v>
      </c>
      <c r="C456" t="s">
        <v>1937</v>
      </c>
      <c r="E456" t="s">
        <v>1072</v>
      </c>
      <c r="F456" s="118" t="s">
        <v>746</v>
      </c>
      <c r="G456" s="2" t="s">
        <v>1266</v>
      </c>
      <c r="H456" s="37" t="s">
        <v>1267</v>
      </c>
      <c r="I456" s="37" t="s">
        <v>1268</v>
      </c>
      <c r="J456" s="37" t="s">
        <v>1863</v>
      </c>
      <c r="K456" s="37" t="s">
        <v>1269</v>
      </c>
      <c r="L456" s="37" t="s">
        <v>900</v>
      </c>
      <c r="M456" s="37" t="s">
        <v>3672</v>
      </c>
      <c r="N456" s="37"/>
      <c r="O456" t="s">
        <v>1930</v>
      </c>
      <c r="P456" t="s">
        <v>904</v>
      </c>
      <c r="Q456" s="37"/>
    </row>
    <row r="457" spans="1:17" x14ac:dyDescent="0.2">
      <c r="A457"/>
      <c r="B457" t="s">
        <v>878</v>
      </c>
      <c r="C457" t="s">
        <v>1939</v>
      </c>
      <c r="E457" t="s">
        <v>1072</v>
      </c>
      <c r="F457" s="118" t="s">
        <v>746</v>
      </c>
      <c r="G457" s="2" t="s">
        <v>1266</v>
      </c>
      <c r="H457" s="37" t="s">
        <v>1267</v>
      </c>
      <c r="I457" s="37" t="s">
        <v>1268</v>
      </c>
      <c r="J457" s="37" t="s">
        <v>1863</v>
      </c>
      <c r="K457" s="37" t="s">
        <v>1269</v>
      </c>
      <c r="L457" s="37" t="s">
        <v>1282</v>
      </c>
      <c r="M457" s="67" t="s">
        <v>901</v>
      </c>
      <c r="N457" s="37"/>
      <c r="O457" t="s">
        <v>1930</v>
      </c>
      <c r="P457" s="37" t="s">
        <v>904</v>
      </c>
      <c r="Q457" s="37"/>
    </row>
    <row r="458" spans="1:17" x14ac:dyDescent="0.2">
      <c r="A458"/>
      <c r="B458" t="s">
        <v>878</v>
      </c>
      <c r="C458" t="s">
        <v>1878</v>
      </c>
      <c r="E458" t="s">
        <v>1061</v>
      </c>
      <c r="F458" s="118" t="s">
        <v>318</v>
      </c>
      <c r="G458" t="s">
        <v>1258</v>
      </c>
      <c r="H458" s="37" t="s">
        <v>1259</v>
      </c>
      <c r="I458" s="37" t="s">
        <v>1260</v>
      </c>
      <c r="J458" s="37" t="s">
        <v>1261</v>
      </c>
      <c r="K458" s="37" t="s">
        <v>1262</v>
      </c>
      <c r="L458" s="37" t="s">
        <v>885</v>
      </c>
      <c r="M458" s="67" t="s">
        <v>3673</v>
      </c>
      <c r="N458" s="67" t="s">
        <v>1879</v>
      </c>
      <c r="O458" t="s">
        <v>1880</v>
      </c>
      <c r="P458" t="s">
        <v>898</v>
      </c>
      <c r="Q458">
        <v>0</v>
      </c>
    </row>
    <row r="459" spans="1:17" x14ac:dyDescent="0.2">
      <c r="A459"/>
      <c r="B459" t="s">
        <v>878</v>
      </c>
      <c r="C459" t="s">
        <v>1884</v>
      </c>
      <c r="E459" t="s">
        <v>1061</v>
      </c>
      <c r="F459" s="118" t="s">
        <v>318</v>
      </c>
      <c r="G459" t="s">
        <v>1258</v>
      </c>
      <c r="H459" s="37" t="s">
        <v>1259</v>
      </c>
      <c r="I459" s="37" t="s">
        <v>1260</v>
      </c>
      <c r="J459" s="37" t="s">
        <v>1261</v>
      </c>
      <c r="K459" s="37" t="s">
        <v>1262</v>
      </c>
      <c r="L459" s="37" t="s">
        <v>906</v>
      </c>
      <c r="M459" s="1" t="s">
        <v>901</v>
      </c>
      <c r="N459" s="37"/>
      <c r="O459" t="s">
        <v>1880</v>
      </c>
      <c r="P459" t="s">
        <v>904</v>
      </c>
    </row>
    <row r="460" spans="1:17" x14ac:dyDescent="0.2">
      <c r="A460"/>
      <c r="B460" t="s">
        <v>878</v>
      </c>
      <c r="C460" t="s">
        <v>1886</v>
      </c>
      <c r="E460" t="s">
        <v>1061</v>
      </c>
      <c r="F460" s="118" t="s">
        <v>318</v>
      </c>
      <c r="G460" s="2" t="s">
        <v>1258</v>
      </c>
      <c r="H460" s="37" t="s">
        <v>1259</v>
      </c>
      <c r="I460" s="37" t="s">
        <v>1260</v>
      </c>
      <c r="J460" s="37" t="s">
        <v>1261</v>
      </c>
      <c r="K460" s="37" t="s">
        <v>1262</v>
      </c>
      <c r="L460" s="37" t="s">
        <v>1274</v>
      </c>
      <c r="M460" s="1" t="s">
        <v>901</v>
      </c>
      <c r="N460" s="37"/>
      <c r="O460" t="s">
        <v>1880</v>
      </c>
      <c r="P460" t="s">
        <v>904</v>
      </c>
      <c r="Q460" s="37"/>
    </row>
    <row r="461" spans="1:17" x14ac:dyDescent="0.2">
      <c r="A461"/>
      <c r="B461" t="s">
        <v>878</v>
      </c>
      <c r="C461" t="s">
        <v>1888</v>
      </c>
      <c r="E461" t="s">
        <v>1061</v>
      </c>
      <c r="F461" s="118" t="s">
        <v>318</v>
      </c>
      <c r="G461" t="s">
        <v>1258</v>
      </c>
      <c r="H461" s="37" t="s">
        <v>1259</v>
      </c>
      <c r="I461" s="37" t="s">
        <v>1260</v>
      </c>
      <c r="J461" s="37" t="s">
        <v>1261</v>
      </c>
      <c r="K461" s="37" t="s">
        <v>1262</v>
      </c>
      <c r="L461" s="37" t="s">
        <v>1277</v>
      </c>
      <c r="M461" s="1" t="s">
        <v>901</v>
      </c>
      <c r="N461" s="37"/>
      <c r="O461" t="s">
        <v>1880</v>
      </c>
      <c r="P461" t="s">
        <v>904</v>
      </c>
      <c r="Q461">
        <v>126</v>
      </c>
    </row>
    <row r="462" spans="1:17" x14ac:dyDescent="0.2">
      <c r="A462"/>
      <c r="B462" t="s">
        <v>878</v>
      </c>
      <c r="C462" t="s">
        <v>1890</v>
      </c>
      <c r="E462" t="s">
        <v>1061</v>
      </c>
      <c r="F462" s="118" t="s">
        <v>318</v>
      </c>
      <c r="G462" s="2" t="s">
        <v>1258</v>
      </c>
      <c r="H462" s="37" t="s">
        <v>1259</v>
      </c>
      <c r="I462" s="37" t="s">
        <v>1260</v>
      </c>
      <c r="J462" s="37" t="s">
        <v>1261</v>
      </c>
      <c r="K462" s="37" t="s">
        <v>1262</v>
      </c>
      <c r="L462" s="37" t="s">
        <v>900</v>
      </c>
      <c r="M462" s="1" t="s">
        <v>901</v>
      </c>
      <c r="N462" s="37"/>
      <c r="O462" t="s">
        <v>1880</v>
      </c>
      <c r="P462" t="s">
        <v>904</v>
      </c>
      <c r="Q462" s="37">
        <v>126</v>
      </c>
    </row>
    <row r="463" spans="1:17" x14ac:dyDescent="0.2">
      <c r="A463"/>
      <c r="B463" t="s">
        <v>878</v>
      </c>
      <c r="C463" t="s">
        <v>1892</v>
      </c>
      <c r="E463" t="s">
        <v>1061</v>
      </c>
      <c r="F463" s="118" t="s">
        <v>318</v>
      </c>
      <c r="G463" t="s">
        <v>1258</v>
      </c>
      <c r="H463" s="37" t="s">
        <v>1259</v>
      </c>
      <c r="I463" s="37" t="s">
        <v>1260</v>
      </c>
      <c r="J463" s="37" t="s">
        <v>1261</v>
      </c>
      <c r="K463" s="37" t="s">
        <v>1262</v>
      </c>
      <c r="L463" s="37" t="s">
        <v>1282</v>
      </c>
      <c r="M463" s="67" t="s">
        <v>901</v>
      </c>
      <c r="N463" s="67"/>
      <c r="O463" t="s">
        <v>1893</v>
      </c>
      <c r="P463" t="s">
        <v>904</v>
      </c>
      <c r="Q463">
        <v>126</v>
      </c>
    </row>
    <row r="464" spans="1:17" x14ac:dyDescent="0.2">
      <c r="A464"/>
      <c r="B464" t="s">
        <v>878</v>
      </c>
      <c r="C464" t="s">
        <v>1881</v>
      </c>
      <c r="E464" t="s">
        <v>1061</v>
      </c>
      <c r="F464" s="118" t="s">
        <v>318</v>
      </c>
      <c r="G464" s="2" t="s">
        <v>1266</v>
      </c>
      <c r="H464" s="37" t="s">
        <v>1267</v>
      </c>
      <c r="I464" s="37" t="s">
        <v>1268</v>
      </c>
      <c r="J464" s="37" t="s">
        <v>1261</v>
      </c>
      <c r="K464" s="37" t="s">
        <v>1269</v>
      </c>
      <c r="L464" s="37" t="s">
        <v>885</v>
      </c>
      <c r="M464" s="37" t="s">
        <v>3674</v>
      </c>
      <c r="N464" s="37"/>
      <c r="O464" t="s">
        <v>1882</v>
      </c>
      <c r="P464" t="s">
        <v>904</v>
      </c>
      <c r="Q464" s="37"/>
    </row>
    <row r="465" spans="1:17" x14ac:dyDescent="0.2">
      <c r="A465"/>
      <c r="B465" t="s">
        <v>878</v>
      </c>
      <c r="C465" t="s">
        <v>1883</v>
      </c>
      <c r="E465" t="s">
        <v>1061</v>
      </c>
      <c r="F465" s="118" t="s">
        <v>318</v>
      </c>
      <c r="G465" t="s">
        <v>1266</v>
      </c>
      <c r="H465" s="37" t="s">
        <v>1267</v>
      </c>
      <c r="I465" s="37" t="s">
        <v>1268</v>
      </c>
      <c r="J465" s="37" t="s">
        <v>1261</v>
      </c>
      <c r="K465" s="37" t="s">
        <v>1269</v>
      </c>
      <c r="L465" s="37" t="s">
        <v>906</v>
      </c>
      <c r="M465" s="67" t="s">
        <v>901</v>
      </c>
      <c r="N465" s="67"/>
      <c r="O465" t="s">
        <v>1882</v>
      </c>
      <c r="P465" t="s">
        <v>904</v>
      </c>
    </row>
    <row r="466" spans="1:17" x14ac:dyDescent="0.2">
      <c r="A466"/>
      <c r="B466" t="s">
        <v>878</v>
      </c>
      <c r="C466" t="s">
        <v>1885</v>
      </c>
      <c r="E466" t="s">
        <v>1061</v>
      </c>
      <c r="F466" s="118" t="s">
        <v>318</v>
      </c>
      <c r="G466" s="2" t="s">
        <v>1266</v>
      </c>
      <c r="H466" s="37" t="s">
        <v>1267</v>
      </c>
      <c r="I466" s="37" t="s">
        <v>1268</v>
      </c>
      <c r="J466" s="37" t="s">
        <v>1261</v>
      </c>
      <c r="K466" s="37" t="s">
        <v>1269</v>
      </c>
      <c r="L466" s="37" t="s">
        <v>1274</v>
      </c>
      <c r="M466" s="37" t="s">
        <v>901</v>
      </c>
      <c r="N466" s="37"/>
      <c r="O466" t="s">
        <v>1882</v>
      </c>
      <c r="P466" t="s">
        <v>904</v>
      </c>
      <c r="Q466" s="37"/>
    </row>
    <row r="467" spans="1:17" x14ac:dyDescent="0.2">
      <c r="A467"/>
      <c r="B467" t="s">
        <v>878</v>
      </c>
      <c r="C467" t="s">
        <v>1887</v>
      </c>
      <c r="E467" t="s">
        <v>1061</v>
      </c>
      <c r="F467" s="118" t="s">
        <v>318</v>
      </c>
      <c r="G467" t="s">
        <v>1266</v>
      </c>
      <c r="H467" s="37" t="s">
        <v>1267</v>
      </c>
      <c r="I467" s="37" t="s">
        <v>1268</v>
      </c>
      <c r="J467" s="37" t="s">
        <v>1261</v>
      </c>
      <c r="K467" s="37" t="s">
        <v>1269</v>
      </c>
      <c r="L467" s="37" t="s">
        <v>1277</v>
      </c>
      <c r="M467" s="67" t="s">
        <v>3674</v>
      </c>
      <c r="N467" s="67"/>
      <c r="O467" t="s">
        <v>1882</v>
      </c>
      <c r="P467" t="s">
        <v>904</v>
      </c>
    </row>
    <row r="468" spans="1:17" x14ac:dyDescent="0.2">
      <c r="A468"/>
      <c r="B468" t="s">
        <v>878</v>
      </c>
      <c r="C468" t="s">
        <v>1889</v>
      </c>
      <c r="E468" t="s">
        <v>1061</v>
      </c>
      <c r="F468" s="118" t="s">
        <v>318</v>
      </c>
      <c r="G468" s="2" t="s">
        <v>1266</v>
      </c>
      <c r="H468" s="37" t="s">
        <v>1267</v>
      </c>
      <c r="I468" s="37" t="s">
        <v>1268</v>
      </c>
      <c r="J468" s="37" t="s">
        <v>1261</v>
      </c>
      <c r="K468" s="37" t="s">
        <v>1269</v>
      </c>
      <c r="L468" s="37" t="s">
        <v>900</v>
      </c>
      <c r="M468" s="37" t="s">
        <v>3674</v>
      </c>
      <c r="N468" s="37"/>
      <c r="O468" t="s">
        <v>1882</v>
      </c>
      <c r="P468" t="s">
        <v>904</v>
      </c>
      <c r="Q468" s="37"/>
    </row>
    <row r="469" spans="1:17" x14ac:dyDescent="0.2">
      <c r="A469"/>
      <c r="B469" t="s">
        <v>878</v>
      </c>
      <c r="C469" t="s">
        <v>1891</v>
      </c>
      <c r="E469" t="s">
        <v>1061</v>
      </c>
      <c r="F469" s="118" t="s">
        <v>318</v>
      </c>
      <c r="G469" s="2" t="s">
        <v>1266</v>
      </c>
      <c r="H469" s="37" t="s">
        <v>1267</v>
      </c>
      <c r="I469" s="37" t="s">
        <v>1268</v>
      </c>
      <c r="J469" s="37" t="s">
        <v>1261</v>
      </c>
      <c r="K469" s="37" t="s">
        <v>1269</v>
      </c>
      <c r="L469" s="37" t="s">
        <v>1282</v>
      </c>
      <c r="M469" s="96" t="s">
        <v>3674</v>
      </c>
      <c r="N469" s="37"/>
      <c r="O469" t="s">
        <v>1882</v>
      </c>
      <c r="P469" s="37" t="s">
        <v>904</v>
      </c>
      <c r="Q469" s="37"/>
    </row>
    <row r="470" spans="1:17" x14ac:dyDescent="0.2">
      <c r="A470"/>
      <c r="B470" t="s">
        <v>878</v>
      </c>
      <c r="C470" t="s">
        <v>1958</v>
      </c>
      <c r="E470" t="s">
        <v>1082</v>
      </c>
      <c r="F470" s="118" t="s">
        <v>435</v>
      </c>
      <c r="G470" t="s">
        <v>1258</v>
      </c>
      <c r="H470" s="37" t="s">
        <v>1259</v>
      </c>
      <c r="I470" s="37" t="s">
        <v>1260</v>
      </c>
      <c r="J470" s="37" t="s">
        <v>1261</v>
      </c>
      <c r="K470" s="37" t="s">
        <v>1262</v>
      </c>
      <c r="L470" s="37" t="s">
        <v>885</v>
      </c>
      <c r="M470" s="67" t="s">
        <v>3675</v>
      </c>
      <c r="N470" s="67" t="s">
        <v>1959</v>
      </c>
      <c r="O470" t="s">
        <v>1960</v>
      </c>
      <c r="P470" t="s">
        <v>898</v>
      </c>
      <c r="Q470">
        <v>0</v>
      </c>
    </row>
    <row r="471" spans="1:17" x14ac:dyDescent="0.2">
      <c r="A471"/>
      <c r="B471" t="s">
        <v>878</v>
      </c>
      <c r="C471" t="s">
        <v>1964</v>
      </c>
      <c r="E471" t="s">
        <v>1082</v>
      </c>
      <c r="F471" s="118" t="s">
        <v>435</v>
      </c>
      <c r="G471" t="s">
        <v>1258</v>
      </c>
      <c r="H471" s="37" t="s">
        <v>1259</v>
      </c>
      <c r="I471" s="37" t="s">
        <v>1260</v>
      </c>
      <c r="J471" s="37" t="s">
        <v>1261</v>
      </c>
      <c r="K471" s="37" t="s">
        <v>1262</v>
      </c>
      <c r="L471" s="37" t="s">
        <v>906</v>
      </c>
      <c r="M471" s="1" t="s">
        <v>901</v>
      </c>
      <c r="N471" s="37"/>
      <c r="O471" t="s">
        <v>1960</v>
      </c>
      <c r="P471" t="s">
        <v>904</v>
      </c>
    </row>
    <row r="472" spans="1:17" x14ac:dyDescent="0.2">
      <c r="A472"/>
      <c r="B472" t="s">
        <v>878</v>
      </c>
      <c r="C472" t="s">
        <v>1966</v>
      </c>
      <c r="E472" t="s">
        <v>1082</v>
      </c>
      <c r="F472" s="118" t="s">
        <v>435</v>
      </c>
      <c r="G472" s="2" t="s">
        <v>1258</v>
      </c>
      <c r="H472" s="37" t="s">
        <v>1259</v>
      </c>
      <c r="I472" s="37" t="s">
        <v>1260</v>
      </c>
      <c r="J472" s="37" t="s">
        <v>1261</v>
      </c>
      <c r="K472" s="37" t="s">
        <v>1262</v>
      </c>
      <c r="L472" s="37" t="s">
        <v>1274</v>
      </c>
      <c r="M472" s="1" t="s">
        <v>901</v>
      </c>
      <c r="N472" s="37"/>
      <c r="O472" t="s">
        <v>1960</v>
      </c>
      <c r="P472" t="s">
        <v>904</v>
      </c>
      <c r="Q472" s="37"/>
    </row>
    <row r="473" spans="1:17" x14ac:dyDescent="0.2">
      <c r="A473"/>
      <c r="B473" t="s">
        <v>878</v>
      </c>
      <c r="C473" t="s">
        <v>1968</v>
      </c>
      <c r="E473" t="s">
        <v>1082</v>
      </c>
      <c r="F473" s="118" t="s">
        <v>435</v>
      </c>
      <c r="G473" t="s">
        <v>1258</v>
      </c>
      <c r="H473" s="37" t="s">
        <v>1259</v>
      </c>
      <c r="I473" s="37" t="s">
        <v>1260</v>
      </c>
      <c r="J473" s="37" t="s">
        <v>1261</v>
      </c>
      <c r="K473" s="37" t="s">
        <v>1262</v>
      </c>
      <c r="L473" s="37" t="s">
        <v>1277</v>
      </c>
      <c r="M473" s="1" t="s">
        <v>901</v>
      </c>
      <c r="N473" s="37"/>
      <c r="O473" t="s">
        <v>1960</v>
      </c>
      <c r="P473" t="s">
        <v>904</v>
      </c>
      <c r="Q473">
        <v>126</v>
      </c>
    </row>
    <row r="474" spans="1:17" x14ac:dyDescent="0.2">
      <c r="A474"/>
      <c r="B474" t="s">
        <v>878</v>
      </c>
      <c r="C474" t="s">
        <v>1970</v>
      </c>
      <c r="E474" t="s">
        <v>1082</v>
      </c>
      <c r="F474" s="118" t="s">
        <v>435</v>
      </c>
      <c r="G474" s="2" t="s">
        <v>1258</v>
      </c>
      <c r="H474" s="37" t="s">
        <v>1259</v>
      </c>
      <c r="I474" s="37" t="s">
        <v>1260</v>
      </c>
      <c r="J474" s="37" t="s">
        <v>1261</v>
      </c>
      <c r="K474" s="37" t="s">
        <v>1262</v>
      </c>
      <c r="L474" s="37" t="s">
        <v>900</v>
      </c>
      <c r="M474" s="1" t="s">
        <v>901</v>
      </c>
      <c r="N474" s="37"/>
      <c r="O474" t="s">
        <v>1960</v>
      </c>
      <c r="P474" t="s">
        <v>904</v>
      </c>
      <c r="Q474" s="37">
        <v>126</v>
      </c>
    </row>
    <row r="475" spans="1:17" x14ac:dyDescent="0.2">
      <c r="A475"/>
      <c r="B475" t="s">
        <v>878</v>
      </c>
      <c r="C475" t="s">
        <v>1972</v>
      </c>
      <c r="E475" t="s">
        <v>1082</v>
      </c>
      <c r="F475" s="118" t="s">
        <v>435</v>
      </c>
      <c r="G475" t="s">
        <v>1258</v>
      </c>
      <c r="H475" s="37" t="s">
        <v>1259</v>
      </c>
      <c r="I475" s="37" t="s">
        <v>1260</v>
      </c>
      <c r="J475" s="37" t="s">
        <v>1261</v>
      </c>
      <c r="K475" s="37" t="s">
        <v>1262</v>
      </c>
      <c r="L475" s="37" t="s">
        <v>1282</v>
      </c>
      <c r="M475" s="67" t="s">
        <v>901</v>
      </c>
      <c r="N475" s="67"/>
      <c r="O475" t="s">
        <v>1973</v>
      </c>
      <c r="P475" t="s">
        <v>904</v>
      </c>
      <c r="Q475">
        <v>126</v>
      </c>
    </row>
    <row r="476" spans="1:17" x14ac:dyDescent="0.2">
      <c r="A476"/>
      <c r="B476" t="s">
        <v>878</v>
      </c>
      <c r="C476" t="s">
        <v>1974</v>
      </c>
      <c r="E476" t="s">
        <v>1082</v>
      </c>
      <c r="F476" s="118" t="s">
        <v>746</v>
      </c>
      <c r="G476" s="2" t="s">
        <v>1258</v>
      </c>
      <c r="H476" s="37" t="s">
        <v>1259</v>
      </c>
      <c r="I476" s="37" t="s">
        <v>1260</v>
      </c>
      <c r="J476" s="37" t="s">
        <v>1863</v>
      </c>
      <c r="K476" s="37" t="s">
        <v>1262</v>
      </c>
      <c r="L476" s="37" t="s">
        <v>885</v>
      </c>
      <c r="M476" s="37" t="s">
        <v>3676</v>
      </c>
      <c r="N476" s="37" t="s">
        <v>1975</v>
      </c>
      <c r="O476" t="s">
        <v>1976</v>
      </c>
      <c r="P476" t="s">
        <v>898</v>
      </c>
      <c r="Q476" s="37">
        <v>0</v>
      </c>
    </row>
    <row r="477" spans="1:17" x14ac:dyDescent="0.2">
      <c r="A477"/>
      <c r="B477" t="s">
        <v>878</v>
      </c>
      <c r="C477" t="s">
        <v>1980</v>
      </c>
      <c r="E477" t="s">
        <v>1082</v>
      </c>
      <c r="F477" s="118" t="s">
        <v>746</v>
      </c>
      <c r="G477" t="s">
        <v>1258</v>
      </c>
      <c r="H477" s="37" t="s">
        <v>1259</v>
      </c>
      <c r="I477" s="37" t="s">
        <v>1260</v>
      </c>
      <c r="J477" s="37" t="s">
        <v>1863</v>
      </c>
      <c r="K477" s="37" t="s">
        <v>1262</v>
      </c>
      <c r="L477" s="37" t="s">
        <v>906</v>
      </c>
      <c r="M477" s="67" t="s">
        <v>901</v>
      </c>
      <c r="N477" s="67"/>
      <c r="O477" t="s">
        <v>1976</v>
      </c>
      <c r="P477" t="s">
        <v>904</v>
      </c>
    </row>
    <row r="478" spans="1:17" x14ac:dyDescent="0.2">
      <c r="A478"/>
      <c r="B478" t="s">
        <v>878</v>
      </c>
      <c r="C478" t="s">
        <v>1982</v>
      </c>
      <c r="E478" t="s">
        <v>1082</v>
      </c>
      <c r="F478" s="118" t="s">
        <v>746</v>
      </c>
      <c r="G478" s="2" t="s">
        <v>1258</v>
      </c>
      <c r="H478" s="37" t="s">
        <v>1259</v>
      </c>
      <c r="I478" s="37" t="s">
        <v>1260</v>
      </c>
      <c r="J478" s="37" t="s">
        <v>1863</v>
      </c>
      <c r="K478" s="37" t="s">
        <v>1262</v>
      </c>
      <c r="L478" s="37" t="s">
        <v>1274</v>
      </c>
      <c r="M478" s="37" t="s">
        <v>901</v>
      </c>
      <c r="N478" s="37"/>
      <c r="O478" t="s">
        <v>1976</v>
      </c>
      <c r="P478" t="s">
        <v>904</v>
      </c>
      <c r="Q478" s="37"/>
    </row>
    <row r="479" spans="1:17" x14ac:dyDescent="0.2">
      <c r="A479"/>
      <c r="B479" t="s">
        <v>878</v>
      </c>
      <c r="C479" t="s">
        <v>1984</v>
      </c>
      <c r="E479" t="s">
        <v>1082</v>
      </c>
      <c r="F479" s="118" t="s">
        <v>746</v>
      </c>
      <c r="G479" t="s">
        <v>1258</v>
      </c>
      <c r="H479" s="37" t="s">
        <v>1259</v>
      </c>
      <c r="I479" s="37" t="s">
        <v>1260</v>
      </c>
      <c r="J479" s="37" t="s">
        <v>1863</v>
      </c>
      <c r="K479" s="37" t="s">
        <v>1262</v>
      </c>
      <c r="L479" s="37" t="s">
        <v>1277</v>
      </c>
      <c r="M479" s="67" t="s">
        <v>901</v>
      </c>
      <c r="N479" s="67"/>
      <c r="O479" t="s">
        <v>1976</v>
      </c>
      <c r="P479" t="s">
        <v>904</v>
      </c>
      <c r="Q479">
        <v>126</v>
      </c>
    </row>
    <row r="480" spans="1:17" x14ac:dyDescent="0.2">
      <c r="A480"/>
      <c r="B480" t="s">
        <v>878</v>
      </c>
      <c r="C480" t="s">
        <v>1986</v>
      </c>
      <c r="E480" t="s">
        <v>1082</v>
      </c>
      <c r="F480" s="118" t="s">
        <v>746</v>
      </c>
      <c r="G480" s="2" t="s">
        <v>1258</v>
      </c>
      <c r="H480" s="37" t="s">
        <v>1259</v>
      </c>
      <c r="I480" s="37" t="s">
        <v>1260</v>
      </c>
      <c r="J480" s="37" t="s">
        <v>1863</v>
      </c>
      <c r="K480" s="37" t="s">
        <v>1262</v>
      </c>
      <c r="L480" s="37" t="s">
        <v>900</v>
      </c>
      <c r="M480" s="37" t="s">
        <v>901</v>
      </c>
      <c r="N480" s="37"/>
      <c r="O480" t="s">
        <v>1976</v>
      </c>
      <c r="P480" t="s">
        <v>904</v>
      </c>
      <c r="Q480" s="37">
        <v>126</v>
      </c>
    </row>
    <row r="481" spans="1:17" x14ac:dyDescent="0.2">
      <c r="A481"/>
      <c r="B481" t="s">
        <v>878</v>
      </c>
      <c r="C481" t="s">
        <v>1988</v>
      </c>
      <c r="E481" t="s">
        <v>1082</v>
      </c>
      <c r="F481" s="118" t="s">
        <v>746</v>
      </c>
      <c r="G481" s="2" t="s">
        <v>1258</v>
      </c>
      <c r="H481" s="37" t="s">
        <v>1259</v>
      </c>
      <c r="I481" s="37" t="s">
        <v>1260</v>
      </c>
      <c r="J481" s="37" t="s">
        <v>1863</v>
      </c>
      <c r="K481" s="37" t="s">
        <v>1262</v>
      </c>
      <c r="L481" s="37" t="s">
        <v>1282</v>
      </c>
      <c r="M481" s="97" t="s">
        <v>901</v>
      </c>
      <c r="N481" s="37"/>
      <c r="O481" t="s">
        <v>1989</v>
      </c>
      <c r="P481" s="37" t="s">
        <v>904</v>
      </c>
      <c r="Q481" s="37">
        <v>126</v>
      </c>
    </row>
    <row r="482" spans="1:17" x14ac:dyDescent="0.2">
      <c r="A482"/>
      <c r="B482" t="s">
        <v>878</v>
      </c>
      <c r="C482" t="s">
        <v>1961</v>
      </c>
      <c r="E482" t="s">
        <v>1082</v>
      </c>
      <c r="F482" s="118" t="s">
        <v>435</v>
      </c>
      <c r="G482" t="s">
        <v>1266</v>
      </c>
      <c r="H482" s="37" t="s">
        <v>1267</v>
      </c>
      <c r="I482" s="37" t="s">
        <v>1268</v>
      </c>
      <c r="J482" s="37" t="s">
        <v>1261</v>
      </c>
      <c r="K482" s="37" t="s">
        <v>1269</v>
      </c>
      <c r="L482" s="37" t="s">
        <v>885</v>
      </c>
      <c r="M482" s="67" t="s">
        <v>3677</v>
      </c>
      <c r="N482" s="67"/>
      <c r="O482" t="s">
        <v>1962</v>
      </c>
      <c r="P482" t="s">
        <v>904</v>
      </c>
    </row>
    <row r="483" spans="1:17" x14ac:dyDescent="0.2">
      <c r="A483"/>
      <c r="B483" t="s">
        <v>878</v>
      </c>
      <c r="C483" t="s">
        <v>1963</v>
      </c>
      <c r="E483" t="s">
        <v>1082</v>
      </c>
      <c r="F483" s="118" t="s">
        <v>435</v>
      </c>
      <c r="G483" t="s">
        <v>1266</v>
      </c>
      <c r="H483" s="37" t="s">
        <v>1267</v>
      </c>
      <c r="I483" s="37" t="s">
        <v>1268</v>
      </c>
      <c r="J483" s="37" t="s">
        <v>1261</v>
      </c>
      <c r="K483" s="37" t="s">
        <v>1269</v>
      </c>
      <c r="L483" s="37" t="s">
        <v>906</v>
      </c>
      <c r="M483" s="1" t="s">
        <v>901</v>
      </c>
      <c r="N483" s="37"/>
      <c r="O483" t="s">
        <v>1962</v>
      </c>
      <c r="P483" t="s">
        <v>904</v>
      </c>
    </row>
    <row r="484" spans="1:17" x14ac:dyDescent="0.2">
      <c r="A484"/>
      <c r="B484" t="s">
        <v>878</v>
      </c>
      <c r="C484" t="s">
        <v>1965</v>
      </c>
      <c r="E484" t="s">
        <v>1082</v>
      </c>
      <c r="F484" s="118" t="s">
        <v>435</v>
      </c>
      <c r="G484" s="2" t="s">
        <v>1266</v>
      </c>
      <c r="H484" s="37" t="s">
        <v>1267</v>
      </c>
      <c r="I484" s="37" t="s">
        <v>1268</v>
      </c>
      <c r="J484" s="37" t="s">
        <v>1261</v>
      </c>
      <c r="K484" s="37" t="s">
        <v>1269</v>
      </c>
      <c r="L484" s="37" t="s">
        <v>1274</v>
      </c>
      <c r="M484" s="1" t="s">
        <v>901</v>
      </c>
      <c r="N484" s="37"/>
      <c r="O484" t="s">
        <v>1962</v>
      </c>
      <c r="P484" t="s">
        <v>904</v>
      </c>
      <c r="Q484" s="37"/>
    </row>
    <row r="485" spans="1:17" x14ac:dyDescent="0.2">
      <c r="A485"/>
      <c r="B485" t="s">
        <v>878</v>
      </c>
      <c r="C485" t="s">
        <v>1967</v>
      </c>
      <c r="E485" t="s">
        <v>1082</v>
      </c>
      <c r="F485" s="118" t="s">
        <v>435</v>
      </c>
      <c r="G485" t="s">
        <v>1266</v>
      </c>
      <c r="H485" s="37" t="s">
        <v>1267</v>
      </c>
      <c r="I485" s="37" t="s">
        <v>1268</v>
      </c>
      <c r="J485" s="37" t="s">
        <v>1261</v>
      </c>
      <c r="K485" s="37" t="s">
        <v>1269</v>
      </c>
      <c r="L485" s="37" t="s">
        <v>1277</v>
      </c>
      <c r="M485" s="1" t="s">
        <v>3677</v>
      </c>
      <c r="N485" s="37"/>
      <c r="O485" t="s">
        <v>1962</v>
      </c>
      <c r="P485" t="s">
        <v>904</v>
      </c>
    </row>
    <row r="486" spans="1:17" x14ac:dyDescent="0.2">
      <c r="A486"/>
      <c r="B486" t="s">
        <v>878</v>
      </c>
      <c r="C486" t="s">
        <v>1969</v>
      </c>
      <c r="E486" t="s">
        <v>1082</v>
      </c>
      <c r="F486" s="118" t="s">
        <v>435</v>
      </c>
      <c r="G486" s="2" t="s">
        <v>1266</v>
      </c>
      <c r="H486" s="37" t="s">
        <v>1267</v>
      </c>
      <c r="I486" s="37" t="s">
        <v>1268</v>
      </c>
      <c r="J486" s="37" t="s">
        <v>1261</v>
      </c>
      <c r="K486" s="37" t="s">
        <v>1269</v>
      </c>
      <c r="L486" s="37" t="s">
        <v>900</v>
      </c>
      <c r="M486" s="1" t="s">
        <v>3677</v>
      </c>
      <c r="N486" s="37"/>
      <c r="O486" t="s">
        <v>1962</v>
      </c>
      <c r="P486" t="s">
        <v>904</v>
      </c>
      <c r="Q486" s="37"/>
    </row>
    <row r="487" spans="1:17" x14ac:dyDescent="0.2">
      <c r="A487"/>
      <c r="B487" t="s">
        <v>878</v>
      </c>
      <c r="C487" t="s">
        <v>1971</v>
      </c>
      <c r="E487" t="s">
        <v>1082</v>
      </c>
      <c r="F487" s="118" t="s">
        <v>435</v>
      </c>
      <c r="G487" t="s">
        <v>1266</v>
      </c>
      <c r="H487" s="37" t="s">
        <v>1267</v>
      </c>
      <c r="I487" s="37" t="s">
        <v>1268</v>
      </c>
      <c r="J487" s="37" t="s">
        <v>1261</v>
      </c>
      <c r="K487" s="37" t="s">
        <v>1269</v>
      </c>
      <c r="L487" s="37" t="s">
        <v>1282</v>
      </c>
      <c r="M487" s="67" t="s">
        <v>3677</v>
      </c>
      <c r="N487" s="67"/>
      <c r="O487" t="s">
        <v>1962</v>
      </c>
      <c r="P487" t="s">
        <v>904</v>
      </c>
    </row>
    <row r="488" spans="1:17" x14ac:dyDescent="0.2">
      <c r="A488"/>
      <c r="B488" t="s">
        <v>878</v>
      </c>
      <c r="C488" t="s">
        <v>1990</v>
      </c>
      <c r="E488" t="s">
        <v>1090</v>
      </c>
      <c r="F488" s="118" t="s">
        <v>746</v>
      </c>
      <c r="G488" s="2" t="s">
        <v>1258</v>
      </c>
      <c r="H488" s="37" t="s">
        <v>1259</v>
      </c>
      <c r="I488" s="37" t="s">
        <v>1260</v>
      </c>
      <c r="J488" s="37" t="s">
        <v>1863</v>
      </c>
      <c r="K488" s="37" t="s">
        <v>1262</v>
      </c>
      <c r="L488" s="37" t="s">
        <v>885</v>
      </c>
      <c r="M488" s="37" t="s">
        <v>3678</v>
      </c>
      <c r="N488" s="37"/>
      <c r="O488" t="s">
        <v>1991</v>
      </c>
      <c r="P488" t="s">
        <v>898</v>
      </c>
      <c r="Q488" s="37">
        <v>0</v>
      </c>
    </row>
    <row r="489" spans="1:17" x14ac:dyDescent="0.2">
      <c r="A489"/>
      <c r="B489" t="s">
        <v>878</v>
      </c>
      <c r="C489" t="s">
        <v>1995</v>
      </c>
      <c r="E489" t="s">
        <v>1090</v>
      </c>
      <c r="F489" s="118" t="s">
        <v>746</v>
      </c>
      <c r="G489" t="s">
        <v>1258</v>
      </c>
      <c r="H489" s="37" t="s">
        <v>1259</v>
      </c>
      <c r="I489" s="37" t="s">
        <v>1260</v>
      </c>
      <c r="J489" s="37" t="s">
        <v>1863</v>
      </c>
      <c r="K489" s="37" t="s">
        <v>1262</v>
      </c>
      <c r="L489" s="37" t="s">
        <v>906</v>
      </c>
      <c r="M489" s="67" t="s">
        <v>901</v>
      </c>
      <c r="N489" s="67"/>
      <c r="O489" t="s">
        <v>1991</v>
      </c>
      <c r="P489" t="s">
        <v>904</v>
      </c>
    </row>
    <row r="490" spans="1:17" x14ac:dyDescent="0.2">
      <c r="A490"/>
      <c r="B490" t="s">
        <v>878</v>
      </c>
      <c r="C490" t="s">
        <v>1997</v>
      </c>
      <c r="E490" t="s">
        <v>1090</v>
      </c>
      <c r="F490" s="118" t="s">
        <v>746</v>
      </c>
      <c r="G490" s="2" t="s">
        <v>1258</v>
      </c>
      <c r="H490" s="37" t="s">
        <v>1259</v>
      </c>
      <c r="I490" s="37" t="s">
        <v>1260</v>
      </c>
      <c r="J490" s="37" t="s">
        <v>1863</v>
      </c>
      <c r="K490" s="37" t="s">
        <v>1262</v>
      </c>
      <c r="L490" s="37" t="s">
        <v>1274</v>
      </c>
      <c r="M490" s="37" t="s">
        <v>901</v>
      </c>
      <c r="N490" s="37"/>
      <c r="O490" t="s">
        <v>1991</v>
      </c>
      <c r="P490" t="s">
        <v>904</v>
      </c>
      <c r="Q490" s="37"/>
    </row>
    <row r="491" spans="1:17" x14ac:dyDescent="0.2">
      <c r="A491"/>
      <c r="B491" t="s">
        <v>878</v>
      </c>
      <c r="C491" t="s">
        <v>1999</v>
      </c>
      <c r="E491" t="s">
        <v>1090</v>
      </c>
      <c r="F491" s="118" t="s">
        <v>746</v>
      </c>
      <c r="G491" t="s">
        <v>1258</v>
      </c>
      <c r="H491" s="37" t="s">
        <v>1259</v>
      </c>
      <c r="I491" s="37" t="s">
        <v>1260</v>
      </c>
      <c r="J491" s="37" t="s">
        <v>1863</v>
      </c>
      <c r="K491" s="37" t="s">
        <v>1262</v>
      </c>
      <c r="L491" s="37" t="s">
        <v>1277</v>
      </c>
      <c r="M491" s="67" t="s">
        <v>901</v>
      </c>
      <c r="N491" s="67"/>
      <c r="O491" t="s">
        <v>1991</v>
      </c>
      <c r="P491" t="s">
        <v>904</v>
      </c>
      <c r="Q491">
        <v>126</v>
      </c>
    </row>
    <row r="492" spans="1:17" x14ac:dyDescent="0.2">
      <c r="A492"/>
      <c r="B492" t="s">
        <v>878</v>
      </c>
      <c r="C492" t="s">
        <v>2001</v>
      </c>
      <c r="E492" t="s">
        <v>1090</v>
      </c>
      <c r="F492" s="118" t="s">
        <v>746</v>
      </c>
      <c r="G492" s="2" t="s">
        <v>1258</v>
      </c>
      <c r="H492" s="37" t="s">
        <v>1259</v>
      </c>
      <c r="I492" s="37" t="s">
        <v>1260</v>
      </c>
      <c r="J492" s="37" t="s">
        <v>1863</v>
      </c>
      <c r="K492" s="37" t="s">
        <v>1262</v>
      </c>
      <c r="L492" s="37" t="s">
        <v>900</v>
      </c>
      <c r="M492" s="37" t="s">
        <v>901</v>
      </c>
      <c r="N492" s="37"/>
      <c r="O492" t="s">
        <v>1991</v>
      </c>
      <c r="P492" t="s">
        <v>904</v>
      </c>
      <c r="Q492" s="37">
        <v>126</v>
      </c>
    </row>
    <row r="493" spans="1:17" x14ac:dyDescent="0.2">
      <c r="A493"/>
      <c r="B493" t="s">
        <v>878</v>
      </c>
      <c r="C493" t="s">
        <v>2003</v>
      </c>
      <c r="E493" t="s">
        <v>1090</v>
      </c>
      <c r="F493" s="118" t="s">
        <v>746</v>
      </c>
      <c r="G493" s="2" t="s">
        <v>1258</v>
      </c>
      <c r="H493" s="37" t="s">
        <v>1259</v>
      </c>
      <c r="I493" s="37" t="s">
        <v>1260</v>
      </c>
      <c r="J493" s="37" t="s">
        <v>1863</v>
      </c>
      <c r="K493" s="37" t="s">
        <v>1262</v>
      </c>
      <c r="L493" s="37" t="s">
        <v>1282</v>
      </c>
      <c r="M493" s="37" t="s">
        <v>901</v>
      </c>
      <c r="N493" s="37"/>
      <c r="O493" t="s">
        <v>2004</v>
      </c>
      <c r="P493" s="37" t="s">
        <v>904</v>
      </c>
      <c r="Q493" s="37">
        <v>126</v>
      </c>
    </row>
    <row r="494" spans="1:17" x14ac:dyDescent="0.2">
      <c r="A494"/>
      <c r="B494" t="s">
        <v>878</v>
      </c>
      <c r="C494" t="s">
        <v>1992</v>
      </c>
      <c r="E494" t="s">
        <v>1090</v>
      </c>
      <c r="F494" s="118" t="s">
        <v>746</v>
      </c>
      <c r="G494" t="s">
        <v>1266</v>
      </c>
      <c r="H494" s="37" t="s">
        <v>1267</v>
      </c>
      <c r="I494" s="37" t="s">
        <v>1268</v>
      </c>
      <c r="J494" s="37" t="s">
        <v>1863</v>
      </c>
      <c r="K494" s="37" t="s">
        <v>1269</v>
      </c>
      <c r="L494" s="37" t="s">
        <v>885</v>
      </c>
      <c r="M494" s="67" t="s">
        <v>901</v>
      </c>
      <c r="N494" s="67"/>
      <c r="O494" t="s">
        <v>1993</v>
      </c>
      <c r="P494" t="s">
        <v>904</v>
      </c>
    </row>
    <row r="495" spans="1:17" x14ac:dyDescent="0.2">
      <c r="A495"/>
      <c r="B495" t="s">
        <v>878</v>
      </c>
      <c r="C495" t="s">
        <v>1994</v>
      </c>
      <c r="E495" t="s">
        <v>1090</v>
      </c>
      <c r="F495" s="118" t="s">
        <v>746</v>
      </c>
      <c r="G495" t="s">
        <v>1266</v>
      </c>
      <c r="H495" s="37" t="s">
        <v>1267</v>
      </c>
      <c r="I495" s="37" t="s">
        <v>1268</v>
      </c>
      <c r="J495" s="37" t="s">
        <v>1863</v>
      </c>
      <c r="K495" s="37" t="s">
        <v>1269</v>
      </c>
      <c r="L495" s="37" t="s">
        <v>906</v>
      </c>
      <c r="M495" s="1" t="s">
        <v>901</v>
      </c>
      <c r="N495" s="37"/>
      <c r="O495" t="s">
        <v>1993</v>
      </c>
      <c r="P495" t="s">
        <v>904</v>
      </c>
    </row>
    <row r="496" spans="1:17" x14ac:dyDescent="0.2">
      <c r="A496"/>
      <c r="B496" t="s">
        <v>878</v>
      </c>
      <c r="C496" t="s">
        <v>1996</v>
      </c>
      <c r="E496" t="s">
        <v>1090</v>
      </c>
      <c r="F496" s="118" t="s">
        <v>746</v>
      </c>
      <c r="G496" s="2" t="s">
        <v>1266</v>
      </c>
      <c r="H496" s="37" t="s">
        <v>1267</v>
      </c>
      <c r="I496" s="37" t="s">
        <v>1268</v>
      </c>
      <c r="J496" s="37" t="s">
        <v>1863</v>
      </c>
      <c r="K496" s="37" t="s">
        <v>1269</v>
      </c>
      <c r="L496" s="37" t="s">
        <v>1274</v>
      </c>
      <c r="M496" s="1" t="s">
        <v>901</v>
      </c>
      <c r="N496" s="37"/>
      <c r="O496" t="s">
        <v>1993</v>
      </c>
      <c r="P496" t="s">
        <v>904</v>
      </c>
      <c r="Q496" s="37"/>
    </row>
    <row r="497" spans="1:17" x14ac:dyDescent="0.2">
      <c r="A497"/>
      <c r="B497" t="s">
        <v>878</v>
      </c>
      <c r="C497" t="s">
        <v>1998</v>
      </c>
      <c r="E497" t="s">
        <v>1090</v>
      </c>
      <c r="F497" s="118" t="s">
        <v>746</v>
      </c>
      <c r="G497" t="s">
        <v>1266</v>
      </c>
      <c r="H497" s="37" t="s">
        <v>1267</v>
      </c>
      <c r="I497" s="37" t="s">
        <v>1268</v>
      </c>
      <c r="J497" s="37" t="s">
        <v>1863</v>
      </c>
      <c r="K497" s="37" t="s">
        <v>1269</v>
      </c>
      <c r="L497" s="37" t="s">
        <v>1277</v>
      </c>
      <c r="M497" s="1" t="s">
        <v>901</v>
      </c>
      <c r="N497" s="37"/>
      <c r="O497" t="s">
        <v>1993</v>
      </c>
      <c r="P497" t="s">
        <v>904</v>
      </c>
    </row>
    <row r="498" spans="1:17" x14ac:dyDescent="0.2">
      <c r="A498"/>
      <c r="B498" t="s">
        <v>878</v>
      </c>
      <c r="C498" t="s">
        <v>2000</v>
      </c>
      <c r="E498" t="s">
        <v>1090</v>
      </c>
      <c r="F498" s="118" t="s">
        <v>746</v>
      </c>
      <c r="G498" s="2" t="s">
        <v>1266</v>
      </c>
      <c r="H498" s="37" t="s">
        <v>1267</v>
      </c>
      <c r="I498" s="37" t="s">
        <v>1268</v>
      </c>
      <c r="J498" s="37" t="s">
        <v>1863</v>
      </c>
      <c r="K498" s="37" t="s">
        <v>1269</v>
      </c>
      <c r="L498" s="37" t="s">
        <v>900</v>
      </c>
      <c r="M498" s="1" t="s">
        <v>901</v>
      </c>
      <c r="N498" s="37"/>
      <c r="O498" t="s">
        <v>1993</v>
      </c>
      <c r="P498" t="s">
        <v>904</v>
      </c>
      <c r="Q498" s="37"/>
    </row>
    <row r="499" spans="1:17" x14ac:dyDescent="0.2">
      <c r="A499"/>
      <c r="B499" t="s">
        <v>878</v>
      </c>
      <c r="C499" t="s">
        <v>2002</v>
      </c>
      <c r="E499" t="s">
        <v>1090</v>
      </c>
      <c r="F499" s="118" t="s">
        <v>746</v>
      </c>
      <c r="G499" t="s">
        <v>1266</v>
      </c>
      <c r="H499" s="37" t="s">
        <v>1267</v>
      </c>
      <c r="I499" s="37" t="s">
        <v>1268</v>
      </c>
      <c r="J499" s="37" t="s">
        <v>1863</v>
      </c>
      <c r="K499" s="37" t="s">
        <v>1269</v>
      </c>
      <c r="L499" s="37" t="s">
        <v>1282</v>
      </c>
      <c r="M499" s="67" t="s">
        <v>901</v>
      </c>
      <c r="N499" s="67"/>
      <c r="O499" t="s">
        <v>1993</v>
      </c>
      <c r="P499" t="s">
        <v>904</v>
      </c>
    </row>
    <row r="500" spans="1:17" x14ac:dyDescent="0.2">
      <c r="A500"/>
      <c r="B500" t="s">
        <v>878</v>
      </c>
      <c r="C500" t="s">
        <v>1942</v>
      </c>
      <c r="E500" t="s">
        <v>1943</v>
      </c>
      <c r="F500" s="118" t="s">
        <v>435</v>
      </c>
      <c r="G500" s="2" t="s">
        <v>1258</v>
      </c>
      <c r="H500" s="37" t="s">
        <v>1259</v>
      </c>
      <c r="I500" s="37" t="s">
        <v>1260</v>
      </c>
      <c r="J500" s="37" t="s">
        <v>1261</v>
      </c>
      <c r="K500" s="37" t="s">
        <v>1262</v>
      </c>
      <c r="L500" s="37" t="s">
        <v>885</v>
      </c>
      <c r="M500" s="37" t="s">
        <v>3679</v>
      </c>
      <c r="N500" s="37"/>
      <c r="O500" t="s">
        <v>1944</v>
      </c>
      <c r="P500" t="s">
        <v>898</v>
      </c>
      <c r="Q500" s="37">
        <v>0</v>
      </c>
    </row>
    <row r="501" spans="1:17" x14ac:dyDescent="0.2">
      <c r="A501"/>
      <c r="B501" t="s">
        <v>878</v>
      </c>
      <c r="C501" t="s">
        <v>1948</v>
      </c>
      <c r="E501" t="s">
        <v>1943</v>
      </c>
      <c r="F501" s="118" t="s">
        <v>435</v>
      </c>
      <c r="G501" t="s">
        <v>1258</v>
      </c>
      <c r="H501" s="37" t="s">
        <v>1259</v>
      </c>
      <c r="I501" s="37" t="s">
        <v>1260</v>
      </c>
      <c r="J501" s="37" t="s">
        <v>1261</v>
      </c>
      <c r="K501" s="37" t="s">
        <v>1262</v>
      </c>
      <c r="L501" s="37" t="s">
        <v>906</v>
      </c>
      <c r="M501" s="67" t="s">
        <v>901</v>
      </c>
      <c r="N501" s="67"/>
      <c r="O501" t="s">
        <v>1944</v>
      </c>
      <c r="P501" t="s">
        <v>904</v>
      </c>
    </row>
    <row r="502" spans="1:17" x14ac:dyDescent="0.2">
      <c r="A502"/>
      <c r="B502" t="s">
        <v>878</v>
      </c>
      <c r="C502" t="s">
        <v>1950</v>
      </c>
      <c r="E502" t="s">
        <v>1943</v>
      </c>
      <c r="F502" s="118" t="s">
        <v>435</v>
      </c>
      <c r="G502" s="2" t="s">
        <v>1258</v>
      </c>
      <c r="H502" s="37" t="s">
        <v>1259</v>
      </c>
      <c r="I502" s="37" t="s">
        <v>1260</v>
      </c>
      <c r="J502" s="37" t="s">
        <v>1261</v>
      </c>
      <c r="K502" s="37" t="s">
        <v>1262</v>
      </c>
      <c r="L502" s="37" t="s">
        <v>1274</v>
      </c>
      <c r="M502" s="37" t="s">
        <v>901</v>
      </c>
      <c r="N502" s="37"/>
      <c r="O502" t="s">
        <v>1944</v>
      </c>
      <c r="P502" t="s">
        <v>904</v>
      </c>
      <c r="Q502" s="37"/>
    </row>
    <row r="503" spans="1:17" x14ac:dyDescent="0.2">
      <c r="A503"/>
      <c r="B503" t="s">
        <v>878</v>
      </c>
      <c r="C503" t="s">
        <v>1952</v>
      </c>
      <c r="E503" t="s">
        <v>1943</v>
      </c>
      <c r="F503" s="118" t="s">
        <v>435</v>
      </c>
      <c r="G503" t="s">
        <v>1258</v>
      </c>
      <c r="H503" s="37" t="s">
        <v>1259</v>
      </c>
      <c r="I503" s="37" t="s">
        <v>1260</v>
      </c>
      <c r="J503" s="37" t="s">
        <v>1261</v>
      </c>
      <c r="K503" s="37" t="s">
        <v>1262</v>
      </c>
      <c r="L503" s="37" t="s">
        <v>1277</v>
      </c>
      <c r="M503" s="67" t="s">
        <v>901</v>
      </c>
      <c r="N503" s="67"/>
      <c r="O503" t="s">
        <v>1944</v>
      </c>
      <c r="P503" t="s">
        <v>904</v>
      </c>
      <c r="Q503">
        <v>126</v>
      </c>
    </row>
    <row r="504" spans="1:17" x14ac:dyDescent="0.2">
      <c r="A504"/>
      <c r="B504" t="s">
        <v>878</v>
      </c>
      <c r="C504" t="s">
        <v>1954</v>
      </c>
      <c r="E504" t="s">
        <v>1943</v>
      </c>
      <c r="F504" s="118" t="s">
        <v>435</v>
      </c>
      <c r="G504" s="2" t="s">
        <v>1258</v>
      </c>
      <c r="H504" s="37" t="s">
        <v>1259</v>
      </c>
      <c r="I504" s="37" t="s">
        <v>1260</v>
      </c>
      <c r="J504" s="37" t="s">
        <v>1261</v>
      </c>
      <c r="K504" s="37" t="s">
        <v>1262</v>
      </c>
      <c r="L504" s="37" t="s">
        <v>900</v>
      </c>
      <c r="M504" s="37" t="s">
        <v>901</v>
      </c>
      <c r="N504" s="37"/>
      <c r="O504" t="s">
        <v>1944</v>
      </c>
      <c r="P504" t="s">
        <v>904</v>
      </c>
      <c r="Q504" s="37">
        <v>126</v>
      </c>
    </row>
    <row r="505" spans="1:17" x14ac:dyDescent="0.2">
      <c r="A505"/>
      <c r="B505" t="s">
        <v>878</v>
      </c>
      <c r="C505" t="s">
        <v>1956</v>
      </c>
      <c r="E505" t="s">
        <v>1943</v>
      </c>
      <c r="F505" s="118" t="s">
        <v>435</v>
      </c>
      <c r="G505" s="2" t="s">
        <v>1258</v>
      </c>
      <c r="H505" s="37" t="s">
        <v>1259</v>
      </c>
      <c r="I505" s="37" t="s">
        <v>1260</v>
      </c>
      <c r="J505" s="37" t="s">
        <v>1261</v>
      </c>
      <c r="K505" s="37" t="s">
        <v>1262</v>
      </c>
      <c r="L505" s="37" t="s">
        <v>1282</v>
      </c>
      <c r="M505" s="97" t="s">
        <v>901</v>
      </c>
      <c r="N505" s="37"/>
      <c r="O505" t="s">
        <v>1957</v>
      </c>
      <c r="P505" s="37" t="s">
        <v>904</v>
      </c>
      <c r="Q505" s="37">
        <v>126</v>
      </c>
    </row>
    <row r="506" spans="1:17" x14ac:dyDescent="0.2">
      <c r="A506"/>
      <c r="B506" t="s">
        <v>878</v>
      </c>
      <c r="C506" t="s">
        <v>1945</v>
      </c>
      <c r="E506" t="s">
        <v>1943</v>
      </c>
      <c r="F506" s="118" t="s">
        <v>435</v>
      </c>
      <c r="G506" t="s">
        <v>1266</v>
      </c>
      <c r="H506" s="37" t="s">
        <v>1267</v>
      </c>
      <c r="I506" s="37" t="s">
        <v>1268</v>
      </c>
      <c r="J506" s="37" t="s">
        <v>1261</v>
      </c>
      <c r="K506" s="37" t="s">
        <v>1269</v>
      </c>
      <c r="L506" s="37" t="s">
        <v>885</v>
      </c>
      <c r="M506" s="67" t="s">
        <v>3680</v>
      </c>
      <c r="N506" s="67"/>
      <c r="O506" t="s">
        <v>1946</v>
      </c>
      <c r="P506" t="s">
        <v>904</v>
      </c>
    </row>
    <row r="507" spans="1:17" x14ac:dyDescent="0.2">
      <c r="A507"/>
      <c r="B507" t="s">
        <v>878</v>
      </c>
      <c r="C507" t="s">
        <v>1947</v>
      </c>
      <c r="E507" t="s">
        <v>1943</v>
      </c>
      <c r="F507" s="118" t="s">
        <v>435</v>
      </c>
      <c r="G507" t="s">
        <v>1266</v>
      </c>
      <c r="H507" s="37" t="s">
        <v>1267</v>
      </c>
      <c r="I507" s="37" t="s">
        <v>1268</v>
      </c>
      <c r="J507" s="37" t="s">
        <v>1261</v>
      </c>
      <c r="K507" s="37" t="s">
        <v>1269</v>
      </c>
      <c r="L507" s="37" t="s">
        <v>906</v>
      </c>
      <c r="M507" s="1" t="s">
        <v>901</v>
      </c>
      <c r="N507" s="37"/>
      <c r="O507" t="s">
        <v>1946</v>
      </c>
      <c r="P507" t="s">
        <v>904</v>
      </c>
    </row>
    <row r="508" spans="1:17" x14ac:dyDescent="0.2">
      <c r="A508"/>
      <c r="B508" t="s">
        <v>878</v>
      </c>
      <c r="C508" t="s">
        <v>1949</v>
      </c>
      <c r="E508" t="s">
        <v>1943</v>
      </c>
      <c r="F508" s="118" t="s">
        <v>435</v>
      </c>
      <c r="G508" s="2" t="s">
        <v>1266</v>
      </c>
      <c r="H508" s="37" t="s">
        <v>1267</v>
      </c>
      <c r="I508" s="37" t="s">
        <v>1268</v>
      </c>
      <c r="J508" s="37" t="s">
        <v>1261</v>
      </c>
      <c r="K508" s="37" t="s">
        <v>1269</v>
      </c>
      <c r="L508" s="37" t="s">
        <v>1274</v>
      </c>
      <c r="M508" s="1" t="s">
        <v>901</v>
      </c>
      <c r="N508" s="37"/>
      <c r="O508" t="s">
        <v>1946</v>
      </c>
      <c r="P508" t="s">
        <v>904</v>
      </c>
      <c r="Q508" s="37"/>
    </row>
    <row r="509" spans="1:17" x14ac:dyDescent="0.2">
      <c r="A509"/>
      <c r="B509" t="s">
        <v>878</v>
      </c>
      <c r="C509" t="s">
        <v>1951</v>
      </c>
      <c r="E509" t="s">
        <v>1943</v>
      </c>
      <c r="F509" s="118" t="s">
        <v>435</v>
      </c>
      <c r="G509" t="s">
        <v>1266</v>
      </c>
      <c r="H509" s="37" t="s">
        <v>1267</v>
      </c>
      <c r="I509" s="37" t="s">
        <v>1268</v>
      </c>
      <c r="J509" s="37" t="s">
        <v>1261</v>
      </c>
      <c r="K509" s="37" t="s">
        <v>1269</v>
      </c>
      <c r="L509" s="37" t="s">
        <v>1277</v>
      </c>
      <c r="M509" s="1" t="s">
        <v>3680</v>
      </c>
      <c r="N509" s="37"/>
      <c r="O509" t="s">
        <v>1946</v>
      </c>
      <c r="P509" t="s">
        <v>904</v>
      </c>
    </row>
    <row r="510" spans="1:17" x14ac:dyDescent="0.2">
      <c r="A510"/>
      <c r="B510" t="s">
        <v>878</v>
      </c>
      <c r="C510" t="s">
        <v>1953</v>
      </c>
      <c r="E510" t="s">
        <v>1943</v>
      </c>
      <c r="F510" s="118" t="s">
        <v>435</v>
      </c>
      <c r="G510" s="2" t="s">
        <v>1266</v>
      </c>
      <c r="H510" s="37" t="s">
        <v>1267</v>
      </c>
      <c r="I510" s="37" t="s">
        <v>1268</v>
      </c>
      <c r="J510" s="37" t="s">
        <v>1261</v>
      </c>
      <c r="K510" s="37" t="s">
        <v>1269</v>
      </c>
      <c r="L510" s="37" t="s">
        <v>900</v>
      </c>
      <c r="M510" s="1" t="s">
        <v>3680</v>
      </c>
      <c r="N510" s="37"/>
      <c r="O510" t="s">
        <v>1946</v>
      </c>
      <c r="P510" t="s">
        <v>904</v>
      </c>
      <c r="Q510" s="37"/>
    </row>
    <row r="511" spans="1:17" x14ac:dyDescent="0.2">
      <c r="A511"/>
      <c r="B511" t="s">
        <v>878</v>
      </c>
      <c r="C511" t="s">
        <v>1955</v>
      </c>
      <c r="E511" t="s">
        <v>1943</v>
      </c>
      <c r="F511" s="118" t="s">
        <v>435</v>
      </c>
      <c r="G511" t="s">
        <v>1266</v>
      </c>
      <c r="H511" s="37" t="s">
        <v>1267</v>
      </c>
      <c r="I511" s="37" t="s">
        <v>1268</v>
      </c>
      <c r="J511" s="37" t="s">
        <v>1261</v>
      </c>
      <c r="K511" s="37" t="s">
        <v>1269</v>
      </c>
      <c r="L511" s="37" t="s">
        <v>1282</v>
      </c>
      <c r="M511" s="67" t="s">
        <v>3680</v>
      </c>
      <c r="N511" s="67"/>
      <c r="O511" t="s">
        <v>1946</v>
      </c>
      <c r="P511" t="s">
        <v>904</v>
      </c>
    </row>
    <row r="512" spans="1:17" x14ac:dyDescent="0.2">
      <c r="A512"/>
      <c r="B512" t="s">
        <v>878</v>
      </c>
      <c r="C512" t="s">
        <v>2005</v>
      </c>
      <c r="E512" t="s">
        <v>1095</v>
      </c>
      <c r="F512" s="118" t="s">
        <v>746</v>
      </c>
      <c r="G512" s="2" t="s">
        <v>1258</v>
      </c>
      <c r="H512" s="37" t="s">
        <v>1259</v>
      </c>
      <c r="I512" s="37" t="s">
        <v>1260</v>
      </c>
      <c r="J512" s="37" t="s">
        <v>1863</v>
      </c>
      <c r="K512" s="37" t="s">
        <v>1262</v>
      </c>
      <c r="L512" s="37" t="s">
        <v>885</v>
      </c>
      <c r="M512" s="37" t="s">
        <v>3681</v>
      </c>
      <c r="N512" s="37" t="s">
        <v>2006</v>
      </c>
      <c r="O512" t="s">
        <v>2007</v>
      </c>
      <c r="P512" t="s">
        <v>898</v>
      </c>
      <c r="Q512" s="37">
        <v>0</v>
      </c>
    </row>
    <row r="513" spans="1:40" x14ac:dyDescent="0.2">
      <c r="A513"/>
      <c r="B513" t="s">
        <v>878</v>
      </c>
      <c r="C513" t="s">
        <v>2011</v>
      </c>
      <c r="E513" t="s">
        <v>1095</v>
      </c>
      <c r="F513" s="118" t="s">
        <v>746</v>
      </c>
      <c r="G513" t="s">
        <v>1258</v>
      </c>
      <c r="H513" s="37" t="s">
        <v>1259</v>
      </c>
      <c r="I513" s="37" t="s">
        <v>1260</v>
      </c>
      <c r="J513" s="37" t="s">
        <v>1863</v>
      </c>
      <c r="K513" s="37" t="s">
        <v>1262</v>
      </c>
      <c r="L513" s="37" t="s">
        <v>906</v>
      </c>
      <c r="M513" s="67" t="s">
        <v>901</v>
      </c>
      <c r="N513" s="67"/>
      <c r="O513" t="s">
        <v>2007</v>
      </c>
      <c r="P513" t="s">
        <v>904</v>
      </c>
    </row>
    <row r="514" spans="1:40" x14ac:dyDescent="0.2">
      <c r="A514"/>
      <c r="B514" t="s">
        <v>878</v>
      </c>
      <c r="C514" t="s">
        <v>2013</v>
      </c>
      <c r="E514" t="s">
        <v>1095</v>
      </c>
      <c r="F514" s="118" t="s">
        <v>746</v>
      </c>
      <c r="G514" s="2" t="s">
        <v>1258</v>
      </c>
      <c r="H514" s="37" t="s">
        <v>1259</v>
      </c>
      <c r="I514" s="37" t="s">
        <v>1260</v>
      </c>
      <c r="J514" s="37" t="s">
        <v>1863</v>
      </c>
      <c r="K514" s="37" t="s">
        <v>1262</v>
      </c>
      <c r="L514" s="37" t="s">
        <v>1274</v>
      </c>
      <c r="M514" s="37" t="s">
        <v>901</v>
      </c>
      <c r="N514" s="37"/>
      <c r="O514" t="s">
        <v>2007</v>
      </c>
      <c r="P514" t="s">
        <v>904</v>
      </c>
      <c r="Q514" s="37"/>
    </row>
    <row r="515" spans="1:40" x14ac:dyDescent="0.2">
      <c r="A515"/>
      <c r="B515" t="s">
        <v>878</v>
      </c>
      <c r="C515" t="s">
        <v>2015</v>
      </c>
      <c r="E515" t="s">
        <v>1095</v>
      </c>
      <c r="F515" s="118" t="s">
        <v>746</v>
      </c>
      <c r="G515" t="s">
        <v>1258</v>
      </c>
      <c r="H515" s="37" t="s">
        <v>1259</v>
      </c>
      <c r="I515" s="37" t="s">
        <v>1260</v>
      </c>
      <c r="J515" s="37" t="s">
        <v>1863</v>
      </c>
      <c r="K515" s="37" t="s">
        <v>1262</v>
      </c>
      <c r="L515" s="37" t="s">
        <v>1277</v>
      </c>
      <c r="M515" s="67" t="s">
        <v>901</v>
      </c>
      <c r="N515" s="67"/>
      <c r="O515" t="s">
        <v>2007</v>
      </c>
      <c r="P515" t="s">
        <v>904</v>
      </c>
      <c r="Q515">
        <v>126</v>
      </c>
    </row>
    <row r="516" spans="1:40" x14ac:dyDescent="0.2">
      <c r="A516"/>
      <c r="B516" t="s">
        <v>878</v>
      </c>
      <c r="C516" t="s">
        <v>2017</v>
      </c>
      <c r="E516" t="s">
        <v>1095</v>
      </c>
      <c r="F516" s="118" t="s">
        <v>746</v>
      </c>
      <c r="G516" s="2" t="s">
        <v>1258</v>
      </c>
      <c r="H516" s="37" t="s">
        <v>1259</v>
      </c>
      <c r="I516" s="37" t="s">
        <v>1260</v>
      </c>
      <c r="J516" s="37" t="s">
        <v>1863</v>
      </c>
      <c r="K516" s="37" t="s">
        <v>1262</v>
      </c>
      <c r="L516" s="37" t="s">
        <v>900</v>
      </c>
      <c r="M516" s="37" t="s">
        <v>901</v>
      </c>
      <c r="N516" s="37"/>
      <c r="O516" t="s">
        <v>2007</v>
      </c>
      <c r="P516" t="s">
        <v>904</v>
      </c>
      <c r="Q516" s="37">
        <v>126</v>
      </c>
    </row>
    <row r="517" spans="1:40" x14ac:dyDescent="0.2">
      <c r="A517"/>
      <c r="B517" t="s">
        <v>878</v>
      </c>
      <c r="C517" t="s">
        <v>2019</v>
      </c>
      <c r="E517" t="s">
        <v>1095</v>
      </c>
      <c r="F517" s="118" t="s">
        <v>746</v>
      </c>
      <c r="G517" s="2" t="s">
        <v>1258</v>
      </c>
      <c r="H517" s="37" t="s">
        <v>1259</v>
      </c>
      <c r="I517" s="37" t="s">
        <v>1260</v>
      </c>
      <c r="J517" s="37" t="s">
        <v>1863</v>
      </c>
      <c r="K517" s="37" t="s">
        <v>1262</v>
      </c>
      <c r="L517" s="37" t="s">
        <v>1282</v>
      </c>
      <c r="M517" s="97" t="s">
        <v>901</v>
      </c>
      <c r="N517" s="37"/>
      <c r="O517" t="s">
        <v>2020</v>
      </c>
      <c r="P517" s="37" t="s">
        <v>904</v>
      </c>
      <c r="Q517" s="37">
        <v>126</v>
      </c>
    </row>
    <row r="518" spans="1:40" x14ac:dyDescent="0.2">
      <c r="A518" s="48" t="s">
        <v>88</v>
      </c>
    </row>
    <row r="520" spans="1:40" x14ac:dyDescent="0.2">
      <c r="A520" s="134"/>
      <c r="B520" s="134"/>
      <c r="C520" s="134" t="s">
        <v>3682</v>
      </c>
      <c r="D520" s="134"/>
      <c r="E520" s="134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</row>
    <row r="521" spans="1:40" x14ac:dyDescent="0.2">
      <c r="B521" t="s">
        <v>878</v>
      </c>
      <c r="C521" t="s">
        <v>1265</v>
      </c>
      <c r="E521" t="s">
        <v>1257</v>
      </c>
      <c r="F521" t="s">
        <v>257</v>
      </c>
      <c r="G521" t="s">
        <v>1266</v>
      </c>
      <c r="H521" t="s">
        <v>1267</v>
      </c>
      <c r="I521" t="s">
        <v>1268</v>
      </c>
      <c r="J521" t="s">
        <v>1261</v>
      </c>
      <c r="K521" t="s">
        <v>1269</v>
      </c>
      <c r="L521" t="s">
        <v>885</v>
      </c>
      <c r="M521" t="s">
        <v>3683</v>
      </c>
      <c r="O521" t="s">
        <v>1270</v>
      </c>
      <c r="P521" t="s">
        <v>904</v>
      </c>
    </row>
    <row r="522" spans="1:40" x14ac:dyDescent="0.2">
      <c r="B522" t="s">
        <v>878</v>
      </c>
      <c r="C522" t="s">
        <v>1271</v>
      </c>
      <c r="E522" t="s">
        <v>1257</v>
      </c>
      <c r="F522" t="s">
        <v>257</v>
      </c>
      <c r="G522" t="s">
        <v>1266</v>
      </c>
      <c r="H522" t="s">
        <v>1267</v>
      </c>
      <c r="I522" t="s">
        <v>1268</v>
      </c>
      <c r="J522" t="s">
        <v>1261</v>
      </c>
      <c r="K522" t="s">
        <v>1269</v>
      </c>
      <c r="L522" t="s">
        <v>906</v>
      </c>
      <c r="M522" t="s">
        <v>901</v>
      </c>
      <c r="O522" t="s">
        <v>1270</v>
      </c>
      <c r="P522" t="s">
        <v>904</v>
      </c>
    </row>
    <row r="523" spans="1:40" x14ac:dyDescent="0.2">
      <c r="B523" t="s">
        <v>878</v>
      </c>
      <c r="C523" t="s">
        <v>1273</v>
      </c>
      <c r="E523" t="s">
        <v>1257</v>
      </c>
      <c r="F523" t="s">
        <v>257</v>
      </c>
      <c r="G523" t="s">
        <v>1266</v>
      </c>
      <c r="H523" t="s">
        <v>1267</v>
      </c>
      <c r="I523" t="s">
        <v>1268</v>
      </c>
      <c r="J523" t="s">
        <v>1261</v>
      </c>
      <c r="K523" t="s">
        <v>1269</v>
      </c>
      <c r="L523" t="s">
        <v>1274</v>
      </c>
      <c r="M523" t="s">
        <v>901</v>
      </c>
      <c r="O523" t="s">
        <v>1270</v>
      </c>
      <c r="P523" t="s">
        <v>904</v>
      </c>
    </row>
    <row r="524" spans="1:40" x14ac:dyDescent="0.2">
      <c r="B524" t="s">
        <v>878</v>
      </c>
      <c r="C524" t="s">
        <v>1276</v>
      </c>
      <c r="E524" t="s">
        <v>1257</v>
      </c>
      <c r="F524" t="s">
        <v>257</v>
      </c>
      <c r="G524" t="s">
        <v>1266</v>
      </c>
      <c r="H524" t="s">
        <v>1267</v>
      </c>
      <c r="I524" t="s">
        <v>1268</v>
      </c>
      <c r="J524" t="s">
        <v>1261</v>
      </c>
      <c r="K524" t="s">
        <v>1269</v>
      </c>
      <c r="L524" t="s">
        <v>1277</v>
      </c>
      <c r="M524" t="s">
        <v>3683</v>
      </c>
      <c r="O524" t="s">
        <v>1270</v>
      </c>
      <c r="P524" t="s">
        <v>904</v>
      </c>
    </row>
    <row r="525" spans="1:40" x14ac:dyDescent="0.2">
      <c r="B525" t="s">
        <v>878</v>
      </c>
      <c r="C525" t="s">
        <v>1279</v>
      </c>
      <c r="E525" t="s">
        <v>1257</v>
      </c>
      <c r="F525" t="s">
        <v>257</v>
      </c>
      <c r="G525" t="s">
        <v>1266</v>
      </c>
      <c r="H525" t="s">
        <v>1267</v>
      </c>
      <c r="I525" t="s">
        <v>1268</v>
      </c>
      <c r="J525" t="s">
        <v>1261</v>
      </c>
      <c r="K525" t="s">
        <v>1269</v>
      </c>
      <c r="L525" t="s">
        <v>900</v>
      </c>
      <c r="M525" t="s">
        <v>3683</v>
      </c>
      <c r="O525" t="s">
        <v>1270</v>
      </c>
      <c r="P525" t="s">
        <v>904</v>
      </c>
    </row>
    <row r="526" spans="1:40" x14ac:dyDescent="0.2">
      <c r="B526" t="s">
        <v>878</v>
      </c>
      <c r="C526" t="s">
        <v>1281</v>
      </c>
      <c r="E526" t="s">
        <v>1257</v>
      </c>
      <c r="F526" t="s">
        <v>257</v>
      </c>
      <c r="G526" t="s">
        <v>1266</v>
      </c>
      <c r="H526" t="s">
        <v>1267</v>
      </c>
      <c r="I526" t="s">
        <v>1268</v>
      </c>
      <c r="J526" t="s">
        <v>1261</v>
      </c>
      <c r="K526" t="s">
        <v>1269</v>
      </c>
      <c r="L526" t="s">
        <v>1282</v>
      </c>
      <c r="M526" t="s">
        <v>3683</v>
      </c>
      <c r="O526" t="s">
        <v>1270</v>
      </c>
      <c r="P526" t="s">
        <v>904</v>
      </c>
    </row>
    <row r="527" spans="1:40" x14ac:dyDescent="0.2">
      <c r="B527" t="s">
        <v>878</v>
      </c>
      <c r="C527" t="s">
        <v>1285</v>
      </c>
      <c r="E527" t="s">
        <v>909</v>
      </c>
      <c r="F527" t="s">
        <v>257</v>
      </c>
      <c r="G527" t="s">
        <v>1266</v>
      </c>
      <c r="H527" t="s">
        <v>1267</v>
      </c>
      <c r="I527" t="s">
        <v>1268</v>
      </c>
      <c r="J527" t="s">
        <v>1261</v>
      </c>
      <c r="K527" t="s">
        <v>1269</v>
      </c>
      <c r="L527" t="s">
        <v>885</v>
      </c>
      <c r="M527" t="s">
        <v>3684</v>
      </c>
      <c r="O527" t="s">
        <v>1286</v>
      </c>
      <c r="P527" t="s">
        <v>904</v>
      </c>
    </row>
    <row r="528" spans="1:40" x14ac:dyDescent="0.2">
      <c r="B528" t="s">
        <v>878</v>
      </c>
      <c r="C528" t="s">
        <v>1287</v>
      </c>
      <c r="E528" t="s">
        <v>909</v>
      </c>
      <c r="F528" t="s">
        <v>257</v>
      </c>
      <c r="G528" t="s">
        <v>1266</v>
      </c>
      <c r="H528" t="s">
        <v>1267</v>
      </c>
      <c r="I528" t="s">
        <v>1268</v>
      </c>
      <c r="J528" t="s">
        <v>1261</v>
      </c>
      <c r="K528" t="s">
        <v>1269</v>
      </c>
      <c r="L528" t="s">
        <v>906</v>
      </c>
      <c r="M528" t="s">
        <v>901</v>
      </c>
      <c r="O528" t="s">
        <v>1286</v>
      </c>
      <c r="P528" t="s">
        <v>904</v>
      </c>
    </row>
    <row r="529" spans="2:16" x14ac:dyDescent="0.2">
      <c r="B529" t="s">
        <v>878</v>
      </c>
      <c r="C529" t="s">
        <v>1288</v>
      </c>
      <c r="E529" t="s">
        <v>909</v>
      </c>
      <c r="F529" t="s">
        <v>257</v>
      </c>
      <c r="G529" t="s">
        <v>1266</v>
      </c>
      <c r="H529" t="s">
        <v>1267</v>
      </c>
      <c r="I529" t="s">
        <v>1268</v>
      </c>
      <c r="J529" t="s">
        <v>1261</v>
      </c>
      <c r="K529" t="s">
        <v>1269</v>
      </c>
      <c r="L529" t="s">
        <v>1274</v>
      </c>
      <c r="M529" t="s">
        <v>901</v>
      </c>
      <c r="O529" t="s">
        <v>1286</v>
      </c>
      <c r="P529" t="s">
        <v>904</v>
      </c>
    </row>
    <row r="530" spans="2:16" x14ac:dyDescent="0.2">
      <c r="B530" t="s">
        <v>878</v>
      </c>
      <c r="C530" t="s">
        <v>1289</v>
      </c>
      <c r="E530" t="s">
        <v>909</v>
      </c>
      <c r="F530" t="s">
        <v>257</v>
      </c>
      <c r="G530" t="s">
        <v>1266</v>
      </c>
      <c r="H530" t="s">
        <v>1267</v>
      </c>
      <c r="I530" t="s">
        <v>1268</v>
      </c>
      <c r="J530" t="s">
        <v>1261</v>
      </c>
      <c r="K530" t="s">
        <v>1269</v>
      </c>
      <c r="L530" t="s">
        <v>1277</v>
      </c>
      <c r="M530" t="s">
        <v>3684</v>
      </c>
      <c r="O530" t="s">
        <v>1286</v>
      </c>
      <c r="P530" t="s">
        <v>904</v>
      </c>
    </row>
    <row r="531" spans="2:16" x14ac:dyDescent="0.2">
      <c r="B531" t="s">
        <v>878</v>
      </c>
      <c r="C531" t="s">
        <v>1290</v>
      </c>
      <c r="E531" t="s">
        <v>909</v>
      </c>
      <c r="F531" t="s">
        <v>257</v>
      </c>
      <c r="G531" t="s">
        <v>1266</v>
      </c>
      <c r="H531" t="s">
        <v>1267</v>
      </c>
      <c r="I531" t="s">
        <v>1268</v>
      </c>
      <c r="J531" t="s">
        <v>1261</v>
      </c>
      <c r="K531" t="s">
        <v>1269</v>
      </c>
      <c r="L531" t="s">
        <v>900</v>
      </c>
      <c r="M531" t="s">
        <v>3684</v>
      </c>
      <c r="O531" t="s">
        <v>1286</v>
      </c>
      <c r="P531" t="s">
        <v>904</v>
      </c>
    </row>
    <row r="532" spans="2:16" x14ac:dyDescent="0.2">
      <c r="B532" t="s">
        <v>878</v>
      </c>
      <c r="C532" t="s">
        <v>1291</v>
      </c>
      <c r="E532" t="s">
        <v>909</v>
      </c>
      <c r="F532" t="s">
        <v>257</v>
      </c>
      <c r="G532" t="s">
        <v>1266</v>
      </c>
      <c r="H532" t="s">
        <v>1267</v>
      </c>
      <c r="I532" t="s">
        <v>1268</v>
      </c>
      <c r="J532" t="s">
        <v>1261</v>
      </c>
      <c r="K532" t="s">
        <v>1269</v>
      </c>
      <c r="L532" t="s">
        <v>1282</v>
      </c>
      <c r="M532" t="s">
        <v>3684</v>
      </c>
      <c r="O532" t="s">
        <v>1286</v>
      </c>
      <c r="P532" t="s">
        <v>904</v>
      </c>
    </row>
    <row r="533" spans="2:16" x14ac:dyDescent="0.2">
      <c r="B533" t="s">
        <v>878</v>
      </c>
      <c r="C533" t="s">
        <v>1512</v>
      </c>
      <c r="E533" t="s">
        <v>1510</v>
      </c>
      <c r="F533" t="s">
        <v>257</v>
      </c>
      <c r="G533" t="s">
        <v>1266</v>
      </c>
      <c r="H533" t="s">
        <v>1267</v>
      </c>
      <c r="I533" t="s">
        <v>1268</v>
      </c>
      <c r="J533" t="s">
        <v>1261</v>
      </c>
      <c r="K533" t="s">
        <v>1269</v>
      </c>
      <c r="L533" t="s">
        <v>885</v>
      </c>
      <c r="M533" t="s">
        <v>3685</v>
      </c>
      <c r="O533" t="s">
        <v>1513</v>
      </c>
      <c r="P533" t="s">
        <v>904</v>
      </c>
    </row>
    <row r="534" spans="2:16" x14ac:dyDescent="0.2">
      <c r="B534" t="s">
        <v>878</v>
      </c>
      <c r="C534" t="s">
        <v>1514</v>
      </c>
      <c r="E534" t="s">
        <v>1510</v>
      </c>
      <c r="F534" t="s">
        <v>257</v>
      </c>
      <c r="G534" t="s">
        <v>1266</v>
      </c>
      <c r="H534" t="s">
        <v>1267</v>
      </c>
      <c r="I534" t="s">
        <v>1268</v>
      </c>
      <c r="J534" t="s">
        <v>1261</v>
      </c>
      <c r="K534" t="s">
        <v>1269</v>
      </c>
      <c r="L534" t="s">
        <v>906</v>
      </c>
      <c r="M534" t="s">
        <v>901</v>
      </c>
      <c r="O534" t="s">
        <v>1513</v>
      </c>
      <c r="P534" t="s">
        <v>904</v>
      </c>
    </row>
    <row r="535" spans="2:16" x14ac:dyDescent="0.2">
      <c r="B535" t="s">
        <v>878</v>
      </c>
      <c r="C535" t="s">
        <v>1516</v>
      </c>
      <c r="E535" t="s">
        <v>1510</v>
      </c>
      <c r="F535" t="s">
        <v>257</v>
      </c>
      <c r="G535" t="s">
        <v>1266</v>
      </c>
      <c r="H535" t="s">
        <v>1267</v>
      </c>
      <c r="I535" t="s">
        <v>1268</v>
      </c>
      <c r="J535" t="s">
        <v>1261</v>
      </c>
      <c r="K535" t="s">
        <v>1269</v>
      </c>
      <c r="L535" t="s">
        <v>1274</v>
      </c>
      <c r="M535" t="s">
        <v>901</v>
      </c>
      <c r="O535" t="s">
        <v>1513</v>
      </c>
      <c r="P535" t="s">
        <v>904</v>
      </c>
    </row>
    <row r="536" spans="2:16" x14ac:dyDescent="0.2">
      <c r="B536" t="s">
        <v>878</v>
      </c>
      <c r="C536" t="s">
        <v>1518</v>
      </c>
      <c r="E536" t="s">
        <v>1510</v>
      </c>
      <c r="F536" t="s">
        <v>257</v>
      </c>
      <c r="G536" t="s">
        <v>1266</v>
      </c>
      <c r="H536" t="s">
        <v>1267</v>
      </c>
      <c r="I536" t="s">
        <v>1268</v>
      </c>
      <c r="J536" t="s">
        <v>1261</v>
      </c>
      <c r="K536" t="s">
        <v>1269</v>
      </c>
      <c r="L536" t="s">
        <v>1277</v>
      </c>
      <c r="M536" t="s">
        <v>3685</v>
      </c>
      <c r="O536" t="s">
        <v>1513</v>
      </c>
      <c r="P536" t="s">
        <v>904</v>
      </c>
    </row>
    <row r="537" spans="2:16" x14ac:dyDescent="0.2">
      <c r="B537" t="s">
        <v>878</v>
      </c>
      <c r="C537" t="s">
        <v>1520</v>
      </c>
      <c r="E537" t="s">
        <v>1510</v>
      </c>
      <c r="F537" t="s">
        <v>257</v>
      </c>
      <c r="G537" t="s">
        <v>1266</v>
      </c>
      <c r="H537" t="s">
        <v>1267</v>
      </c>
      <c r="I537" t="s">
        <v>1268</v>
      </c>
      <c r="J537" t="s">
        <v>1261</v>
      </c>
      <c r="K537" t="s">
        <v>1269</v>
      </c>
      <c r="L537" t="s">
        <v>900</v>
      </c>
      <c r="M537" t="s">
        <v>3685</v>
      </c>
      <c r="O537" t="s">
        <v>1513</v>
      </c>
      <c r="P537" t="s">
        <v>904</v>
      </c>
    </row>
    <row r="538" spans="2:16" x14ac:dyDescent="0.2">
      <c r="B538" t="s">
        <v>878</v>
      </c>
      <c r="C538" t="s">
        <v>1522</v>
      </c>
      <c r="E538" t="s">
        <v>1510</v>
      </c>
      <c r="F538" t="s">
        <v>257</v>
      </c>
      <c r="G538" t="s">
        <v>1266</v>
      </c>
      <c r="H538" t="s">
        <v>1267</v>
      </c>
      <c r="I538" t="s">
        <v>1268</v>
      </c>
      <c r="J538" t="s">
        <v>1261</v>
      </c>
      <c r="K538" t="s">
        <v>1269</v>
      </c>
      <c r="L538" t="s">
        <v>1282</v>
      </c>
      <c r="M538" t="s">
        <v>3685</v>
      </c>
      <c r="O538" t="s">
        <v>1513</v>
      </c>
      <c r="P538" t="s">
        <v>904</v>
      </c>
    </row>
    <row r="539" spans="2:16" x14ac:dyDescent="0.2">
      <c r="B539" t="s">
        <v>878</v>
      </c>
      <c r="C539" t="s">
        <v>1614</v>
      </c>
      <c r="E539" t="s">
        <v>1611</v>
      </c>
      <c r="F539" t="s">
        <v>257</v>
      </c>
      <c r="G539" t="s">
        <v>1266</v>
      </c>
      <c r="H539" t="s">
        <v>1267</v>
      </c>
      <c r="I539" t="s">
        <v>1268</v>
      </c>
      <c r="J539" t="s">
        <v>1261</v>
      </c>
      <c r="K539" t="s">
        <v>1269</v>
      </c>
      <c r="L539" t="s">
        <v>885</v>
      </c>
      <c r="M539" t="s">
        <v>3686</v>
      </c>
      <c r="O539" t="s">
        <v>1615</v>
      </c>
      <c r="P539" t="s">
        <v>904</v>
      </c>
    </row>
    <row r="540" spans="2:16" x14ac:dyDescent="0.2">
      <c r="B540" t="s">
        <v>878</v>
      </c>
      <c r="C540" t="s">
        <v>1616</v>
      </c>
      <c r="E540" t="s">
        <v>1611</v>
      </c>
      <c r="F540" t="s">
        <v>257</v>
      </c>
      <c r="G540" t="s">
        <v>1266</v>
      </c>
      <c r="H540" t="s">
        <v>1267</v>
      </c>
      <c r="I540" t="s">
        <v>1268</v>
      </c>
      <c r="J540" t="s">
        <v>1261</v>
      </c>
      <c r="K540" t="s">
        <v>1269</v>
      </c>
      <c r="L540" t="s">
        <v>906</v>
      </c>
      <c r="M540" t="s">
        <v>901</v>
      </c>
      <c r="O540" t="s">
        <v>1615</v>
      </c>
      <c r="P540" t="s">
        <v>904</v>
      </c>
    </row>
    <row r="541" spans="2:16" x14ac:dyDescent="0.2">
      <c r="B541" t="s">
        <v>878</v>
      </c>
      <c r="C541" t="s">
        <v>1618</v>
      </c>
      <c r="E541" t="s">
        <v>1611</v>
      </c>
      <c r="F541" t="s">
        <v>257</v>
      </c>
      <c r="G541" t="s">
        <v>1266</v>
      </c>
      <c r="H541" t="s">
        <v>1267</v>
      </c>
      <c r="I541" t="s">
        <v>1268</v>
      </c>
      <c r="J541" t="s">
        <v>1261</v>
      </c>
      <c r="K541" t="s">
        <v>1269</v>
      </c>
      <c r="L541" t="s">
        <v>1274</v>
      </c>
      <c r="M541" t="s">
        <v>901</v>
      </c>
      <c r="O541" t="s">
        <v>1615</v>
      </c>
      <c r="P541" t="s">
        <v>904</v>
      </c>
    </row>
    <row r="542" spans="2:16" x14ac:dyDescent="0.2">
      <c r="B542" t="s">
        <v>878</v>
      </c>
      <c r="C542" t="s">
        <v>1620</v>
      </c>
      <c r="E542" t="s">
        <v>1611</v>
      </c>
      <c r="F542" t="s">
        <v>257</v>
      </c>
      <c r="G542" t="s">
        <v>1266</v>
      </c>
      <c r="H542" t="s">
        <v>1267</v>
      </c>
      <c r="I542" t="s">
        <v>1268</v>
      </c>
      <c r="J542" t="s">
        <v>1261</v>
      </c>
      <c r="K542" t="s">
        <v>1269</v>
      </c>
      <c r="L542" t="s">
        <v>1277</v>
      </c>
      <c r="M542" t="s">
        <v>3686</v>
      </c>
      <c r="O542" t="s">
        <v>1615</v>
      </c>
      <c r="P542" t="s">
        <v>904</v>
      </c>
    </row>
    <row r="543" spans="2:16" x14ac:dyDescent="0.2">
      <c r="B543" t="s">
        <v>878</v>
      </c>
      <c r="C543" t="s">
        <v>1622</v>
      </c>
      <c r="E543" t="s">
        <v>1611</v>
      </c>
      <c r="F543" t="s">
        <v>257</v>
      </c>
      <c r="G543" t="s">
        <v>1266</v>
      </c>
      <c r="H543" t="s">
        <v>1267</v>
      </c>
      <c r="I543" t="s">
        <v>1268</v>
      </c>
      <c r="J543" t="s">
        <v>1261</v>
      </c>
      <c r="K543" t="s">
        <v>1269</v>
      </c>
      <c r="L543" t="s">
        <v>900</v>
      </c>
      <c r="M543" t="s">
        <v>3686</v>
      </c>
      <c r="O543" t="s">
        <v>1615</v>
      </c>
      <c r="P543" t="s">
        <v>904</v>
      </c>
    </row>
    <row r="544" spans="2:16" x14ac:dyDescent="0.2">
      <c r="B544" t="s">
        <v>878</v>
      </c>
      <c r="C544" t="s">
        <v>1624</v>
      </c>
      <c r="E544" t="s">
        <v>1611</v>
      </c>
      <c r="F544" t="s">
        <v>257</v>
      </c>
      <c r="G544" t="s">
        <v>1266</v>
      </c>
      <c r="H544" t="s">
        <v>1267</v>
      </c>
      <c r="I544" t="s">
        <v>1268</v>
      </c>
      <c r="J544" t="s">
        <v>1261</v>
      </c>
      <c r="K544" t="s">
        <v>1269</v>
      </c>
      <c r="L544" t="s">
        <v>1282</v>
      </c>
      <c r="M544" t="s">
        <v>3686</v>
      </c>
      <c r="O544" t="s">
        <v>1615</v>
      </c>
      <c r="P544" t="s">
        <v>904</v>
      </c>
    </row>
    <row r="545" spans="2:16" x14ac:dyDescent="0.2">
      <c r="B545" t="s">
        <v>878</v>
      </c>
      <c r="C545" t="s">
        <v>1897</v>
      </c>
      <c r="E545" t="s">
        <v>1065</v>
      </c>
      <c r="F545" t="s">
        <v>435</v>
      </c>
      <c r="G545" t="s">
        <v>1266</v>
      </c>
      <c r="H545" t="s">
        <v>1267</v>
      </c>
      <c r="I545" t="s">
        <v>1268</v>
      </c>
      <c r="J545" t="s">
        <v>1261</v>
      </c>
      <c r="K545" t="s">
        <v>1269</v>
      </c>
      <c r="L545" t="s">
        <v>885</v>
      </c>
      <c r="M545" t="s">
        <v>3687</v>
      </c>
      <c r="O545" t="s">
        <v>1898</v>
      </c>
      <c r="P545" t="s">
        <v>904</v>
      </c>
    </row>
    <row r="546" spans="2:16" x14ac:dyDescent="0.2">
      <c r="B546" t="s">
        <v>878</v>
      </c>
      <c r="C546" t="s">
        <v>1899</v>
      </c>
      <c r="E546" t="s">
        <v>1065</v>
      </c>
      <c r="F546" t="s">
        <v>435</v>
      </c>
      <c r="G546" t="s">
        <v>1266</v>
      </c>
      <c r="H546" t="s">
        <v>1267</v>
      </c>
      <c r="I546" t="s">
        <v>1268</v>
      </c>
      <c r="J546" t="s">
        <v>1261</v>
      </c>
      <c r="K546" t="s">
        <v>1269</v>
      </c>
      <c r="L546" t="s">
        <v>906</v>
      </c>
      <c r="M546" t="s">
        <v>901</v>
      </c>
      <c r="O546" t="s">
        <v>1898</v>
      </c>
      <c r="P546" t="s">
        <v>904</v>
      </c>
    </row>
    <row r="547" spans="2:16" x14ac:dyDescent="0.2">
      <c r="B547" t="s">
        <v>878</v>
      </c>
      <c r="C547" t="s">
        <v>1901</v>
      </c>
      <c r="E547" t="s">
        <v>1065</v>
      </c>
      <c r="F547" t="s">
        <v>435</v>
      </c>
      <c r="G547" t="s">
        <v>1266</v>
      </c>
      <c r="H547" t="s">
        <v>1267</v>
      </c>
      <c r="I547" t="s">
        <v>1268</v>
      </c>
      <c r="J547" t="s">
        <v>1261</v>
      </c>
      <c r="K547" t="s">
        <v>1269</v>
      </c>
      <c r="L547" t="s">
        <v>1274</v>
      </c>
      <c r="M547" t="s">
        <v>901</v>
      </c>
      <c r="O547" t="s">
        <v>1898</v>
      </c>
      <c r="P547" t="s">
        <v>904</v>
      </c>
    </row>
    <row r="548" spans="2:16" x14ac:dyDescent="0.2">
      <c r="B548" t="s">
        <v>878</v>
      </c>
      <c r="C548" t="s">
        <v>1903</v>
      </c>
      <c r="E548" t="s">
        <v>1065</v>
      </c>
      <c r="F548" t="s">
        <v>435</v>
      </c>
      <c r="G548" t="s">
        <v>1266</v>
      </c>
      <c r="H548" t="s">
        <v>1267</v>
      </c>
      <c r="I548" t="s">
        <v>1268</v>
      </c>
      <c r="J548" t="s">
        <v>1261</v>
      </c>
      <c r="K548" t="s">
        <v>1269</v>
      </c>
      <c r="L548" t="s">
        <v>1277</v>
      </c>
      <c r="M548" t="s">
        <v>3687</v>
      </c>
      <c r="O548" t="s">
        <v>1898</v>
      </c>
      <c r="P548" t="s">
        <v>904</v>
      </c>
    </row>
    <row r="549" spans="2:16" x14ac:dyDescent="0.2">
      <c r="B549" t="s">
        <v>878</v>
      </c>
      <c r="C549" t="s">
        <v>1905</v>
      </c>
      <c r="E549" t="s">
        <v>1065</v>
      </c>
      <c r="F549" t="s">
        <v>435</v>
      </c>
      <c r="G549" t="s">
        <v>1266</v>
      </c>
      <c r="H549" t="s">
        <v>1267</v>
      </c>
      <c r="I549" t="s">
        <v>1268</v>
      </c>
      <c r="J549" t="s">
        <v>1261</v>
      </c>
      <c r="K549" t="s">
        <v>1269</v>
      </c>
      <c r="L549" t="s">
        <v>900</v>
      </c>
      <c r="M549" t="s">
        <v>3687</v>
      </c>
      <c r="O549" t="s">
        <v>1898</v>
      </c>
      <c r="P549" t="s">
        <v>904</v>
      </c>
    </row>
    <row r="550" spans="2:16" x14ac:dyDescent="0.2">
      <c r="B550" t="s">
        <v>878</v>
      </c>
      <c r="C550" t="s">
        <v>1907</v>
      </c>
      <c r="E550" t="s">
        <v>1065</v>
      </c>
      <c r="F550" t="s">
        <v>435</v>
      </c>
      <c r="G550" t="s">
        <v>1266</v>
      </c>
      <c r="H550" t="s">
        <v>1267</v>
      </c>
      <c r="I550" t="s">
        <v>1268</v>
      </c>
      <c r="J550" t="s">
        <v>1261</v>
      </c>
      <c r="K550" t="s">
        <v>1269</v>
      </c>
      <c r="L550" t="s">
        <v>1282</v>
      </c>
      <c r="M550" t="s">
        <v>3687</v>
      </c>
      <c r="O550" t="s">
        <v>1898</v>
      </c>
      <c r="P550" t="s">
        <v>904</v>
      </c>
    </row>
    <row r="551" spans="2:16" x14ac:dyDescent="0.2">
      <c r="B551" t="s">
        <v>878</v>
      </c>
      <c r="C551" t="s">
        <v>1977</v>
      </c>
      <c r="E551" t="s">
        <v>1082</v>
      </c>
      <c r="F551" t="s">
        <v>746</v>
      </c>
      <c r="G551" t="s">
        <v>1266</v>
      </c>
      <c r="H551" t="s">
        <v>1267</v>
      </c>
      <c r="I551" t="s">
        <v>1268</v>
      </c>
      <c r="J551" t="s">
        <v>1863</v>
      </c>
      <c r="K551" t="s">
        <v>1269</v>
      </c>
      <c r="L551" t="s">
        <v>885</v>
      </c>
      <c r="M551" t="s">
        <v>3688</v>
      </c>
      <c r="O551" t="s">
        <v>1978</v>
      </c>
      <c r="P551" t="s">
        <v>904</v>
      </c>
    </row>
    <row r="552" spans="2:16" x14ac:dyDescent="0.2">
      <c r="B552" t="s">
        <v>878</v>
      </c>
      <c r="C552" t="s">
        <v>1979</v>
      </c>
      <c r="E552" t="s">
        <v>1082</v>
      </c>
      <c r="F552" t="s">
        <v>746</v>
      </c>
      <c r="G552" t="s">
        <v>1266</v>
      </c>
      <c r="H552" t="s">
        <v>1267</v>
      </c>
      <c r="I552" t="s">
        <v>1268</v>
      </c>
      <c r="J552" t="s">
        <v>1863</v>
      </c>
      <c r="K552" t="s">
        <v>1269</v>
      </c>
      <c r="L552" t="s">
        <v>906</v>
      </c>
      <c r="M552" t="s">
        <v>901</v>
      </c>
      <c r="O552" t="s">
        <v>1978</v>
      </c>
      <c r="P552" t="s">
        <v>904</v>
      </c>
    </row>
    <row r="553" spans="2:16" x14ac:dyDescent="0.2">
      <c r="B553" t="s">
        <v>878</v>
      </c>
      <c r="C553" t="s">
        <v>1981</v>
      </c>
      <c r="E553" t="s">
        <v>1082</v>
      </c>
      <c r="F553" t="s">
        <v>746</v>
      </c>
      <c r="G553" t="s">
        <v>1266</v>
      </c>
      <c r="H553" t="s">
        <v>1267</v>
      </c>
      <c r="I553" t="s">
        <v>1268</v>
      </c>
      <c r="J553" t="s">
        <v>1863</v>
      </c>
      <c r="K553" t="s">
        <v>1269</v>
      </c>
      <c r="L553" t="s">
        <v>1274</v>
      </c>
      <c r="M553" t="s">
        <v>901</v>
      </c>
      <c r="O553" t="s">
        <v>1978</v>
      </c>
      <c r="P553" t="s">
        <v>904</v>
      </c>
    </row>
    <row r="554" spans="2:16" x14ac:dyDescent="0.2">
      <c r="B554" t="s">
        <v>878</v>
      </c>
      <c r="C554" t="s">
        <v>1983</v>
      </c>
      <c r="E554" t="s">
        <v>1082</v>
      </c>
      <c r="F554" t="s">
        <v>746</v>
      </c>
      <c r="G554" t="s">
        <v>1266</v>
      </c>
      <c r="H554" t="s">
        <v>1267</v>
      </c>
      <c r="I554" t="s">
        <v>1268</v>
      </c>
      <c r="J554" t="s">
        <v>1863</v>
      </c>
      <c r="K554" t="s">
        <v>1269</v>
      </c>
      <c r="L554" t="s">
        <v>1277</v>
      </c>
      <c r="M554" t="s">
        <v>3688</v>
      </c>
      <c r="O554" t="s">
        <v>1978</v>
      </c>
      <c r="P554" t="s">
        <v>904</v>
      </c>
    </row>
    <row r="555" spans="2:16" x14ac:dyDescent="0.2">
      <c r="B555" t="s">
        <v>878</v>
      </c>
      <c r="C555" t="s">
        <v>1985</v>
      </c>
      <c r="E555" t="s">
        <v>1082</v>
      </c>
      <c r="F555" t="s">
        <v>746</v>
      </c>
      <c r="G555" t="s">
        <v>1266</v>
      </c>
      <c r="H555" t="s">
        <v>1267</v>
      </c>
      <c r="I555" t="s">
        <v>1268</v>
      </c>
      <c r="J555" t="s">
        <v>1863</v>
      </c>
      <c r="K555" t="s">
        <v>1269</v>
      </c>
      <c r="L555" t="s">
        <v>900</v>
      </c>
      <c r="M555" t="s">
        <v>3688</v>
      </c>
      <c r="O555" t="s">
        <v>1978</v>
      </c>
      <c r="P555" t="s">
        <v>904</v>
      </c>
    </row>
    <row r="556" spans="2:16" x14ac:dyDescent="0.2">
      <c r="B556" t="s">
        <v>878</v>
      </c>
      <c r="C556" t="s">
        <v>1987</v>
      </c>
      <c r="E556" t="s">
        <v>1082</v>
      </c>
      <c r="F556" t="s">
        <v>746</v>
      </c>
      <c r="G556" t="s">
        <v>1266</v>
      </c>
      <c r="H556" t="s">
        <v>1267</v>
      </c>
      <c r="I556" t="s">
        <v>1268</v>
      </c>
      <c r="J556" t="s">
        <v>1863</v>
      </c>
      <c r="K556" t="s">
        <v>1269</v>
      </c>
      <c r="L556" t="s">
        <v>1282</v>
      </c>
      <c r="M556" t="s">
        <v>3688</v>
      </c>
      <c r="O556" t="s">
        <v>1978</v>
      </c>
      <c r="P556" t="s">
        <v>904</v>
      </c>
    </row>
    <row r="557" spans="2:16" x14ac:dyDescent="0.2">
      <c r="B557" t="s">
        <v>878</v>
      </c>
      <c r="C557" t="s">
        <v>2008</v>
      </c>
      <c r="E557" t="s">
        <v>1095</v>
      </c>
      <c r="F557" t="s">
        <v>746</v>
      </c>
      <c r="G557" t="s">
        <v>1266</v>
      </c>
      <c r="H557" t="s">
        <v>1267</v>
      </c>
      <c r="I557" t="s">
        <v>1268</v>
      </c>
      <c r="J557" t="s">
        <v>1863</v>
      </c>
      <c r="K557" t="s">
        <v>1269</v>
      </c>
      <c r="L557" t="s">
        <v>885</v>
      </c>
      <c r="M557" t="s">
        <v>3689</v>
      </c>
      <c r="O557" t="s">
        <v>2009</v>
      </c>
      <c r="P557" t="s">
        <v>904</v>
      </c>
    </row>
    <row r="558" spans="2:16" x14ac:dyDescent="0.2">
      <c r="B558" t="s">
        <v>878</v>
      </c>
      <c r="C558" t="s">
        <v>2010</v>
      </c>
      <c r="E558" t="s">
        <v>1095</v>
      </c>
      <c r="F558" t="s">
        <v>746</v>
      </c>
      <c r="G558" t="s">
        <v>1266</v>
      </c>
      <c r="H558" t="s">
        <v>1267</v>
      </c>
      <c r="I558" t="s">
        <v>1268</v>
      </c>
      <c r="J558" t="s">
        <v>1863</v>
      </c>
      <c r="K558" t="s">
        <v>1269</v>
      </c>
      <c r="L558" t="s">
        <v>906</v>
      </c>
      <c r="M558" t="s">
        <v>901</v>
      </c>
      <c r="O558" t="s">
        <v>2009</v>
      </c>
      <c r="P558" t="s">
        <v>904</v>
      </c>
    </row>
    <row r="559" spans="2:16" x14ac:dyDescent="0.2">
      <c r="B559" t="s">
        <v>878</v>
      </c>
      <c r="C559" t="s">
        <v>2012</v>
      </c>
      <c r="E559" t="s">
        <v>1095</v>
      </c>
      <c r="F559" t="s">
        <v>746</v>
      </c>
      <c r="G559" t="s">
        <v>1266</v>
      </c>
      <c r="H559" t="s">
        <v>1267</v>
      </c>
      <c r="I559" t="s">
        <v>1268</v>
      </c>
      <c r="J559" t="s">
        <v>1863</v>
      </c>
      <c r="K559" t="s">
        <v>1269</v>
      </c>
      <c r="L559" t="s">
        <v>1274</v>
      </c>
      <c r="M559" t="s">
        <v>901</v>
      </c>
      <c r="O559" t="s">
        <v>2009</v>
      </c>
      <c r="P559" t="s">
        <v>904</v>
      </c>
    </row>
    <row r="560" spans="2:16" x14ac:dyDescent="0.2">
      <c r="B560" t="s">
        <v>878</v>
      </c>
      <c r="C560" t="s">
        <v>2014</v>
      </c>
      <c r="E560" t="s">
        <v>1095</v>
      </c>
      <c r="F560" t="s">
        <v>746</v>
      </c>
      <c r="G560" t="s">
        <v>1266</v>
      </c>
      <c r="H560" t="s">
        <v>1267</v>
      </c>
      <c r="I560" t="s">
        <v>1268</v>
      </c>
      <c r="J560" t="s">
        <v>1863</v>
      </c>
      <c r="K560" t="s">
        <v>1269</v>
      </c>
      <c r="L560" t="s">
        <v>1277</v>
      </c>
      <c r="M560" t="s">
        <v>3689</v>
      </c>
      <c r="O560" t="s">
        <v>2009</v>
      </c>
      <c r="P560" t="s">
        <v>904</v>
      </c>
    </row>
    <row r="561" spans="2:16" x14ac:dyDescent="0.2">
      <c r="B561" t="s">
        <v>878</v>
      </c>
      <c r="C561" t="s">
        <v>2016</v>
      </c>
      <c r="E561" t="s">
        <v>1095</v>
      </c>
      <c r="F561" t="s">
        <v>746</v>
      </c>
      <c r="G561" t="s">
        <v>1266</v>
      </c>
      <c r="H561" t="s">
        <v>1267</v>
      </c>
      <c r="I561" t="s">
        <v>1268</v>
      </c>
      <c r="J561" t="s">
        <v>1863</v>
      </c>
      <c r="K561" t="s">
        <v>1269</v>
      </c>
      <c r="L561" t="s">
        <v>900</v>
      </c>
      <c r="M561" t="s">
        <v>3689</v>
      </c>
      <c r="O561" t="s">
        <v>2009</v>
      </c>
      <c r="P561" t="s">
        <v>904</v>
      </c>
    </row>
    <row r="562" spans="2:16" x14ac:dyDescent="0.2">
      <c r="B562" t="s">
        <v>878</v>
      </c>
      <c r="C562" t="s">
        <v>2018</v>
      </c>
      <c r="E562" t="s">
        <v>1095</v>
      </c>
      <c r="F562" t="s">
        <v>746</v>
      </c>
      <c r="G562" t="s">
        <v>1266</v>
      </c>
      <c r="H562" t="s">
        <v>1267</v>
      </c>
      <c r="I562" t="s">
        <v>1268</v>
      </c>
      <c r="J562" t="s">
        <v>1863</v>
      </c>
      <c r="K562" t="s">
        <v>1269</v>
      </c>
      <c r="L562" t="s">
        <v>1282</v>
      </c>
      <c r="M562" t="s">
        <v>3689</v>
      </c>
      <c r="O562" t="s">
        <v>2009</v>
      </c>
      <c r="P562" t="s">
        <v>904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defaultRowHeight="12.75" x14ac:dyDescent="0.2"/>
  <cols>
    <col min="1" max="1" width="15.85546875" bestFit="1" customWidth="1"/>
    <col min="3" max="3" width="20.28515625" bestFit="1" customWidth="1"/>
    <col min="4" max="4" width="16.28515625" bestFit="1" customWidth="1"/>
    <col min="5" max="5" width="10" bestFit="1" customWidth="1"/>
    <col min="6" max="6" width="17" bestFit="1" customWidth="1"/>
    <col min="7" max="7" width="15.140625" bestFit="1" customWidth="1"/>
    <col min="8" max="8" width="11.140625" bestFit="1" customWidth="1"/>
    <col min="9" max="9" width="15.28515625" bestFit="1" customWidth="1"/>
    <col min="10" max="10" width="20.28515625" bestFit="1" customWidth="1"/>
    <col min="11" max="11" width="7.5703125" bestFit="1" customWidth="1"/>
    <col min="12" max="12" width="14" bestFit="1" customWidth="1"/>
    <col min="13" max="13" width="23.85546875" customWidth="1"/>
    <col min="14" max="14" width="6.85546875" bestFit="1" customWidth="1"/>
    <col min="15" max="15" width="10.42578125" bestFit="1" customWidth="1"/>
    <col min="16" max="16" width="13.28515625" bestFit="1" customWidth="1"/>
    <col min="17" max="17" width="10.5703125" bestFit="1" customWidth="1"/>
    <col min="18" max="18" width="11.140625" bestFit="1" customWidth="1"/>
    <col min="19" max="19" width="11.28515625" bestFit="1" customWidth="1"/>
    <col min="20" max="20" width="9.28515625" bestFit="1" customWidth="1"/>
    <col min="21" max="22" width="9.28515625" customWidth="1"/>
    <col min="23" max="23" width="7.140625" bestFit="1" customWidth="1"/>
    <col min="24" max="24" width="19.85546875" bestFit="1" customWidth="1"/>
    <col min="25" max="25" width="14.28515625" bestFit="1" customWidth="1"/>
    <col min="26" max="26" width="6" bestFit="1" customWidth="1"/>
  </cols>
  <sheetData>
    <row r="1" spans="1:26" ht="15" customHeight="1" thickBot="1" x14ac:dyDescent="0.3">
      <c r="A1" s="68" t="s">
        <v>63</v>
      </c>
      <c r="B1" s="69"/>
      <c r="C1" s="70"/>
      <c r="D1" s="70"/>
      <c r="E1" s="70"/>
      <c r="F1" s="7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18"/>
    </row>
    <row r="2" spans="1:26" ht="13.9" customHeight="1" thickTop="1" x14ac:dyDescent="0.2">
      <c r="A2" s="42" t="s">
        <v>64</v>
      </c>
      <c r="B2" s="43"/>
      <c r="C2" s="43" t="s">
        <v>65</v>
      </c>
      <c r="D2" s="43"/>
      <c r="E2" s="43"/>
      <c r="F2" s="43"/>
      <c r="G2" s="43" t="s">
        <v>66</v>
      </c>
      <c r="H2" s="43"/>
      <c r="I2" s="43"/>
      <c r="J2" s="43" t="s">
        <v>67</v>
      </c>
      <c r="K2" s="43" t="s">
        <v>68</v>
      </c>
      <c r="L2" s="43" t="s">
        <v>69</v>
      </c>
      <c r="M2" s="43" t="s">
        <v>70</v>
      </c>
      <c r="N2" s="43" t="s">
        <v>71</v>
      </c>
      <c r="O2" s="43" t="s">
        <v>72</v>
      </c>
      <c r="P2" s="43" t="s">
        <v>73</v>
      </c>
      <c r="Q2" s="43" t="s">
        <v>74</v>
      </c>
      <c r="R2" s="43" t="s">
        <v>75</v>
      </c>
      <c r="S2" s="43" t="s">
        <v>76</v>
      </c>
      <c r="T2" s="43" t="s">
        <v>77</v>
      </c>
      <c r="U2" s="43" t="s">
        <v>78</v>
      </c>
      <c r="V2" s="43" t="s">
        <v>79</v>
      </c>
      <c r="W2" s="43" t="s">
        <v>80</v>
      </c>
      <c r="X2" s="43" t="s">
        <v>81</v>
      </c>
      <c r="Y2" s="43" t="s">
        <v>82</v>
      </c>
    </row>
    <row r="3" spans="1:26" x14ac:dyDescent="0.2">
      <c r="A3" s="44" t="s">
        <v>83</v>
      </c>
      <c r="B3" s="45"/>
      <c r="C3" s="45" t="s">
        <v>84</v>
      </c>
      <c r="D3" s="45"/>
      <c r="E3" s="45"/>
      <c r="F3" s="45"/>
      <c r="G3" s="45" t="s">
        <v>85</v>
      </c>
      <c r="H3" s="45"/>
      <c r="I3" s="45"/>
      <c r="J3" s="45" t="s">
        <v>85</v>
      </c>
      <c r="K3" s="45" t="s">
        <v>86</v>
      </c>
      <c r="L3" s="45" t="s">
        <v>85</v>
      </c>
      <c r="M3" s="45" t="s">
        <v>84</v>
      </c>
      <c r="N3" s="45" t="s">
        <v>85</v>
      </c>
      <c r="O3" s="45" t="s">
        <v>86</v>
      </c>
      <c r="P3" s="45" t="s">
        <v>86</v>
      </c>
      <c r="Q3" s="45" t="s">
        <v>85</v>
      </c>
      <c r="R3" s="45" t="s">
        <v>86</v>
      </c>
      <c r="S3" s="45" t="s">
        <v>85</v>
      </c>
      <c r="T3" s="45" t="s">
        <v>85</v>
      </c>
      <c r="U3" s="45" t="s">
        <v>87</v>
      </c>
      <c r="V3" s="45" t="s">
        <v>85</v>
      </c>
      <c r="W3" s="45" t="s">
        <v>85</v>
      </c>
      <c r="X3" s="45" t="s">
        <v>85</v>
      </c>
      <c r="Y3" s="45" t="s">
        <v>85</v>
      </c>
      <c r="Z3" s="29" t="s">
        <v>88</v>
      </c>
    </row>
    <row r="4" spans="1:26" s="104" customFormat="1" ht="13.9" customHeight="1" thickBot="1" x14ac:dyDescent="0.25">
      <c r="A4" s="102" t="s">
        <v>89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6" ht="14.45" customHeight="1" x14ac:dyDescent="0.25">
      <c r="A5" s="12"/>
      <c r="B5" s="71" t="s">
        <v>90</v>
      </c>
      <c r="C5" s="71" t="s">
        <v>71</v>
      </c>
      <c r="D5" s="71" t="s">
        <v>91</v>
      </c>
      <c r="E5" s="71" t="s">
        <v>92</v>
      </c>
      <c r="F5" s="71" t="s">
        <v>93</v>
      </c>
      <c r="G5" s="71" t="s">
        <v>66</v>
      </c>
      <c r="H5" s="71" t="s">
        <v>3</v>
      </c>
      <c r="I5" s="71" t="s">
        <v>94</v>
      </c>
      <c r="J5" s="71" t="s">
        <v>67</v>
      </c>
      <c r="K5" s="71" t="s">
        <v>68</v>
      </c>
      <c r="L5" s="71" t="s">
        <v>69</v>
      </c>
      <c r="M5" s="71" t="s">
        <v>70</v>
      </c>
      <c r="N5" s="71" t="s">
        <v>71</v>
      </c>
      <c r="O5" s="71" t="s">
        <v>72</v>
      </c>
      <c r="P5" s="71" t="s">
        <v>73</v>
      </c>
      <c r="Q5" s="71" t="s">
        <v>74</v>
      </c>
      <c r="R5" s="71" t="s">
        <v>75</v>
      </c>
      <c r="S5" s="71" t="s">
        <v>76</v>
      </c>
      <c r="T5" s="71" t="s">
        <v>77</v>
      </c>
      <c r="U5" s="71" t="s">
        <v>78</v>
      </c>
      <c r="V5" s="71" t="s">
        <v>79</v>
      </c>
      <c r="W5" s="71" t="s">
        <v>80</v>
      </c>
      <c r="X5" s="71" t="s">
        <v>81</v>
      </c>
      <c r="Y5" s="71" t="s">
        <v>82</v>
      </c>
    </row>
    <row r="6" spans="1:26" x14ac:dyDescent="0.2">
      <c r="A6" s="48" t="s">
        <v>95</v>
      </c>
      <c r="B6" t="s">
        <v>96</v>
      </c>
      <c r="C6" s="2" t="s">
        <v>97</v>
      </c>
      <c r="E6" s="2"/>
      <c r="F6" s="75" t="s">
        <v>98</v>
      </c>
      <c r="G6" s="2" t="s">
        <v>99</v>
      </c>
      <c r="I6" s="72"/>
      <c r="J6" s="2" t="s">
        <v>100</v>
      </c>
      <c r="K6">
        <v>22</v>
      </c>
      <c r="L6" t="s">
        <v>101</v>
      </c>
      <c r="M6" s="58" t="s">
        <v>102</v>
      </c>
      <c r="N6" s="74" t="s">
        <v>96</v>
      </c>
      <c r="O6">
        <v>7</v>
      </c>
      <c r="P6">
        <v>1</v>
      </c>
      <c r="Q6" t="s">
        <v>103</v>
      </c>
      <c r="R6">
        <v>1.25</v>
      </c>
      <c r="S6" t="s">
        <v>104</v>
      </c>
      <c r="T6" s="75" t="s">
        <v>105</v>
      </c>
      <c r="U6" s="75"/>
      <c r="V6" s="75" t="s">
        <v>106</v>
      </c>
      <c r="X6" t="s">
        <v>107</v>
      </c>
    </row>
    <row r="7" spans="1:26" x14ac:dyDescent="0.2">
      <c r="A7" s="12"/>
      <c r="B7" t="s">
        <v>96</v>
      </c>
      <c r="C7" s="2" t="s">
        <v>108</v>
      </c>
      <c r="E7" s="2"/>
      <c r="F7" s="75" t="s">
        <v>98</v>
      </c>
      <c r="G7" s="2" t="s">
        <v>99</v>
      </c>
      <c r="I7" s="72"/>
      <c r="J7" s="2" t="s">
        <v>109</v>
      </c>
      <c r="K7" s="73">
        <v>25</v>
      </c>
      <c r="L7" t="s">
        <v>110</v>
      </c>
      <c r="M7" s="58" t="s">
        <v>111</v>
      </c>
      <c r="N7" s="74" t="s">
        <v>96</v>
      </c>
      <c r="O7">
        <v>7</v>
      </c>
      <c r="P7">
        <v>1.25</v>
      </c>
      <c r="Q7" t="s">
        <v>103</v>
      </c>
      <c r="R7">
        <v>1.5</v>
      </c>
      <c r="S7" t="s">
        <v>104</v>
      </c>
      <c r="T7" s="75" t="s">
        <v>112</v>
      </c>
      <c r="U7" s="75"/>
      <c r="V7" s="75" t="s">
        <v>106</v>
      </c>
      <c r="X7" t="s">
        <v>107</v>
      </c>
    </row>
    <row r="8" spans="1:26" x14ac:dyDescent="0.2">
      <c r="A8" s="12"/>
      <c r="B8" t="s">
        <v>96</v>
      </c>
      <c r="C8" s="2" t="s">
        <v>113</v>
      </c>
      <c r="E8" s="2"/>
      <c r="F8" s="75" t="s">
        <v>98</v>
      </c>
      <c r="G8" s="2" t="s">
        <v>99</v>
      </c>
      <c r="I8" s="72"/>
      <c r="J8" s="2" t="s">
        <v>114</v>
      </c>
      <c r="K8" s="73">
        <v>50</v>
      </c>
      <c r="L8" t="s">
        <v>115</v>
      </c>
      <c r="M8" s="59" t="s">
        <v>116</v>
      </c>
      <c r="N8" s="74" t="s">
        <v>96</v>
      </c>
      <c r="O8">
        <v>7</v>
      </c>
      <c r="P8">
        <v>1.5</v>
      </c>
      <c r="Q8" t="s">
        <v>103</v>
      </c>
      <c r="R8">
        <v>2</v>
      </c>
      <c r="S8" t="s">
        <v>104</v>
      </c>
      <c r="T8" s="75" t="s">
        <v>117</v>
      </c>
      <c r="U8" s="75"/>
      <c r="V8" s="75" t="s">
        <v>106</v>
      </c>
      <c r="X8" t="s">
        <v>107</v>
      </c>
    </row>
    <row r="9" spans="1:26" x14ac:dyDescent="0.2">
      <c r="A9" s="12"/>
      <c r="B9" t="s">
        <v>96</v>
      </c>
      <c r="C9" s="2" t="s">
        <v>118</v>
      </c>
      <c r="E9" s="2"/>
      <c r="F9" s="75" t="s">
        <v>98</v>
      </c>
      <c r="G9" s="2" t="s">
        <v>119</v>
      </c>
      <c r="I9" s="72"/>
      <c r="J9" s="2" t="s">
        <v>120</v>
      </c>
      <c r="K9" s="73">
        <v>70</v>
      </c>
      <c r="L9" t="s">
        <v>121</v>
      </c>
      <c r="M9" s="59" t="s">
        <v>122</v>
      </c>
      <c r="N9" s="74" t="s">
        <v>96</v>
      </c>
      <c r="O9">
        <v>9.6</v>
      </c>
      <c r="P9">
        <v>1.5</v>
      </c>
      <c r="Q9" t="s">
        <v>103</v>
      </c>
      <c r="R9">
        <v>2</v>
      </c>
      <c r="S9" t="s">
        <v>104</v>
      </c>
      <c r="T9" s="75" t="s">
        <v>123</v>
      </c>
      <c r="U9" s="75"/>
      <c r="V9" s="75" t="s">
        <v>106</v>
      </c>
      <c r="X9" t="s">
        <v>107</v>
      </c>
    </row>
    <row r="10" spans="1:26" x14ac:dyDescent="0.2">
      <c r="A10" s="12"/>
      <c r="B10" t="s">
        <v>96</v>
      </c>
      <c r="C10" s="2" t="s">
        <v>124</v>
      </c>
      <c r="E10" s="2"/>
      <c r="F10" s="75" t="s">
        <v>98</v>
      </c>
      <c r="G10" s="2" t="s">
        <v>119</v>
      </c>
      <c r="I10" s="72"/>
      <c r="J10" s="2" t="s">
        <v>125</v>
      </c>
      <c r="K10" s="73">
        <v>70</v>
      </c>
      <c r="L10" t="s">
        <v>121</v>
      </c>
      <c r="M10" t="s">
        <v>126</v>
      </c>
      <c r="N10" s="74" t="s">
        <v>96</v>
      </c>
      <c r="O10">
        <v>9.6</v>
      </c>
      <c r="P10">
        <v>1.5</v>
      </c>
      <c r="Q10" t="s">
        <v>103</v>
      </c>
      <c r="R10">
        <v>2</v>
      </c>
      <c r="S10" t="s">
        <v>104</v>
      </c>
      <c r="T10" s="75" t="s">
        <v>127</v>
      </c>
      <c r="U10" s="75"/>
      <c r="V10" s="75" t="s">
        <v>106</v>
      </c>
      <c r="X10" t="s">
        <v>107</v>
      </c>
    </row>
    <row r="11" spans="1:26" x14ac:dyDescent="0.2">
      <c r="A11" s="12"/>
      <c r="B11" t="s">
        <v>96</v>
      </c>
      <c r="C11" s="2" t="s">
        <v>128</v>
      </c>
      <c r="E11" s="2"/>
      <c r="F11" s="75" t="s">
        <v>98</v>
      </c>
      <c r="G11" s="2" t="s">
        <v>119</v>
      </c>
      <c r="I11" s="72"/>
      <c r="J11" s="2" t="s">
        <v>129</v>
      </c>
      <c r="K11" s="73">
        <v>70</v>
      </c>
      <c r="L11" t="s">
        <v>121</v>
      </c>
      <c r="M11" t="s">
        <v>130</v>
      </c>
      <c r="N11" s="74" t="s">
        <v>96</v>
      </c>
      <c r="O11">
        <v>9.6</v>
      </c>
      <c r="P11">
        <v>1.5</v>
      </c>
      <c r="Q11" t="s">
        <v>103</v>
      </c>
      <c r="R11">
        <v>2</v>
      </c>
      <c r="S11" t="s">
        <v>104</v>
      </c>
      <c r="T11" s="75" t="s">
        <v>131</v>
      </c>
      <c r="U11" s="75"/>
      <c r="V11" s="75" t="s">
        <v>106</v>
      </c>
      <c r="X11" t="s">
        <v>107</v>
      </c>
    </row>
    <row r="12" spans="1:26" x14ac:dyDescent="0.2">
      <c r="A12" s="12"/>
      <c r="B12" t="s">
        <v>96</v>
      </c>
      <c r="C12" s="2" t="s">
        <v>132</v>
      </c>
      <c r="E12" s="2"/>
      <c r="F12" s="75" t="s">
        <v>98</v>
      </c>
      <c r="G12" s="2" t="s">
        <v>119</v>
      </c>
      <c r="I12" s="72"/>
      <c r="J12" s="2" t="s">
        <v>133</v>
      </c>
      <c r="K12" s="73">
        <v>45</v>
      </c>
      <c r="L12" t="s">
        <v>134</v>
      </c>
      <c r="M12" t="s">
        <v>135</v>
      </c>
      <c r="N12" s="74" t="s">
        <v>96</v>
      </c>
      <c r="O12">
        <v>7</v>
      </c>
      <c r="P12">
        <v>2</v>
      </c>
      <c r="Q12" t="s">
        <v>103</v>
      </c>
      <c r="R12">
        <v>2.5</v>
      </c>
      <c r="S12" t="s">
        <v>104</v>
      </c>
      <c r="T12" s="75" t="s">
        <v>136</v>
      </c>
      <c r="U12" s="75"/>
      <c r="V12" s="75" t="s">
        <v>106</v>
      </c>
      <c r="X12" t="s">
        <v>107</v>
      </c>
    </row>
    <row r="13" spans="1:26" x14ac:dyDescent="0.2">
      <c r="A13" s="12"/>
      <c r="B13" t="s">
        <v>96</v>
      </c>
      <c r="C13" s="2" t="s">
        <v>137</v>
      </c>
      <c r="E13" s="2"/>
      <c r="F13" s="75" t="s">
        <v>98</v>
      </c>
      <c r="G13" s="2" t="s">
        <v>119</v>
      </c>
      <c r="I13" s="72"/>
      <c r="J13" s="2" t="s">
        <v>138</v>
      </c>
      <c r="K13" s="73">
        <v>75</v>
      </c>
      <c r="L13" t="s">
        <v>139</v>
      </c>
      <c r="M13" t="s">
        <v>140</v>
      </c>
      <c r="N13" s="74" t="s">
        <v>96</v>
      </c>
      <c r="O13">
        <v>9.6</v>
      </c>
      <c r="P13">
        <v>2</v>
      </c>
      <c r="Q13" t="s">
        <v>103</v>
      </c>
      <c r="R13">
        <v>2.5</v>
      </c>
      <c r="S13" t="s">
        <v>104</v>
      </c>
      <c r="T13" s="75" t="s">
        <v>141</v>
      </c>
      <c r="U13" s="75"/>
      <c r="V13" s="75" t="s">
        <v>106</v>
      </c>
      <c r="X13" t="s">
        <v>107</v>
      </c>
    </row>
    <row r="14" spans="1:26" x14ac:dyDescent="0.2">
      <c r="A14" s="12"/>
      <c r="B14" t="s">
        <v>96</v>
      </c>
      <c r="C14" s="2" t="s">
        <v>142</v>
      </c>
      <c r="E14" s="2"/>
      <c r="F14" s="75" t="s">
        <v>98</v>
      </c>
      <c r="G14" s="2" t="s">
        <v>143</v>
      </c>
      <c r="I14" s="72"/>
      <c r="J14" s="2" t="s">
        <v>144</v>
      </c>
      <c r="K14" s="73">
        <v>80</v>
      </c>
      <c r="L14" t="s">
        <v>145</v>
      </c>
      <c r="M14" t="s">
        <v>146</v>
      </c>
      <c r="N14" s="74" t="s">
        <v>96</v>
      </c>
      <c r="O14">
        <v>12</v>
      </c>
      <c r="P14">
        <v>2</v>
      </c>
      <c r="Q14" t="s">
        <v>103</v>
      </c>
      <c r="R14">
        <v>2.5</v>
      </c>
      <c r="S14" t="s">
        <v>104</v>
      </c>
      <c r="T14" s="75" t="s">
        <v>147</v>
      </c>
      <c r="U14" s="75"/>
      <c r="V14" s="75" t="s">
        <v>106</v>
      </c>
      <c r="X14" t="s">
        <v>107</v>
      </c>
    </row>
    <row r="15" spans="1:26" x14ac:dyDescent="0.2">
      <c r="A15" s="12"/>
      <c r="B15" t="s">
        <v>96</v>
      </c>
      <c r="C15" s="2" t="s">
        <v>148</v>
      </c>
      <c r="E15" s="2"/>
      <c r="F15" s="75" t="s">
        <v>98</v>
      </c>
      <c r="G15" s="2" t="s">
        <v>119</v>
      </c>
      <c r="I15" s="72"/>
      <c r="J15" s="2" t="s">
        <v>149</v>
      </c>
      <c r="K15" s="73">
        <v>65</v>
      </c>
      <c r="L15" t="s">
        <v>150</v>
      </c>
      <c r="M15" t="s">
        <v>151</v>
      </c>
      <c r="N15" s="74" t="s">
        <v>96</v>
      </c>
      <c r="O15">
        <v>7</v>
      </c>
      <c r="P15">
        <v>2.5</v>
      </c>
      <c r="Q15" t="s">
        <v>103</v>
      </c>
      <c r="R15">
        <v>3</v>
      </c>
      <c r="S15" t="s">
        <v>152</v>
      </c>
      <c r="T15" s="75" t="s">
        <v>153</v>
      </c>
      <c r="U15" s="75"/>
      <c r="V15" s="75" t="s">
        <v>106</v>
      </c>
      <c r="X15" t="s">
        <v>107</v>
      </c>
    </row>
    <row r="16" spans="1:26" x14ac:dyDescent="0.2">
      <c r="A16" s="12"/>
      <c r="B16" t="s">
        <v>96</v>
      </c>
      <c r="C16" s="2" t="s">
        <v>154</v>
      </c>
      <c r="E16" s="2"/>
      <c r="F16" s="75" t="s">
        <v>98</v>
      </c>
      <c r="G16" s="2" t="s">
        <v>119</v>
      </c>
      <c r="I16" s="72"/>
      <c r="J16" s="2" t="s">
        <v>155</v>
      </c>
      <c r="K16" s="73">
        <v>95</v>
      </c>
      <c r="L16" t="s">
        <v>156</v>
      </c>
      <c r="M16" t="s">
        <v>157</v>
      </c>
      <c r="N16" s="74" t="s">
        <v>96</v>
      </c>
      <c r="O16">
        <v>9.6</v>
      </c>
      <c r="P16">
        <v>2.5</v>
      </c>
      <c r="Q16" t="s">
        <v>103</v>
      </c>
      <c r="R16">
        <v>3</v>
      </c>
      <c r="S16" t="s">
        <v>152</v>
      </c>
      <c r="T16" s="75" t="s">
        <v>158</v>
      </c>
      <c r="U16" s="75"/>
      <c r="V16" s="75" t="s">
        <v>106</v>
      </c>
      <c r="X16" t="s">
        <v>107</v>
      </c>
    </row>
    <row r="17" spans="1:24" x14ac:dyDescent="0.2">
      <c r="A17" s="12"/>
      <c r="B17" t="s">
        <v>96</v>
      </c>
      <c r="C17" s="2" t="s">
        <v>159</v>
      </c>
      <c r="E17" s="2"/>
      <c r="F17" s="75" t="s">
        <v>98</v>
      </c>
      <c r="G17" s="2" t="s">
        <v>143</v>
      </c>
      <c r="I17" s="72"/>
      <c r="J17" s="2" t="s">
        <v>160</v>
      </c>
      <c r="K17" s="73">
        <v>125</v>
      </c>
      <c r="L17" t="s">
        <v>161</v>
      </c>
      <c r="M17" t="s">
        <v>162</v>
      </c>
      <c r="N17" s="74" t="s">
        <v>96</v>
      </c>
      <c r="O17">
        <v>12</v>
      </c>
      <c r="P17">
        <v>2.5</v>
      </c>
      <c r="Q17" t="s">
        <v>103</v>
      </c>
      <c r="R17">
        <v>3</v>
      </c>
      <c r="S17" t="s">
        <v>152</v>
      </c>
      <c r="T17" s="75" t="s">
        <v>163</v>
      </c>
      <c r="U17" s="75"/>
      <c r="V17" s="75" t="s">
        <v>106</v>
      </c>
      <c r="X17" t="s">
        <v>107</v>
      </c>
    </row>
    <row r="18" spans="1:24" x14ac:dyDescent="0.2">
      <c r="A18" s="12"/>
      <c r="B18" t="s">
        <v>96</v>
      </c>
      <c r="C18" s="2" t="s">
        <v>164</v>
      </c>
      <c r="E18" s="2"/>
      <c r="F18" s="75" t="s">
        <v>98</v>
      </c>
      <c r="G18" s="2" t="s">
        <v>119</v>
      </c>
      <c r="I18" s="72"/>
      <c r="J18" s="2" t="s">
        <v>165</v>
      </c>
      <c r="K18" s="73">
        <v>65</v>
      </c>
      <c r="L18" t="s">
        <v>166</v>
      </c>
      <c r="M18" t="s">
        <v>167</v>
      </c>
      <c r="N18" s="74" t="s">
        <v>96</v>
      </c>
      <c r="O18">
        <v>7</v>
      </c>
      <c r="P18">
        <v>3</v>
      </c>
      <c r="Q18" t="s">
        <v>103</v>
      </c>
      <c r="R18">
        <v>4</v>
      </c>
      <c r="S18" t="s">
        <v>152</v>
      </c>
      <c r="T18" s="75" t="s">
        <v>168</v>
      </c>
      <c r="U18" s="75"/>
      <c r="V18" s="75" t="s">
        <v>106</v>
      </c>
      <c r="X18" t="s">
        <v>107</v>
      </c>
    </row>
    <row r="19" spans="1:24" x14ac:dyDescent="0.2">
      <c r="A19" s="12"/>
      <c r="B19" t="s">
        <v>96</v>
      </c>
      <c r="C19" s="2" t="s">
        <v>169</v>
      </c>
      <c r="E19" s="2"/>
      <c r="F19" s="75" t="s">
        <v>98</v>
      </c>
      <c r="G19" s="2" t="s">
        <v>143</v>
      </c>
      <c r="I19" s="72"/>
      <c r="J19" s="2" t="s">
        <v>170</v>
      </c>
      <c r="K19" s="73">
        <v>110</v>
      </c>
      <c r="L19" t="s">
        <v>171</v>
      </c>
      <c r="M19" t="s">
        <v>172</v>
      </c>
      <c r="N19" s="74" t="s">
        <v>96</v>
      </c>
      <c r="O19">
        <v>9.6</v>
      </c>
      <c r="P19">
        <v>3</v>
      </c>
      <c r="Q19" t="s">
        <v>103</v>
      </c>
      <c r="R19">
        <v>4</v>
      </c>
      <c r="S19" t="s">
        <v>152</v>
      </c>
      <c r="T19" s="75" t="s">
        <v>173</v>
      </c>
      <c r="U19" s="75"/>
      <c r="V19" s="75" t="s">
        <v>106</v>
      </c>
      <c r="X19" t="s">
        <v>107</v>
      </c>
    </row>
    <row r="20" spans="1:24" x14ac:dyDescent="0.2">
      <c r="A20" s="12"/>
      <c r="B20" t="s">
        <v>96</v>
      </c>
      <c r="C20" s="2" t="s">
        <v>174</v>
      </c>
      <c r="E20" s="2"/>
      <c r="F20" s="75" t="s">
        <v>98</v>
      </c>
      <c r="G20" s="2" t="s">
        <v>175</v>
      </c>
      <c r="I20" s="72"/>
      <c r="J20" s="2" t="s">
        <v>176</v>
      </c>
      <c r="K20" s="73">
        <v>145</v>
      </c>
      <c r="L20" t="s">
        <v>177</v>
      </c>
      <c r="M20" s="58" t="s">
        <v>178</v>
      </c>
      <c r="N20" s="74" t="s">
        <v>96</v>
      </c>
      <c r="O20">
        <v>12</v>
      </c>
      <c r="P20">
        <v>3</v>
      </c>
      <c r="Q20" t="s">
        <v>103</v>
      </c>
      <c r="R20">
        <v>4</v>
      </c>
      <c r="S20" t="s">
        <v>152</v>
      </c>
      <c r="T20" s="75" t="s">
        <v>179</v>
      </c>
      <c r="U20" s="75"/>
      <c r="V20" s="75" t="s">
        <v>106</v>
      </c>
      <c r="X20" t="s">
        <v>107</v>
      </c>
    </row>
    <row r="21" spans="1:24" x14ac:dyDescent="0.2">
      <c r="A21" s="12"/>
      <c r="B21" t="s">
        <v>96</v>
      </c>
      <c r="C21" s="2" t="s">
        <v>180</v>
      </c>
      <c r="E21" s="2"/>
      <c r="F21" s="75" t="s">
        <v>98</v>
      </c>
      <c r="G21" s="2" t="s">
        <v>175</v>
      </c>
      <c r="I21" s="72"/>
      <c r="J21" s="2" t="s">
        <v>181</v>
      </c>
      <c r="K21" s="73">
        <v>145</v>
      </c>
      <c r="L21" t="s">
        <v>177</v>
      </c>
      <c r="M21" s="58" t="s">
        <v>182</v>
      </c>
      <c r="N21" s="74" t="s">
        <v>96</v>
      </c>
      <c r="O21">
        <v>12</v>
      </c>
      <c r="P21">
        <v>3</v>
      </c>
      <c r="Q21" t="s">
        <v>103</v>
      </c>
      <c r="R21">
        <v>4</v>
      </c>
      <c r="S21" t="s">
        <v>152</v>
      </c>
      <c r="T21" s="75" t="s">
        <v>183</v>
      </c>
      <c r="U21" s="75"/>
      <c r="V21" s="75" t="s">
        <v>106</v>
      </c>
      <c r="X21" t="s">
        <v>107</v>
      </c>
    </row>
    <row r="22" spans="1:24" x14ac:dyDescent="0.2">
      <c r="A22" s="12"/>
      <c r="B22" t="s">
        <v>96</v>
      </c>
      <c r="C22" s="2" t="s">
        <v>184</v>
      </c>
      <c r="E22" s="2"/>
      <c r="F22" s="75" t="s">
        <v>98</v>
      </c>
      <c r="G22" s="2" t="s">
        <v>175</v>
      </c>
      <c r="I22" s="72"/>
      <c r="J22" s="2" t="s">
        <v>185</v>
      </c>
      <c r="K22" s="73">
        <v>205</v>
      </c>
      <c r="L22" t="s">
        <v>186</v>
      </c>
      <c r="M22" s="58" t="s">
        <v>187</v>
      </c>
      <c r="N22" s="74" t="s">
        <v>96</v>
      </c>
      <c r="O22">
        <v>15</v>
      </c>
      <c r="P22">
        <v>3</v>
      </c>
      <c r="Q22" t="s">
        <v>103</v>
      </c>
      <c r="R22">
        <v>4</v>
      </c>
      <c r="S22" t="s">
        <v>152</v>
      </c>
      <c r="T22" s="75" t="s">
        <v>188</v>
      </c>
      <c r="U22" s="75"/>
      <c r="V22" s="75" t="s">
        <v>106</v>
      </c>
      <c r="X22" t="s">
        <v>107</v>
      </c>
    </row>
    <row r="23" spans="1:24" x14ac:dyDescent="0.2">
      <c r="A23" s="12"/>
      <c r="B23" t="s">
        <v>96</v>
      </c>
      <c r="C23" s="2" t="s">
        <v>189</v>
      </c>
      <c r="E23" s="2"/>
      <c r="F23" s="75" t="s">
        <v>98</v>
      </c>
      <c r="G23" s="2" t="s">
        <v>119</v>
      </c>
      <c r="I23" s="72"/>
      <c r="J23" s="2" t="s">
        <v>190</v>
      </c>
      <c r="K23" s="73">
        <v>88</v>
      </c>
      <c r="L23" t="s">
        <v>191</v>
      </c>
      <c r="M23" t="s">
        <v>192</v>
      </c>
      <c r="N23" s="74" t="s">
        <v>96</v>
      </c>
      <c r="O23">
        <v>7</v>
      </c>
      <c r="P23">
        <v>4</v>
      </c>
      <c r="Q23" t="s">
        <v>103</v>
      </c>
      <c r="R23">
        <v>5</v>
      </c>
      <c r="S23" t="s">
        <v>152</v>
      </c>
      <c r="T23" s="75" t="s">
        <v>193</v>
      </c>
      <c r="U23" s="75"/>
      <c r="V23" s="75" t="s">
        <v>106</v>
      </c>
      <c r="X23" t="s">
        <v>107</v>
      </c>
    </row>
    <row r="24" spans="1:24" x14ac:dyDescent="0.2">
      <c r="A24" s="12"/>
      <c r="B24" t="s">
        <v>96</v>
      </c>
      <c r="C24" s="63" t="s">
        <v>194</v>
      </c>
      <c r="E24" s="63"/>
      <c r="F24" s="75" t="s">
        <v>98</v>
      </c>
      <c r="G24" s="2" t="s">
        <v>119</v>
      </c>
      <c r="I24" s="72"/>
      <c r="J24" s="63" t="s">
        <v>195</v>
      </c>
      <c r="K24" s="73">
        <v>138</v>
      </c>
      <c r="L24" t="s">
        <v>196</v>
      </c>
      <c r="M24" t="s">
        <v>197</v>
      </c>
      <c r="N24" s="74" t="s">
        <v>96</v>
      </c>
      <c r="O24">
        <v>9.6</v>
      </c>
      <c r="P24">
        <v>4</v>
      </c>
      <c r="Q24" t="s">
        <v>103</v>
      </c>
      <c r="R24">
        <v>5</v>
      </c>
      <c r="S24" t="s">
        <v>152</v>
      </c>
      <c r="T24" s="75" t="s">
        <v>198</v>
      </c>
      <c r="U24" s="75"/>
      <c r="V24" s="75" t="s">
        <v>106</v>
      </c>
      <c r="X24" t="s">
        <v>107</v>
      </c>
    </row>
    <row r="25" spans="1:24" x14ac:dyDescent="0.2">
      <c r="A25" s="12"/>
      <c r="B25" t="s">
        <v>96</v>
      </c>
      <c r="C25" s="2" t="s">
        <v>199</v>
      </c>
      <c r="E25" s="2"/>
      <c r="F25" s="75" t="s">
        <v>98</v>
      </c>
      <c r="G25" s="2" t="s">
        <v>175</v>
      </c>
      <c r="I25" s="72"/>
      <c r="J25" s="2" t="s">
        <v>200</v>
      </c>
      <c r="K25" s="73">
        <v>138</v>
      </c>
      <c r="L25" t="s">
        <v>196</v>
      </c>
      <c r="M25" t="s">
        <v>201</v>
      </c>
      <c r="N25" s="74" t="s">
        <v>96</v>
      </c>
      <c r="O25">
        <v>9.6</v>
      </c>
      <c r="P25">
        <v>4</v>
      </c>
      <c r="Q25" t="s">
        <v>103</v>
      </c>
      <c r="R25">
        <v>5</v>
      </c>
      <c r="S25" t="s">
        <v>152</v>
      </c>
      <c r="T25" s="75" t="s">
        <v>202</v>
      </c>
      <c r="U25" s="75"/>
      <c r="V25" s="75" t="s">
        <v>106</v>
      </c>
      <c r="X25" t="s">
        <v>107</v>
      </c>
    </row>
    <row r="26" spans="1:24" x14ac:dyDescent="0.2">
      <c r="A26" s="12"/>
      <c r="B26" t="s">
        <v>96</v>
      </c>
      <c r="C26" s="2" t="s">
        <v>203</v>
      </c>
      <c r="E26" s="2"/>
      <c r="F26" s="75" t="s">
        <v>98</v>
      </c>
      <c r="G26" s="2" t="s">
        <v>175</v>
      </c>
      <c r="I26" s="72"/>
      <c r="J26" s="2" t="s">
        <v>204</v>
      </c>
      <c r="K26" s="73">
        <v>248</v>
      </c>
      <c r="L26" t="s">
        <v>205</v>
      </c>
      <c r="M26" s="58" t="s">
        <v>206</v>
      </c>
      <c r="N26" s="74" t="s">
        <v>96</v>
      </c>
      <c r="O26">
        <v>12</v>
      </c>
      <c r="P26">
        <v>4</v>
      </c>
      <c r="Q26" t="s">
        <v>103</v>
      </c>
      <c r="R26">
        <v>5</v>
      </c>
      <c r="S26" t="s">
        <v>152</v>
      </c>
      <c r="T26" s="75" t="s">
        <v>207</v>
      </c>
      <c r="U26" s="75"/>
      <c r="V26" s="75" t="s">
        <v>106</v>
      </c>
      <c r="X26" t="s">
        <v>107</v>
      </c>
    </row>
    <row r="27" spans="1:24" x14ac:dyDescent="0.2">
      <c r="A27" s="12"/>
      <c r="B27" t="s">
        <v>96</v>
      </c>
      <c r="C27" s="2" t="s">
        <v>208</v>
      </c>
      <c r="E27" s="2"/>
      <c r="F27" s="75" t="s">
        <v>98</v>
      </c>
      <c r="G27" s="2" t="s">
        <v>175</v>
      </c>
      <c r="I27" s="72"/>
      <c r="J27" s="2" t="s">
        <v>209</v>
      </c>
      <c r="K27" s="73">
        <v>248</v>
      </c>
      <c r="L27" t="s">
        <v>205</v>
      </c>
      <c r="M27" s="58" t="s">
        <v>210</v>
      </c>
      <c r="N27" s="74" t="s">
        <v>96</v>
      </c>
      <c r="O27">
        <v>12</v>
      </c>
      <c r="P27">
        <v>4</v>
      </c>
      <c r="Q27" t="s">
        <v>103</v>
      </c>
      <c r="R27">
        <v>5</v>
      </c>
      <c r="S27" t="s">
        <v>152</v>
      </c>
      <c r="T27" s="75" t="s">
        <v>211</v>
      </c>
      <c r="U27" s="75"/>
      <c r="V27" s="75" t="s">
        <v>106</v>
      </c>
      <c r="X27" t="s">
        <v>107</v>
      </c>
    </row>
    <row r="28" spans="1:24" x14ac:dyDescent="0.2">
      <c r="A28" s="12"/>
      <c r="B28" t="s">
        <v>96</v>
      </c>
      <c r="C28" s="2" t="s">
        <v>212</v>
      </c>
      <c r="E28" s="2"/>
      <c r="F28" s="75" t="s">
        <v>98</v>
      </c>
      <c r="G28" s="2" t="s">
        <v>213</v>
      </c>
      <c r="I28" s="72"/>
      <c r="J28" s="2" t="s">
        <v>214</v>
      </c>
      <c r="K28" s="73">
        <v>323</v>
      </c>
      <c r="L28" t="s">
        <v>215</v>
      </c>
      <c r="M28" t="s">
        <v>216</v>
      </c>
      <c r="N28" s="74" t="s">
        <v>96</v>
      </c>
      <c r="O28">
        <v>15</v>
      </c>
      <c r="P28">
        <v>4</v>
      </c>
      <c r="Q28" t="s">
        <v>103</v>
      </c>
      <c r="R28">
        <v>5</v>
      </c>
      <c r="S28" t="s">
        <v>152</v>
      </c>
      <c r="T28" s="75" t="s">
        <v>217</v>
      </c>
      <c r="U28" s="75"/>
      <c r="V28" s="75" t="s">
        <v>106</v>
      </c>
      <c r="X28" t="s">
        <v>107</v>
      </c>
    </row>
    <row r="29" spans="1:24" x14ac:dyDescent="0.2">
      <c r="A29" s="12"/>
      <c r="B29" t="s">
        <v>96</v>
      </c>
      <c r="C29" s="63" t="s">
        <v>218</v>
      </c>
      <c r="E29" s="63"/>
      <c r="F29" s="75" t="s">
        <v>98</v>
      </c>
      <c r="G29" s="2" t="s">
        <v>219</v>
      </c>
      <c r="I29" s="72"/>
      <c r="J29" s="63" t="s">
        <v>220</v>
      </c>
      <c r="K29" s="73">
        <v>230</v>
      </c>
      <c r="L29" t="s">
        <v>221</v>
      </c>
      <c r="M29" s="58" t="s">
        <v>222</v>
      </c>
      <c r="N29" s="74" t="s">
        <v>96</v>
      </c>
      <c r="O29">
        <v>9.6</v>
      </c>
      <c r="P29">
        <v>5</v>
      </c>
      <c r="Q29" t="s">
        <v>103</v>
      </c>
      <c r="R29">
        <v>6</v>
      </c>
      <c r="S29" t="s">
        <v>152</v>
      </c>
      <c r="T29" s="75" t="s">
        <v>223</v>
      </c>
      <c r="U29" s="75"/>
      <c r="V29" s="75" t="s">
        <v>106</v>
      </c>
      <c r="X29" t="s">
        <v>107</v>
      </c>
    </row>
    <row r="30" spans="1:24" x14ac:dyDescent="0.2">
      <c r="A30" s="12"/>
      <c r="B30" t="s">
        <v>96</v>
      </c>
      <c r="C30" s="63" t="s">
        <v>224</v>
      </c>
      <c r="E30" s="63"/>
      <c r="F30" s="75" t="s">
        <v>98</v>
      </c>
      <c r="G30" s="2" t="s">
        <v>213</v>
      </c>
      <c r="I30" s="72"/>
      <c r="J30" s="63" t="s">
        <v>225</v>
      </c>
      <c r="K30" s="73">
        <v>258</v>
      </c>
      <c r="L30" t="s">
        <v>226</v>
      </c>
      <c r="M30" t="s">
        <v>216</v>
      </c>
      <c r="N30" s="74" t="s">
        <v>96</v>
      </c>
      <c r="O30">
        <v>12</v>
      </c>
      <c r="P30">
        <v>5</v>
      </c>
      <c r="Q30" t="s">
        <v>103</v>
      </c>
      <c r="R30">
        <v>6</v>
      </c>
      <c r="S30" t="s">
        <v>152</v>
      </c>
      <c r="T30" s="75" t="s">
        <v>227</v>
      </c>
      <c r="U30" s="75"/>
      <c r="V30" s="75" t="s">
        <v>106</v>
      </c>
      <c r="X30" t="s">
        <v>107</v>
      </c>
    </row>
    <row r="31" spans="1:24" x14ac:dyDescent="0.2">
      <c r="A31" s="12"/>
      <c r="B31" t="s">
        <v>96</v>
      </c>
      <c r="C31" s="2" t="s">
        <v>228</v>
      </c>
      <c r="E31" s="2"/>
      <c r="F31" s="75" t="s">
        <v>98</v>
      </c>
      <c r="G31" s="2" t="s">
        <v>229</v>
      </c>
      <c r="I31" s="72"/>
      <c r="J31" s="2" t="s">
        <v>230</v>
      </c>
      <c r="K31" s="73">
        <v>344</v>
      </c>
      <c r="L31" t="s">
        <v>231</v>
      </c>
      <c r="M31" s="58" t="s">
        <v>232</v>
      </c>
      <c r="N31" s="74" t="s">
        <v>96</v>
      </c>
      <c r="O31">
        <v>15</v>
      </c>
      <c r="P31">
        <v>5</v>
      </c>
      <c r="Q31" t="s">
        <v>103</v>
      </c>
      <c r="R31">
        <v>6</v>
      </c>
      <c r="S31" t="s">
        <v>152</v>
      </c>
      <c r="T31" s="75" t="s">
        <v>233</v>
      </c>
      <c r="U31" s="75"/>
      <c r="V31" s="75" t="s">
        <v>106</v>
      </c>
      <c r="X31" t="s">
        <v>107</v>
      </c>
    </row>
    <row r="32" spans="1:24" x14ac:dyDescent="0.2">
      <c r="A32" s="12"/>
      <c r="B32" t="s">
        <v>96</v>
      </c>
      <c r="C32" s="2" t="s">
        <v>234</v>
      </c>
      <c r="E32" s="2"/>
      <c r="F32" s="75" t="s">
        <v>98</v>
      </c>
      <c r="G32" s="2" t="s">
        <v>175</v>
      </c>
      <c r="I32" s="72"/>
      <c r="J32" s="2" t="s">
        <v>235</v>
      </c>
      <c r="K32" s="73">
        <v>338</v>
      </c>
      <c r="L32" t="s">
        <v>236</v>
      </c>
      <c r="M32" s="58" t="s">
        <v>237</v>
      </c>
      <c r="N32" s="74" t="s">
        <v>96</v>
      </c>
      <c r="O32">
        <v>9.6</v>
      </c>
      <c r="P32">
        <v>6</v>
      </c>
      <c r="Q32" t="s">
        <v>103</v>
      </c>
      <c r="R32">
        <v>8</v>
      </c>
      <c r="S32" t="s">
        <v>152</v>
      </c>
      <c r="T32" s="75" t="s">
        <v>238</v>
      </c>
      <c r="U32" s="75"/>
      <c r="V32" s="75" t="s">
        <v>106</v>
      </c>
      <c r="X32" t="s">
        <v>107</v>
      </c>
    </row>
    <row r="33" spans="1:24" x14ac:dyDescent="0.2">
      <c r="A33" s="12"/>
      <c r="B33" t="s">
        <v>96</v>
      </c>
      <c r="C33" s="2" t="s">
        <v>239</v>
      </c>
      <c r="E33" s="2"/>
      <c r="F33" s="75" t="s">
        <v>98</v>
      </c>
      <c r="G33" s="2" t="s">
        <v>213</v>
      </c>
      <c r="I33" s="72"/>
      <c r="J33" s="2" t="s">
        <v>240</v>
      </c>
      <c r="K33" s="73">
        <v>338</v>
      </c>
      <c r="L33" t="s">
        <v>241</v>
      </c>
      <c r="M33" t="s">
        <v>242</v>
      </c>
      <c r="N33" s="74" t="s">
        <v>96</v>
      </c>
      <c r="O33">
        <v>12</v>
      </c>
      <c r="P33">
        <v>6</v>
      </c>
      <c r="Q33" t="s">
        <v>103</v>
      </c>
      <c r="R33">
        <v>8</v>
      </c>
      <c r="S33" t="s">
        <v>152</v>
      </c>
      <c r="T33" s="75" t="s">
        <v>243</v>
      </c>
      <c r="U33" s="75"/>
      <c r="V33" s="75" t="s">
        <v>106</v>
      </c>
      <c r="X33" t="s">
        <v>107</v>
      </c>
    </row>
    <row r="34" spans="1:24" x14ac:dyDescent="0.2">
      <c r="A34" s="12"/>
      <c r="B34" t="s">
        <v>96</v>
      </c>
      <c r="C34" s="63" t="s">
        <v>244</v>
      </c>
      <c r="E34" s="63"/>
      <c r="F34" s="75" t="s">
        <v>98</v>
      </c>
      <c r="G34" s="2" t="s">
        <v>229</v>
      </c>
      <c r="I34" s="72"/>
      <c r="J34" s="63" t="s">
        <v>245</v>
      </c>
      <c r="K34" s="73">
        <v>424</v>
      </c>
      <c r="L34" t="s">
        <v>246</v>
      </c>
      <c r="M34" s="58" t="s">
        <v>247</v>
      </c>
      <c r="N34" s="74" t="s">
        <v>96</v>
      </c>
      <c r="O34">
        <v>15</v>
      </c>
      <c r="P34">
        <v>6</v>
      </c>
      <c r="Q34" t="s">
        <v>103</v>
      </c>
      <c r="R34">
        <v>8</v>
      </c>
      <c r="S34" t="s">
        <v>152</v>
      </c>
      <c r="T34" s="75" t="s">
        <v>248</v>
      </c>
      <c r="U34" s="75"/>
      <c r="V34" s="75" t="s">
        <v>106</v>
      </c>
      <c r="X34" t="s">
        <v>107</v>
      </c>
    </row>
    <row r="35" spans="1:24" x14ac:dyDescent="0.2">
      <c r="A35" s="12"/>
      <c r="B35" t="s">
        <v>96</v>
      </c>
      <c r="C35" s="63" t="s">
        <v>249</v>
      </c>
      <c r="E35" s="63"/>
      <c r="F35" s="75" t="s">
        <v>98</v>
      </c>
      <c r="G35" s="2" t="s">
        <v>229</v>
      </c>
      <c r="I35" s="72"/>
      <c r="J35" s="63" t="s">
        <v>250</v>
      </c>
      <c r="K35" s="73">
        <v>249</v>
      </c>
      <c r="L35" t="s">
        <v>251</v>
      </c>
      <c r="M35" s="58" t="s">
        <v>252</v>
      </c>
      <c r="N35" s="74" t="s">
        <v>96</v>
      </c>
      <c r="O35">
        <v>12</v>
      </c>
      <c r="P35">
        <v>8</v>
      </c>
      <c r="Q35" t="s">
        <v>103</v>
      </c>
      <c r="R35">
        <v>10</v>
      </c>
      <c r="S35" t="s">
        <v>152</v>
      </c>
      <c r="T35" s="75" t="s">
        <v>253</v>
      </c>
      <c r="U35" s="75"/>
      <c r="V35" s="75" t="s">
        <v>106</v>
      </c>
      <c r="X35" t="s">
        <v>107</v>
      </c>
    </row>
    <row r="36" spans="1:24" x14ac:dyDescent="0.2">
      <c r="A36" s="12"/>
      <c r="B36" t="s">
        <v>254</v>
      </c>
      <c r="C36" s="63" t="s">
        <v>255</v>
      </c>
      <c r="D36" s="2" t="s">
        <v>256</v>
      </c>
      <c r="E36" s="72">
        <v>7.05</v>
      </c>
      <c r="F36" s="75" t="s">
        <v>98</v>
      </c>
      <c r="G36" s="2" t="s">
        <v>257</v>
      </c>
      <c r="I36" s="72"/>
      <c r="J36" s="63" t="s">
        <v>258</v>
      </c>
      <c r="K36">
        <v>22</v>
      </c>
      <c r="L36" s="76" t="s">
        <v>101</v>
      </c>
      <c r="M36" s="63" t="s">
        <v>259</v>
      </c>
      <c r="N36" s="74" t="s">
        <v>254</v>
      </c>
      <c r="O36">
        <v>70</v>
      </c>
      <c r="P36">
        <v>1</v>
      </c>
      <c r="Q36" t="s">
        <v>103</v>
      </c>
      <c r="R36">
        <v>1.25</v>
      </c>
      <c r="S36" t="s">
        <v>104</v>
      </c>
      <c r="T36" t="s">
        <v>105</v>
      </c>
      <c r="V36" s="75" t="s">
        <v>106</v>
      </c>
      <c r="X36" t="s">
        <v>107</v>
      </c>
    </row>
    <row r="37" spans="1:24" x14ac:dyDescent="0.2">
      <c r="A37" s="12"/>
      <c r="B37" t="s">
        <v>254</v>
      </c>
      <c r="C37" s="63" t="s">
        <v>260</v>
      </c>
      <c r="D37" s="2" t="s">
        <v>261</v>
      </c>
      <c r="E37" s="72">
        <v>7.1</v>
      </c>
      <c r="F37" s="75" t="s">
        <v>98</v>
      </c>
      <c r="G37" s="2" t="s">
        <v>257</v>
      </c>
      <c r="I37" s="72"/>
      <c r="J37" s="63" t="s">
        <v>262</v>
      </c>
      <c r="K37" s="73">
        <v>22</v>
      </c>
      <c r="L37" s="76" t="s">
        <v>101</v>
      </c>
      <c r="M37" s="63" t="s">
        <v>263</v>
      </c>
      <c r="N37" s="74" t="s">
        <v>254</v>
      </c>
      <c r="O37">
        <v>70</v>
      </c>
      <c r="P37">
        <v>1</v>
      </c>
      <c r="Q37" t="s">
        <v>103</v>
      </c>
      <c r="R37">
        <v>1.25</v>
      </c>
      <c r="S37" t="s">
        <v>104</v>
      </c>
      <c r="T37" t="s">
        <v>105</v>
      </c>
      <c r="V37" s="75" t="s">
        <v>106</v>
      </c>
      <c r="X37" t="s">
        <v>107</v>
      </c>
    </row>
    <row r="38" spans="1:24" x14ac:dyDescent="0.2">
      <c r="A38" s="12"/>
      <c r="B38" t="s">
        <v>254</v>
      </c>
      <c r="C38" s="63" t="s">
        <v>264</v>
      </c>
      <c r="D38" s="2" t="s">
        <v>265</v>
      </c>
      <c r="E38" s="72">
        <v>5.01</v>
      </c>
      <c r="F38" s="75" t="s">
        <v>98</v>
      </c>
      <c r="G38" s="2" t="s">
        <v>257</v>
      </c>
      <c r="I38" s="72"/>
      <c r="J38" s="63" t="s">
        <v>266</v>
      </c>
      <c r="K38">
        <v>22</v>
      </c>
      <c r="L38" s="76" t="s">
        <v>101</v>
      </c>
      <c r="M38" s="63" t="s">
        <v>267</v>
      </c>
      <c r="N38" s="74" t="s">
        <v>254</v>
      </c>
      <c r="O38">
        <v>70</v>
      </c>
      <c r="P38">
        <v>1</v>
      </c>
      <c r="Q38" t="s">
        <v>103</v>
      </c>
      <c r="R38">
        <v>1.25</v>
      </c>
      <c r="S38" t="s">
        <v>104</v>
      </c>
      <c r="T38" t="s">
        <v>105</v>
      </c>
      <c r="V38" s="75" t="s">
        <v>106</v>
      </c>
      <c r="X38" t="s">
        <v>107</v>
      </c>
    </row>
    <row r="39" spans="1:24" x14ac:dyDescent="0.2">
      <c r="A39" s="12"/>
      <c r="B39" t="s">
        <v>254</v>
      </c>
      <c r="C39" s="63" t="s">
        <v>268</v>
      </c>
      <c r="D39" s="2" t="s">
        <v>269</v>
      </c>
      <c r="E39" s="72">
        <v>5.76</v>
      </c>
      <c r="F39" s="75" t="s">
        <v>98</v>
      </c>
      <c r="G39" s="2" t="s">
        <v>257</v>
      </c>
      <c r="I39" s="72"/>
      <c r="J39" s="63" t="s">
        <v>270</v>
      </c>
      <c r="K39" s="73">
        <v>22</v>
      </c>
      <c r="L39" s="76" t="s">
        <v>101</v>
      </c>
      <c r="M39" s="63" t="s">
        <v>271</v>
      </c>
      <c r="N39" s="74" t="s">
        <v>254</v>
      </c>
      <c r="O39">
        <v>70</v>
      </c>
      <c r="P39">
        <v>1</v>
      </c>
      <c r="Q39" t="s">
        <v>103</v>
      </c>
      <c r="R39">
        <v>1.25</v>
      </c>
      <c r="S39" t="s">
        <v>104</v>
      </c>
      <c r="T39" t="s">
        <v>105</v>
      </c>
      <c r="V39" s="75" t="s">
        <v>106</v>
      </c>
      <c r="X39" t="s">
        <v>107</v>
      </c>
    </row>
    <row r="40" spans="1:24" x14ac:dyDescent="0.2">
      <c r="A40" s="12"/>
      <c r="B40" t="s">
        <v>254</v>
      </c>
      <c r="C40" s="63" t="s">
        <v>272</v>
      </c>
      <c r="D40" s="2" t="s">
        <v>273</v>
      </c>
      <c r="E40" s="72">
        <v>6.59</v>
      </c>
      <c r="F40" s="75" t="s">
        <v>98</v>
      </c>
      <c r="G40" s="2" t="s">
        <v>257</v>
      </c>
      <c r="I40" s="72"/>
      <c r="J40" s="63" t="s">
        <v>274</v>
      </c>
      <c r="K40" s="73">
        <v>22</v>
      </c>
      <c r="L40" s="76" t="s">
        <v>101</v>
      </c>
      <c r="M40" s="63" t="s">
        <v>275</v>
      </c>
      <c r="N40" s="74" t="s">
        <v>254</v>
      </c>
      <c r="O40">
        <v>70</v>
      </c>
      <c r="P40">
        <v>1</v>
      </c>
      <c r="Q40" t="s">
        <v>103</v>
      </c>
      <c r="R40">
        <v>1.25</v>
      </c>
      <c r="S40" t="s">
        <v>104</v>
      </c>
      <c r="T40" t="s">
        <v>105</v>
      </c>
      <c r="V40" s="75" t="s">
        <v>106</v>
      </c>
      <c r="X40" t="s">
        <v>107</v>
      </c>
    </row>
    <row r="41" spans="1:24" x14ac:dyDescent="0.2">
      <c r="A41" s="12"/>
      <c r="B41" t="s">
        <v>254</v>
      </c>
      <c r="C41" s="63" t="s">
        <v>276</v>
      </c>
      <c r="D41" t="s">
        <v>277</v>
      </c>
      <c r="E41" s="72">
        <v>6.61</v>
      </c>
      <c r="F41" s="75" t="s">
        <v>98</v>
      </c>
      <c r="G41" s="2" t="s">
        <v>257</v>
      </c>
      <c r="I41" s="72"/>
      <c r="J41" s="63" t="s">
        <v>278</v>
      </c>
      <c r="K41" s="73">
        <v>25</v>
      </c>
      <c r="L41" s="76" t="s">
        <v>110</v>
      </c>
      <c r="M41" s="63" t="s">
        <v>279</v>
      </c>
      <c r="N41" s="74" t="s">
        <v>254</v>
      </c>
      <c r="O41">
        <v>70</v>
      </c>
      <c r="P41">
        <v>1.25</v>
      </c>
      <c r="Q41" t="s">
        <v>103</v>
      </c>
      <c r="R41">
        <v>1.5</v>
      </c>
      <c r="S41" t="s">
        <v>104</v>
      </c>
      <c r="T41" t="s">
        <v>112</v>
      </c>
      <c r="V41" s="75" t="s">
        <v>106</v>
      </c>
      <c r="X41" t="s">
        <v>107</v>
      </c>
    </row>
    <row r="42" spans="1:24" x14ac:dyDescent="0.2">
      <c r="A42" s="12"/>
      <c r="B42" t="s">
        <v>254</v>
      </c>
      <c r="C42" s="63" t="s">
        <v>280</v>
      </c>
      <c r="D42" t="s">
        <v>281</v>
      </c>
      <c r="E42" s="72">
        <v>7.1</v>
      </c>
      <c r="F42" s="75" t="s">
        <v>98</v>
      </c>
      <c r="G42" s="2" t="s">
        <v>257</v>
      </c>
      <c r="I42" s="72"/>
      <c r="J42" s="63" t="s">
        <v>282</v>
      </c>
      <c r="K42" s="73">
        <v>25</v>
      </c>
      <c r="L42" s="76" t="s">
        <v>110</v>
      </c>
      <c r="M42" s="63" t="s">
        <v>283</v>
      </c>
      <c r="N42" s="74" t="s">
        <v>254</v>
      </c>
      <c r="O42">
        <v>70</v>
      </c>
      <c r="P42">
        <v>1.25</v>
      </c>
      <c r="Q42" t="s">
        <v>103</v>
      </c>
      <c r="R42">
        <v>1.5</v>
      </c>
      <c r="S42" t="s">
        <v>104</v>
      </c>
      <c r="T42" t="s">
        <v>112</v>
      </c>
      <c r="V42" s="75" t="s">
        <v>106</v>
      </c>
      <c r="X42" t="s">
        <v>107</v>
      </c>
    </row>
    <row r="43" spans="1:24" x14ac:dyDescent="0.2">
      <c r="A43" s="12"/>
      <c r="B43" t="s">
        <v>254</v>
      </c>
      <c r="C43" s="63" t="s">
        <v>284</v>
      </c>
      <c r="D43" t="s">
        <v>285</v>
      </c>
      <c r="E43" s="72">
        <v>5.28</v>
      </c>
      <c r="F43" s="75" t="s">
        <v>98</v>
      </c>
      <c r="G43" s="2" t="s">
        <v>257</v>
      </c>
      <c r="I43" s="72"/>
      <c r="J43" s="63" t="s">
        <v>286</v>
      </c>
      <c r="K43" s="73">
        <v>25</v>
      </c>
      <c r="L43" s="76" t="s">
        <v>110</v>
      </c>
      <c r="M43" s="63" t="s">
        <v>287</v>
      </c>
      <c r="N43" s="74" t="s">
        <v>254</v>
      </c>
      <c r="O43">
        <v>70</v>
      </c>
      <c r="P43">
        <v>1.25</v>
      </c>
      <c r="Q43" t="s">
        <v>103</v>
      </c>
      <c r="R43">
        <v>1.5</v>
      </c>
      <c r="S43" t="s">
        <v>104</v>
      </c>
      <c r="T43" t="s">
        <v>112</v>
      </c>
      <c r="V43" s="75" t="s">
        <v>106</v>
      </c>
      <c r="X43" t="s">
        <v>107</v>
      </c>
    </row>
    <row r="44" spans="1:24" x14ac:dyDescent="0.2">
      <c r="A44" s="12"/>
      <c r="B44" t="s">
        <v>254</v>
      </c>
      <c r="C44" s="63" t="s">
        <v>288</v>
      </c>
      <c r="D44" t="s">
        <v>289</v>
      </c>
      <c r="E44" s="72">
        <v>6.03</v>
      </c>
      <c r="F44" s="75" t="s">
        <v>98</v>
      </c>
      <c r="G44" s="2" t="s">
        <v>257</v>
      </c>
      <c r="I44" s="72"/>
      <c r="J44" s="63" t="s">
        <v>290</v>
      </c>
      <c r="K44" s="73">
        <v>25</v>
      </c>
      <c r="L44" s="76" t="s">
        <v>110</v>
      </c>
      <c r="M44" s="63" t="s">
        <v>291</v>
      </c>
      <c r="N44" s="74" t="s">
        <v>254</v>
      </c>
      <c r="O44">
        <v>70</v>
      </c>
      <c r="P44">
        <v>1.25</v>
      </c>
      <c r="Q44" t="s">
        <v>103</v>
      </c>
      <c r="R44">
        <v>1.5</v>
      </c>
      <c r="S44" t="s">
        <v>104</v>
      </c>
      <c r="T44" t="s">
        <v>112</v>
      </c>
      <c r="V44" s="75" t="s">
        <v>106</v>
      </c>
      <c r="X44" t="s">
        <v>107</v>
      </c>
    </row>
    <row r="45" spans="1:24" x14ac:dyDescent="0.2">
      <c r="A45" s="12"/>
      <c r="B45" t="s">
        <v>254</v>
      </c>
      <c r="C45" s="63" t="s">
        <v>292</v>
      </c>
      <c r="D45" s="2" t="s">
        <v>293</v>
      </c>
      <c r="E45" s="72">
        <v>6.26</v>
      </c>
      <c r="F45" s="75" t="s">
        <v>98</v>
      </c>
      <c r="G45" s="2" t="s">
        <v>257</v>
      </c>
      <c r="H45" s="2"/>
      <c r="J45" s="63" t="s">
        <v>294</v>
      </c>
      <c r="K45" s="73">
        <v>50</v>
      </c>
      <c r="L45" s="76" t="s">
        <v>115</v>
      </c>
      <c r="M45" s="63" t="s">
        <v>295</v>
      </c>
      <c r="N45" s="74" t="s">
        <v>254</v>
      </c>
      <c r="O45">
        <v>70</v>
      </c>
      <c r="P45">
        <v>1.5</v>
      </c>
      <c r="Q45" t="s">
        <v>103</v>
      </c>
      <c r="R45">
        <v>2</v>
      </c>
      <c r="S45" t="s">
        <v>104</v>
      </c>
      <c r="T45" t="s">
        <v>117</v>
      </c>
      <c r="V45" s="75" t="s">
        <v>106</v>
      </c>
      <c r="X45" t="s">
        <v>107</v>
      </c>
    </row>
    <row r="46" spans="1:24" x14ac:dyDescent="0.2">
      <c r="A46" s="12"/>
      <c r="B46" t="s">
        <v>254</v>
      </c>
      <c r="C46" s="63" t="s">
        <v>296</v>
      </c>
      <c r="D46" s="2" t="s">
        <v>297</v>
      </c>
      <c r="E46" s="72">
        <v>7</v>
      </c>
      <c r="F46" s="75" t="s">
        <v>98</v>
      </c>
      <c r="G46" s="2" t="s">
        <v>257</v>
      </c>
      <c r="H46" s="2"/>
      <c r="I46" s="73"/>
      <c r="J46" s="63" t="s">
        <v>298</v>
      </c>
      <c r="K46" s="73">
        <v>50</v>
      </c>
      <c r="L46" s="76" t="s">
        <v>115</v>
      </c>
      <c r="M46" s="63" t="s">
        <v>299</v>
      </c>
      <c r="N46" s="74" t="s">
        <v>254</v>
      </c>
      <c r="O46">
        <v>70</v>
      </c>
      <c r="P46">
        <v>1.5</v>
      </c>
      <c r="Q46" t="s">
        <v>103</v>
      </c>
      <c r="R46">
        <v>2</v>
      </c>
      <c r="S46" t="s">
        <v>104</v>
      </c>
      <c r="T46" t="s">
        <v>117</v>
      </c>
      <c r="V46" s="75" t="s">
        <v>106</v>
      </c>
      <c r="X46" t="s">
        <v>107</v>
      </c>
    </row>
    <row r="47" spans="1:24" x14ac:dyDescent="0.2">
      <c r="A47" s="12"/>
      <c r="B47" t="s">
        <v>254</v>
      </c>
      <c r="C47" s="63" t="s">
        <v>300</v>
      </c>
      <c r="D47" s="2" t="s">
        <v>301</v>
      </c>
      <c r="E47" s="72">
        <v>7.1</v>
      </c>
      <c r="F47" s="75" t="s">
        <v>98</v>
      </c>
      <c r="G47" s="2" t="s">
        <v>257</v>
      </c>
      <c r="H47" s="2"/>
      <c r="I47" s="73"/>
      <c r="J47" s="63" t="s">
        <v>302</v>
      </c>
      <c r="K47" s="73">
        <v>50</v>
      </c>
      <c r="L47" s="76" t="s">
        <v>115</v>
      </c>
      <c r="M47" s="63" t="s">
        <v>303</v>
      </c>
      <c r="N47" s="74" t="s">
        <v>254</v>
      </c>
      <c r="O47">
        <v>70</v>
      </c>
      <c r="P47">
        <v>1.5</v>
      </c>
      <c r="Q47" t="s">
        <v>103</v>
      </c>
      <c r="R47">
        <v>2</v>
      </c>
      <c r="S47" t="s">
        <v>104</v>
      </c>
      <c r="T47" t="s">
        <v>117</v>
      </c>
      <c r="V47" s="75" t="s">
        <v>106</v>
      </c>
      <c r="X47" t="s">
        <v>107</v>
      </c>
    </row>
    <row r="48" spans="1:24" x14ac:dyDescent="0.2">
      <c r="A48" s="12"/>
      <c r="B48" t="s">
        <v>254</v>
      </c>
      <c r="C48" s="63" t="s">
        <v>304</v>
      </c>
      <c r="D48" t="s">
        <v>305</v>
      </c>
      <c r="E48" s="72">
        <v>5.14</v>
      </c>
      <c r="F48" s="75" t="s">
        <v>98</v>
      </c>
      <c r="G48" s="2" t="s">
        <v>257</v>
      </c>
      <c r="H48" s="2"/>
      <c r="I48" s="73"/>
      <c r="J48" s="63" t="s">
        <v>306</v>
      </c>
      <c r="K48" s="73">
        <v>50</v>
      </c>
      <c r="L48" s="76" t="s">
        <v>115</v>
      </c>
      <c r="M48" s="63" t="s">
        <v>307</v>
      </c>
      <c r="N48" s="74" t="s">
        <v>254</v>
      </c>
      <c r="O48">
        <v>70</v>
      </c>
      <c r="P48">
        <v>1.5</v>
      </c>
      <c r="Q48" t="s">
        <v>103</v>
      </c>
      <c r="R48">
        <v>2</v>
      </c>
      <c r="S48" t="s">
        <v>104</v>
      </c>
      <c r="T48" t="s">
        <v>117</v>
      </c>
      <c r="V48" s="75" t="s">
        <v>106</v>
      </c>
      <c r="X48" t="s">
        <v>107</v>
      </c>
    </row>
    <row r="49" spans="1:24" x14ac:dyDescent="0.2">
      <c r="A49" s="12"/>
      <c r="B49" t="s">
        <v>254</v>
      </c>
      <c r="C49" s="63" t="s">
        <v>308</v>
      </c>
      <c r="D49" s="2" t="s">
        <v>309</v>
      </c>
      <c r="E49" s="72">
        <v>5.77</v>
      </c>
      <c r="F49" s="75" t="s">
        <v>98</v>
      </c>
      <c r="G49" s="2" t="s">
        <v>257</v>
      </c>
      <c r="H49" s="2"/>
      <c r="I49" s="73"/>
      <c r="J49" s="63" t="s">
        <v>310</v>
      </c>
      <c r="K49" s="73">
        <v>50</v>
      </c>
      <c r="L49" s="76" t="s">
        <v>115</v>
      </c>
      <c r="M49" s="63" t="s">
        <v>311</v>
      </c>
      <c r="N49" s="74" t="s">
        <v>254</v>
      </c>
      <c r="O49">
        <v>70</v>
      </c>
      <c r="P49">
        <v>1.5</v>
      </c>
      <c r="Q49" t="s">
        <v>103</v>
      </c>
      <c r="R49">
        <v>2</v>
      </c>
      <c r="S49" t="s">
        <v>104</v>
      </c>
      <c r="T49" t="s">
        <v>117</v>
      </c>
      <c r="V49" s="75" t="s">
        <v>106</v>
      </c>
      <c r="X49" t="s">
        <v>107</v>
      </c>
    </row>
    <row r="50" spans="1:24" x14ac:dyDescent="0.2">
      <c r="A50" s="12"/>
      <c r="B50" t="s">
        <v>254</v>
      </c>
      <c r="C50" s="63" t="s">
        <v>312</v>
      </c>
      <c r="D50" s="2" t="s">
        <v>313</v>
      </c>
      <c r="E50" s="72">
        <v>7.33</v>
      </c>
      <c r="F50" s="75" t="s">
        <v>98</v>
      </c>
      <c r="G50" s="2" t="s">
        <v>257</v>
      </c>
      <c r="H50" s="2"/>
      <c r="I50" s="73"/>
      <c r="J50" s="63" t="s">
        <v>314</v>
      </c>
      <c r="K50" s="73">
        <v>70</v>
      </c>
      <c r="L50" s="76" t="s">
        <v>121</v>
      </c>
      <c r="M50" s="63" t="s">
        <v>315</v>
      </c>
      <c r="N50" s="74" t="s">
        <v>254</v>
      </c>
      <c r="O50">
        <v>95</v>
      </c>
      <c r="P50">
        <v>1.5</v>
      </c>
      <c r="Q50" t="s">
        <v>103</v>
      </c>
      <c r="R50">
        <v>2</v>
      </c>
      <c r="S50" t="s">
        <v>104</v>
      </c>
      <c r="T50" t="s">
        <v>123</v>
      </c>
      <c r="V50" s="75" t="s">
        <v>106</v>
      </c>
      <c r="X50" t="s">
        <v>107</v>
      </c>
    </row>
    <row r="51" spans="1:24" x14ac:dyDescent="0.2">
      <c r="A51" s="12"/>
      <c r="B51" t="s">
        <v>254</v>
      </c>
      <c r="C51" s="63" t="s">
        <v>316</v>
      </c>
      <c r="D51" s="2" t="s">
        <v>317</v>
      </c>
      <c r="E51" s="72">
        <v>8.51</v>
      </c>
      <c r="F51" s="75" t="s">
        <v>98</v>
      </c>
      <c r="G51" s="2" t="s">
        <v>318</v>
      </c>
      <c r="J51" s="63" t="s">
        <v>319</v>
      </c>
      <c r="K51" s="73">
        <v>70</v>
      </c>
      <c r="L51" s="76" t="s">
        <v>121</v>
      </c>
      <c r="M51" s="63" t="s">
        <v>320</v>
      </c>
      <c r="N51" s="74" t="s">
        <v>254</v>
      </c>
      <c r="O51">
        <v>95</v>
      </c>
      <c r="P51">
        <v>1.5</v>
      </c>
      <c r="Q51" t="s">
        <v>103</v>
      </c>
      <c r="R51">
        <v>2</v>
      </c>
      <c r="S51" t="s">
        <v>104</v>
      </c>
      <c r="T51" t="s">
        <v>123</v>
      </c>
      <c r="V51" s="75" t="s">
        <v>106</v>
      </c>
      <c r="X51" t="s">
        <v>107</v>
      </c>
    </row>
    <row r="52" spans="1:24" x14ac:dyDescent="0.2">
      <c r="A52" s="12"/>
      <c r="B52" t="s">
        <v>254</v>
      </c>
      <c r="C52" s="63" t="s">
        <v>321</v>
      </c>
      <c r="D52" s="2" t="s">
        <v>322</v>
      </c>
      <c r="E52" s="72">
        <v>9.19</v>
      </c>
      <c r="F52" s="75" t="s">
        <v>98</v>
      </c>
      <c r="G52" s="2" t="s">
        <v>318</v>
      </c>
      <c r="J52" s="63" t="s">
        <v>323</v>
      </c>
      <c r="K52" s="73">
        <v>70</v>
      </c>
      <c r="L52" s="76" t="s">
        <v>121</v>
      </c>
      <c r="M52" s="63" t="s">
        <v>324</v>
      </c>
      <c r="N52" s="74" t="s">
        <v>254</v>
      </c>
      <c r="O52">
        <v>95</v>
      </c>
      <c r="P52">
        <v>1.5</v>
      </c>
      <c r="Q52" t="s">
        <v>103</v>
      </c>
      <c r="R52">
        <v>2</v>
      </c>
      <c r="S52" t="s">
        <v>104</v>
      </c>
      <c r="T52" t="s">
        <v>123</v>
      </c>
      <c r="V52" s="75" t="s">
        <v>106</v>
      </c>
      <c r="X52" t="s">
        <v>107</v>
      </c>
    </row>
    <row r="53" spans="1:24" x14ac:dyDescent="0.2">
      <c r="A53" s="12"/>
      <c r="B53" t="s">
        <v>254</v>
      </c>
      <c r="C53" s="63" t="s">
        <v>325</v>
      </c>
      <c r="D53" s="2" t="s">
        <v>326</v>
      </c>
      <c r="E53" s="72">
        <v>9.6</v>
      </c>
      <c r="F53" s="75" t="s">
        <v>98</v>
      </c>
      <c r="G53" s="2" t="s">
        <v>318</v>
      </c>
      <c r="J53" s="63" t="s">
        <v>327</v>
      </c>
      <c r="K53" s="73">
        <v>70</v>
      </c>
      <c r="L53" s="76" t="s">
        <v>121</v>
      </c>
      <c r="M53" s="63" t="s">
        <v>328</v>
      </c>
      <c r="N53" s="74" t="s">
        <v>254</v>
      </c>
      <c r="O53">
        <v>95</v>
      </c>
      <c r="P53">
        <v>1.5</v>
      </c>
      <c r="Q53" t="s">
        <v>103</v>
      </c>
      <c r="R53">
        <v>2</v>
      </c>
      <c r="S53" t="s">
        <v>104</v>
      </c>
      <c r="T53" t="s">
        <v>123</v>
      </c>
      <c r="V53" s="75" t="s">
        <v>106</v>
      </c>
      <c r="X53" t="s">
        <v>107</v>
      </c>
    </row>
    <row r="54" spans="1:24" x14ac:dyDescent="0.2">
      <c r="A54" s="12"/>
      <c r="B54" t="s">
        <v>254</v>
      </c>
      <c r="C54" s="63" t="s">
        <v>329</v>
      </c>
      <c r="D54" s="63" t="s">
        <v>330</v>
      </c>
      <c r="E54" s="72">
        <v>9.6</v>
      </c>
      <c r="F54" s="75" t="s">
        <v>98</v>
      </c>
      <c r="G54" s="2" t="s">
        <v>257</v>
      </c>
      <c r="J54" s="63" t="s">
        <v>331</v>
      </c>
      <c r="K54" s="73">
        <v>70</v>
      </c>
      <c r="L54" s="76" t="s">
        <v>121</v>
      </c>
      <c r="M54" s="63" t="s">
        <v>332</v>
      </c>
      <c r="N54" s="74" t="s">
        <v>254</v>
      </c>
      <c r="O54">
        <v>95</v>
      </c>
      <c r="P54">
        <v>1.5</v>
      </c>
      <c r="Q54" t="s">
        <v>103</v>
      </c>
      <c r="R54">
        <v>2</v>
      </c>
      <c r="S54" t="s">
        <v>104</v>
      </c>
      <c r="T54" t="s">
        <v>123</v>
      </c>
      <c r="V54" s="75" t="s">
        <v>106</v>
      </c>
      <c r="X54" t="s">
        <v>107</v>
      </c>
    </row>
    <row r="55" spans="1:24" x14ac:dyDescent="0.2">
      <c r="A55" s="12"/>
      <c r="B55" t="s">
        <v>254</v>
      </c>
      <c r="C55" s="63" t="s">
        <v>333</v>
      </c>
      <c r="D55" s="2" t="s">
        <v>334</v>
      </c>
      <c r="E55" s="72">
        <v>7.64</v>
      </c>
      <c r="F55" s="75" t="s">
        <v>98</v>
      </c>
      <c r="G55" s="2" t="s">
        <v>318</v>
      </c>
      <c r="J55" s="63" t="s">
        <v>335</v>
      </c>
      <c r="K55" s="73">
        <v>70</v>
      </c>
      <c r="L55" s="76" t="s">
        <v>121</v>
      </c>
      <c r="M55" s="63" t="s">
        <v>336</v>
      </c>
      <c r="N55" s="74" t="s">
        <v>254</v>
      </c>
      <c r="O55">
        <v>95</v>
      </c>
      <c r="P55">
        <v>1.5</v>
      </c>
      <c r="Q55" t="s">
        <v>103</v>
      </c>
      <c r="R55">
        <v>2</v>
      </c>
      <c r="S55" t="s">
        <v>104</v>
      </c>
      <c r="T55" t="s">
        <v>127</v>
      </c>
      <c r="V55" s="75" t="s">
        <v>106</v>
      </c>
      <c r="X55" t="s">
        <v>107</v>
      </c>
    </row>
    <row r="56" spans="1:24" x14ac:dyDescent="0.2">
      <c r="A56" s="12"/>
      <c r="B56" t="s">
        <v>254</v>
      </c>
      <c r="C56" s="63" t="s">
        <v>337</v>
      </c>
      <c r="D56" t="s">
        <v>338</v>
      </c>
      <c r="E56" s="72">
        <v>8.14</v>
      </c>
      <c r="F56" s="75" t="s">
        <v>98</v>
      </c>
      <c r="G56" s="2" t="s">
        <v>318</v>
      </c>
      <c r="J56" s="63" t="s">
        <v>339</v>
      </c>
      <c r="K56" s="73">
        <v>70</v>
      </c>
      <c r="L56" s="76" t="s">
        <v>121</v>
      </c>
      <c r="M56" s="63" t="s">
        <v>340</v>
      </c>
      <c r="N56" s="74" t="s">
        <v>254</v>
      </c>
      <c r="O56">
        <v>95</v>
      </c>
      <c r="P56">
        <v>1.5</v>
      </c>
      <c r="Q56" t="s">
        <v>103</v>
      </c>
      <c r="R56">
        <v>2</v>
      </c>
      <c r="S56" t="s">
        <v>104</v>
      </c>
      <c r="T56" t="s">
        <v>127</v>
      </c>
      <c r="V56" s="75" t="s">
        <v>106</v>
      </c>
      <c r="X56" t="s">
        <v>107</v>
      </c>
    </row>
    <row r="57" spans="1:24" x14ac:dyDescent="0.2">
      <c r="A57" s="12"/>
      <c r="B57" t="s">
        <v>254</v>
      </c>
      <c r="C57" s="63" t="s">
        <v>341</v>
      </c>
      <c r="D57" t="s">
        <v>342</v>
      </c>
      <c r="E57" s="72">
        <v>8.69</v>
      </c>
      <c r="F57" s="75" t="s">
        <v>98</v>
      </c>
      <c r="G57" s="2" t="s">
        <v>318</v>
      </c>
      <c r="J57" s="63" t="s">
        <v>343</v>
      </c>
      <c r="K57" s="73">
        <v>70</v>
      </c>
      <c r="L57" s="76" t="s">
        <v>121</v>
      </c>
      <c r="M57" s="63" t="s">
        <v>344</v>
      </c>
      <c r="N57" s="74" t="s">
        <v>254</v>
      </c>
      <c r="O57">
        <v>95</v>
      </c>
      <c r="P57">
        <v>1.5</v>
      </c>
      <c r="Q57" t="s">
        <v>103</v>
      </c>
      <c r="R57">
        <v>2</v>
      </c>
      <c r="S57" t="s">
        <v>104</v>
      </c>
      <c r="T57" t="s">
        <v>127</v>
      </c>
      <c r="V57" s="75" t="s">
        <v>106</v>
      </c>
      <c r="X57" t="s">
        <v>107</v>
      </c>
    </row>
    <row r="58" spans="1:24" x14ac:dyDescent="0.2">
      <c r="A58" s="12"/>
      <c r="B58" t="s">
        <v>254</v>
      </c>
      <c r="C58" s="63" t="s">
        <v>345</v>
      </c>
      <c r="D58" t="s">
        <v>346</v>
      </c>
      <c r="E58" s="72">
        <v>9.17</v>
      </c>
      <c r="F58" s="75" t="s">
        <v>98</v>
      </c>
      <c r="G58" s="2" t="s">
        <v>318</v>
      </c>
      <c r="J58" s="63" t="s">
        <v>347</v>
      </c>
      <c r="K58" s="73">
        <v>70</v>
      </c>
      <c r="L58" s="76" t="s">
        <v>121</v>
      </c>
      <c r="M58" s="63" t="s">
        <v>348</v>
      </c>
      <c r="N58" s="74" t="s">
        <v>254</v>
      </c>
      <c r="O58">
        <v>95</v>
      </c>
      <c r="P58">
        <v>1.5</v>
      </c>
      <c r="Q58" t="s">
        <v>103</v>
      </c>
      <c r="R58">
        <v>2</v>
      </c>
      <c r="S58" t="s">
        <v>104</v>
      </c>
      <c r="T58" t="s">
        <v>127</v>
      </c>
      <c r="V58" s="75" t="s">
        <v>106</v>
      </c>
      <c r="X58" t="s">
        <v>107</v>
      </c>
    </row>
    <row r="59" spans="1:24" x14ac:dyDescent="0.2">
      <c r="A59" s="12"/>
      <c r="B59" t="s">
        <v>254</v>
      </c>
      <c r="C59" s="63" t="s">
        <v>349</v>
      </c>
      <c r="D59" s="63" t="s">
        <v>350</v>
      </c>
      <c r="E59" s="72">
        <v>8.58</v>
      </c>
      <c r="F59" s="75" t="s">
        <v>98</v>
      </c>
      <c r="G59" s="2" t="s">
        <v>257</v>
      </c>
      <c r="J59" s="63" t="s">
        <v>351</v>
      </c>
      <c r="K59" s="73">
        <v>70</v>
      </c>
      <c r="L59" s="76" t="s">
        <v>121</v>
      </c>
      <c r="M59" s="63" t="s">
        <v>352</v>
      </c>
      <c r="N59" s="74" t="s">
        <v>254</v>
      </c>
      <c r="O59">
        <v>95</v>
      </c>
      <c r="P59">
        <v>1.5</v>
      </c>
      <c r="Q59" t="s">
        <v>103</v>
      </c>
      <c r="R59">
        <v>2</v>
      </c>
      <c r="S59" t="s">
        <v>104</v>
      </c>
      <c r="T59" t="s">
        <v>127</v>
      </c>
      <c r="V59" s="75" t="s">
        <v>106</v>
      </c>
      <c r="X59" t="s">
        <v>107</v>
      </c>
    </row>
    <row r="60" spans="1:24" x14ac:dyDescent="0.2">
      <c r="A60" s="12"/>
      <c r="B60" t="s">
        <v>254</v>
      </c>
      <c r="C60" s="63" t="s">
        <v>353</v>
      </c>
      <c r="D60" s="63" t="s">
        <v>354</v>
      </c>
      <c r="E60" s="72">
        <v>9.6</v>
      </c>
      <c r="F60" s="75" t="s">
        <v>98</v>
      </c>
      <c r="G60" s="2" t="s">
        <v>257</v>
      </c>
      <c r="J60" s="63" t="s">
        <v>355</v>
      </c>
      <c r="K60" s="73">
        <v>70</v>
      </c>
      <c r="L60" s="76" t="s">
        <v>121</v>
      </c>
      <c r="M60" s="63" t="s">
        <v>356</v>
      </c>
      <c r="N60" s="74" t="s">
        <v>254</v>
      </c>
      <c r="O60">
        <v>95</v>
      </c>
      <c r="P60">
        <v>1.5</v>
      </c>
      <c r="Q60" t="s">
        <v>103</v>
      </c>
      <c r="R60">
        <v>2</v>
      </c>
      <c r="S60" t="s">
        <v>104</v>
      </c>
      <c r="T60" t="s">
        <v>127</v>
      </c>
      <c r="V60" s="75" t="s">
        <v>106</v>
      </c>
      <c r="X60" t="s">
        <v>107</v>
      </c>
    </row>
    <row r="61" spans="1:24" x14ac:dyDescent="0.2">
      <c r="A61" s="12"/>
      <c r="B61" t="s">
        <v>254</v>
      </c>
      <c r="C61" s="63" t="s">
        <v>357</v>
      </c>
      <c r="D61" t="s">
        <v>358</v>
      </c>
      <c r="E61" s="72">
        <v>7.27</v>
      </c>
      <c r="F61" s="75" t="s">
        <v>98</v>
      </c>
      <c r="G61" s="2" t="s">
        <v>318</v>
      </c>
      <c r="J61" s="63" t="s">
        <v>359</v>
      </c>
      <c r="K61" s="73">
        <v>70</v>
      </c>
      <c r="L61" s="76" t="s">
        <v>121</v>
      </c>
      <c r="M61" s="63" t="s">
        <v>360</v>
      </c>
      <c r="N61" s="74" t="s">
        <v>254</v>
      </c>
      <c r="O61">
        <v>95</v>
      </c>
      <c r="P61">
        <v>1.5</v>
      </c>
      <c r="Q61" t="s">
        <v>103</v>
      </c>
      <c r="R61">
        <v>2</v>
      </c>
      <c r="S61" t="s">
        <v>104</v>
      </c>
      <c r="T61" t="s">
        <v>131</v>
      </c>
      <c r="V61" s="75" t="s">
        <v>106</v>
      </c>
      <c r="X61" t="s">
        <v>107</v>
      </c>
    </row>
    <row r="62" spans="1:24" x14ac:dyDescent="0.2">
      <c r="A62" s="12"/>
      <c r="B62" t="s">
        <v>254</v>
      </c>
      <c r="C62" s="63" t="s">
        <v>361</v>
      </c>
      <c r="D62" t="s">
        <v>362</v>
      </c>
      <c r="E62" s="72">
        <v>7.71</v>
      </c>
      <c r="F62" s="75" t="s">
        <v>98</v>
      </c>
      <c r="G62" s="2" t="s">
        <v>318</v>
      </c>
      <c r="J62" s="63" t="s">
        <v>363</v>
      </c>
      <c r="K62" s="73">
        <v>70</v>
      </c>
      <c r="L62" s="76" t="s">
        <v>121</v>
      </c>
      <c r="M62" s="63" t="s">
        <v>364</v>
      </c>
      <c r="N62" s="74" t="s">
        <v>254</v>
      </c>
      <c r="O62">
        <v>95</v>
      </c>
      <c r="P62">
        <v>1.5</v>
      </c>
      <c r="Q62" t="s">
        <v>103</v>
      </c>
      <c r="R62">
        <v>2</v>
      </c>
      <c r="S62" t="s">
        <v>104</v>
      </c>
      <c r="T62" t="s">
        <v>131</v>
      </c>
      <c r="V62" s="75" t="s">
        <v>106</v>
      </c>
      <c r="X62" t="s">
        <v>107</v>
      </c>
    </row>
    <row r="63" spans="1:24" x14ac:dyDescent="0.2">
      <c r="A63" s="12"/>
      <c r="B63" t="s">
        <v>254</v>
      </c>
      <c r="C63" s="63" t="s">
        <v>365</v>
      </c>
      <c r="D63" s="2" t="s">
        <v>366</v>
      </c>
      <c r="E63" s="72">
        <v>8.0399999999999991</v>
      </c>
      <c r="F63" s="75" t="s">
        <v>98</v>
      </c>
      <c r="G63" s="2" t="s">
        <v>318</v>
      </c>
      <c r="J63" s="63" t="s">
        <v>367</v>
      </c>
      <c r="K63" s="73">
        <v>70</v>
      </c>
      <c r="L63" s="76" t="s">
        <v>121</v>
      </c>
      <c r="M63" s="63" t="s">
        <v>368</v>
      </c>
      <c r="N63" s="74" t="s">
        <v>254</v>
      </c>
      <c r="O63">
        <v>95</v>
      </c>
      <c r="P63">
        <v>1.5</v>
      </c>
      <c r="Q63" t="s">
        <v>103</v>
      </c>
      <c r="R63">
        <v>2</v>
      </c>
      <c r="S63" t="s">
        <v>104</v>
      </c>
      <c r="T63" t="s">
        <v>131</v>
      </c>
      <c r="V63" s="75" t="s">
        <v>106</v>
      </c>
      <c r="X63" t="s">
        <v>107</v>
      </c>
    </row>
    <row r="64" spans="1:24" x14ac:dyDescent="0.2">
      <c r="A64" s="12"/>
      <c r="B64" t="s">
        <v>254</v>
      </c>
      <c r="C64" s="63" t="s">
        <v>369</v>
      </c>
      <c r="D64" s="63" t="s">
        <v>370</v>
      </c>
      <c r="E64" s="72">
        <v>7.63</v>
      </c>
      <c r="F64" s="75" t="s">
        <v>98</v>
      </c>
      <c r="G64" s="2" t="s">
        <v>257</v>
      </c>
      <c r="J64" s="63" t="s">
        <v>371</v>
      </c>
      <c r="K64" s="73">
        <v>70</v>
      </c>
      <c r="L64" s="76" t="s">
        <v>121</v>
      </c>
      <c r="M64" s="63" t="s">
        <v>372</v>
      </c>
      <c r="N64" s="74" t="s">
        <v>254</v>
      </c>
      <c r="O64">
        <v>95</v>
      </c>
      <c r="P64">
        <v>1.5</v>
      </c>
      <c r="Q64" t="s">
        <v>103</v>
      </c>
      <c r="R64">
        <v>2</v>
      </c>
      <c r="S64" t="s">
        <v>104</v>
      </c>
      <c r="T64" t="s">
        <v>131</v>
      </c>
      <c r="V64" s="75" t="s">
        <v>106</v>
      </c>
      <c r="X64" t="s">
        <v>107</v>
      </c>
    </row>
    <row r="65" spans="1:24" x14ac:dyDescent="0.2">
      <c r="A65" s="12"/>
      <c r="B65" t="s">
        <v>254</v>
      </c>
      <c r="C65" s="63" t="s">
        <v>373</v>
      </c>
      <c r="D65" s="63" t="s">
        <v>374</v>
      </c>
      <c r="E65" s="72">
        <v>8.57</v>
      </c>
      <c r="F65" s="75" t="s">
        <v>98</v>
      </c>
      <c r="G65" s="2" t="s">
        <v>257</v>
      </c>
      <c r="J65" s="63" t="s">
        <v>375</v>
      </c>
      <c r="K65" s="73">
        <v>70</v>
      </c>
      <c r="L65" s="76" t="s">
        <v>121</v>
      </c>
      <c r="M65" s="63" t="s">
        <v>376</v>
      </c>
      <c r="N65" s="74" t="s">
        <v>254</v>
      </c>
      <c r="O65">
        <v>95</v>
      </c>
      <c r="P65">
        <v>1.5</v>
      </c>
      <c r="Q65" t="s">
        <v>103</v>
      </c>
      <c r="R65">
        <v>2</v>
      </c>
      <c r="S65" t="s">
        <v>104</v>
      </c>
      <c r="T65" t="s">
        <v>131</v>
      </c>
      <c r="V65" s="75" t="s">
        <v>106</v>
      </c>
      <c r="X65" t="s">
        <v>107</v>
      </c>
    </row>
    <row r="66" spans="1:24" x14ac:dyDescent="0.2">
      <c r="A66" s="12"/>
      <c r="B66" t="s">
        <v>254</v>
      </c>
      <c r="C66" s="63" t="s">
        <v>377</v>
      </c>
      <c r="D66" s="63" t="s">
        <v>378</v>
      </c>
      <c r="E66" s="72">
        <v>9.6</v>
      </c>
      <c r="F66" s="75" t="s">
        <v>98</v>
      </c>
      <c r="G66" s="2" t="s">
        <v>257</v>
      </c>
      <c r="J66" s="63" t="s">
        <v>379</v>
      </c>
      <c r="K66" s="73">
        <v>70</v>
      </c>
      <c r="L66" s="76" t="s">
        <v>121</v>
      </c>
      <c r="M66" s="63" t="s">
        <v>380</v>
      </c>
      <c r="N66" s="74" t="s">
        <v>254</v>
      </c>
      <c r="O66">
        <v>95</v>
      </c>
      <c r="P66">
        <v>1.5</v>
      </c>
      <c r="Q66" t="s">
        <v>103</v>
      </c>
      <c r="R66">
        <v>2</v>
      </c>
      <c r="S66" t="s">
        <v>104</v>
      </c>
      <c r="T66" t="s">
        <v>131</v>
      </c>
      <c r="V66" s="75" t="s">
        <v>106</v>
      </c>
      <c r="X66" t="s">
        <v>107</v>
      </c>
    </row>
    <row r="67" spans="1:24" x14ac:dyDescent="0.2">
      <c r="A67" s="12"/>
      <c r="B67" t="s">
        <v>254</v>
      </c>
      <c r="C67" s="63" t="s">
        <v>381</v>
      </c>
      <c r="D67" s="2" t="s">
        <v>382</v>
      </c>
      <c r="E67" s="72">
        <v>5.49</v>
      </c>
      <c r="F67" s="75" t="s">
        <v>98</v>
      </c>
      <c r="G67" s="2" t="s">
        <v>257</v>
      </c>
      <c r="J67" s="63" t="s">
        <v>383</v>
      </c>
      <c r="K67" s="73">
        <v>45</v>
      </c>
      <c r="L67" s="76" t="s">
        <v>134</v>
      </c>
      <c r="M67" s="63" t="s">
        <v>384</v>
      </c>
      <c r="N67" s="74" t="s">
        <v>254</v>
      </c>
      <c r="O67">
        <v>70</v>
      </c>
      <c r="P67">
        <v>2</v>
      </c>
      <c r="Q67" t="s">
        <v>103</v>
      </c>
      <c r="R67">
        <v>2.5</v>
      </c>
      <c r="S67" t="s">
        <v>104</v>
      </c>
      <c r="T67" t="s">
        <v>136</v>
      </c>
      <c r="V67" s="75" t="s">
        <v>106</v>
      </c>
      <c r="X67" t="s">
        <v>107</v>
      </c>
    </row>
    <row r="68" spans="1:24" x14ac:dyDescent="0.2">
      <c r="A68" s="12"/>
      <c r="B68" t="s">
        <v>254</v>
      </c>
      <c r="C68" s="63" t="s">
        <v>385</v>
      </c>
      <c r="D68" s="2" t="s">
        <v>386</v>
      </c>
      <c r="E68" s="72">
        <v>6.17</v>
      </c>
      <c r="F68" s="75" t="s">
        <v>98</v>
      </c>
      <c r="G68" s="2" t="s">
        <v>318</v>
      </c>
      <c r="J68" s="63" t="s">
        <v>387</v>
      </c>
      <c r="K68" s="73">
        <v>45</v>
      </c>
      <c r="L68" s="76" t="s">
        <v>134</v>
      </c>
      <c r="M68" s="63" t="s">
        <v>388</v>
      </c>
      <c r="N68" s="74" t="s">
        <v>254</v>
      </c>
      <c r="O68">
        <v>70</v>
      </c>
      <c r="P68">
        <v>2</v>
      </c>
      <c r="Q68" t="s">
        <v>103</v>
      </c>
      <c r="R68">
        <v>2.5</v>
      </c>
      <c r="S68" t="s">
        <v>104</v>
      </c>
      <c r="T68" t="s">
        <v>136</v>
      </c>
      <c r="V68" s="75" t="s">
        <v>106</v>
      </c>
      <c r="X68" t="s">
        <v>107</v>
      </c>
    </row>
    <row r="69" spans="1:24" x14ac:dyDescent="0.2">
      <c r="A69" s="12"/>
      <c r="B69" t="s">
        <v>254</v>
      </c>
      <c r="C69" s="63" t="s">
        <v>389</v>
      </c>
      <c r="D69" s="63" t="s">
        <v>390</v>
      </c>
      <c r="E69" s="72">
        <v>6.84</v>
      </c>
      <c r="F69" s="75" t="s">
        <v>98</v>
      </c>
      <c r="G69" s="2" t="s">
        <v>318</v>
      </c>
      <c r="J69" s="63" t="s">
        <v>391</v>
      </c>
      <c r="K69" s="73">
        <v>45</v>
      </c>
      <c r="L69" s="76" t="s">
        <v>134</v>
      </c>
      <c r="M69" s="63" t="s">
        <v>392</v>
      </c>
      <c r="N69" s="74" t="s">
        <v>254</v>
      </c>
      <c r="O69">
        <v>70</v>
      </c>
      <c r="P69">
        <v>2</v>
      </c>
      <c r="Q69" t="s">
        <v>103</v>
      </c>
      <c r="R69">
        <v>2.5</v>
      </c>
      <c r="S69" t="s">
        <v>104</v>
      </c>
      <c r="T69" t="s">
        <v>136</v>
      </c>
      <c r="V69" s="75" t="s">
        <v>106</v>
      </c>
      <c r="X69" t="s">
        <v>107</v>
      </c>
    </row>
    <row r="70" spans="1:24" x14ac:dyDescent="0.2">
      <c r="A70" s="12"/>
      <c r="B70" t="s">
        <v>254</v>
      </c>
      <c r="C70" s="63" t="s">
        <v>393</v>
      </c>
      <c r="D70" s="2" t="s">
        <v>394</v>
      </c>
      <c r="E70" s="72">
        <v>7.1</v>
      </c>
      <c r="F70" s="75" t="s">
        <v>98</v>
      </c>
      <c r="G70" s="2" t="s">
        <v>318</v>
      </c>
      <c r="J70" s="63" t="s">
        <v>395</v>
      </c>
      <c r="K70" s="73">
        <v>45</v>
      </c>
      <c r="L70" s="76" t="s">
        <v>134</v>
      </c>
      <c r="M70" s="63" t="s">
        <v>396</v>
      </c>
      <c r="N70" s="74" t="s">
        <v>254</v>
      </c>
      <c r="O70">
        <v>70</v>
      </c>
      <c r="P70">
        <v>2</v>
      </c>
      <c r="Q70" t="s">
        <v>103</v>
      </c>
      <c r="R70">
        <v>2.5</v>
      </c>
      <c r="S70" t="s">
        <v>104</v>
      </c>
      <c r="T70" t="s">
        <v>136</v>
      </c>
      <c r="V70" s="75" t="s">
        <v>106</v>
      </c>
      <c r="X70" t="s">
        <v>107</v>
      </c>
    </row>
    <row r="71" spans="1:24" x14ac:dyDescent="0.2">
      <c r="A71" s="12"/>
      <c r="B71" t="s">
        <v>254</v>
      </c>
      <c r="C71" s="63" t="s">
        <v>397</v>
      </c>
      <c r="D71" s="2" t="s">
        <v>398</v>
      </c>
      <c r="E71" s="72">
        <v>5.1100000000000003</v>
      </c>
      <c r="F71" s="75" t="s">
        <v>98</v>
      </c>
      <c r="G71" s="2" t="s">
        <v>257</v>
      </c>
      <c r="J71" s="63" t="s">
        <v>399</v>
      </c>
      <c r="K71" s="73">
        <v>45</v>
      </c>
      <c r="L71" s="76" t="s">
        <v>134</v>
      </c>
      <c r="M71" s="63" t="s">
        <v>400</v>
      </c>
      <c r="N71" s="74" t="s">
        <v>254</v>
      </c>
      <c r="O71">
        <v>70</v>
      </c>
      <c r="P71">
        <v>2</v>
      </c>
      <c r="Q71" t="s">
        <v>103</v>
      </c>
      <c r="R71">
        <v>2.5</v>
      </c>
      <c r="S71" t="s">
        <v>104</v>
      </c>
      <c r="T71" t="s">
        <v>136</v>
      </c>
      <c r="V71" s="75" t="s">
        <v>106</v>
      </c>
      <c r="X71" t="s">
        <v>107</v>
      </c>
    </row>
    <row r="72" spans="1:24" x14ac:dyDescent="0.2">
      <c r="A72" s="12"/>
      <c r="B72" t="s">
        <v>254</v>
      </c>
      <c r="C72" s="63" t="s">
        <v>401</v>
      </c>
      <c r="D72" s="63" t="s">
        <v>402</v>
      </c>
      <c r="E72" s="72">
        <v>7.1</v>
      </c>
      <c r="F72" s="75" t="s">
        <v>98</v>
      </c>
      <c r="G72" s="2" t="s">
        <v>257</v>
      </c>
      <c r="J72" s="63" t="s">
        <v>403</v>
      </c>
      <c r="K72" s="73">
        <v>45</v>
      </c>
      <c r="L72" s="76" t="s">
        <v>134</v>
      </c>
      <c r="M72" s="63" t="s">
        <v>404</v>
      </c>
      <c r="N72" s="74" t="s">
        <v>254</v>
      </c>
      <c r="O72">
        <v>70</v>
      </c>
      <c r="P72">
        <v>2</v>
      </c>
      <c r="Q72" t="s">
        <v>103</v>
      </c>
      <c r="R72">
        <v>2.5</v>
      </c>
      <c r="S72" t="s">
        <v>104</v>
      </c>
      <c r="T72" t="s">
        <v>136</v>
      </c>
      <c r="V72" s="75" t="s">
        <v>106</v>
      </c>
      <c r="X72" t="s">
        <v>107</v>
      </c>
    </row>
    <row r="73" spans="1:24" x14ac:dyDescent="0.2">
      <c r="A73" s="12"/>
      <c r="B73" t="s">
        <v>254</v>
      </c>
      <c r="C73" s="63" t="s">
        <v>405</v>
      </c>
      <c r="D73" s="2" t="s">
        <v>406</v>
      </c>
      <c r="E73" s="72">
        <v>7.08</v>
      </c>
      <c r="F73" s="75" t="s">
        <v>98</v>
      </c>
      <c r="G73" s="2" t="s">
        <v>318</v>
      </c>
      <c r="J73" s="63" t="s">
        <v>407</v>
      </c>
      <c r="K73" s="73">
        <v>75</v>
      </c>
      <c r="L73" s="76" t="s">
        <v>139</v>
      </c>
      <c r="M73" s="63" t="s">
        <v>408</v>
      </c>
      <c r="N73" s="74" t="s">
        <v>254</v>
      </c>
      <c r="O73">
        <v>95</v>
      </c>
      <c r="P73">
        <v>2</v>
      </c>
      <c r="Q73" t="s">
        <v>103</v>
      </c>
      <c r="R73">
        <v>2.5</v>
      </c>
      <c r="S73" t="s">
        <v>104</v>
      </c>
      <c r="T73" t="s">
        <v>141</v>
      </c>
      <c r="V73" s="75" t="s">
        <v>106</v>
      </c>
      <c r="X73" t="s">
        <v>107</v>
      </c>
    </row>
    <row r="74" spans="1:24" x14ac:dyDescent="0.2">
      <c r="A74" s="12"/>
      <c r="B74" t="s">
        <v>254</v>
      </c>
      <c r="C74" s="63" t="s">
        <v>409</v>
      </c>
      <c r="D74" s="2" t="s">
        <v>410</v>
      </c>
      <c r="E74" s="72">
        <v>7.49</v>
      </c>
      <c r="F74" s="75" t="s">
        <v>98</v>
      </c>
      <c r="G74" s="2" t="s">
        <v>318</v>
      </c>
      <c r="J74" s="63" t="s">
        <v>411</v>
      </c>
      <c r="K74" s="73">
        <v>75</v>
      </c>
      <c r="L74" s="76" t="s">
        <v>139</v>
      </c>
      <c r="M74" s="63" t="s">
        <v>412</v>
      </c>
      <c r="N74" s="74" t="s">
        <v>254</v>
      </c>
      <c r="O74">
        <v>95</v>
      </c>
      <c r="P74">
        <v>2</v>
      </c>
      <c r="Q74" t="s">
        <v>103</v>
      </c>
      <c r="R74">
        <v>2.5</v>
      </c>
      <c r="S74" t="s">
        <v>104</v>
      </c>
      <c r="T74" t="s">
        <v>141</v>
      </c>
      <c r="V74" s="75" t="s">
        <v>106</v>
      </c>
      <c r="X74" t="s">
        <v>107</v>
      </c>
    </row>
    <row r="75" spans="1:24" x14ac:dyDescent="0.2">
      <c r="A75" s="12"/>
      <c r="B75" t="s">
        <v>254</v>
      </c>
      <c r="C75" s="63" t="s">
        <v>413</v>
      </c>
      <c r="D75" s="2" t="s">
        <v>414</v>
      </c>
      <c r="E75" s="72">
        <v>7.9</v>
      </c>
      <c r="F75" s="75" t="s">
        <v>98</v>
      </c>
      <c r="G75" s="2" t="s">
        <v>318</v>
      </c>
      <c r="J75" s="63" t="s">
        <v>415</v>
      </c>
      <c r="K75" s="73">
        <v>75</v>
      </c>
      <c r="L75" s="76" t="s">
        <v>139</v>
      </c>
      <c r="M75" s="63" t="s">
        <v>416</v>
      </c>
      <c r="N75" s="74" t="s">
        <v>254</v>
      </c>
      <c r="O75">
        <v>95</v>
      </c>
      <c r="P75">
        <v>2</v>
      </c>
      <c r="Q75" t="s">
        <v>103</v>
      </c>
      <c r="R75">
        <v>2.5</v>
      </c>
      <c r="S75" t="s">
        <v>104</v>
      </c>
      <c r="T75" t="s">
        <v>141</v>
      </c>
      <c r="V75" s="75" t="s">
        <v>106</v>
      </c>
      <c r="X75" t="s">
        <v>107</v>
      </c>
    </row>
    <row r="76" spans="1:24" x14ac:dyDescent="0.2">
      <c r="A76" s="12"/>
      <c r="B76" t="s">
        <v>254</v>
      </c>
      <c r="C76" s="63" t="s">
        <v>417</v>
      </c>
      <c r="D76" s="63" t="s">
        <v>418</v>
      </c>
      <c r="E76" s="72">
        <v>7.41</v>
      </c>
      <c r="F76" s="75" t="s">
        <v>98</v>
      </c>
      <c r="G76" s="2" t="s">
        <v>257</v>
      </c>
      <c r="J76" s="63" t="s">
        <v>419</v>
      </c>
      <c r="K76" s="73">
        <v>75</v>
      </c>
      <c r="L76" s="76" t="s">
        <v>139</v>
      </c>
      <c r="M76" s="63" t="s">
        <v>420</v>
      </c>
      <c r="N76" s="74" t="s">
        <v>254</v>
      </c>
      <c r="O76">
        <v>95</v>
      </c>
      <c r="P76">
        <v>2</v>
      </c>
      <c r="Q76" t="s">
        <v>103</v>
      </c>
      <c r="R76">
        <v>2.5</v>
      </c>
      <c r="S76" t="s">
        <v>104</v>
      </c>
      <c r="T76" t="s">
        <v>141</v>
      </c>
      <c r="V76" s="75" t="s">
        <v>106</v>
      </c>
      <c r="X76" t="s">
        <v>107</v>
      </c>
    </row>
    <row r="77" spans="1:24" x14ac:dyDescent="0.2">
      <c r="A77" s="12"/>
      <c r="B77" t="s">
        <v>254</v>
      </c>
      <c r="C77" s="63" t="s">
        <v>421</v>
      </c>
      <c r="D77" s="63" t="s">
        <v>422</v>
      </c>
      <c r="E77" s="72">
        <v>8.73</v>
      </c>
      <c r="F77" s="75" t="s">
        <v>98</v>
      </c>
      <c r="G77" s="2" t="s">
        <v>257</v>
      </c>
      <c r="J77" s="63" t="s">
        <v>423</v>
      </c>
      <c r="K77" s="73">
        <v>75</v>
      </c>
      <c r="L77" s="76" t="s">
        <v>139</v>
      </c>
      <c r="M77" s="63" t="s">
        <v>424</v>
      </c>
      <c r="N77" s="74" t="s">
        <v>254</v>
      </c>
      <c r="O77">
        <v>95</v>
      </c>
      <c r="P77">
        <v>2</v>
      </c>
      <c r="Q77" t="s">
        <v>103</v>
      </c>
      <c r="R77">
        <v>2.5</v>
      </c>
      <c r="S77" t="s">
        <v>104</v>
      </c>
      <c r="T77" t="s">
        <v>141</v>
      </c>
      <c r="V77" s="75" t="s">
        <v>106</v>
      </c>
      <c r="X77" t="s">
        <v>107</v>
      </c>
    </row>
    <row r="78" spans="1:24" x14ac:dyDescent="0.2">
      <c r="A78" s="12"/>
      <c r="B78" t="s">
        <v>254</v>
      </c>
      <c r="C78" s="63" t="s">
        <v>425</v>
      </c>
      <c r="D78" s="63" t="s">
        <v>426</v>
      </c>
      <c r="E78" s="72">
        <v>9.6</v>
      </c>
      <c r="F78" s="75" t="s">
        <v>98</v>
      </c>
      <c r="G78" s="2" t="s">
        <v>257</v>
      </c>
      <c r="J78" s="63" t="s">
        <v>427</v>
      </c>
      <c r="K78" s="73">
        <v>75</v>
      </c>
      <c r="L78" s="76" t="s">
        <v>139</v>
      </c>
      <c r="M78" s="63" t="s">
        <v>428</v>
      </c>
      <c r="N78" s="74" t="s">
        <v>254</v>
      </c>
      <c r="O78">
        <v>95</v>
      </c>
      <c r="P78">
        <v>2</v>
      </c>
      <c r="Q78" t="s">
        <v>103</v>
      </c>
      <c r="R78">
        <v>2.5</v>
      </c>
      <c r="S78" t="s">
        <v>104</v>
      </c>
      <c r="T78" t="s">
        <v>141</v>
      </c>
      <c r="V78" s="75" t="s">
        <v>106</v>
      </c>
      <c r="X78" t="s">
        <v>107</v>
      </c>
    </row>
    <row r="79" spans="1:24" x14ac:dyDescent="0.2">
      <c r="A79" s="12"/>
      <c r="B79" t="s">
        <v>254</v>
      </c>
      <c r="C79" s="63" t="s">
        <v>429</v>
      </c>
      <c r="D79" s="63" t="s">
        <v>430</v>
      </c>
      <c r="E79" s="72">
        <v>11.35</v>
      </c>
      <c r="F79" s="75" t="s">
        <v>98</v>
      </c>
      <c r="G79" s="2" t="s">
        <v>257</v>
      </c>
      <c r="J79" s="63" t="s">
        <v>431</v>
      </c>
      <c r="K79" s="73">
        <v>80</v>
      </c>
      <c r="L79" s="76" t="s">
        <v>145</v>
      </c>
      <c r="M79" s="63" t="s">
        <v>432</v>
      </c>
      <c r="N79" s="74" t="s">
        <v>254</v>
      </c>
      <c r="O79">
        <v>12</v>
      </c>
      <c r="P79">
        <v>2</v>
      </c>
      <c r="Q79" t="s">
        <v>103</v>
      </c>
      <c r="R79">
        <v>2.5</v>
      </c>
      <c r="S79" t="s">
        <v>104</v>
      </c>
      <c r="T79" t="s">
        <v>147</v>
      </c>
      <c r="V79" s="75" t="s">
        <v>106</v>
      </c>
      <c r="X79" t="s">
        <v>107</v>
      </c>
    </row>
    <row r="80" spans="1:24" x14ac:dyDescent="0.2">
      <c r="A80" s="12"/>
      <c r="B80" t="s">
        <v>254</v>
      </c>
      <c r="C80" s="63" t="s">
        <v>433</v>
      </c>
      <c r="D80" s="63" t="s">
        <v>434</v>
      </c>
      <c r="E80" s="72">
        <v>12.1</v>
      </c>
      <c r="F80" s="75" t="s">
        <v>98</v>
      </c>
      <c r="G80" s="2" t="s">
        <v>435</v>
      </c>
      <c r="J80" s="63" t="s">
        <v>436</v>
      </c>
      <c r="K80" s="73">
        <v>80</v>
      </c>
      <c r="L80" s="76" t="s">
        <v>145</v>
      </c>
      <c r="M80" s="63" t="s">
        <v>437</v>
      </c>
      <c r="N80" s="74" t="s">
        <v>254</v>
      </c>
      <c r="O80">
        <v>12</v>
      </c>
      <c r="P80">
        <v>2</v>
      </c>
      <c r="Q80" t="s">
        <v>103</v>
      </c>
      <c r="R80">
        <v>2.5</v>
      </c>
      <c r="S80" t="s">
        <v>104</v>
      </c>
      <c r="T80" t="s">
        <v>147</v>
      </c>
      <c r="V80" s="75" t="s">
        <v>106</v>
      </c>
      <c r="X80" t="s">
        <v>107</v>
      </c>
    </row>
    <row r="81" spans="1:24" x14ac:dyDescent="0.2">
      <c r="A81" s="12"/>
      <c r="B81" t="s">
        <v>254</v>
      </c>
      <c r="C81" s="63" t="s">
        <v>438</v>
      </c>
      <c r="D81" s="63" t="s">
        <v>439</v>
      </c>
      <c r="E81" s="72">
        <v>10.59</v>
      </c>
      <c r="F81" s="75" t="s">
        <v>98</v>
      </c>
      <c r="G81" s="2" t="s">
        <v>257</v>
      </c>
      <c r="J81" s="63" t="s">
        <v>440</v>
      </c>
      <c r="K81" s="73">
        <v>80</v>
      </c>
      <c r="L81" s="76" t="s">
        <v>145</v>
      </c>
      <c r="M81" s="63" t="s">
        <v>441</v>
      </c>
      <c r="N81" s="74" t="s">
        <v>254</v>
      </c>
      <c r="O81">
        <v>12</v>
      </c>
      <c r="P81">
        <v>2</v>
      </c>
      <c r="Q81" t="s">
        <v>103</v>
      </c>
      <c r="R81">
        <v>2.5</v>
      </c>
      <c r="S81" t="s">
        <v>104</v>
      </c>
      <c r="T81" t="s">
        <v>147</v>
      </c>
      <c r="V81" s="75" t="s">
        <v>106</v>
      </c>
      <c r="X81" t="s">
        <v>107</v>
      </c>
    </row>
    <row r="82" spans="1:24" x14ac:dyDescent="0.2">
      <c r="A82" s="12"/>
      <c r="B82" t="s">
        <v>254</v>
      </c>
      <c r="C82" s="63" t="s">
        <v>442</v>
      </c>
      <c r="D82" s="63" t="s">
        <v>443</v>
      </c>
      <c r="E82" s="72">
        <v>5.27</v>
      </c>
      <c r="F82" s="75" t="s">
        <v>98</v>
      </c>
      <c r="G82" s="2" t="s">
        <v>257</v>
      </c>
      <c r="J82" s="63" t="s">
        <v>444</v>
      </c>
      <c r="K82" s="73">
        <v>65</v>
      </c>
      <c r="L82" s="76" t="s">
        <v>150</v>
      </c>
      <c r="M82" s="63" t="s">
        <v>445</v>
      </c>
      <c r="N82" s="74" t="s">
        <v>254</v>
      </c>
      <c r="O82">
        <v>70</v>
      </c>
      <c r="P82">
        <v>2.5</v>
      </c>
      <c r="Q82" t="s">
        <v>103</v>
      </c>
      <c r="R82">
        <v>3</v>
      </c>
      <c r="S82" t="s">
        <v>152</v>
      </c>
      <c r="T82" t="s">
        <v>153</v>
      </c>
      <c r="V82" s="75" t="s">
        <v>106</v>
      </c>
      <c r="X82" t="s">
        <v>107</v>
      </c>
    </row>
    <row r="83" spans="1:24" x14ac:dyDescent="0.2">
      <c r="A83" s="12"/>
      <c r="B83" t="s">
        <v>254</v>
      </c>
      <c r="C83" s="63" t="s">
        <v>446</v>
      </c>
      <c r="D83" s="2" t="s">
        <v>447</v>
      </c>
      <c r="E83" s="72">
        <v>5.84</v>
      </c>
      <c r="F83" s="75" t="s">
        <v>98</v>
      </c>
      <c r="G83" s="2" t="s">
        <v>318</v>
      </c>
      <c r="H83" s="2"/>
      <c r="I83" s="73"/>
      <c r="J83" s="63" t="s">
        <v>448</v>
      </c>
      <c r="K83" s="73">
        <v>65</v>
      </c>
      <c r="L83" s="76" t="s">
        <v>150</v>
      </c>
      <c r="M83" s="63" t="s">
        <v>449</v>
      </c>
      <c r="N83" s="74" t="s">
        <v>254</v>
      </c>
      <c r="O83">
        <v>70</v>
      </c>
      <c r="P83">
        <v>2.5</v>
      </c>
      <c r="Q83" t="s">
        <v>103</v>
      </c>
      <c r="R83">
        <v>3</v>
      </c>
      <c r="S83" t="s">
        <v>152</v>
      </c>
      <c r="T83" t="s">
        <v>153</v>
      </c>
      <c r="V83" s="75" t="s">
        <v>106</v>
      </c>
      <c r="X83" t="s">
        <v>107</v>
      </c>
    </row>
    <row r="84" spans="1:24" x14ac:dyDescent="0.2">
      <c r="A84" s="12"/>
      <c r="B84" t="s">
        <v>254</v>
      </c>
      <c r="C84" s="63" t="s">
        <v>450</v>
      </c>
      <c r="D84" s="2" t="s">
        <v>451</v>
      </c>
      <c r="E84" s="72">
        <v>6.36</v>
      </c>
      <c r="F84" s="75" t="s">
        <v>98</v>
      </c>
      <c r="G84" s="2" t="s">
        <v>318</v>
      </c>
      <c r="H84" s="2"/>
      <c r="I84" s="73"/>
      <c r="J84" s="63" t="s">
        <v>452</v>
      </c>
      <c r="K84" s="73">
        <v>65</v>
      </c>
      <c r="L84" s="76" t="s">
        <v>150</v>
      </c>
      <c r="M84" s="63" t="s">
        <v>453</v>
      </c>
      <c r="N84" s="74" t="s">
        <v>254</v>
      </c>
      <c r="O84">
        <v>70</v>
      </c>
      <c r="P84">
        <v>2.5</v>
      </c>
      <c r="Q84" t="s">
        <v>103</v>
      </c>
      <c r="R84">
        <v>3</v>
      </c>
      <c r="S84" t="s">
        <v>152</v>
      </c>
      <c r="T84" t="s">
        <v>153</v>
      </c>
      <c r="V84" s="75" t="s">
        <v>106</v>
      </c>
      <c r="X84" t="s">
        <v>107</v>
      </c>
    </row>
    <row r="85" spans="1:24" x14ac:dyDescent="0.2">
      <c r="A85" s="12"/>
      <c r="B85" t="s">
        <v>254</v>
      </c>
      <c r="C85" s="63" t="s">
        <v>454</v>
      </c>
      <c r="D85" s="2" t="s">
        <v>455</v>
      </c>
      <c r="E85" s="72">
        <v>6.78</v>
      </c>
      <c r="F85" s="75" t="s">
        <v>98</v>
      </c>
      <c r="G85" s="2" t="s">
        <v>318</v>
      </c>
      <c r="H85" s="2"/>
      <c r="I85" s="73"/>
      <c r="J85" s="63" t="s">
        <v>456</v>
      </c>
      <c r="K85" s="73">
        <v>65</v>
      </c>
      <c r="L85" s="76" t="s">
        <v>150</v>
      </c>
      <c r="M85" s="63" t="s">
        <v>457</v>
      </c>
      <c r="N85" s="74" t="s">
        <v>254</v>
      </c>
      <c r="O85">
        <v>70</v>
      </c>
      <c r="P85">
        <v>2.5</v>
      </c>
      <c r="Q85" t="s">
        <v>103</v>
      </c>
      <c r="R85">
        <v>3</v>
      </c>
      <c r="S85" t="s">
        <v>152</v>
      </c>
      <c r="T85" t="s">
        <v>153</v>
      </c>
      <c r="V85" s="75" t="s">
        <v>106</v>
      </c>
      <c r="X85" t="s">
        <v>107</v>
      </c>
    </row>
    <row r="86" spans="1:24" x14ac:dyDescent="0.2">
      <c r="A86" s="12"/>
      <c r="B86" t="s">
        <v>254</v>
      </c>
      <c r="C86" s="63" t="s">
        <v>458</v>
      </c>
      <c r="D86" s="63" t="s">
        <v>459</v>
      </c>
      <c r="E86" s="72">
        <v>7.1</v>
      </c>
      <c r="F86" s="75" t="s">
        <v>98</v>
      </c>
      <c r="G86" s="2" t="s">
        <v>318</v>
      </c>
      <c r="H86" s="2"/>
      <c r="I86" s="73"/>
      <c r="J86" s="63" t="s">
        <v>460</v>
      </c>
      <c r="K86" s="73">
        <v>65</v>
      </c>
      <c r="L86" s="76" t="s">
        <v>150</v>
      </c>
      <c r="M86" s="63" t="s">
        <v>461</v>
      </c>
      <c r="N86" s="74" t="s">
        <v>254</v>
      </c>
      <c r="O86">
        <v>70</v>
      </c>
      <c r="P86">
        <v>2.5</v>
      </c>
      <c r="Q86" t="s">
        <v>103</v>
      </c>
      <c r="R86">
        <v>3</v>
      </c>
      <c r="S86" t="s">
        <v>152</v>
      </c>
      <c r="T86" t="s">
        <v>153</v>
      </c>
      <c r="V86" s="75" t="s">
        <v>106</v>
      </c>
      <c r="X86" t="s">
        <v>107</v>
      </c>
    </row>
    <row r="87" spans="1:24" x14ac:dyDescent="0.2">
      <c r="A87" s="12"/>
      <c r="B87" t="s">
        <v>254</v>
      </c>
      <c r="C87" s="63" t="s">
        <v>462</v>
      </c>
      <c r="D87" s="63" t="s">
        <v>463</v>
      </c>
      <c r="E87" s="72">
        <v>4.8899999999999997</v>
      </c>
      <c r="F87" s="75" t="s">
        <v>98</v>
      </c>
      <c r="G87" s="2" t="s">
        <v>257</v>
      </c>
      <c r="H87" s="2"/>
      <c r="I87" s="73"/>
      <c r="J87" s="63" t="s">
        <v>464</v>
      </c>
      <c r="K87" s="73">
        <v>65</v>
      </c>
      <c r="L87" s="76" t="s">
        <v>150</v>
      </c>
      <c r="M87" s="63" t="s">
        <v>465</v>
      </c>
      <c r="N87" s="74" t="s">
        <v>254</v>
      </c>
      <c r="O87">
        <v>70</v>
      </c>
      <c r="P87">
        <v>2.5</v>
      </c>
      <c r="Q87" t="s">
        <v>103</v>
      </c>
      <c r="R87">
        <v>3</v>
      </c>
      <c r="S87" t="s">
        <v>152</v>
      </c>
      <c r="T87" t="s">
        <v>153</v>
      </c>
      <c r="V87" s="75" t="s">
        <v>106</v>
      </c>
      <c r="X87" t="s">
        <v>107</v>
      </c>
    </row>
    <row r="88" spans="1:24" x14ac:dyDescent="0.2">
      <c r="A88" s="12"/>
      <c r="B88" t="s">
        <v>254</v>
      </c>
      <c r="C88" s="63" t="s">
        <v>466</v>
      </c>
      <c r="D88" s="63" t="s">
        <v>467</v>
      </c>
      <c r="E88" s="72">
        <v>6.7</v>
      </c>
      <c r="F88" s="75" t="s">
        <v>98</v>
      </c>
      <c r="G88" s="2" t="s">
        <v>257</v>
      </c>
      <c r="H88" s="2"/>
      <c r="I88" s="73"/>
      <c r="J88" s="63" t="s">
        <v>468</v>
      </c>
      <c r="K88" s="73">
        <v>65</v>
      </c>
      <c r="L88" s="76" t="s">
        <v>150</v>
      </c>
      <c r="M88" s="63" t="s">
        <v>469</v>
      </c>
      <c r="N88" s="74" t="s">
        <v>254</v>
      </c>
      <c r="O88">
        <v>70</v>
      </c>
      <c r="P88">
        <v>2.5</v>
      </c>
      <c r="Q88" t="s">
        <v>103</v>
      </c>
      <c r="R88">
        <v>3</v>
      </c>
      <c r="S88" t="s">
        <v>152</v>
      </c>
      <c r="T88" t="s">
        <v>153</v>
      </c>
      <c r="V88" s="75" t="s">
        <v>106</v>
      </c>
      <c r="X88" t="s">
        <v>107</v>
      </c>
    </row>
    <row r="89" spans="1:24" x14ac:dyDescent="0.2">
      <c r="A89" s="12"/>
      <c r="B89" t="s">
        <v>254</v>
      </c>
      <c r="C89" s="63" t="s">
        <v>470</v>
      </c>
      <c r="D89" s="63" t="s">
        <v>471</v>
      </c>
      <c r="E89" s="72">
        <v>7.1</v>
      </c>
      <c r="F89" s="75" t="s">
        <v>98</v>
      </c>
      <c r="G89" s="2" t="s">
        <v>257</v>
      </c>
      <c r="J89" s="63" t="s">
        <v>472</v>
      </c>
      <c r="K89" s="73">
        <v>65</v>
      </c>
      <c r="L89" s="76" t="s">
        <v>150</v>
      </c>
      <c r="M89" s="63" t="s">
        <v>473</v>
      </c>
      <c r="N89" s="74" t="s">
        <v>254</v>
      </c>
      <c r="O89">
        <v>70</v>
      </c>
      <c r="P89">
        <v>2.5</v>
      </c>
      <c r="Q89" t="s">
        <v>103</v>
      </c>
      <c r="R89">
        <v>3</v>
      </c>
      <c r="S89" t="s">
        <v>152</v>
      </c>
      <c r="T89" t="s">
        <v>153</v>
      </c>
      <c r="V89" s="75" t="s">
        <v>106</v>
      </c>
      <c r="X89" t="s">
        <v>107</v>
      </c>
    </row>
    <row r="90" spans="1:24" x14ac:dyDescent="0.2">
      <c r="A90" s="12"/>
      <c r="B90" t="s">
        <v>254</v>
      </c>
      <c r="C90" s="63" t="s">
        <v>474</v>
      </c>
      <c r="D90" s="63" t="s">
        <v>475</v>
      </c>
      <c r="E90" s="72">
        <v>6.78</v>
      </c>
      <c r="F90" s="75" t="s">
        <v>98</v>
      </c>
      <c r="G90" s="2" t="s">
        <v>318</v>
      </c>
      <c r="J90" s="63" t="s">
        <v>476</v>
      </c>
      <c r="K90" s="73">
        <v>95</v>
      </c>
      <c r="L90" s="76" t="s">
        <v>156</v>
      </c>
      <c r="M90" s="63" t="s">
        <v>477</v>
      </c>
      <c r="N90" s="74" t="s">
        <v>254</v>
      </c>
      <c r="O90">
        <v>95</v>
      </c>
      <c r="P90">
        <v>2.5</v>
      </c>
      <c r="Q90" t="s">
        <v>103</v>
      </c>
      <c r="R90">
        <v>3</v>
      </c>
      <c r="S90" t="s">
        <v>152</v>
      </c>
      <c r="T90" t="s">
        <v>158</v>
      </c>
      <c r="V90" s="75" t="s">
        <v>106</v>
      </c>
      <c r="X90" t="s">
        <v>107</v>
      </c>
    </row>
    <row r="91" spans="1:24" x14ac:dyDescent="0.2">
      <c r="A91" s="12"/>
      <c r="B91" t="s">
        <v>254</v>
      </c>
      <c r="C91" s="63" t="s">
        <v>478</v>
      </c>
      <c r="D91" s="63" t="s">
        <v>479</v>
      </c>
      <c r="E91" s="72">
        <v>7.15</v>
      </c>
      <c r="F91" s="75" t="s">
        <v>98</v>
      </c>
      <c r="G91" s="2" t="s">
        <v>318</v>
      </c>
      <c r="J91" s="63" t="s">
        <v>480</v>
      </c>
      <c r="K91" s="73">
        <v>95</v>
      </c>
      <c r="L91" s="76" t="s">
        <v>156</v>
      </c>
      <c r="M91" s="63" t="s">
        <v>481</v>
      </c>
      <c r="N91" s="74" t="s">
        <v>254</v>
      </c>
      <c r="O91">
        <v>95</v>
      </c>
      <c r="P91">
        <v>2.5</v>
      </c>
      <c r="Q91" t="s">
        <v>103</v>
      </c>
      <c r="R91">
        <v>3</v>
      </c>
      <c r="S91" t="s">
        <v>152</v>
      </c>
      <c r="T91" t="s">
        <v>158</v>
      </c>
      <c r="V91" s="75" t="s">
        <v>106</v>
      </c>
      <c r="X91" t="s">
        <v>107</v>
      </c>
    </row>
    <row r="92" spans="1:24" x14ac:dyDescent="0.2">
      <c r="A92" s="12"/>
      <c r="B92" t="s">
        <v>254</v>
      </c>
      <c r="C92" s="63" t="s">
        <v>482</v>
      </c>
      <c r="D92" s="63" t="s">
        <v>483</v>
      </c>
      <c r="E92" s="72">
        <v>9.6</v>
      </c>
      <c r="F92" s="75" t="s">
        <v>98</v>
      </c>
      <c r="G92" s="2" t="s">
        <v>257</v>
      </c>
      <c r="J92" s="63" t="s">
        <v>484</v>
      </c>
      <c r="K92" s="73">
        <v>95</v>
      </c>
      <c r="L92" s="76" t="s">
        <v>156</v>
      </c>
      <c r="M92" s="63" t="s">
        <v>485</v>
      </c>
      <c r="N92" s="74" t="s">
        <v>254</v>
      </c>
      <c r="O92">
        <v>95</v>
      </c>
      <c r="P92">
        <v>2.5</v>
      </c>
      <c r="Q92" t="s">
        <v>103</v>
      </c>
      <c r="R92">
        <v>3</v>
      </c>
      <c r="S92" t="s">
        <v>152</v>
      </c>
      <c r="T92" t="s">
        <v>158</v>
      </c>
      <c r="V92" s="75" t="s">
        <v>106</v>
      </c>
      <c r="X92" t="s">
        <v>107</v>
      </c>
    </row>
    <row r="93" spans="1:24" x14ac:dyDescent="0.2">
      <c r="A93" s="12"/>
      <c r="B93" t="s">
        <v>254</v>
      </c>
      <c r="C93" s="63" t="s">
        <v>486</v>
      </c>
      <c r="D93" s="63" t="s">
        <v>487</v>
      </c>
      <c r="E93" s="72">
        <v>6.7</v>
      </c>
      <c r="F93" s="75" t="s">
        <v>98</v>
      </c>
      <c r="G93" s="2" t="s">
        <v>257</v>
      </c>
      <c r="J93" s="63" t="s">
        <v>488</v>
      </c>
      <c r="K93" s="73">
        <v>95</v>
      </c>
      <c r="L93" s="76" t="s">
        <v>156</v>
      </c>
      <c r="M93" s="63" t="s">
        <v>489</v>
      </c>
      <c r="N93" s="74" t="s">
        <v>254</v>
      </c>
      <c r="O93">
        <v>95</v>
      </c>
      <c r="P93">
        <v>2.5</v>
      </c>
      <c r="Q93" t="s">
        <v>103</v>
      </c>
      <c r="R93">
        <v>3</v>
      </c>
      <c r="S93" t="s">
        <v>152</v>
      </c>
      <c r="T93" t="s">
        <v>158</v>
      </c>
      <c r="V93" s="75" t="s">
        <v>106</v>
      </c>
      <c r="X93" t="s">
        <v>107</v>
      </c>
    </row>
    <row r="94" spans="1:24" x14ac:dyDescent="0.2">
      <c r="A94" s="12"/>
      <c r="B94" t="s">
        <v>254</v>
      </c>
      <c r="C94" s="63" t="s">
        <v>490</v>
      </c>
      <c r="D94" s="63" t="s">
        <v>491</v>
      </c>
      <c r="E94" s="72">
        <v>7.82</v>
      </c>
      <c r="F94" s="75" t="s">
        <v>98</v>
      </c>
      <c r="G94" s="2" t="s">
        <v>257</v>
      </c>
      <c r="J94" s="63" t="s">
        <v>492</v>
      </c>
      <c r="K94" s="73">
        <v>95</v>
      </c>
      <c r="L94" s="76" t="s">
        <v>156</v>
      </c>
      <c r="M94" s="63" t="s">
        <v>493</v>
      </c>
      <c r="N94" s="74" t="s">
        <v>254</v>
      </c>
      <c r="O94">
        <v>95</v>
      </c>
      <c r="P94">
        <v>2.5</v>
      </c>
      <c r="Q94" t="s">
        <v>103</v>
      </c>
      <c r="R94">
        <v>3</v>
      </c>
      <c r="S94" t="s">
        <v>152</v>
      </c>
      <c r="T94" t="s">
        <v>158</v>
      </c>
      <c r="V94" s="75" t="s">
        <v>106</v>
      </c>
      <c r="X94" t="s">
        <v>107</v>
      </c>
    </row>
    <row r="95" spans="1:24" x14ac:dyDescent="0.2">
      <c r="A95" s="12"/>
      <c r="B95" t="s">
        <v>254</v>
      </c>
      <c r="C95" s="63" t="s">
        <v>494</v>
      </c>
      <c r="D95" s="63" t="s">
        <v>495</v>
      </c>
      <c r="E95" s="72">
        <v>8.85</v>
      </c>
      <c r="F95" s="75" t="s">
        <v>98</v>
      </c>
      <c r="G95" s="2" t="s">
        <v>257</v>
      </c>
      <c r="J95" s="63" t="s">
        <v>496</v>
      </c>
      <c r="K95" s="73">
        <v>95</v>
      </c>
      <c r="L95" s="76" t="s">
        <v>156</v>
      </c>
      <c r="M95" s="63" t="s">
        <v>497</v>
      </c>
      <c r="N95" s="74" t="s">
        <v>254</v>
      </c>
      <c r="O95">
        <v>95</v>
      </c>
      <c r="P95">
        <v>2.5</v>
      </c>
      <c r="Q95" t="s">
        <v>103</v>
      </c>
      <c r="R95">
        <v>3</v>
      </c>
      <c r="S95" t="s">
        <v>152</v>
      </c>
      <c r="T95" t="s">
        <v>158</v>
      </c>
      <c r="V95" s="75" t="s">
        <v>106</v>
      </c>
      <c r="X95" t="s">
        <v>107</v>
      </c>
    </row>
    <row r="96" spans="1:24" x14ac:dyDescent="0.2">
      <c r="A96" s="12"/>
      <c r="B96" t="s">
        <v>254</v>
      </c>
      <c r="C96" s="63" t="s">
        <v>498</v>
      </c>
      <c r="D96" s="63" t="s">
        <v>499</v>
      </c>
      <c r="E96" s="72">
        <v>0.39</v>
      </c>
      <c r="F96" s="75" t="s">
        <v>98</v>
      </c>
      <c r="G96" s="2" t="s">
        <v>257</v>
      </c>
      <c r="J96" s="63" t="s">
        <v>500</v>
      </c>
      <c r="K96" s="73">
        <v>125</v>
      </c>
      <c r="L96" s="76" t="s">
        <v>161</v>
      </c>
      <c r="M96" s="63" t="s">
        <v>501</v>
      </c>
      <c r="N96" s="74" t="s">
        <v>254</v>
      </c>
      <c r="O96">
        <v>12</v>
      </c>
      <c r="P96">
        <v>2.5</v>
      </c>
      <c r="Q96" t="s">
        <v>103</v>
      </c>
      <c r="R96">
        <v>3</v>
      </c>
      <c r="S96" t="s">
        <v>152</v>
      </c>
      <c r="T96" t="s">
        <v>163</v>
      </c>
      <c r="V96" s="75" t="s">
        <v>106</v>
      </c>
      <c r="X96" t="s">
        <v>107</v>
      </c>
    </row>
    <row r="97" spans="1:24" x14ac:dyDescent="0.2">
      <c r="A97" s="12"/>
      <c r="B97" t="s">
        <v>254</v>
      </c>
      <c r="C97" s="63" t="s">
        <v>502</v>
      </c>
      <c r="D97" s="63" t="s">
        <v>503</v>
      </c>
      <c r="E97" s="72">
        <v>11.56</v>
      </c>
      <c r="F97" s="75" t="s">
        <v>98</v>
      </c>
      <c r="G97" s="2" t="s">
        <v>435</v>
      </c>
      <c r="J97" s="63" t="s">
        <v>504</v>
      </c>
      <c r="K97" s="73">
        <v>125</v>
      </c>
      <c r="L97" s="76" t="s">
        <v>161</v>
      </c>
      <c r="M97" s="63" t="s">
        <v>505</v>
      </c>
      <c r="N97" s="74" t="s">
        <v>254</v>
      </c>
      <c r="O97">
        <v>12</v>
      </c>
      <c r="P97">
        <v>2.5</v>
      </c>
      <c r="Q97" t="s">
        <v>103</v>
      </c>
      <c r="R97">
        <v>3</v>
      </c>
      <c r="S97" t="s">
        <v>152</v>
      </c>
      <c r="T97" t="s">
        <v>163</v>
      </c>
      <c r="V97" s="75" t="s">
        <v>106</v>
      </c>
      <c r="X97" t="s">
        <v>107</v>
      </c>
    </row>
    <row r="98" spans="1:24" x14ac:dyDescent="0.2">
      <c r="A98" s="12"/>
      <c r="B98" t="s">
        <v>254</v>
      </c>
      <c r="C98" s="63" t="s">
        <v>506</v>
      </c>
      <c r="D98" s="63" t="s">
        <v>507</v>
      </c>
      <c r="E98" s="72">
        <v>12.1</v>
      </c>
      <c r="F98" s="75" t="s">
        <v>98</v>
      </c>
      <c r="G98" s="2" t="s">
        <v>435</v>
      </c>
      <c r="J98" s="63" t="s">
        <v>508</v>
      </c>
      <c r="K98" s="73">
        <v>125</v>
      </c>
      <c r="L98" s="76" t="s">
        <v>161</v>
      </c>
      <c r="M98" s="63" t="s">
        <v>509</v>
      </c>
      <c r="N98" s="74" t="s">
        <v>254</v>
      </c>
      <c r="O98">
        <v>12</v>
      </c>
      <c r="P98">
        <v>2.5</v>
      </c>
      <c r="Q98" t="s">
        <v>103</v>
      </c>
      <c r="R98">
        <v>3</v>
      </c>
      <c r="S98" t="s">
        <v>152</v>
      </c>
      <c r="T98" t="s">
        <v>163</v>
      </c>
      <c r="V98" s="75" t="s">
        <v>106</v>
      </c>
      <c r="X98" t="s">
        <v>107</v>
      </c>
    </row>
    <row r="99" spans="1:24" x14ac:dyDescent="0.2">
      <c r="A99" s="12"/>
      <c r="B99" t="s">
        <v>254</v>
      </c>
      <c r="C99" s="63" t="s">
        <v>510</v>
      </c>
      <c r="D99" s="63" t="s">
        <v>511</v>
      </c>
      <c r="E99" s="72">
        <v>9.42</v>
      </c>
      <c r="F99" s="75" t="s">
        <v>98</v>
      </c>
      <c r="G99" s="2" t="s">
        <v>257</v>
      </c>
      <c r="J99" s="63" t="s">
        <v>512</v>
      </c>
      <c r="K99" s="73">
        <v>125</v>
      </c>
      <c r="L99" s="76" t="s">
        <v>161</v>
      </c>
      <c r="M99" s="63" t="s">
        <v>513</v>
      </c>
      <c r="N99" s="74" t="s">
        <v>254</v>
      </c>
      <c r="O99">
        <v>12</v>
      </c>
      <c r="P99">
        <v>2.5</v>
      </c>
      <c r="Q99" t="s">
        <v>103</v>
      </c>
      <c r="R99">
        <v>3</v>
      </c>
      <c r="S99" t="s">
        <v>152</v>
      </c>
      <c r="T99" t="s">
        <v>163</v>
      </c>
      <c r="V99" s="75" t="s">
        <v>106</v>
      </c>
      <c r="X99" t="s">
        <v>107</v>
      </c>
    </row>
    <row r="100" spans="1:24" x14ac:dyDescent="0.2">
      <c r="A100" s="12"/>
      <c r="B100" t="s">
        <v>254</v>
      </c>
      <c r="C100" s="63" t="s">
        <v>514</v>
      </c>
      <c r="D100" s="63" t="s">
        <v>515</v>
      </c>
      <c r="E100" s="72">
        <v>4.9000000000000004</v>
      </c>
      <c r="F100" s="75" t="s">
        <v>98</v>
      </c>
      <c r="G100" s="2" t="s">
        <v>257</v>
      </c>
      <c r="J100" s="63" t="s">
        <v>516</v>
      </c>
      <c r="K100" s="73">
        <v>65</v>
      </c>
      <c r="L100" s="76" t="s">
        <v>166</v>
      </c>
      <c r="M100" s="63" t="s">
        <v>517</v>
      </c>
      <c r="N100" s="74" t="s">
        <v>254</v>
      </c>
      <c r="O100">
        <v>70</v>
      </c>
      <c r="P100">
        <v>3</v>
      </c>
      <c r="Q100" t="s">
        <v>103</v>
      </c>
      <c r="R100">
        <v>4</v>
      </c>
      <c r="S100" t="s">
        <v>152</v>
      </c>
      <c r="T100" t="s">
        <v>168</v>
      </c>
      <c r="V100" s="75" t="s">
        <v>106</v>
      </c>
      <c r="X100" t="s">
        <v>107</v>
      </c>
    </row>
    <row r="101" spans="1:24" x14ac:dyDescent="0.2">
      <c r="A101" s="12"/>
      <c r="B101" t="s">
        <v>254</v>
      </c>
      <c r="C101" s="63" t="s">
        <v>518</v>
      </c>
      <c r="D101" s="63" t="s">
        <v>519</v>
      </c>
      <c r="E101" s="72">
        <v>5.48</v>
      </c>
      <c r="F101" s="75" t="s">
        <v>98</v>
      </c>
      <c r="G101" s="2" t="s">
        <v>318</v>
      </c>
      <c r="J101" s="63" t="s">
        <v>520</v>
      </c>
      <c r="K101" s="73">
        <v>65</v>
      </c>
      <c r="L101" s="76" t="s">
        <v>166</v>
      </c>
      <c r="M101" s="63" t="s">
        <v>521</v>
      </c>
      <c r="N101" s="74" t="s">
        <v>254</v>
      </c>
      <c r="O101">
        <v>70</v>
      </c>
      <c r="P101">
        <v>3</v>
      </c>
      <c r="Q101" t="s">
        <v>103</v>
      </c>
      <c r="R101">
        <v>4</v>
      </c>
      <c r="S101" t="s">
        <v>152</v>
      </c>
      <c r="T101" t="s">
        <v>168</v>
      </c>
      <c r="V101" s="75" t="s">
        <v>106</v>
      </c>
      <c r="X101" t="s">
        <v>107</v>
      </c>
    </row>
    <row r="102" spans="1:24" x14ac:dyDescent="0.2">
      <c r="A102" s="12"/>
      <c r="B102" t="s">
        <v>254</v>
      </c>
      <c r="C102" s="63" t="s">
        <v>522</v>
      </c>
      <c r="D102" s="63" t="s">
        <v>523</v>
      </c>
      <c r="E102" s="72">
        <v>5.92</v>
      </c>
      <c r="F102" s="75" t="s">
        <v>98</v>
      </c>
      <c r="G102" s="2" t="s">
        <v>318</v>
      </c>
      <c r="I102" s="72"/>
      <c r="J102" s="63" t="s">
        <v>524</v>
      </c>
      <c r="K102" s="73">
        <v>65</v>
      </c>
      <c r="L102" s="76" t="s">
        <v>166</v>
      </c>
      <c r="M102" s="63" t="s">
        <v>525</v>
      </c>
      <c r="N102" s="74" t="s">
        <v>254</v>
      </c>
      <c r="O102">
        <v>70</v>
      </c>
      <c r="P102">
        <v>3</v>
      </c>
      <c r="Q102" t="s">
        <v>103</v>
      </c>
      <c r="R102">
        <v>4</v>
      </c>
      <c r="S102" t="s">
        <v>152</v>
      </c>
      <c r="T102" t="s">
        <v>168</v>
      </c>
      <c r="V102" s="75" t="s">
        <v>106</v>
      </c>
      <c r="X102" t="s">
        <v>107</v>
      </c>
    </row>
    <row r="103" spans="1:24" x14ac:dyDescent="0.2">
      <c r="A103" s="12"/>
      <c r="B103" t="s">
        <v>254</v>
      </c>
      <c r="C103" s="63" t="s">
        <v>526</v>
      </c>
      <c r="D103" s="63" t="s">
        <v>527</v>
      </c>
      <c r="E103" s="72">
        <v>6.28</v>
      </c>
      <c r="F103" s="75" t="s">
        <v>98</v>
      </c>
      <c r="G103" s="2" t="s">
        <v>318</v>
      </c>
      <c r="I103" s="72"/>
      <c r="J103" s="63" t="s">
        <v>528</v>
      </c>
      <c r="K103" s="73">
        <v>65</v>
      </c>
      <c r="L103" s="76" t="s">
        <v>166</v>
      </c>
      <c r="M103" s="63" t="s">
        <v>529</v>
      </c>
      <c r="N103" s="74" t="s">
        <v>254</v>
      </c>
      <c r="O103">
        <v>70</v>
      </c>
      <c r="P103">
        <v>3</v>
      </c>
      <c r="Q103" t="s">
        <v>103</v>
      </c>
      <c r="R103">
        <v>4</v>
      </c>
      <c r="S103" t="s">
        <v>152</v>
      </c>
      <c r="T103" t="s">
        <v>168</v>
      </c>
      <c r="V103" s="75" t="s">
        <v>106</v>
      </c>
      <c r="X103" t="s">
        <v>107</v>
      </c>
    </row>
    <row r="104" spans="1:24" x14ac:dyDescent="0.2">
      <c r="A104" s="12"/>
      <c r="B104" t="s">
        <v>254</v>
      </c>
      <c r="C104" s="63" t="s">
        <v>530</v>
      </c>
      <c r="D104" s="63" t="s">
        <v>531</v>
      </c>
      <c r="E104" s="72">
        <v>6.58</v>
      </c>
      <c r="F104" s="75" t="s">
        <v>98</v>
      </c>
      <c r="G104" s="2" t="s">
        <v>318</v>
      </c>
      <c r="I104" s="72"/>
      <c r="J104" s="63" t="s">
        <v>532</v>
      </c>
      <c r="K104" s="73">
        <v>65</v>
      </c>
      <c r="L104" s="76" t="s">
        <v>166</v>
      </c>
      <c r="M104" s="63" t="s">
        <v>533</v>
      </c>
      <c r="N104" s="74" t="s">
        <v>254</v>
      </c>
      <c r="O104">
        <v>70</v>
      </c>
      <c r="P104">
        <v>3</v>
      </c>
      <c r="Q104" t="s">
        <v>103</v>
      </c>
      <c r="R104">
        <v>4</v>
      </c>
      <c r="S104" t="s">
        <v>152</v>
      </c>
      <c r="T104" t="s">
        <v>168</v>
      </c>
      <c r="V104" s="75" t="s">
        <v>106</v>
      </c>
      <c r="X104" t="s">
        <v>107</v>
      </c>
    </row>
    <row r="105" spans="1:24" x14ac:dyDescent="0.2">
      <c r="A105" s="12"/>
      <c r="B105" t="s">
        <v>254</v>
      </c>
      <c r="C105" s="63" t="s">
        <v>534</v>
      </c>
      <c r="D105" s="63" t="s">
        <v>535</v>
      </c>
      <c r="E105" s="72">
        <v>6.21</v>
      </c>
      <c r="F105" s="75" t="s">
        <v>98</v>
      </c>
      <c r="G105" s="2" t="s">
        <v>257</v>
      </c>
      <c r="I105" s="72"/>
      <c r="J105" s="63" t="s">
        <v>536</v>
      </c>
      <c r="K105" s="73">
        <v>65</v>
      </c>
      <c r="L105" s="76" t="s">
        <v>166</v>
      </c>
      <c r="M105" s="63" t="s">
        <v>537</v>
      </c>
      <c r="N105" s="74" t="s">
        <v>254</v>
      </c>
      <c r="O105">
        <v>70</v>
      </c>
      <c r="P105">
        <v>3</v>
      </c>
      <c r="Q105" t="s">
        <v>103</v>
      </c>
      <c r="R105">
        <v>4</v>
      </c>
      <c r="S105" t="s">
        <v>152</v>
      </c>
      <c r="T105" t="s">
        <v>168</v>
      </c>
      <c r="V105" s="75" t="s">
        <v>106</v>
      </c>
      <c r="X105" t="s">
        <v>107</v>
      </c>
    </row>
    <row r="106" spans="1:24" x14ac:dyDescent="0.2">
      <c r="A106" s="12"/>
      <c r="B106" t="s">
        <v>254</v>
      </c>
      <c r="C106" s="63" t="s">
        <v>538</v>
      </c>
      <c r="D106" s="63" t="s">
        <v>539</v>
      </c>
      <c r="E106" s="72">
        <v>7.09</v>
      </c>
      <c r="F106" s="75" t="s">
        <v>98</v>
      </c>
      <c r="G106" s="2" t="s">
        <v>257</v>
      </c>
      <c r="I106" s="72"/>
      <c r="J106" s="63" t="s">
        <v>540</v>
      </c>
      <c r="K106" s="73">
        <v>65</v>
      </c>
      <c r="L106" s="76" t="s">
        <v>166</v>
      </c>
      <c r="M106" s="63" t="s">
        <v>541</v>
      </c>
      <c r="N106" s="74" t="s">
        <v>254</v>
      </c>
      <c r="O106">
        <v>70</v>
      </c>
      <c r="P106">
        <v>3</v>
      </c>
      <c r="Q106" t="s">
        <v>103</v>
      </c>
      <c r="R106">
        <v>4</v>
      </c>
      <c r="S106" t="s">
        <v>152</v>
      </c>
      <c r="T106" t="s">
        <v>168</v>
      </c>
      <c r="V106" s="75" t="s">
        <v>106</v>
      </c>
      <c r="X106" t="s">
        <v>107</v>
      </c>
    </row>
    <row r="107" spans="1:24" x14ac:dyDescent="0.2">
      <c r="A107" s="12"/>
      <c r="B107" t="s">
        <v>254</v>
      </c>
      <c r="C107" s="63" t="s">
        <v>542</v>
      </c>
      <c r="D107" s="63" t="s">
        <v>543</v>
      </c>
      <c r="E107" s="72">
        <v>7.1</v>
      </c>
      <c r="F107" s="75" t="s">
        <v>98</v>
      </c>
      <c r="G107" s="2" t="s">
        <v>257</v>
      </c>
      <c r="I107" s="72"/>
      <c r="J107" s="63" t="s">
        <v>544</v>
      </c>
      <c r="K107" s="73">
        <v>65</v>
      </c>
      <c r="L107" s="76" t="s">
        <v>166</v>
      </c>
      <c r="M107" s="63" t="s">
        <v>545</v>
      </c>
      <c r="N107" s="74" t="s">
        <v>254</v>
      </c>
      <c r="O107">
        <v>70</v>
      </c>
      <c r="P107">
        <v>3</v>
      </c>
      <c r="Q107" t="s">
        <v>103</v>
      </c>
      <c r="R107">
        <v>4</v>
      </c>
      <c r="S107" t="s">
        <v>152</v>
      </c>
      <c r="T107" t="s">
        <v>168</v>
      </c>
      <c r="V107" s="75" t="s">
        <v>106</v>
      </c>
      <c r="X107" t="s">
        <v>107</v>
      </c>
    </row>
    <row r="108" spans="1:24" x14ac:dyDescent="0.2">
      <c r="A108" s="12"/>
      <c r="B108" t="s">
        <v>254</v>
      </c>
      <c r="C108" s="63" t="s">
        <v>546</v>
      </c>
      <c r="D108" s="63" t="s">
        <v>547</v>
      </c>
      <c r="E108" s="72">
        <v>8.99</v>
      </c>
      <c r="F108" s="75" t="s">
        <v>98</v>
      </c>
      <c r="G108" s="2" t="s">
        <v>257</v>
      </c>
      <c r="I108" s="72"/>
      <c r="J108" s="63" t="s">
        <v>548</v>
      </c>
      <c r="K108" s="73">
        <v>110</v>
      </c>
      <c r="L108" s="76" t="s">
        <v>171</v>
      </c>
      <c r="M108" s="63" t="s">
        <v>549</v>
      </c>
      <c r="N108" s="74" t="s">
        <v>254</v>
      </c>
      <c r="O108">
        <v>95</v>
      </c>
      <c r="P108">
        <v>3</v>
      </c>
      <c r="Q108" t="s">
        <v>103</v>
      </c>
      <c r="R108">
        <v>4</v>
      </c>
      <c r="S108" t="s">
        <v>152</v>
      </c>
      <c r="T108" t="s">
        <v>173</v>
      </c>
      <c r="V108" s="75" t="s">
        <v>106</v>
      </c>
      <c r="X108" t="s">
        <v>107</v>
      </c>
    </row>
    <row r="109" spans="1:24" x14ac:dyDescent="0.2">
      <c r="A109" s="12"/>
      <c r="B109" t="s">
        <v>254</v>
      </c>
      <c r="C109" s="63" t="s">
        <v>550</v>
      </c>
      <c r="D109" s="63" t="s">
        <v>551</v>
      </c>
      <c r="E109" s="72">
        <v>9.6</v>
      </c>
      <c r="F109" s="75" t="s">
        <v>98</v>
      </c>
      <c r="G109" s="2" t="s">
        <v>435</v>
      </c>
      <c r="I109" s="72"/>
      <c r="J109" s="63" t="s">
        <v>552</v>
      </c>
      <c r="K109" s="73">
        <v>110</v>
      </c>
      <c r="L109" s="76" t="s">
        <v>171</v>
      </c>
      <c r="M109" s="63" t="s">
        <v>553</v>
      </c>
      <c r="N109" s="74" t="s">
        <v>254</v>
      </c>
      <c r="O109">
        <v>95</v>
      </c>
      <c r="P109">
        <v>3</v>
      </c>
      <c r="Q109" t="s">
        <v>103</v>
      </c>
      <c r="R109">
        <v>4</v>
      </c>
      <c r="S109" t="s">
        <v>152</v>
      </c>
      <c r="T109" t="s">
        <v>173</v>
      </c>
      <c r="V109" s="75" t="s">
        <v>106</v>
      </c>
      <c r="X109" t="s">
        <v>107</v>
      </c>
    </row>
    <row r="110" spans="1:24" x14ac:dyDescent="0.2">
      <c r="A110" s="12"/>
      <c r="B110" t="s">
        <v>254</v>
      </c>
      <c r="C110" s="63" t="s">
        <v>554</v>
      </c>
      <c r="D110" s="63" t="s">
        <v>555</v>
      </c>
      <c r="E110" s="72">
        <v>7.36</v>
      </c>
      <c r="F110" s="75" t="s">
        <v>98</v>
      </c>
      <c r="G110" s="2" t="s">
        <v>257</v>
      </c>
      <c r="I110" s="72"/>
      <c r="J110" s="63" t="s">
        <v>556</v>
      </c>
      <c r="K110" s="73">
        <v>110</v>
      </c>
      <c r="L110" s="76" t="s">
        <v>171</v>
      </c>
      <c r="M110" s="63" t="s">
        <v>557</v>
      </c>
      <c r="N110" s="74" t="s">
        <v>254</v>
      </c>
      <c r="O110">
        <v>95</v>
      </c>
      <c r="P110">
        <v>3</v>
      </c>
      <c r="Q110" t="s">
        <v>103</v>
      </c>
      <c r="R110">
        <v>4</v>
      </c>
      <c r="S110" t="s">
        <v>152</v>
      </c>
      <c r="T110" t="s">
        <v>173</v>
      </c>
      <c r="V110" s="75" t="s">
        <v>106</v>
      </c>
      <c r="X110" t="s">
        <v>107</v>
      </c>
    </row>
    <row r="111" spans="1:24" x14ac:dyDescent="0.2">
      <c r="A111" s="12"/>
      <c r="B111" t="s">
        <v>254</v>
      </c>
      <c r="C111" s="63" t="s">
        <v>558</v>
      </c>
      <c r="D111" s="63" t="s">
        <v>559</v>
      </c>
      <c r="E111" s="72">
        <v>8.2899999999999991</v>
      </c>
      <c r="F111" s="75" t="s">
        <v>98</v>
      </c>
      <c r="G111" s="2" t="s">
        <v>257</v>
      </c>
      <c r="I111" s="72"/>
      <c r="J111" s="63" t="s">
        <v>560</v>
      </c>
      <c r="K111" s="73">
        <v>110</v>
      </c>
      <c r="L111" s="76" t="s">
        <v>171</v>
      </c>
      <c r="M111" s="63" t="s">
        <v>561</v>
      </c>
      <c r="N111" s="74" t="s">
        <v>254</v>
      </c>
      <c r="O111">
        <v>95</v>
      </c>
      <c r="P111">
        <v>3</v>
      </c>
      <c r="Q111" t="s">
        <v>103</v>
      </c>
      <c r="R111">
        <v>4</v>
      </c>
      <c r="S111" t="s">
        <v>152</v>
      </c>
      <c r="T111" t="s">
        <v>173</v>
      </c>
      <c r="V111" s="75" t="s">
        <v>106</v>
      </c>
      <c r="X111" t="s">
        <v>107</v>
      </c>
    </row>
    <row r="112" spans="1:24" x14ac:dyDescent="0.2">
      <c r="A112" s="12"/>
      <c r="B112" t="s">
        <v>254</v>
      </c>
      <c r="C112" s="63" t="s">
        <v>562</v>
      </c>
      <c r="D112" s="63" t="s">
        <v>563</v>
      </c>
      <c r="E112" s="72">
        <v>10.79</v>
      </c>
      <c r="F112" s="75" t="s">
        <v>98</v>
      </c>
      <c r="G112" s="2" t="s">
        <v>435</v>
      </c>
      <c r="I112" s="72"/>
      <c r="J112" s="63" t="s">
        <v>564</v>
      </c>
      <c r="K112" s="73">
        <v>145</v>
      </c>
      <c r="L112" s="76" t="s">
        <v>177</v>
      </c>
      <c r="M112" s="63" t="s">
        <v>565</v>
      </c>
      <c r="N112" s="74" t="s">
        <v>254</v>
      </c>
      <c r="O112">
        <v>12</v>
      </c>
      <c r="P112">
        <v>3</v>
      </c>
      <c r="Q112" t="s">
        <v>103</v>
      </c>
      <c r="R112">
        <v>4</v>
      </c>
      <c r="S112" t="s">
        <v>152</v>
      </c>
      <c r="T112" t="s">
        <v>179</v>
      </c>
      <c r="V112" s="75" t="s">
        <v>106</v>
      </c>
      <c r="X112" t="s">
        <v>107</v>
      </c>
    </row>
    <row r="113" spans="1:24" x14ac:dyDescent="0.2">
      <c r="A113" s="12"/>
      <c r="B113" t="s">
        <v>254</v>
      </c>
      <c r="C113" s="63" t="s">
        <v>566</v>
      </c>
      <c r="D113" s="63" t="s">
        <v>567</v>
      </c>
      <c r="E113" s="72">
        <v>11.7</v>
      </c>
      <c r="F113" s="75" t="s">
        <v>98</v>
      </c>
      <c r="G113" s="2" t="s">
        <v>435</v>
      </c>
      <c r="I113" s="72"/>
      <c r="J113" s="63" t="s">
        <v>568</v>
      </c>
      <c r="K113" s="73">
        <v>145</v>
      </c>
      <c r="L113" s="76" t="s">
        <v>177</v>
      </c>
      <c r="M113" s="63" t="s">
        <v>569</v>
      </c>
      <c r="N113" s="74" t="s">
        <v>254</v>
      </c>
      <c r="O113">
        <v>12</v>
      </c>
      <c r="P113">
        <v>3</v>
      </c>
      <c r="Q113" t="s">
        <v>103</v>
      </c>
      <c r="R113">
        <v>4</v>
      </c>
      <c r="S113" t="s">
        <v>152</v>
      </c>
      <c r="T113" t="s">
        <v>179</v>
      </c>
      <c r="V113" s="75" t="s">
        <v>106</v>
      </c>
      <c r="X113" t="s">
        <v>107</v>
      </c>
    </row>
    <row r="114" spans="1:24" x14ac:dyDescent="0.2">
      <c r="A114" s="12"/>
      <c r="B114" t="s">
        <v>254</v>
      </c>
      <c r="C114" s="63" t="s">
        <v>570</v>
      </c>
      <c r="D114" s="63" t="s">
        <v>571</v>
      </c>
      <c r="E114" s="72">
        <v>12.1</v>
      </c>
      <c r="F114" s="75" t="s">
        <v>98</v>
      </c>
      <c r="G114" s="2" t="s">
        <v>435</v>
      </c>
      <c r="H114" s="2"/>
      <c r="I114" s="73"/>
      <c r="J114" s="63" t="s">
        <v>572</v>
      </c>
      <c r="K114" s="73">
        <v>145</v>
      </c>
      <c r="L114" s="76" t="s">
        <v>177</v>
      </c>
      <c r="M114" s="63" t="s">
        <v>573</v>
      </c>
      <c r="N114" s="74" t="s">
        <v>254</v>
      </c>
      <c r="O114">
        <v>12</v>
      </c>
      <c r="P114">
        <v>3</v>
      </c>
      <c r="Q114" t="s">
        <v>103</v>
      </c>
      <c r="R114">
        <v>4</v>
      </c>
      <c r="S114" t="s">
        <v>152</v>
      </c>
      <c r="T114" t="s">
        <v>179</v>
      </c>
      <c r="V114" s="75" t="s">
        <v>106</v>
      </c>
      <c r="X114" t="s">
        <v>107</v>
      </c>
    </row>
    <row r="115" spans="1:24" x14ac:dyDescent="0.2">
      <c r="A115" s="12"/>
      <c r="B115" t="s">
        <v>254</v>
      </c>
      <c r="C115" s="63" t="s">
        <v>574</v>
      </c>
      <c r="D115" s="63" t="s">
        <v>575</v>
      </c>
      <c r="E115" s="72">
        <v>9.74</v>
      </c>
      <c r="F115" s="75" t="s">
        <v>98</v>
      </c>
      <c r="G115" s="2" t="s">
        <v>435</v>
      </c>
      <c r="H115" s="2"/>
      <c r="I115" s="73"/>
      <c r="J115" s="63" t="s">
        <v>576</v>
      </c>
      <c r="K115" s="73">
        <v>145</v>
      </c>
      <c r="L115" s="76" t="s">
        <v>177</v>
      </c>
      <c r="M115" s="63" t="s">
        <v>577</v>
      </c>
      <c r="N115" s="74" t="s">
        <v>254</v>
      </c>
      <c r="O115">
        <v>12</v>
      </c>
      <c r="P115">
        <v>3</v>
      </c>
      <c r="Q115" t="s">
        <v>103</v>
      </c>
      <c r="R115">
        <v>4</v>
      </c>
      <c r="S115" t="s">
        <v>152</v>
      </c>
      <c r="T115" t="s">
        <v>183</v>
      </c>
      <c r="V115" s="75" t="s">
        <v>106</v>
      </c>
      <c r="X115" t="s">
        <v>107</v>
      </c>
    </row>
    <row r="116" spans="1:24" x14ac:dyDescent="0.2">
      <c r="A116" s="12"/>
      <c r="B116" t="s">
        <v>254</v>
      </c>
      <c r="C116" s="63" t="s">
        <v>578</v>
      </c>
      <c r="D116" s="63" t="s">
        <v>579</v>
      </c>
      <c r="E116" s="72">
        <v>10.77</v>
      </c>
      <c r="F116" s="75" t="s">
        <v>98</v>
      </c>
      <c r="G116" s="2" t="s">
        <v>435</v>
      </c>
      <c r="H116" s="2"/>
      <c r="I116" s="73"/>
      <c r="J116" s="63" t="s">
        <v>580</v>
      </c>
      <c r="K116" s="73">
        <v>145</v>
      </c>
      <c r="L116" s="76" t="s">
        <v>177</v>
      </c>
      <c r="M116" s="63" t="s">
        <v>581</v>
      </c>
      <c r="N116" s="74" t="s">
        <v>254</v>
      </c>
      <c r="O116">
        <v>12</v>
      </c>
      <c r="P116">
        <v>3</v>
      </c>
      <c r="Q116" t="s">
        <v>103</v>
      </c>
      <c r="R116">
        <v>4</v>
      </c>
      <c r="S116" t="s">
        <v>152</v>
      </c>
      <c r="T116" t="s">
        <v>183</v>
      </c>
      <c r="V116" s="75" t="s">
        <v>106</v>
      </c>
      <c r="X116" t="s">
        <v>107</v>
      </c>
    </row>
    <row r="117" spans="1:24" x14ac:dyDescent="0.2">
      <c r="A117" s="12"/>
      <c r="B117" t="s">
        <v>254</v>
      </c>
      <c r="C117" s="63" t="s">
        <v>582</v>
      </c>
      <c r="D117" s="63" t="s">
        <v>583</v>
      </c>
      <c r="E117" s="72">
        <v>11.37</v>
      </c>
      <c r="F117" s="75" t="s">
        <v>98</v>
      </c>
      <c r="G117" s="2" t="s">
        <v>435</v>
      </c>
      <c r="H117" s="2"/>
      <c r="I117" s="73"/>
      <c r="J117" s="63" t="s">
        <v>584</v>
      </c>
      <c r="K117" s="73">
        <v>145</v>
      </c>
      <c r="L117" s="76" t="s">
        <v>177</v>
      </c>
      <c r="M117" s="63" t="s">
        <v>585</v>
      </c>
      <c r="N117" s="74" t="s">
        <v>254</v>
      </c>
      <c r="O117">
        <v>12</v>
      </c>
      <c r="P117">
        <v>3</v>
      </c>
      <c r="Q117" t="s">
        <v>103</v>
      </c>
      <c r="R117">
        <v>4</v>
      </c>
      <c r="S117" t="s">
        <v>152</v>
      </c>
      <c r="T117" t="s">
        <v>183</v>
      </c>
      <c r="V117" s="75" t="s">
        <v>106</v>
      </c>
      <c r="X117" t="s">
        <v>107</v>
      </c>
    </row>
    <row r="118" spans="1:24" x14ac:dyDescent="0.2">
      <c r="A118" s="12"/>
      <c r="B118" t="s">
        <v>254</v>
      </c>
      <c r="C118" s="63" t="s">
        <v>586</v>
      </c>
      <c r="D118" s="63" t="s">
        <v>587</v>
      </c>
      <c r="E118" s="72">
        <v>5.68</v>
      </c>
      <c r="F118" s="75" t="s">
        <v>98</v>
      </c>
      <c r="G118" s="2" t="s">
        <v>318</v>
      </c>
      <c r="H118" s="63"/>
      <c r="I118" s="73"/>
      <c r="J118" s="63" t="s">
        <v>588</v>
      </c>
      <c r="K118" s="73">
        <v>88</v>
      </c>
      <c r="L118" s="76" t="s">
        <v>191</v>
      </c>
      <c r="M118" s="63" t="s">
        <v>589</v>
      </c>
      <c r="N118" s="74" t="s">
        <v>254</v>
      </c>
      <c r="O118">
        <v>70</v>
      </c>
      <c r="P118">
        <v>4</v>
      </c>
      <c r="Q118" t="s">
        <v>103</v>
      </c>
      <c r="R118">
        <v>5</v>
      </c>
      <c r="S118" t="s">
        <v>152</v>
      </c>
      <c r="T118" t="s">
        <v>193</v>
      </c>
      <c r="V118" s="75" t="s">
        <v>106</v>
      </c>
      <c r="X118" t="s">
        <v>107</v>
      </c>
    </row>
    <row r="119" spans="1:24" x14ac:dyDescent="0.2">
      <c r="A119" s="12"/>
      <c r="B119" t="s">
        <v>254</v>
      </c>
      <c r="C119" s="63" t="s">
        <v>590</v>
      </c>
      <c r="D119" s="63" t="s">
        <v>591</v>
      </c>
      <c r="E119" s="72">
        <v>5.91</v>
      </c>
      <c r="F119" s="75" t="s">
        <v>98</v>
      </c>
      <c r="G119" s="2" t="s">
        <v>318</v>
      </c>
      <c r="H119" s="2"/>
      <c r="I119" s="73"/>
      <c r="J119" s="63" t="s">
        <v>592</v>
      </c>
      <c r="K119" s="73">
        <v>88</v>
      </c>
      <c r="L119" s="76" t="s">
        <v>191</v>
      </c>
      <c r="M119" s="63" t="s">
        <v>593</v>
      </c>
      <c r="N119" s="74" t="s">
        <v>254</v>
      </c>
      <c r="O119">
        <v>70</v>
      </c>
      <c r="P119">
        <v>4</v>
      </c>
      <c r="Q119" t="s">
        <v>103</v>
      </c>
      <c r="R119">
        <v>5</v>
      </c>
      <c r="S119" t="s">
        <v>152</v>
      </c>
      <c r="T119" t="s">
        <v>193</v>
      </c>
      <c r="V119" s="75" t="s">
        <v>106</v>
      </c>
      <c r="X119" t="s">
        <v>107</v>
      </c>
    </row>
    <row r="120" spans="1:24" x14ac:dyDescent="0.2">
      <c r="A120" s="12"/>
      <c r="B120" t="s">
        <v>254</v>
      </c>
      <c r="C120" s="63" t="s">
        <v>594</v>
      </c>
      <c r="D120" s="63" t="s">
        <v>595</v>
      </c>
      <c r="E120" s="72">
        <v>5.63</v>
      </c>
      <c r="F120" s="75" t="s">
        <v>98</v>
      </c>
      <c r="G120" s="2" t="s">
        <v>257</v>
      </c>
      <c r="H120" s="2"/>
      <c r="I120" s="73"/>
      <c r="J120" s="63" t="s">
        <v>596</v>
      </c>
      <c r="K120" s="73">
        <v>88</v>
      </c>
      <c r="L120" s="76" t="s">
        <v>191</v>
      </c>
      <c r="M120" s="63" t="s">
        <v>597</v>
      </c>
      <c r="N120" s="74" t="s">
        <v>254</v>
      </c>
      <c r="O120">
        <v>70</v>
      </c>
      <c r="P120">
        <v>4</v>
      </c>
      <c r="Q120" t="s">
        <v>103</v>
      </c>
      <c r="R120">
        <v>5</v>
      </c>
      <c r="S120" t="s">
        <v>152</v>
      </c>
      <c r="T120" t="s">
        <v>193</v>
      </c>
      <c r="V120" s="75" t="s">
        <v>106</v>
      </c>
      <c r="X120" t="s">
        <v>107</v>
      </c>
    </row>
    <row r="121" spans="1:24" x14ac:dyDescent="0.2">
      <c r="A121" s="12"/>
      <c r="B121" t="s">
        <v>254</v>
      </c>
      <c r="C121" s="63" t="s">
        <v>598</v>
      </c>
      <c r="D121" s="63" t="s">
        <v>599</v>
      </c>
      <c r="E121" s="72">
        <v>6.51</v>
      </c>
      <c r="F121" s="75" t="s">
        <v>98</v>
      </c>
      <c r="G121" s="2" t="s">
        <v>257</v>
      </c>
      <c r="H121" s="2"/>
      <c r="I121" s="73"/>
      <c r="J121" s="63" t="s">
        <v>600</v>
      </c>
      <c r="K121" s="73">
        <v>88</v>
      </c>
      <c r="L121" s="76" t="s">
        <v>191</v>
      </c>
      <c r="M121" s="63" t="s">
        <v>601</v>
      </c>
      <c r="N121" s="74" t="s">
        <v>254</v>
      </c>
      <c r="O121">
        <v>70</v>
      </c>
      <c r="P121">
        <v>4</v>
      </c>
      <c r="Q121" t="s">
        <v>103</v>
      </c>
      <c r="R121">
        <v>5</v>
      </c>
      <c r="S121" t="s">
        <v>152</v>
      </c>
      <c r="T121" t="s">
        <v>193</v>
      </c>
      <c r="V121" s="75" t="s">
        <v>106</v>
      </c>
      <c r="X121" t="s">
        <v>107</v>
      </c>
    </row>
    <row r="122" spans="1:24" x14ac:dyDescent="0.2">
      <c r="A122" s="12"/>
      <c r="B122" t="s">
        <v>254</v>
      </c>
      <c r="C122" s="63" t="s">
        <v>602</v>
      </c>
      <c r="D122" s="63" t="s">
        <v>603</v>
      </c>
      <c r="E122" s="72">
        <v>7.1</v>
      </c>
      <c r="F122" s="75" t="s">
        <v>98</v>
      </c>
      <c r="G122" s="2" t="s">
        <v>257</v>
      </c>
      <c r="H122" s="2"/>
      <c r="I122" s="73"/>
      <c r="J122" s="63" t="s">
        <v>604</v>
      </c>
      <c r="K122" s="73">
        <v>88</v>
      </c>
      <c r="L122" s="76" t="s">
        <v>191</v>
      </c>
      <c r="M122" s="63" t="s">
        <v>605</v>
      </c>
      <c r="N122" s="74" t="s">
        <v>254</v>
      </c>
      <c r="O122">
        <v>70</v>
      </c>
      <c r="P122">
        <v>4</v>
      </c>
      <c r="Q122" t="s">
        <v>103</v>
      </c>
      <c r="R122">
        <v>5</v>
      </c>
      <c r="S122" t="s">
        <v>152</v>
      </c>
      <c r="T122" t="s">
        <v>193</v>
      </c>
      <c r="V122" s="75" t="s">
        <v>106</v>
      </c>
      <c r="X122" t="s">
        <v>107</v>
      </c>
    </row>
    <row r="123" spans="1:24" x14ac:dyDescent="0.2">
      <c r="A123" s="12"/>
      <c r="B123" t="s">
        <v>254</v>
      </c>
      <c r="C123" s="63" t="s">
        <v>606</v>
      </c>
      <c r="D123" s="63" t="s">
        <v>607</v>
      </c>
      <c r="E123" s="72">
        <v>7.94</v>
      </c>
      <c r="F123" s="75" t="s">
        <v>98</v>
      </c>
      <c r="G123" s="2" t="s">
        <v>257</v>
      </c>
      <c r="H123" s="63"/>
      <c r="I123" s="73"/>
      <c r="J123" s="63" t="s">
        <v>608</v>
      </c>
      <c r="K123" s="73">
        <v>138</v>
      </c>
      <c r="L123" s="76" t="s">
        <v>196</v>
      </c>
      <c r="M123" s="63" t="s">
        <v>609</v>
      </c>
      <c r="N123" s="74" t="s">
        <v>254</v>
      </c>
      <c r="O123">
        <v>95</v>
      </c>
      <c r="P123">
        <v>4</v>
      </c>
      <c r="Q123" t="s">
        <v>103</v>
      </c>
      <c r="R123">
        <v>5</v>
      </c>
      <c r="S123" t="s">
        <v>152</v>
      </c>
      <c r="T123" t="s">
        <v>198</v>
      </c>
      <c r="V123" s="75" t="s">
        <v>106</v>
      </c>
      <c r="X123" t="s">
        <v>107</v>
      </c>
    </row>
    <row r="124" spans="1:24" x14ac:dyDescent="0.2">
      <c r="A124" s="12"/>
      <c r="B124" t="s">
        <v>254</v>
      </c>
      <c r="C124" s="63" t="s">
        <v>610</v>
      </c>
      <c r="D124" s="63" t="s">
        <v>611</v>
      </c>
      <c r="E124" s="72">
        <v>8.9700000000000006</v>
      </c>
      <c r="F124" s="75" t="s">
        <v>98</v>
      </c>
      <c r="G124" s="2" t="s">
        <v>318</v>
      </c>
      <c r="H124" s="63"/>
      <c r="I124" s="73"/>
      <c r="J124" s="63" t="s">
        <v>612</v>
      </c>
      <c r="K124" s="73">
        <v>138</v>
      </c>
      <c r="L124" s="76" t="s">
        <v>196</v>
      </c>
      <c r="M124" s="63" t="s">
        <v>613</v>
      </c>
      <c r="N124" s="74" t="s">
        <v>254</v>
      </c>
      <c r="O124">
        <v>95</v>
      </c>
      <c r="P124">
        <v>4</v>
      </c>
      <c r="Q124" t="s">
        <v>103</v>
      </c>
      <c r="R124">
        <v>5</v>
      </c>
      <c r="S124" t="s">
        <v>152</v>
      </c>
      <c r="T124" t="s">
        <v>198</v>
      </c>
      <c r="V124" s="75" t="s">
        <v>106</v>
      </c>
      <c r="X124" t="s">
        <v>107</v>
      </c>
    </row>
    <row r="125" spans="1:24" x14ac:dyDescent="0.2">
      <c r="A125" s="12"/>
      <c r="B125" t="s">
        <v>254</v>
      </c>
      <c r="C125" s="63" t="s">
        <v>614</v>
      </c>
      <c r="D125" s="63" t="s">
        <v>615</v>
      </c>
      <c r="E125" s="72">
        <v>9.6</v>
      </c>
      <c r="F125" s="75" t="s">
        <v>98</v>
      </c>
      <c r="G125" s="2" t="s">
        <v>318</v>
      </c>
      <c r="H125" s="2"/>
      <c r="I125" s="73"/>
      <c r="J125" s="63" t="s">
        <v>616</v>
      </c>
      <c r="K125" s="73">
        <v>138</v>
      </c>
      <c r="L125" s="76" t="s">
        <v>196</v>
      </c>
      <c r="M125" s="63" t="s">
        <v>617</v>
      </c>
      <c r="N125" s="74" t="s">
        <v>254</v>
      </c>
      <c r="O125">
        <v>95</v>
      </c>
      <c r="P125">
        <v>4</v>
      </c>
      <c r="Q125" t="s">
        <v>103</v>
      </c>
      <c r="R125">
        <v>5</v>
      </c>
      <c r="S125" t="s">
        <v>152</v>
      </c>
      <c r="T125" t="s">
        <v>198</v>
      </c>
      <c r="V125" s="75" t="s">
        <v>106</v>
      </c>
      <c r="X125" t="s">
        <v>107</v>
      </c>
    </row>
    <row r="126" spans="1:24" x14ac:dyDescent="0.2">
      <c r="A126" s="12"/>
      <c r="B126" t="s">
        <v>254</v>
      </c>
      <c r="C126" s="63" t="s">
        <v>618</v>
      </c>
      <c r="D126" s="63" t="s">
        <v>619</v>
      </c>
      <c r="E126" s="72">
        <v>8.48</v>
      </c>
      <c r="F126" s="75" t="s">
        <v>98</v>
      </c>
      <c r="G126" s="2" t="s">
        <v>435</v>
      </c>
      <c r="H126" s="2"/>
      <c r="I126" s="73"/>
      <c r="J126" s="63" t="s">
        <v>620</v>
      </c>
      <c r="K126" s="73">
        <v>248</v>
      </c>
      <c r="L126" s="76" t="s">
        <v>205</v>
      </c>
      <c r="M126" s="63" t="s">
        <v>621</v>
      </c>
      <c r="N126" s="74" t="s">
        <v>254</v>
      </c>
      <c r="O126">
        <v>12</v>
      </c>
      <c r="P126">
        <v>4</v>
      </c>
      <c r="Q126" t="s">
        <v>103</v>
      </c>
      <c r="R126">
        <v>5</v>
      </c>
      <c r="S126" t="s">
        <v>152</v>
      </c>
      <c r="T126" t="s">
        <v>207</v>
      </c>
      <c r="V126" s="75" t="s">
        <v>106</v>
      </c>
      <c r="X126" t="s">
        <v>107</v>
      </c>
    </row>
    <row r="127" spans="1:24" x14ac:dyDescent="0.2">
      <c r="A127" s="12"/>
      <c r="B127" t="s">
        <v>254</v>
      </c>
      <c r="C127" s="63" t="s">
        <v>622</v>
      </c>
      <c r="D127" s="63" t="s">
        <v>623</v>
      </c>
      <c r="E127" s="72">
        <v>9.18</v>
      </c>
      <c r="F127" s="75" t="s">
        <v>98</v>
      </c>
      <c r="G127" s="2" t="s">
        <v>435</v>
      </c>
      <c r="J127" s="63" t="s">
        <v>624</v>
      </c>
      <c r="K127" s="73">
        <v>248</v>
      </c>
      <c r="L127" s="76" t="s">
        <v>205</v>
      </c>
      <c r="M127" s="63" t="s">
        <v>625</v>
      </c>
      <c r="N127" s="74" t="s">
        <v>254</v>
      </c>
      <c r="O127">
        <v>12</v>
      </c>
      <c r="P127">
        <v>4</v>
      </c>
      <c r="Q127" t="s">
        <v>103</v>
      </c>
      <c r="R127">
        <v>5</v>
      </c>
      <c r="S127" t="s">
        <v>152</v>
      </c>
      <c r="T127" t="s">
        <v>207</v>
      </c>
      <c r="V127" s="75" t="s">
        <v>106</v>
      </c>
      <c r="X127" t="s">
        <v>107</v>
      </c>
    </row>
    <row r="128" spans="1:24" x14ac:dyDescent="0.2">
      <c r="A128" s="12"/>
      <c r="B128" t="s">
        <v>254</v>
      </c>
      <c r="C128" s="63" t="s">
        <v>626</v>
      </c>
      <c r="D128" s="63" t="s">
        <v>627</v>
      </c>
      <c r="E128" s="72">
        <v>9.75</v>
      </c>
      <c r="F128" s="75" t="s">
        <v>98</v>
      </c>
      <c r="G128" s="2" t="s">
        <v>435</v>
      </c>
      <c r="J128" s="63" t="s">
        <v>628</v>
      </c>
      <c r="K128" s="73">
        <v>248</v>
      </c>
      <c r="L128" s="76" t="s">
        <v>205</v>
      </c>
      <c r="M128" s="63" t="s">
        <v>629</v>
      </c>
      <c r="N128" s="74" t="s">
        <v>254</v>
      </c>
      <c r="O128">
        <v>12</v>
      </c>
      <c r="P128">
        <v>4</v>
      </c>
      <c r="Q128" t="s">
        <v>103</v>
      </c>
      <c r="R128">
        <v>5</v>
      </c>
      <c r="S128" t="s">
        <v>152</v>
      </c>
      <c r="T128" t="s">
        <v>207</v>
      </c>
      <c r="V128" s="75" t="s">
        <v>106</v>
      </c>
      <c r="X128" t="s">
        <v>107</v>
      </c>
    </row>
    <row r="129" spans="1:24" x14ac:dyDescent="0.2">
      <c r="A129" s="12"/>
      <c r="B129" t="s">
        <v>254</v>
      </c>
      <c r="C129" s="63" t="s">
        <v>630</v>
      </c>
      <c r="D129" s="63" t="s">
        <v>631</v>
      </c>
      <c r="E129" s="72">
        <v>9.7100000000000009</v>
      </c>
      <c r="F129" s="75" t="s">
        <v>98</v>
      </c>
      <c r="G129" s="2" t="s">
        <v>435</v>
      </c>
      <c r="J129" s="63" t="s">
        <v>632</v>
      </c>
      <c r="K129" s="73">
        <v>248</v>
      </c>
      <c r="L129" s="76" t="s">
        <v>205</v>
      </c>
      <c r="M129" s="63" t="s">
        <v>633</v>
      </c>
      <c r="N129" s="74" t="s">
        <v>254</v>
      </c>
      <c r="O129">
        <v>12</v>
      </c>
      <c r="P129">
        <v>4</v>
      </c>
      <c r="Q129" t="s">
        <v>103</v>
      </c>
      <c r="R129">
        <v>5</v>
      </c>
      <c r="S129" t="s">
        <v>152</v>
      </c>
      <c r="T129" t="s">
        <v>211</v>
      </c>
      <c r="V129" s="75" t="s">
        <v>106</v>
      </c>
      <c r="X129" t="s">
        <v>107</v>
      </c>
    </row>
    <row r="130" spans="1:24" x14ac:dyDescent="0.2">
      <c r="A130" s="12"/>
      <c r="B130" t="s">
        <v>254</v>
      </c>
      <c r="C130" s="63" t="s">
        <v>634</v>
      </c>
      <c r="D130" s="63" t="s">
        <v>635</v>
      </c>
      <c r="E130" s="72">
        <v>10.49</v>
      </c>
      <c r="F130" s="75" t="s">
        <v>98</v>
      </c>
      <c r="G130" s="2" t="s">
        <v>435</v>
      </c>
      <c r="J130" s="63" t="s">
        <v>636</v>
      </c>
      <c r="K130" s="73">
        <v>248</v>
      </c>
      <c r="L130" s="76" t="s">
        <v>205</v>
      </c>
      <c r="M130" s="63" t="s">
        <v>637</v>
      </c>
      <c r="N130" s="74" t="s">
        <v>254</v>
      </c>
      <c r="O130">
        <v>12</v>
      </c>
      <c r="P130">
        <v>4</v>
      </c>
      <c r="Q130" t="s">
        <v>103</v>
      </c>
      <c r="R130">
        <v>5</v>
      </c>
      <c r="S130" t="s">
        <v>152</v>
      </c>
      <c r="T130" t="s">
        <v>211</v>
      </c>
      <c r="V130" s="75" t="s">
        <v>106</v>
      </c>
      <c r="X130" t="s">
        <v>107</v>
      </c>
    </row>
    <row r="131" spans="1:24" x14ac:dyDescent="0.2">
      <c r="A131" s="12"/>
      <c r="B131" t="s">
        <v>254</v>
      </c>
      <c r="C131" s="63" t="s">
        <v>638</v>
      </c>
      <c r="D131" s="63" t="s">
        <v>639</v>
      </c>
      <c r="E131" s="72">
        <v>11.21</v>
      </c>
      <c r="F131" s="75" t="s">
        <v>98</v>
      </c>
      <c r="G131" s="2" t="s">
        <v>435</v>
      </c>
      <c r="J131" s="63" t="s">
        <v>640</v>
      </c>
      <c r="K131" s="73">
        <v>248</v>
      </c>
      <c r="L131" s="76" t="s">
        <v>205</v>
      </c>
      <c r="M131" s="63" t="s">
        <v>641</v>
      </c>
      <c r="N131" s="74" t="s">
        <v>254</v>
      </c>
      <c r="O131">
        <v>12</v>
      </c>
      <c r="P131">
        <v>4</v>
      </c>
      <c r="Q131" t="s">
        <v>103</v>
      </c>
      <c r="R131">
        <v>5</v>
      </c>
      <c r="S131" t="s">
        <v>152</v>
      </c>
      <c r="T131" t="s">
        <v>211</v>
      </c>
      <c r="V131" s="75" t="s">
        <v>106</v>
      </c>
      <c r="X131" t="s">
        <v>107</v>
      </c>
    </row>
    <row r="132" spans="1:24" x14ac:dyDescent="0.2">
      <c r="A132" s="12"/>
      <c r="B132" t="s">
        <v>254</v>
      </c>
      <c r="C132" s="63" t="s">
        <v>642</v>
      </c>
      <c r="D132" s="63" t="s">
        <v>643</v>
      </c>
      <c r="E132" s="72">
        <v>7.88</v>
      </c>
      <c r="F132" s="75" t="s">
        <v>98</v>
      </c>
      <c r="G132" s="2" t="s">
        <v>318</v>
      </c>
      <c r="J132" s="63" t="s">
        <v>644</v>
      </c>
      <c r="K132" s="73">
        <v>230</v>
      </c>
      <c r="L132" s="76" t="s">
        <v>221</v>
      </c>
      <c r="M132" s="63" t="s">
        <v>645</v>
      </c>
      <c r="N132" s="74" t="s">
        <v>254</v>
      </c>
      <c r="O132">
        <v>95</v>
      </c>
      <c r="P132">
        <v>5</v>
      </c>
      <c r="Q132" t="s">
        <v>103</v>
      </c>
      <c r="R132">
        <v>6</v>
      </c>
      <c r="S132" t="s">
        <v>152</v>
      </c>
      <c r="T132" t="s">
        <v>223</v>
      </c>
      <c r="V132" s="75" t="s">
        <v>106</v>
      </c>
      <c r="X132" t="s">
        <v>107</v>
      </c>
    </row>
    <row r="133" spans="1:24" x14ac:dyDescent="0.2">
      <c r="A133" s="12"/>
      <c r="B133" t="s">
        <v>254</v>
      </c>
      <c r="C133" s="63" t="s">
        <v>646</v>
      </c>
      <c r="D133" s="63" t="s">
        <v>647</v>
      </c>
      <c r="E133" s="72">
        <v>8.6199999999999992</v>
      </c>
      <c r="F133" s="75" t="s">
        <v>98</v>
      </c>
      <c r="G133" s="2" t="s">
        <v>318</v>
      </c>
      <c r="J133" s="63" t="s">
        <v>648</v>
      </c>
      <c r="K133" s="73">
        <v>230</v>
      </c>
      <c r="L133" s="76" t="s">
        <v>221</v>
      </c>
      <c r="M133" s="63" t="s">
        <v>649</v>
      </c>
      <c r="N133" s="74" t="s">
        <v>254</v>
      </c>
      <c r="O133">
        <v>95</v>
      </c>
      <c r="P133">
        <v>5</v>
      </c>
      <c r="Q133" t="s">
        <v>103</v>
      </c>
      <c r="R133">
        <v>6</v>
      </c>
      <c r="S133" t="s">
        <v>152</v>
      </c>
      <c r="T133" t="s">
        <v>223</v>
      </c>
      <c r="V133" s="75" t="s">
        <v>106</v>
      </c>
      <c r="X133" t="s">
        <v>107</v>
      </c>
    </row>
    <row r="134" spans="1:24" x14ac:dyDescent="0.2">
      <c r="A134" s="12"/>
      <c r="B134" t="s">
        <v>254</v>
      </c>
      <c r="C134" s="63" t="s">
        <v>650</v>
      </c>
      <c r="D134" s="63" t="s">
        <v>651</v>
      </c>
      <c r="E134" s="72">
        <v>9.0500000000000007</v>
      </c>
      <c r="F134" s="75" t="s">
        <v>98</v>
      </c>
      <c r="G134" s="2" t="s">
        <v>318</v>
      </c>
      <c r="J134" s="63" t="s">
        <v>652</v>
      </c>
      <c r="K134" s="73">
        <v>230</v>
      </c>
      <c r="L134" s="76" t="s">
        <v>221</v>
      </c>
      <c r="M134" s="63" t="s">
        <v>653</v>
      </c>
      <c r="N134" s="74" t="s">
        <v>254</v>
      </c>
      <c r="O134">
        <v>95</v>
      </c>
      <c r="P134">
        <v>5</v>
      </c>
      <c r="Q134" t="s">
        <v>103</v>
      </c>
      <c r="R134">
        <v>6</v>
      </c>
      <c r="S134" t="s">
        <v>152</v>
      </c>
      <c r="T134" t="s">
        <v>223</v>
      </c>
      <c r="V134" s="75" t="s">
        <v>106</v>
      </c>
      <c r="X134" t="s">
        <v>107</v>
      </c>
    </row>
    <row r="135" spans="1:24" x14ac:dyDescent="0.2">
      <c r="A135" s="12"/>
      <c r="B135" t="s">
        <v>254</v>
      </c>
      <c r="C135" s="63" t="s">
        <v>654</v>
      </c>
      <c r="D135" s="63" t="s">
        <v>655</v>
      </c>
      <c r="E135" s="72">
        <v>9.49</v>
      </c>
      <c r="F135" s="75" t="s">
        <v>98</v>
      </c>
      <c r="G135" s="2" t="s">
        <v>435</v>
      </c>
      <c r="J135" s="63" t="s">
        <v>656</v>
      </c>
      <c r="K135" s="73">
        <v>258</v>
      </c>
      <c r="L135" s="76" t="s">
        <v>226</v>
      </c>
      <c r="M135" s="63" t="s">
        <v>657</v>
      </c>
      <c r="N135" s="74" t="s">
        <v>254</v>
      </c>
      <c r="O135">
        <v>12</v>
      </c>
      <c r="P135">
        <v>5</v>
      </c>
      <c r="Q135" t="s">
        <v>103</v>
      </c>
      <c r="R135">
        <v>6</v>
      </c>
      <c r="S135" t="s">
        <v>152</v>
      </c>
      <c r="T135" t="s">
        <v>227</v>
      </c>
      <c r="V135" s="75" t="s">
        <v>106</v>
      </c>
      <c r="X135" t="s">
        <v>107</v>
      </c>
    </row>
    <row r="136" spans="1:24" x14ac:dyDescent="0.2">
      <c r="A136" s="12"/>
      <c r="B136" t="s">
        <v>254</v>
      </c>
      <c r="C136" s="63" t="s">
        <v>658</v>
      </c>
      <c r="D136" s="63" t="s">
        <v>659</v>
      </c>
      <c r="E136" s="72">
        <v>7.58</v>
      </c>
      <c r="F136" s="75" t="s">
        <v>98</v>
      </c>
      <c r="G136" s="2" t="s">
        <v>435</v>
      </c>
      <c r="J136" s="63" t="s">
        <v>660</v>
      </c>
      <c r="K136" s="73">
        <v>338</v>
      </c>
      <c r="L136" s="76" t="s">
        <v>236</v>
      </c>
      <c r="M136" s="63" t="s">
        <v>661</v>
      </c>
      <c r="N136" s="74" t="s">
        <v>254</v>
      </c>
      <c r="O136">
        <v>95</v>
      </c>
      <c r="P136">
        <v>6</v>
      </c>
      <c r="Q136" t="s">
        <v>103</v>
      </c>
      <c r="R136">
        <v>8</v>
      </c>
      <c r="S136" t="s">
        <v>152</v>
      </c>
      <c r="T136" t="s">
        <v>238</v>
      </c>
      <c r="V136" s="75" t="s">
        <v>106</v>
      </c>
      <c r="X136" t="s">
        <v>107</v>
      </c>
    </row>
    <row r="137" spans="1:24" x14ac:dyDescent="0.2">
      <c r="A137" s="12"/>
      <c r="B137" t="s">
        <v>254</v>
      </c>
      <c r="C137" s="63" t="s">
        <v>662</v>
      </c>
      <c r="D137" s="63" t="s">
        <v>663</v>
      </c>
      <c r="E137" s="72">
        <v>8.18</v>
      </c>
      <c r="F137" s="75" t="s">
        <v>98</v>
      </c>
      <c r="G137" s="2" t="s">
        <v>435</v>
      </c>
      <c r="J137" s="63" t="s">
        <v>664</v>
      </c>
      <c r="K137" s="73">
        <v>338</v>
      </c>
      <c r="L137" s="76" t="s">
        <v>236</v>
      </c>
      <c r="M137" s="63" t="s">
        <v>665</v>
      </c>
      <c r="N137" s="74" t="s">
        <v>254</v>
      </c>
      <c r="O137">
        <v>95</v>
      </c>
      <c r="P137">
        <v>6</v>
      </c>
      <c r="Q137" t="s">
        <v>103</v>
      </c>
      <c r="R137">
        <v>8</v>
      </c>
      <c r="S137" t="s">
        <v>152</v>
      </c>
      <c r="T137" t="s">
        <v>238</v>
      </c>
      <c r="V137" s="75" t="s">
        <v>106</v>
      </c>
      <c r="X137" t="s">
        <v>107</v>
      </c>
    </row>
    <row r="138" spans="1:24" x14ac:dyDescent="0.2">
      <c r="C138" s="63"/>
      <c r="F138" s="63"/>
      <c r="G138" s="63"/>
    </row>
    <row r="139" spans="1:24" x14ac:dyDescent="0.2">
      <c r="A139" s="48" t="s">
        <v>88</v>
      </c>
      <c r="C139" s="63"/>
      <c r="F139" s="63"/>
      <c r="G139" s="63"/>
    </row>
    <row r="144" spans="1:24" x14ac:dyDescent="0.2">
      <c r="F144" s="63"/>
      <c r="G144" s="63"/>
      <c r="J144" s="63"/>
    </row>
    <row r="145" spans="4:10" x14ac:dyDescent="0.2">
      <c r="F145" s="63"/>
      <c r="G145" s="63"/>
      <c r="J145" s="63"/>
    </row>
    <row r="146" spans="4:10" x14ac:dyDescent="0.2">
      <c r="F146" s="63"/>
      <c r="G146" s="63"/>
      <c r="J146" s="63"/>
    </row>
    <row r="147" spans="4:10" x14ac:dyDescent="0.2">
      <c r="F147" s="63"/>
      <c r="G147" s="63"/>
      <c r="J147" s="63"/>
    </row>
    <row r="148" spans="4:10" x14ac:dyDescent="0.2">
      <c r="F148" s="63"/>
      <c r="G148" s="63"/>
      <c r="J148" s="63"/>
    </row>
    <row r="149" spans="4:10" x14ac:dyDescent="0.2">
      <c r="F149" s="63"/>
      <c r="G149" s="63"/>
      <c r="J149" s="63"/>
    </row>
    <row r="150" spans="4:10" x14ac:dyDescent="0.2">
      <c r="F150" s="63"/>
      <c r="G150" s="63"/>
      <c r="J150" s="63"/>
    </row>
    <row r="151" spans="4:10" x14ac:dyDescent="0.2">
      <c r="F151" s="63"/>
      <c r="G151" s="63"/>
      <c r="J151" s="63"/>
    </row>
    <row r="152" spans="4:10" x14ac:dyDescent="0.2">
      <c r="F152" s="63"/>
      <c r="G152" s="63"/>
      <c r="J152" s="63"/>
    </row>
    <row r="153" spans="4:10" x14ac:dyDescent="0.2">
      <c r="F153" s="63"/>
      <c r="G153" s="63"/>
      <c r="J153" s="63"/>
    </row>
    <row r="154" spans="4:10" x14ac:dyDescent="0.2">
      <c r="F154" s="63"/>
      <c r="G154" s="63"/>
      <c r="J154" s="63"/>
    </row>
    <row r="155" spans="4:10" x14ac:dyDescent="0.2">
      <c r="D155" s="63"/>
      <c r="F155" s="63"/>
      <c r="G155" s="63"/>
      <c r="J155" s="63"/>
    </row>
    <row r="156" spans="4:10" x14ac:dyDescent="0.2">
      <c r="D156" s="63"/>
      <c r="E156" s="63"/>
      <c r="F156" s="63"/>
      <c r="G156" s="63"/>
      <c r="J156" s="63"/>
    </row>
    <row r="157" spans="4:10" x14ac:dyDescent="0.2">
      <c r="D157" s="63"/>
      <c r="E157" s="63"/>
      <c r="F157" s="63"/>
      <c r="G157" s="63"/>
      <c r="J157" s="63"/>
    </row>
    <row r="158" spans="4:10" x14ac:dyDescent="0.2">
      <c r="D158" s="63"/>
      <c r="F158" s="63"/>
      <c r="G158" s="63"/>
      <c r="J158" s="63"/>
    </row>
    <row r="159" spans="4:10" x14ac:dyDescent="0.2">
      <c r="D159" s="63"/>
      <c r="F159" s="63"/>
      <c r="G159" s="63"/>
      <c r="J159" s="63"/>
    </row>
    <row r="160" spans="4:10" x14ac:dyDescent="0.2">
      <c r="D160" s="63"/>
      <c r="F160" s="63"/>
      <c r="G160" s="63"/>
      <c r="J160" s="63"/>
    </row>
    <row r="161" spans="4:10" x14ac:dyDescent="0.2">
      <c r="D161" s="63"/>
      <c r="F161" s="63"/>
      <c r="G161" s="63"/>
      <c r="J161" s="63"/>
    </row>
    <row r="162" spans="4:10" x14ac:dyDescent="0.2">
      <c r="D162" s="63"/>
      <c r="F162" s="63"/>
      <c r="G162" s="63"/>
      <c r="J162" s="63"/>
    </row>
    <row r="163" spans="4:10" x14ac:dyDescent="0.2">
      <c r="D163" s="63"/>
      <c r="F163" s="63"/>
      <c r="G163" s="63"/>
      <c r="J163" s="63"/>
    </row>
    <row r="164" spans="4:10" x14ac:dyDescent="0.2">
      <c r="D164" s="63"/>
      <c r="F164" s="63"/>
      <c r="G164" s="63"/>
      <c r="J164" s="63"/>
    </row>
    <row r="165" spans="4:10" x14ac:dyDescent="0.2">
      <c r="F165" s="63"/>
      <c r="G165" s="63"/>
      <c r="J165" s="63"/>
    </row>
    <row r="166" spans="4:10" x14ac:dyDescent="0.2">
      <c r="F166" s="63"/>
      <c r="G166" s="63"/>
      <c r="J166" s="63"/>
    </row>
    <row r="167" spans="4:10" x14ac:dyDescent="0.2">
      <c r="F167" s="63"/>
      <c r="G167" s="63"/>
      <c r="J167" s="63"/>
    </row>
    <row r="168" spans="4:10" x14ac:dyDescent="0.2">
      <c r="F168" s="63"/>
      <c r="G168" s="63"/>
      <c r="J168" s="63"/>
    </row>
    <row r="169" spans="4:10" x14ac:dyDescent="0.2">
      <c r="F169" s="63"/>
      <c r="G169" s="63"/>
      <c r="J169" s="63"/>
    </row>
    <row r="170" spans="4:10" x14ac:dyDescent="0.2">
      <c r="F170" s="63"/>
      <c r="G170" s="63"/>
      <c r="J170" s="63"/>
    </row>
    <row r="171" spans="4:10" x14ac:dyDescent="0.2">
      <c r="F171" s="63"/>
      <c r="G171" s="63"/>
      <c r="J171" s="63"/>
    </row>
    <row r="172" spans="4:10" x14ac:dyDescent="0.2">
      <c r="F172" s="63"/>
      <c r="G172" s="63"/>
      <c r="J172" s="63"/>
    </row>
    <row r="173" spans="4:10" x14ac:dyDescent="0.2">
      <c r="F173" s="63"/>
      <c r="G173" s="63"/>
      <c r="J173" s="63"/>
    </row>
    <row r="174" spans="4:10" x14ac:dyDescent="0.2">
      <c r="F174" s="63"/>
      <c r="G174" s="63"/>
      <c r="J174" s="63"/>
    </row>
    <row r="175" spans="4:10" x14ac:dyDescent="0.2">
      <c r="F175" s="63"/>
      <c r="G175" s="63"/>
      <c r="J175" s="63"/>
    </row>
    <row r="176" spans="4:10" x14ac:dyDescent="0.2">
      <c r="F176" s="63"/>
      <c r="G176" s="63"/>
      <c r="J176" s="63"/>
    </row>
    <row r="177" spans="6:10" x14ac:dyDescent="0.2">
      <c r="F177" s="63"/>
      <c r="G177" s="63"/>
      <c r="J177" s="63"/>
    </row>
    <row r="178" spans="6:10" x14ac:dyDescent="0.2">
      <c r="F178" s="63"/>
      <c r="G178" s="63"/>
      <c r="J178" s="63"/>
    </row>
    <row r="179" spans="6:10" x14ac:dyDescent="0.2">
      <c r="F179" s="63"/>
      <c r="G179" s="63"/>
      <c r="J179" s="63"/>
    </row>
    <row r="180" spans="6:10" x14ac:dyDescent="0.2">
      <c r="F180" s="63"/>
      <c r="G180" s="63"/>
      <c r="J180" s="63"/>
    </row>
    <row r="181" spans="6:10" x14ac:dyDescent="0.2">
      <c r="F181" s="63"/>
      <c r="G181" s="63"/>
      <c r="J181" s="63"/>
    </row>
    <row r="182" spans="6:10" x14ac:dyDescent="0.2">
      <c r="F182" s="63"/>
      <c r="G182" s="63"/>
      <c r="J182" s="63"/>
    </row>
    <row r="183" spans="6:10" x14ac:dyDescent="0.2">
      <c r="F183" s="63"/>
      <c r="G183" s="63"/>
      <c r="J183" s="63"/>
    </row>
    <row r="184" spans="6:10" x14ac:dyDescent="0.2">
      <c r="F184" s="63"/>
      <c r="G184" s="63"/>
      <c r="J184" s="63"/>
    </row>
    <row r="185" spans="6:10" x14ac:dyDescent="0.2">
      <c r="F185" s="63"/>
      <c r="G185" s="63"/>
      <c r="J185" s="63"/>
    </row>
    <row r="186" spans="6:10" x14ac:dyDescent="0.2">
      <c r="F186" s="63"/>
      <c r="G186" s="63"/>
      <c r="J186" s="63"/>
    </row>
    <row r="187" spans="6:10" x14ac:dyDescent="0.2">
      <c r="F187" s="63"/>
      <c r="G187" s="63"/>
      <c r="J187" s="63"/>
    </row>
    <row r="188" spans="6:10" x14ac:dyDescent="0.2">
      <c r="F188" s="63"/>
      <c r="G188" s="63"/>
      <c r="J188" s="63"/>
    </row>
    <row r="189" spans="6:10" x14ac:dyDescent="0.2">
      <c r="F189" s="63"/>
      <c r="G189" s="63"/>
      <c r="J189" s="63"/>
    </row>
    <row r="190" spans="6:10" x14ac:dyDescent="0.2">
      <c r="F190" s="63"/>
      <c r="G190" s="63"/>
      <c r="J190" s="63"/>
    </row>
    <row r="191" spans="6:10" x14ac:dyDescent="0.2">
      <c r="F191" s="63"/>
      <c r="G191" s="63"/>
      <c r="J191" s="63"/>
    </row>
    <row r="192" spans="6:10" x14ac:dyDescent="0.2">
      <c r="F192" s="63"/>
      <c r="G192" s="63"/>
      <c r="J192" s="63"/>
    </row>
    <row r="193" spans="6:10" x14ac:dyDescent="0.2">
      <c r="F193" s="63"/>
      <c r="G193" s="63"/>
      <c r="J193" s="63"/>
    </row>
    <row r="194" spans="6:10" x14ac:dyDescent="0.2">
      <c r="F194" s="63"/>
      <c r="G194" s="63"/>
      <c r="J194" s="63"/>
    </row>
    <row r="195" spans="6:10" x14ac:dyDescent="0.2">
      <c r="F195" s="63"/>
      <c r="G195" s="63"/>
      <c r="J195" s="63"/>
    </row>
    <row r="196" spans="6:10" x14ac:dyDescent="0.2">
      <c r="F196" s="63"/>
      <c r="G196" s="63"/>
      <c r="J196" s="63"/>
    </row>
    <row r="197" spans="6:10" x14ac:dyDescent="0.2">
      <c r="F197" s="63"/>
      <c r="G197" s="63"/>
      <c r="J197" s="63"/>
    </row>
    <row r="198" spans="6:10" x14ac:dyDescent="0.2">
      <c r="F198" s="63"/>
      <c r="G198" s="63"/>
      <c r="J198" s="63"/>
    </row>
    <row r="199" spans="6:10" x14ac:dyDescent="0.2">
      <c r="F199" s="63"/>
      <c r="G199" s="63"/>
      <c r="J199" s="63"/>
    </row>
    <row r="200" spans="6:10" x14ac:dyDescent="0.2">
      <c r="F200" s="63"/>
      <c r="G200" s="63"/>
      <c r="J200" s="63"/>
    </row>
    <row r="201" spans="6:10" x14ac:dyDescent="0.2">
      <c r="F201" s="63"/>
      <c r="G201" s="63"/>
      <c r="J201" s="63"/>
    </row>
    <row r="202" spans="6:10" x14ac:dyDescent="0.2">
      <c r="F202" s="63"/>
      <c r="G202" s="63"/>
      <c r="J202" s="63"/>
    </row>
    <row r="203" spans="6:10" x14ac:dyDescent="0.2">
      <c r="F203" s="63"/>
      <c r="G203" s="63"/>
      <c r="J203" s="63"/>
    </row>
    <row r="204" spans="6:10" x14ac:dyDescent="0.2">
      <c r="F204" s="63"/>
      <c r="G204" s="63"/>
      <c r="J204" s="63"/>
    </row>
    <row r="205" spans="6:10" x14ac:dyDescent="0.2">
      <c r="F205" s="63"/>
      <c r="G205" s="63"/>
      <c r="J205" s="63"/>
    </row>
    <row r="206" spans="6:10" x14ac:dyDescent="0.2">
      <c r="F206" s="63"/>
      <c r="G206" s="63"/>
      <c r="J206" s="63"/>
    </row>
    <row r="207" spans="6:10" x14ac:dyDescent="0.2">
      <c r="F207" s="63"/>
      <c r="G207" s="63"/>
      <c r="J207" s="63"/>
    </row>
    <row r="208" spans="6:10" x14ac:dyDescent="0.2">
      <c r="F208" s="63"/>
      <c r="G208" s="63"/>
      <c r="J208" s="63"/>
    </row>
    <row r="209" spans="6:10" x14ac:dyDescent="0.2">
      <c r="F209" s="63"/>
      <c r="G209" s="63"/>
      <c r="J209" s="63"/>
    </row>
    <row r="210" spans="6:10" x14ac:dyDescent="0.2">
      <c r="F210" s="63"/>
      <c r="G210" s="63"/>
      <c r="J210" s="63"/>
    </row>
    <row r="211" spans="6:10" x14ac:dyDescent="0.2">
      <c r="F211" s="63"/>
      <c r="G211" s="63"/>
      <c r="J211" s="63"/>
    </row>
    <row r="212" spans="6:10" x14ac:dyDescent="0.2">
      <c r="F212" s="63"/>
      <c r="G212" s="63"/>
      <c r="J212" s="63"/>
    </row>
    <row r="213" spans="6:10" x14ac:dyDescent="0.2">
      <c r="F213" s="63"/>
      <c r="G213" s="63"/>
      <c r="J213" s="63"/>
    </row>
    <row r="214" spans="6:10" x14ac:dyDescent="0.2">
      <c r="F214" s="63"/>
      <c r="G214" s="63"/>
      <c r="J214" s="63"/>
    </row>
    <row r="215" spans="6:10" x14ac:dyDescent="0.2">
      <c r="F215" s="63"/>
      <c r="G215" s="63"/>
      <c r="J215" s="63"/>
    </row>
    <row r="216" spans="6:10" x14ac:dyDescent="0.2">
      <c r="F216" s="63"/>
      <c r="G216" s="63"/>
      <c r="J216" s="63"/>
    </row>
    <row r="217" spans="6:10" x14ac:dyDescent="0.2">
      <c r="F217" s="63"/>
      <c r="G217" s="63"/>
      <c r="J217" s="63"/>
    </row>
    <row r="218" spans="6:10" x14ac:dyDescent="0.2">
      <c r="F218" s="63"/>
      <c r="G218" s="63"/>
      <c r="J218" s="63"/>
    </row>
    <row r="219" spans="6:10" x14ac:dyDescent="0.2">
      <c r="F219" s="63"/>
      <c r="G219" s="63"/>
      <c r="J219" s="63"/>
    </row>
    <row r="220" spans="6:10" x14ac:dyDescent="0.2">
      <c r="F220" s="63"/>
      <c r="G220" s="63"/>
      <c r="J220" s="63"/>
    </row>
    <row r="221" spans="6:10" x14ac:dyDescent="0.2">
      <c r="F221" s="63"/>
      <c r="G221" s="63"/>
      <c r="J221" s="63"/>
    </row>
    <row r="222" spans="6:10" x14ac:dyDescent="0.2">
      <c r="F222" s="63"/>
      <c r="G222" s="63"/>
      <c r="J222" s="63"/>
    </row>
    <row r="223" spans="6:10" x14ac:dyDescent="0.2">
      <c r="F223" s="63"/>
      <c r="G223" s="63"/>
      <c r="J223" s="63"/>
    </row>
    <row r="224" spans="6:10" x14ac:dyDescent="0.2">
      <c r="F224" s="63"/>
      <c r="G224" s="63"/>
      <c r="J224" s="63"/>
    </row>
    <row r="225" spans="6:10" x14ac:dyDescent="0.2">
      <c r="F225" s="63"/>
      <c r="G225" s="63"/>
      <c r="J225" s="63"/>
    </row>
    <row r="226" spans="6:10" x14ac:dyDescent="0.2">
      <c r="F226" s="63"/>
      <c r="G226" s="63"/>
      <c r="J226" s="63"/>
    </row>
    <row r="227" spans="6:10" x14ac:dyDescent="0.2">
      <c r="F227" s="63"/>
      <c r="G227" s="63"/>
      <c r="J227" s="63"/>
    </row>
    <row r="228" spans="6:10" x14ac:dyDescent="0.2">
      <c r="F228" s="63"/>
      <c r="G228" s="63"/>
      <c r="J228" s="63"/>
    </row>
    <row r="229" spans="6:10" x14ac:dyDescent="0.2">
      <c r="F229" s="63"/>
      <c r="G229" s="63"/>
      <c r="J229" s="63"/>
    </row>
    <row r="230" spans="6:10" x14ac:dyDescent="0.2">
      <c r="F230" s="63"/>
      <c r="G230" s="63"/>
      <c r="J230" s="63"/>
    </row>
    <row r="231" spans="6:10" x14ac:dyDescent="0.2">
      <c r="F231" s="63"/>
      <c r="G231" s="63"/>
      <c r="J231" s="63"/>
    </row>
    <row r="232" spans="6:10" x14ac:dyDescent="0.2">
      <c r="F232" s="63"/>
      <c r="G232" s="63"/>
      <c r="J232" s="63"/>
    </row>
    <row r="233" spans="6:10" x14ac:dyDescent="0.2">
      <c r="F233" s="63"/>
      <c r="G233" s="63"/>
      <c r="J233" s="63"/>
    </row>
    <row r="234" spans="6:10" x14ac:dyDescent="0.2">
      <c r="F234" s="63"/>
      <c r="G234" s="63"/>
      <c r="J234" s="63"/>
    </row>
    <row r="235" spans="6:10" x14ac:dyDescent="0.2">
      <c r="F235" s="63"/>
      <c r="G235" s="63"/>
      <c r="J235" s="63"/>
    </row>
    <row r="236" spans="6:10" x14ac:dyDescent="0.2">
      <c r="F236" s="63"/>
      <c r="G236" s="63"/>
      <c r="J236" s="63"/>
    </row>
    <row r="237" spans="6:10" x14ac:dyDescent="0.2">
      <c r="F237" s="63"/>
      <c r="G237" s="63"/>
      <c r="J237" s="63"/>
    </row>
    <row r="238" spans="6:10" x14ac:dyDescent="0.2">
      <c r="F238" s="63"/>
      <c r="G238" s="63"/>
      <c r="J238" s="63"/>
    </row>
    <row r="239" spans="6:10" x14ac:dyDescent="0.2">
      <c r="F239" s="63"/>
      <c r="G239" s="63"/>
      <c r="J239" s="63"/>
    </row>
    <row r="240" spans="6:10" x14ac:dyDescent="0.2">
      <c r="F240" s="63"/>
      <c r="G240" s="63"/>
      <c r="J240" s="63"/>
    </row>
    <row r="241" spans="3:10" x14ac:dyDescent="0.2">
      <c r="F241" s="63"/>
      <c r="G241" s="63"/>
      <c r="J241" s="63"/>
    </row>
    <row r="242" spans="3:10" x14ac:dyDescent="0.2">
      <c r="F242" s="63"/>
      <c r="G242" s="63"/>
      <c r="J242" s="63"/>
    </row>
    <row r="243" spans="3:10" x14ac:dyDescent="0.2">
      <c r="F243" s="63"/>
      <c r="G243" s="63"/>
      <c r="J243" s="63"/>
    </row>
    <row r="244" spans="3:10" x14ac:dyDescent="0.2">
      <c r="F244" s="63"/>
      <c r="G244" s="63"/>
      <c r="J244" s="63"/>
    </row>
    <row r="245" spans="3:10" x14ac:dyDescent="0.2">
      <c r="F245" s="63"/>
      <c r="G245" s="63"/>
      <c r="J245" s="63"/>
    </row>
    <row r="246" spans="3:10" x14ac:dyDescent="0.2">
      <c r="C246" s="63"/>
      <c r="D246" s="63"/>
      <c r="E246" s="63"/>
      <c r="F246" s="63"/>
      <c r="G246" s="63"/>
      <c r="H246" s="63"/>
      <c r="I246" s="63"/>
    </row>
    <row r="247" spans="3:10" x14ac:dyDescent="0.2">
      <c r="C247" s="63"/>
      <c r="D247" s="63"/>
      <c r="E247" s="63"/>
      <c r="F247" s="63"/>
      <c r="G247" s="63"/>
      <c r="H247" s="63"/>
      <c r="I247" s="63"/>
    </row>
    <row r="248" spans="3:10" x14ac:dyDescent="0.2">
      <c r="C248" s="63"/>
      <c r="D248" s="63"/>
      <c r="E248" s="63"/>
      <c r="F248" s="63"/>
      <c r="G248" s="63"/>
      <c r="H248" s="63"/>
      <c r="I248" s="63"/>
    </row>
    <row r="249" spans="3:10" x14ac:dyDescent="0.2">
      <c r="C249" s="63"/>
      <c r="D249" s="63"/>
      <c r="E249" s="63"/>
      <c r="F249" s="63"/>
      <c r="G249" s="63"/>
      <c r="H249" s="63"/>
      <c r="I249" s="63"/>
    </row>
    <row r="250" spans="3:10" x14ac:dyDescent="0.2">
      <c r="C250" s="63"/>
      <c r="D250" s="63"/>
      <c r="E250" s="63"/>
      <c r="F250" s="63"/>
      <c r="G250" s="63"/>
      <c r="H250" s="63"/>
      <c r="I250" s="63"/>
    </row>
    <row r="251" spans="3:10" x14ac:dyDescent="0.2">
      <c r="C251" s="63"/>
      <c r="D251" s="63"/>
      <c r="E251" s="63"/>
      <c r="F251" s="63"/>
      <c r="G251" s="63"/>
      <c r="H251" s="63"/>
      <c r="I251" s="63"/>
    </row>
    <row r="252" spans="3:10" x14ac:dyDescent="0.2">
      <c r="C252" s="63"/>
      <c r="D252" s="63"/>
      <c r="E252" s="63"/>
      <c r="F252" s="63"/>
      <c r="G252" s="63"/>
      <c r="H252" s="63"/>
      <c r="I252" s="63"/>
    </row>
    <row r="253" spans="3:10" x14ac:dyDescent="0.2">
      <c r="C253" s="63"/>
      <c r="D253" s="63"/>
      <c r="E253" s="63"/>
      <c r="F253" s="63"/>
      <c r="G253" s="63"/>
      <c r="H253" s="63"/>
      <c r="I253" s="63"/>
    </row>
    <row r="254" spans="3:10" x14ac:dyDescent="0.2">
      <c r="C254" s="63"/>
      <c r="D254" s="63"/>
      <c r="E254" s="63"/>
      <c r="F254" s="63"/>
      <c r="G254" s="63"/>
      <c r="H254" s="63"/>
      <c r="I254" s="63"/>
    </row>
    <row r="255" spans="3:10" x14ac:dyDescent="0.2">
      <c r="C255" s="63"/>
      <c r="D255" s="63"/>
      <c r="E255" s="63"/>
      <c r="F255" s="63"/>
      <c r="G255" s="63"/>
      <c r="H255" s="63"/>
      <c r="I255" s="63"/>
    </row>
    <row r="256" spans="3:10" x14ac:dyDescent="0.2">
      <c r="C256" s="63"/>
      <c r="D256" s="63"/>
      <c r="E256" s="63"/>
      <c r="F256" s="63"/>
      <c r="G256" s="63"/>
      <c r="H256" s="63"/>
      <c r="I256" s="63"/>
    </row>
    <row r="257" spans="3:9" x14ac:dyDescent="0.2">
      <c r="C257" s="63"/>
      <c r="D257" s="63"/>
      <c r="E257" s="63"/>
      <c r="F257" s="63"/>
      <c r="G257" s="63"/>
      <c r="H257" s="63"/>
      <c r="I257" s="63"/>
    </row>
    <row r="258" spans="3:9" x14ac:dyDescent="0.2">
      <c r="C258" s="63"/>
      <c r="D258" s="63"/>
      <c r="E258" s="63"/>
      <c r="F258" s="63"/>
      <c r="G258" s="63"/>
      <c r="H258" s="63"/>
      <c r="I258" s="63"/>
    </row>
    <row r="259" spans="3:9" x14ac:dyDescent="0.2">
      <c r="C259" s="63"/>
      <c r="D259" s="63"/>
      <c r="E259" s="63"/>
      <c r="F259" s="63"/>
      <c r="G259" s="63"/>
      <c r="H259" s="63"/>
      <c r="I259" s="63"/>
    </row>
    <row r="260" spans="3:9" x14ac:dyDescent="0.2">
      <c r="C260" s="63"/>
      <c r="D260" s="63"/>
      <c r="E260" s="63"/>
      <c r="F260" s="63"/>
      <c r="G260" s="63"/>
      <c r="H260" s="63"/>
      <c r="I260" s="63"/>
    </row>
    <row r="261" spans="3:9" x14ac:dyDescent="0.2">
      <c r="C261" s="63"/>
      <c r="D261" s="63"/>
      <c r="E261" s="63"/>
      <c r="F261" s="63"/>
      <c r="G261" s="63"/>
      <c r="H261" s="63"/>
      <c r="I261" s="63"/>
    </row>
    <row r="262" spans="3:9" x14ac:dyDescent="0.2">
      <c r="C262" s="63"/>
      <c r="D262" s="63"/>
      <c r="E262" s="63"/>
      <c r="F262" s="63"/>
      <c r="G262" s="63"/>
      <c r="H262" s="63"/>
      <c r="I262" s="63"/>
    </row>
    <row r="263" spans="3:9" x14ac:dyDescent="0.2">
      <c r="C263" s="63"/>
      <c r="D263" s="63"/>
      <c r="E263" s="63"/>
      <c r="F263" s="63"/>
      <c r="G263" s="63"/>
      <c r="H263" s="63"/>
      <c r="I263" s="63"/>
    </row>
    <row r="264" spans="3:9" x14ac:dyDescent="0.2">
      <c r="C264" s="63"/>
      <c r="D264" s="63"/>
      <c r="E264" s="63"/>
      <c r="F264" s="63"/>
      <c r="G264" s="63"/>
      <c r="H264" s="63"/>
      <c r="I264" s="63"/>
    </row>
    <row r="265" spans="3:9" x14ac:dyDescent="0.2">
      <c r="C265" s="63"/>
      <c r="D265" s="63"/>
      <c r="E265" s="63"/>
      <c r="F265" s="63"/>
      <c r="G265" s="63"/>
      <c r="H265" s="63"/>
      <c r="I265" s="63"/>
    </row>
    <row r="266" spans="3:9" x14ac:dyDescent="0.2">
      <c r="C266" s="63"/>
      <c r="D266" s="63"/>
      <c r="E266" s="63"/>
      <c r="F266" s="63"/>
      <c r="G266" s="63"/>
      <c r="H266" s="63"/>
      <c r="I266" s="63"/>
    </row>
  </sheetData>
  <autoFilter ref="B5:Y137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defaultColWidth="9.140625" defaultRowHeight="12.75" outlineLevelRow="1" x14ac:dyDescent="0.2"/>
  <cols>
    <col min="1" max="1" width="20.7109375" style="12" customWidth="1"/>
    <col min="2" max="2" width="23.28515625" customWidth="1"/>
    <col min="3" max="3" width="20.28515625" bestFit="1" customWidth="1"/>
    <col min="4" max="4" width="12.28515625" style="4" bestFit="1" customWidth="1"/>
    <col min="5" max="5" width="27.85546875" style="4" customWidth="1"/>
    <col min="6" max="6" width="9.7109375" customWidth="1"/>
    <col min="7" max="7" width="12.28515625" bestFit="1" customWidth="1"/>
    <col min="8" max="8" width="7.85546875" style="3" bestFit="1" customWidth="1"/>
    <col min="9" max="9" width="12.28515625" style="3" bestFit="1" customWidth="1"/>
    <col min="10" max="10" width="13.5703125" bestFit="1" customWidth="1"/>
    <col min="11" max="11" width="16.42578125" customWidth="1"/>
  </cols>
  <sheetData>
    <row r="1" spans="1:26" s="18" customFormat="1" ht="13.9" customHeight="1" thickBot="1" x14ac:dyDescent="0.25">
      <c r="A1" s="40" t="s">
        <v>63</v>
      </c>
      <c r="B1" s="33" t="s">
        <v>666</v>
      </c>
      <c r="C1" s="41"/>
      <c r="D1" s="22"/>
      <c r="E1" s="22"/>
      <c r="F1" s="26"/>
      <c r="G1" s="26"/>
      <c r="H1" s="107"/>
      <c r="I1" s="107"/>
      <c r="J1" s="26"/>
      <c r="K1" s="26"/>
      <c r="L1" s="26"/>
      <c r="V1" s="18" t="s">
        <v>667</v>
      </c>
      <c r="Z1" s="18" t="s">
        <v>668</v>
      </c>
    </row>
    <row r="2" spans="1:26" ht="13.9" customHeight="1" outlineLevel="1" thickTop="1" x14ac:dyDescent="0.2">
      <c r="A2" s="42" t="s">
        <v>669</v>
      </c>
      <c r="B2" s="43" t="s">
        <v>65</v>
      </c>
      <c r="C2" s="43" t="s">
        <v>71</v>
      </c>
      <c r="D2" s="43"/>
      <c r="E2" s="43"/>
      <c r="F2" s="43" t="s">
        <v>670</v>
      </c>
      <c r="G2" s="43" t="s">
        <v>671</v>
      </c>
      <c r="H2" s="23"/>
      <c r="I2" s="23"/>
      <c r="J2" s="43" t="s">
        <v>672</v>
      </c>
      <c r="K2" s="43"/>
      <c r="L2" s="43" t="s">
        <v>68</v>
      </c>
    </row>
    <row r="3" spans="1:26" outlineLevel="1" x14ac:dyDescent="0.2">
      <c r="A3" s="42" t="s">
        <v>64</v>
      </c>
      <c r="B3" s="43" t="s">
        <v>70</v>
      </c>
      <c r="C3" s="43"/>
      <c r="D3" s="43" t="s">
        <v>65</v>
      </c>
      <c r="E3" s="43"/>
      <c r="F3" s="43"/>
      <c r="G3" s="43"/>
      <c r="H3" s="23"/>
      <c r="I3" s="23"/>
      <c r="J3" s="43"/>
      <c r="K3" s="43"/>
      <c r="L3" s="43"/>
    </row>
    <row r="4" spans="1:26" outlineLevel="1" x14ac:dyDescent="0.2">
      <c r="A4" s="42" t="s">
        <v>64</v>
      </c>
      <c r="B4" s="43" t="s">
        <v>70</v>
      </c>
      <c r="C4" s="43"/>
      <c r="D4" s="43"/>
      <c r="E4" s="43" t="s">
        <v>65</v>
      </c>
      <c r="F4" s="43"/>
      <c r="G4" s="43"/>
      <c r="H4" s="23"/>
      <c r="I4" s="23"/>
      <c r="J4" s="43"/>
      <c r="K4" s="43"/>
      <c r="L4" s="43"/>
    </row>
    <row r="5" spans="1:26" s="19" customFormat="1" outlineLevel="1" x14ac:dyDescent="0.2">
      <c r="A5" s="44" t="s">
        <v>83</v>
      </c>
      <c r="B5" s="45" t="s">
        <v>673</v>
      </c>
      <c r="C5" s="45" t="s">
        <v>85</v>
      </c>
      <c r="D5" s="45" t="s">
        <v>84</v>
      </c>
      <c r="E5" s="45" t="s">
        <v>84</v>
      </c>
      <c r="F5" s="45" t="s">
        <v>85</v>
      </c>
      <c r="G5" s="45" t="s">
        <v>84</v>
      </c>
      <c r="H5" s="25"/>
      <c r="I5" s="25"/>
      <c r="J5" s="45" t="s">
        <v>84</v>
      </c>
      <c r="K5" s="45"/>
      <c r="L5" s="45" t="s">
        <v>86</v>
      </c>
      <c r="M5" s="29" t="s">
        <v>88</v>
      </c>
    </row>
    <row r="6" spans="1:26" s="18" customFormat="1" ht="13.9" customHeight="1" outlineLevel="1" thickBot="1" x14ac:dyDescent="0.25">
      <c r="A6" s="46" t="s">
        <v>89</v>
      </c>
      <c r="B6" s="47"/>
      <c r="C6" s="47"/>
      <c r="D6" s="47"/>
      <c r="E6" s="47"/>
      <c r="F6" s="47"/>
      <c r="G6" s="47"/>
      <c r="H6" s="108"/>
      <c r="I6" s="108"/>
      <c r="J6" s="47"/>
      <c r="K6" s="47"/>
      <c r="L6" s="47"/>
    </row>
    <row r="7" spans="1:26" ht="13.9" customHeight="1" thickTop="1" x14ac:dyDescent="0.2">
      <c r="B7" s="7" t="s">
        <v>65</v>
      </c>
      <c r="C7" s="6" t="s">
        <v>71</v>
      </c>
      <c r="D7" s="62" t="s">
        <v>674</v>
      </c>
      <c r="E7" s="62" t="s">
        <v>675</v>
      </c>
      <c r="F7" s="6" t="s">
        <v>676</v>
      </c>
      <c r="G7" s="13" t="s">
        <v>677</v>
      </c>
      <c r="H7" s="49" t="s">
        <v>678</v>
      </c>
      <c r="I7" s="49" t="s">
        <v>679</v>
      </c>
      <c r="J7" s="13" t="s">
        <v>672</v>
      </c>
      <c r="K7" s="49" t="s">
        <v>680</v>
      </c>
      <c r="L7" s="13" t="s">
        <v>68</v>
      </c>
    </row>
    <row r="8" spans="1:26" x14ac:dyDescent="0.2">
      <c r="A8" s="48" t="s">
        <v>95</v>
      </c>
      <c r="B8" s="58" t="s">
        <v>102</v>
      </c>
      <c r="C8" t="s">
        <v>100</v>
      </c>
      <c r="D8" s="63" t="s">
        <v>97</v>
      </c>
      <c r="E8" s="63"/>
      <c r="F8" s="2" t="s">
        <v>257</v>
      </c>
      <c r="G8" t="s">
        <v>681</v>
      </c>
      <c r="H8" s="126">
        <v>668</v>
      </c>
      <c r="I8" s="37"/>
      <c r="J8" s="37" t="s">
        <v>682</v>
      </c>
      <c r="K8" s="38">
        <v>16</v>
      </c>
      <c r="L8">
        <v>22</v>
      </c>
    </row>
    <row r="9" spans="1:26" x14ac:dyDescent="0.2">
      <c r="B9" s="58" t="s">
        <v>111</v>
      </c>
      <c r="C9" t="s">
        <v>109</v>
      </c>
      <c r="D9" s="63" t="s">
        <v>108</v>
      </c>
      <c r="E9" s="63"/>
      <c r="F9" s="2" t="s">
        <v>257</v>
      </c>
      <c r="G9" t="s">
        <v>683</v>
      </c>
      <c r="H9" s="126">
        <v>740</v>
      </c>
      <c r="I9" s="37"/>
      <c r="J9" s="37" t="s">
        <v>682</v>
      </c>
      <c r="K9" s="38">
        <v>16</v>
      </c>
      <c r="L9">
        <v>25</v>
      </c>
    </row>
    <row r="10" spans="1:26" x14ac:dyDescent="0.2">
      <c r="B10" s="59" t="s">
        <v>116</v>
      </c>
      <c r="C10" t="s">
        <v>114</v>
      </c>
      <c r="D10" s="63" t="s">
        <v>113</v>
      </c>
      <c r="E10" s="63"/>
      <c r="F10" s="2" t="s">
        <v>257</v>
      </c>
      <c r="G10" s="37" t="s">
        <v>684</v>
      </c>
      <c r="H10" s="126">
        <v>792</v>
      </c>
      <c r="I10" s="37"/>
      <c r="J10" s="37" t="s">
        <v>682</v>
      </c>
      <c r="K10" s="38">
        <v>16</v>
      </c>
      <c r="L10">
        <v>50</v>
      </c>
    </row>
    <row r="11" spans="1:26" x14ac:dyDescent="0.2">
      <c r="B11" s="59" t="s">
        <v>685</v>
      </c>
      <c r="C11" t="s">
        <v>120</v>
      </c>
      <c r="D11" s="63" t="s">
        <v>118</v>
      </c>
      <c r="E11" s="63"/>
      <c r="F11" s="2" t="s">
        <v>257</v>
      </c>
      <c r="G11" s="37" t="s">
        <v>686</v>
      </c>
      <c r="H11" s="126">
        <v>1150</v>
      </c>
      <c r="I11" s="37"/>
      <c r="J11" s="37" t="s">
        <v>682</v>
      </c>
      <c r="K11" s="38">
        <v>16</v>
      </c>
      <c r="L11">
        <v>70</v>
      </c>
    </row>
    <row r="12" spans="1:26" x14ac:dyDescent="0.2">
      <c r="B12" s="59" t="s">
        <v>687</v>
      </c>
      <c r="C12" t="s">
        <v>120</v>
      </c>
      <c r="D12" s="63" t="s">
        <v>118</v>
      </c>
      <c r="E12" s="63"/>
      <c r="F12" s="2" t="s">
        <v>318</v>
      </c>
      <c r="G12" s="37" t="s">
        <v>688</v>
      </c>
      <c r="H12" s="126">
        <v>1150</v>
      </c>
      <c r="I12" s="37"/>
      <c r="J12" s="37" t="s">
        <v>682</v>
      </c>
      <c r="K12" s="38">
        <v>16</v>
      </c>
      <c r="L12">
        <v>70</v>
      </c>
    </row>
    <row r="13" spans="1:26" x14ac:dyDescent="0.2">
      <c r="B13" s="59" t="s">
        <v>689</v>
      </c>
      <c r="C13" t="s">
        <v>125</v>
      </c>
      <c r="D13" s="63" t="s">
        <v>124</v>
      </c>
      <c r="E13" s="63"/>
      <c r="F13" s="2" t="s">
        <v>257</v>
      </c>
      <c r="G13" s="37" t="s">
        <v>690</v>
      </c>
      <c r="H13" s="126">
        <v>988</v>
      </c>
      <c r="I13" s="37"/>
      <c r="J13" s="37" t="s">
        <v>682</v>
      </c>
      <c r="K13" s="38">
        <v>16</v>
      </c>
      <c r="L13">
        <v>70</v>
      </c>
    </row>
    <row r="14" spans="1:26" x14ac:dyDescent="0.2">
      <c r="B14" s="59" t="s">
        <v>691</v>
      </c>
      <c r="C14" t="s">
        <v>125</v>
      </c>
      <c r="D14" s="63" t="s">
        <v>124</v>
      </c>
      <c r="E14" s="63"/>
      <c r="F14" s="2" t="s">
        <v>318</v>
      </c>
      <c r="G14" t="s">
        <v>692</v>
      </c>
      <c r="H14" s="126">
        <v>988</v>
      </c>
      <c r="I14" s="37"/>
      <c r="J14" s="37" t="s">
        <v>682</v>
      </c>
      <c r="K14" s="38">
        <v>16</v>
      </c>
      <c r="L14">
        <v>70</v>
      </c>
    </row>
    <row r="15" spans="1:26" x14ac:dyDescent="0.2">
      <c r="B15" s="59" t="s">
        <v>693</v>
      </c>
      <c r="C15" t="s">
        <v>129</v>
      </c>
      <c r="D15" s="63" t="s">
        <v>128</v>
      </c>
      <c r="E15" s="63"/>
      <c r="F15" s="2" t="s">
        <v>257</v>
      </c>
      <c r="G15" t="s">
        <v>694</v>
      </c>
      <c r="H15" s="126">
        <v>979</v>
      </c>
      <c r="I15" s="37"/>
      <c r="J15" s="37" t="s">
        <v>682</v>
      </c>
      <c r="K15" s="38">
        <v>16</v>
      </c>
      <c r="L15">
        <v>70</v>
      </c>
    </row>
    <row r="16" spans="1:26" x14ac:dyDescent="0.2">
      <c r="B16" s="59" t="s">
        <v>695</v>
      </c>
      <c r="C16" t="s">
        <v>129</v>
      </c>
      <c r="D16" s="63" t="s">
        <v>128</v>
      </c>
      <c r="E16" s="63"/>
      <c r="F16" s="2" t="s">
        <v>318</v>
      </c>
      <c r="G16" t="s">
        <v>696</v>
      </c>
      <c r="H16" s="126">
        <v>979</v>
      </c>
      <c r="I16" s="37"/>
      <c r="J16" s="37" t="s">
        <v>682</v>
      </c>
      <c r="K16" s="38">
        <v>16</v>
      </c>
      <c r="L16">
        <v>70</v>
      </c>
    </row>
    <row r="17" spans="2:12" x14ac:dyDescent="0.2">
      <c r="B17" s="58" t="s">
        <v>697</v>
      </c>
      <c r="C17" t="s">
        <v>133</v>
      </c>
      <c r="D17" s="63" t="s">
        <v>132</v>
      </c>
      <c r="E17" s="63"/>
      <c r="F17" s="2" t="s">
        <v>257</v>
      </c>
      <c r="G17" s="37" t="s">
        <v>698</v>
      </c>
      <c r="H17" s="126">
        <v>809</v>
      </c>
      <c r="I17" s="37"/>
      <c r="J17" s="37" t="s">
        <v>682</v>
      </c>
      <c r="K17" s="38">
        <v>16</v>
      </c>
      <c r="L17">
        <v>45</v>
      </c>
    </row>
    <row r="18" spans="2:12" x14ac:dyDescent="0.2">
      <c r="B18" s="58" t="s">
        <v>699</v>
      </c>
      <c r="C18" t="s">
        <v>133</v>
      </c>
      <c r="D18" s="63" t="s">
        <v>132</v>
      </c>
      <c r="E18" s="63"/>
      <c r="F18" s="2" t="s">
        <v>318</v>
      </c>
      <c r="G18" s="37" t="s">
        <v>700</v>
      </c>
      <c r="H18" s="126">
        <v>809</v>
      </c>
      <c r="I18" s="37"/>
      <c r="J18" s="37" t="s">
        <v>682</v>
      </c>
      <c r="K18" s="38">
        <v>16</v>
      </c>
      <c r="L18">
        <v>45</v>
      </c>
    </row>
    <row r="19" spans="2:12" x14ac:dyDescent="0.2">
      <c r="B19" s="58" t="s">
        <v>701</v>
      </c>
      <c r="C19" t="s">
        <v>138</v>
      </c>
      <c r="D19" s="63" t="s">
        <v>137</v>
      </c>
      <c r="E19" s="63"/>
      <c r="F19" s="2" t="s">
        <v>257</v>
      </c>
      <c r="G19" s="37" t="s">
        <v>702</v>
      </c>
      <c r="H19" s="126">
        <v>1081</v>
      </c>
      <c r="I19" s="37"/>
      <c r="J19" s="37" t="s">
        <v>682</v>
      </c>
      <c r="K19" s="38">
        <v>16</v>
      </c>
      <c r="L19">
        <v>75</v>
      </c>
    </row>
    <row r="20" spans="2:12" x14ac:dyDescent="0.2">
      <c r="B20" s="60" t="s">
        <v>703</v>
      </c>
      <c r="C20" t="s">
        <v>138</v>
      </c>
      <c r="D20" s="63" t="s">
        <v>137</v>
      </c>
      <c r="E20" s="63"/>
      <c r="F20" s="2" t="s">
        <v>318</v>
      </c>
      <c r="G20" s="37" t="s">
        <v>704</v>
      </c>
      <c r="H20" s="126">
        <v>1081</v>
      </c>
      <c r="I20" s="37"/>
      <c r="J20" s="37" t="s">
        <v>682</v>
      </c>
      <c r="K20" s="38">
        <v>16</v>
      </c>
      <c r="L20">
        <v>75</v>
      </c>
    </row>
    <row r="21" spans="2:12" x14ac:dyDescent="0.2">
      <c r="B21" s="60" t="s">
        <v>705</v>
      </c>
      <c r="C21" t="s">
        <v>144</v>
      </c>
      <c r="D21" s="63" t="s">
        <v>142</v>
      </c>
      <c r="E21" s="63"/>
      <c r="F21" s="2" t="s">
        <v>257</v>
      </c>
      <c r="G21" s="37" t="s">
        <v>706</v>
      </c>
      <c r="H21" s="126">
        <v>1541</v>
      </c>
      <c r="I21" s="37"/>
      <c r="J21" s="37" t="s">
        <v>682</v>
      </c>
      <c r="K21" s="38">
        <v>16</v>
      </c>
      <c r="L21">
        <v>80</v>
      </c>
    </row>
    <row r="22" spans="2:12" x14ac:dyDescent="0.2">
      <c r="B22" s="60" t="s">
        <v>707</v>
      </c>
      <c r="C22" t="s">
        <v>144</v>
      </c>
      <c r="D22" s="63" t="s">
        <v>142</v>
      </c>
      <c r="E22" s="63"/>
      <c r="F22" s="2" t="s">
        <v>435</v>
      </c>
      <c r="G22" s="37" t="s">
        <v>708</v>
      </c>
      <c r="H22" s="126">
        <v>1541</v>
      </c>
      <c r="I22" s="37"/>
      <c r="J22" s="37" t="s">
        <v>682</v>
      </c>
      <c r="K22" s="38">
        <v>16</v>
      </c>
      <c r="L22">
        <v>80</v>
      </c>
    </row>
    <row r="23" spans="2:12" x14ac:dyDescent="0.2">
      <c r="B23" s="60" t="s">
        <v>709</v>
      </c>
      <c r="C23" t="s">
        <v>149</v>
      </c>
      <c r="D23" s="63" t="s">
        <v>148</v>
      </c>
      <c r="E23" s="63"/>
      <c r="F23" s="2" t="s">
        <v>257</v>
      </c>
      <c r="G23" s="37" t="s">
        <v>710</v>
      </c>
      <c r="H23" s="126">
        <v>907</v>
      </c>
      <c r="I23" s="37"/>
      <c r="J23" s="37" t="s">
        <v>682</v>
      </c>
      <c r="K23" s="38">
        <v>16</v>
      </c>
      <c r="L23">
        <v>65</v>
      </c>
    </row>
    <row r="24" spans="2:12" x14ac:dyDescent="0.2">
      <c r="B24" s="60" t="s">
        <v>711</v>
      </c>
      <c r="C24" t="s">
        <v>149</v>
      </c>
      <c r="D24" s="63" t="s">
        <v>148</v>
      </c>
      <c r="E24" s="63"/>
      <c r="F24" s="2" t="s">
        <v>318</v>
      </c>
      <c r="G24" s="37" t="s">
        <v>712</v>
      </c>
      <c r="H24" s="126">
        <v>907</v>
      </c>
      <c r="I24" s="37"/>
      <c r="J24" s="37" t="s">
        <v>682</v>
      </c>
      <c r="K24" s="38">
        <v>16</v>
      </c>
      <c r="L24">
        <v>65</v>
      </c>
    </row>
    <row r="25" spans="2:12" x14ac:dyDescent="0.2">
      <c r="B25" s="60" t="s">
        <v>713</v>
      </c>
      <c r="C25" t="s">
        <v>155</v>
      </c>
      <c r="D25" s="63" t="s">
        <v>154</v>
      </c>
      <c r="E25" s="63"/>
      <c r="F25" s="2" t="s">
        <v>257</v>
      </c>
      <c r="G25" s="37" t="s">
        <v>714</v>
      </c>
      <c r="H25" s="126">
        <v>1213</v>
      </c>
      <c r="I25" s="37"/>
      <c r="J25" s="37" t="s">
        <v>682</v>
      </c>
      <c r="K25" s="38">
        <v>16</v>
      </c>
      <c r="L25">
        <v>95</v>
      </c>
    </row>
    <row r="26" spans="2:12" x14ac:dyDescent="0.2">
      <c r="B26" s="60" t="s">
        <v>715</v>
      </c>
      <c r="C26" t="s">
        <v>155</v>
      </c>
      <c r="D26" s="63" t="s">
        <v>154</v>
      </c>
      <c r="E26" s="63"/>
      <c r="F26" s="2" t="s">
        <v>318</v>
      </c>
      <c r="G26" s="37" t="s">
        <v>716</v>
      </c>
      <c r="H26" s="126">
        <v>1213</v>
      </c>
      <c r="I26" s="37"/>
      <c r="J26" s="37" t="s">
        <v>682</v>
      </c>
      <c r="K26" s="38">
        <v>16</v>
      </c>
      <c r="L26">
        <v>95</v>
      </c>
    </row>
    <row r="27" spans="2:12" x14ac:dyDescent="0.2">
      <c r="B27" s="60" t="s">
        <v>717</v>
      </c>
      <c r="C27" t="s">
        <v>160</v>
      </c>
      <c r="D27" s="63" t="s">
        <v>159</v>
      </c>
      <c r="E27" s="63"/>
      <c r="F27" s="2" t="s">
        <v>257</v>
      </c>
      <c r="G27" s="37" t="s">
        <v>718</v>
      </c>
      <c r="H27" s="126">
        <v>1451</v>
      </c>
      <c r="I27" s="37"/>
      <c r="J27" s="37" t="s">
        <v>682</v>
      </c>
      <c r="K27" s="38">
        <v>16</v>
      </c>
      <c r="L27">
        <v>125</v>
      </c>
    </row>
    <row r="28" spans="2:12" x14ac:dyDescent="0.2">
      <c r="B28" s="60" t="s">
        <v>719</v>
      </c>
      <c r="C28" t="s">
        <v>160</v>
      </c>
      <c r="D28" s="63" t="s">
        <v>159</v>
      </c>
      <c r="E28" s="63"/>
      <c r="F28" s="2" t="s">
        <v>435</v>
      </c>
      <c r="G28" s="37" t="s">
        <v>720</v>
      </c>
      <c r="H28" s="126">
        <v>1451</v>
      </c>
      <c r="I28" s="37"/>
      <c r="J28" s="37" t="s">
        <v>682</v>
      </c>
      <c r="K28" s="38">
        <v>16</v>
      </c>
      <c r="L28">
        <v>125</v>
      </c>
    </row>
    <row r="29" spans="2:12" x14ac:dyDescent="0.2">
      <c r="B29" s="60" t="s">
        <v>721</v>
      </c>
      <c r="C29" t="s">
        <v>165</v>
      </c>
      <c r="D29" s="63" t="s">
        <v>164</v>
      </c>
      <c r="E29" s="63"/>
      <c r="F29" s="2" t="s">
        <v>257</v>
      </c>
      <c r="G29" s="37" t="s">
        <v>722</v>
      </c>
      <c r="H29" s="126">
        <v>1009</v>
      </c>
      <c r="I29" s="37"/>
      <c r="J29" s="37" t="s">
        <v>682</v>
      </c>
      <c r="K29" s="38">
        <v>16</v>
      </c>
      <c r="L29">
        <v>65</v>
      </c>
    </row>
    <row r="30" spans="2:12" x14ac:dyDescent="0.2">
      <c r="B30" s="60" t="s">
        <v>723</v>
      </c>
      <c r="C30" t="s">
        <v>165</v>
      </c>
      <c r="D30" s="63" t="s">
        <v>164</v>
      </c>
      <c r="E30" s="63"/>
      <c r="F30" s="2" t="s">
        <v>318</v>
      </c>
      <c r="G30" s="37" t="s">
        <v>724</v>
      </c>
      <c r="H30" s="126">
        <v>1009</v>
      </c>
      <c r="I30" s="37"/>
      <c r="J30" s="37" t="s">
        <v>682</v>
      </c>
      <c r="K30" s="38">
        <v>16</v>
      </c>
      <c r="L30">
        <v>65</v>
      </c>
    </row>
    <row r="31" spans="2:12" x14ac:dyDescent="0.2">
      <c r="B31" s="60" t="s">
        <v>725</v>
      </c>
      <c r="C31" t="s">
        <v>170</v>
      </c>
      <c r="D31" s="63" t="s">
        <v>169</v>
      </c>
      <c r="E31" s="63"/>
      <c r="F31" s="2" t="s">
        <v>257</v>
      </c>
      <c r="G31" s="37" t="s">
        <v>726</v>
      </c>
      <c r="H31" s="126">
        <v>1355</v>
      </c>
      <c r="I31" s="37"/>
      <c r="J31" s="37" t="s">
        <v>682</v>
      </c>
      <c r="K31" s="38">
        <v>16</v>
      </c>
      <c r="L31">
        <v>110</v>
      </c>
    </row>
    <row r="32" spans="2:12" x14ac:dyDescent="0.2">
      <c r="B32" s="60" t="s">
        <v>727</v>
      </c>
      <c r="C32" t="s">
        <v>170</v>
      </c>
      <c r="D32" s="63" t="s">
        <v>169</v>
      </c>
      <c r="E32" s="63"/>
      <c r="F32" s="2" t="s">
        <v>435</v>
      </c>
      <c r="G32" s="37" t="s">
        <v>728</v>
      </c>
      <c r="H32" s="126">
        <v>1355</v>
      </c>
      <c r="I32" s="37"/>
      <c r="J32" s="37" t="s">
        <v>682</v>
      </c>
      <c r="K32" s="38">
        <v>16</v>
      </c>
      <c r="L32">
        <v>110</v>
      </c>
    </row>
    <row r="33" spans="2:12" x14ac:dyDescent="0.2">
      <c r="B33" s="60" t="s">
        <v>178</v>
      </c>
      <c r="C33" t="s">
        <v>176</v>
      </c>
      <c r="D33" s="63" t="s">
        <v>174</v>
      </c>
      <c r="E33" s="63"/>
      <c r="F33" s="2" t="s">
        <v>435</v>
      </c>
      <c r="G33" s="37" t="s">
        <v>729</v>
      </c>
      <c r="H33" s="126">
        <v>1796</v>
      </c>
      <c r="I33" s="37"/>
      <c r="J33" s="37" t="s">
        <v>682</v>
      </c>
      <c r="K33" s="38">
        <v>16</v>
      </c>
      <c r="L33">
        <v>145</v>
      </c>
    </row>
    <row r="34" spans="2:12" x14ac:dyDescent="0.2">
      <c r="B34" s="60" t="s">
        <v>182</v>
      </c>
      <c r="C34" t="s">
        <v>181</v>
      </c>
      <c r="D34" s="63" t="s">
        <v>180</v>
      </c>
      <c r="E34" s="63"/>
      <c r="F34" s="2" t="s">
        <v>435</v>
      </c>
      <c r="G34" s="37" t="s">
        <v>730</v>
      </c>
      <c r="H34" s="126">
        <v>1937</v>
      </c>
      <c r="I34" s="37"/>
      <c r="J34" s="37" t="s">
        <v>682</v>
      </c>
      <c r="K34" s="38">
        <v>16</v>
      </c>
      <c r="L34">
        <v>145</v>
      </c>
    </row>
    <row r="35" spans="2:12" x14ac:dyDescent="0.2">
      <c r="B35" s="60" t="s">
        <v>187</v>
      </c>
      <c r="C35" t="s">
        <v>185</v>
      </c>
      <c r="D35" s="63" t="s">
        <v>184</v>
      </c>
      <c r="E35" s="63"/>
      <c r="F35" s="2" t="s">
        <v>435</v>
      </c>
      <c r="G35" s="37" t="s">
        <v>731</v>
      </c>
      <c r="H35" s="126">
        <v>2687</v>
      </c>
      <c r="I35" s="37"/>
      <c r="J35" s="37" t="s">
        <v>682</v>
      </c>
      <c r="K35" s="38">
        <v>16</v>
      </c>
      <c r="L35">
        <v>205</v>
      </c>
    </row>
    <row r="36" spans="2:12" x14ac:dyDescent="0.2">
      <c r="B36" s="60" t="s">
        <v>732</v>
      </c>
      <c r="C36" t="s">
        <v>190</v>
      </c>
      <c r="D36" s="63" t="s">
        <v>189</v>
      </c>
      <c r="E36" s="63"/>
      <c r="F36" s="2" t="s">
        <v>257</v>
      </c>
      <c r="G36" s="37" t="s">
        <v>733</v>
      </c>
      <c r="H36" s="126">
        <v>1375</v>
      </c>
      <c r="I36" s="37"/>
      <c r="J36" s="37" t="s">
        <v>682</v>
      </c>
      <c r="K36" s="38">
        <v>16</v>
      </c>
      <c r="L36">
        <v>88</v>
      </c>
    </row>
    <row r="37" spans="2:12" x14ac:dyDescent="0.2">
      <c r="B37" s="60" t="s">
        <v>734</v>
      </c>
      <c r="C37" t="s">
        <v>190</v>
      </c>
      <c r="D37" s="63" t="s">
        <v>189</v>
      </c>
      <c r="E37" s="63"/>
      <c r="F37" s="2" t="s">
        <v>318</v>
      </c>
      <c r="G37" s="37" t="s">
        <v>735</v>
      </c>
      <c r="H37" s="126">
        <v>1375</v>
      </c>
      <c r="I37" s="37"/>
      <c r="J37" s="37" t="s">
        <v>682</v>
      </c>
      <c r="K37" s="38">
        <v>16</v>
      </c>
      <c r="L37">
        <v>88</v>
      </c>
    </row>
    <row r="38" spans="2:12" x14ac:dyDescent="0.2">
      <c r="B38" s="60" t="s">
        <v>736</v>
      </c>
      <c r="C38" t="s">
        <v>195</v>
      </c>
      <c r="D38" s="63" t="s">
        <v>194</v>
      </c>
      <c r="E38" s="63"/>
      <c r="F38" s="2" t="s">
        <v>257</v>
      </c>
      <c r="G38" s="37" t="s">
        <v>737</v>
      </c>
      <c r="H38" s="126">
        <v>1796</v>
      </c>
      <c r="I38" s="37"/>
      <c r="J38" s="37" t="s">
        <v>682</v>
      </c>
      <c r="K38" s="38">
        <v>16</v>
      </c>
      <c r="L38">
        <v>138</v>
      </c>
    </row>
    <row r="39" spans="2:12" x14ac:dyDescent="0.2">
      <c r="B39" s="60" t="s">
        <v>738</v>
      </c>
      <c r="C39" t="s">
        <v>195</v>
      </c>
      <c r="D39" s="63" t="s">
        <v>194</v>
      </c>
      <c r="E39" s="63"/>
      <c r="F39" s="2" t="s">
        <v>318</v>
      </c>
      <c r="G39" s="37" t="s">
        <v>739</v>
      </c>
      <c r="H39" s="126">
        <v>1796</v>
      </c>
      <c r="I39" s="37"/>
      <c r="J39" s="37" t="s">
        <v>682</v>
      </c>
      <c r="K39" s="38">
        <v>16</v>
      </c>
      <c r="L39">
        <v>138</v>
      </c>
    </row>
    <row r="40" spans="2:12" x14ac:dyDescent="0.2">
      <c r="B40" s="60" t="s">
        <v>201</v>
      </c>
      <c r="C40" t="s">
        <v>200</v>
      </c>
      <c r="D40" s="63" t="s">
        <v>199</v>
      </c>
      <c r="E40" s="63"/>
      <c r="F40" s="2" t="s">
        <v>435</v>
      </c>
      <c r="G40" s="37" t="s">
        <v>740</v>
      </c>
      <c r="H40" s="126">
        <v>1911</v>
      </c>
      <c r="I40" s="37"/>
      <c r="J40" s="37" t="s">
        <v>682</v>
      </c>
      <c r="K40" s="38">
        <v>16</v>
      </c>
      <c r="L40">
        <v>138</v>
      </c>
    </row>
    <row r="41" spans="2:12" x14ac:dyDescent="0.2">
      <c r="B41" s="60" t="s">
        <v>206</v>
      </c>
      <c r="C41" t="s">
        <v>204</v>
      </c>
      <c r="D41" s="63" t="s">
        <v>203</v>
      </c>
      <c r="E41" s="63"/>
      <c r="F41" s="2" t="s">
        <v>435</v>
      </c>
      <c r="G41" s="37" t="s">
        <v>741</v>
      </c>
      <c r="H41" s="126">
        <v>2317</v>
      </c>
      <c r="I41" s="37"/>
      <c r="J41" s="37" t="s">
        <v>682</v>
      </c>
      <c r="K41" s="38">
        <v>16</v>
      </c>
      <c r="L41">
        <v>248</v>
      </c>
    </row>
    <row r="42" spans="2:12" x14ac:dyDescent="0.2">
      <c r="B42" s="60" t="s">
        <v>210</v>
      </c>
      <c r="C42" t="s">
        <v>209</v>
      </c>
      <c r="D42" s="63" t="s">
        <v>208</v>
      </c>
      <c r="E42" s="63"/>
      <c r="F42" s="2" t="s">
        <v>435</v>
      </c>
      <c r="G42" s="37" t="s">
        <v>742</v>
      </c>
      <c r="H42" s="126">
        <v>2495</v>
      </c>
      <c r="I42" s="37"/>
      <c r="J42" s="37" t="s">
        <v>682</v>
      </c>
      <c r="K42" s="38">
        <v>16</v>
      </c>
      <c r="L42">
        <v>248</v>
      </c>
    </row>
    <row r="43" spans="2:12" x14ac:dyDescent="0.2">
      <c r="B43" s="60" t="s">
        <v>743</v>
      </c>
      <c r="C43" t="s">
        <v>214</v>
      </c>
      <c r="D43" s="63" t="s">
        <v>212</v>
      </c>
      <c r="E43" s="63"/>
      <c r="F43" s="2" t="s">
        <v>435</v>
      </c>
      <c r="G43" s="37" t="s">
        <v>744</v>
      </c>
      <c r="H43" s="126">
        <v>4312</v>
      </c>
      <c r="I43" s="37"/>
      <c r="J43" s="37" t="s">
        <v>682</v>
      </c>
      <c r="K43" s="38">
        <v>16</v>
      </c>
      <c r="L43">
        <v>323</v>
      </c>
    </row>
    <row r="44" spans="2:12" x14ac:dyDescent="0.2">
      <c r="B44" s="60" t="s">
        <v>745</v>
      </c>
      <c r="C44" t="s">
        <v>214</v>
      </c>
      <c r="D44" s="63" t="s">
        <v>212</v>
      </c>
      <c r="E44" s="63"/>
      <c r="F44" s="2" t="s">
        <v>746</v>
      </c>
      <c r="G44" s="37" t="s">
        <v>747</v>
      </c>
      <c r="H44" s="126">
        <v>4312</v>
      </c>
      <c r="I44" s="37"/>
      <c r="J44" s="37" t="s">
        <v>682</v>
      </c>
      <c r="K44" s="38">
        <v>16</v>
      </c>
      <c r="L44">
        <v>323</v>
      </c>
    </row>
    <row r="45" spans="2:12" x14ac:dyDescent="0.2">
      <c r="B45" s="60" t="s">
        <v>222</v>
      </c>
      <c r="C45" t="s">
        <v>220</v>
      </c>
      <c r="D45" s="63" t="s">
        <v>218</v>
      </c>
      <c r="E45" s="63"/>
      <c r="F45" s="2" t="s">
        <v>318</v>
      </c>
      <c r="G45" s="37" t="s">
        <v>748</v>
      </c>
      <c r="H45" s="126">
        <v>2273</v>
      </c>
      <c r="I45" s="37"/>
      <c r="J45" s="37" t="s">
        <v>682</v>
      </c>
      <c r="K45" s="38">
        <v>16</v>
      </c>
      <c r="L45">
        <v>230</v>
      </c>
    </row>
    <row r="46" spans="2:12" x14ac:dyDescent="0.2">
      <c r="B46" s="60" t="s">
        <v>749</v>
      </c>
      <c r="C46" t="s">
        <v>225</v>
      </c>
      <c r="D46" s="63" t="s">
        <v>224</v>
      </c>
      <c r="E46" s="63"/>
      <c r="F46" s="2" t="s">
        <v>435</v>
      </c>
      <c r="G46" s="37" t="s">
        <v>750</v>
      </c>
      <c r="H46" s="126">
        <v>2651</v>
      </c>
      <c r="I46" s="37"/>
      <c r="J46" s="37" t="s">
        <v>682</v>
      </c>
      <c r="K46" s="38">
        <v>16</v>
      </c>
      <c r="L46">
        <v>258</v>
      </c>
    </row>
    <row r="47" spans="2:12" x14ac:dyDescent="0.2">
      <c r="B47" s="60" t="s">
        <v>751</v>
      </c>
      <c r="C47" t="s">
        <v>225</v>
      </c>
      <c r="D47" s="63" t="s">
        <v>224</v>
      </c>
      <c r="E47" s="63"/>
      <c r="F47" s="2" t="s">
        <v>746</v>
      </c>
      <c r="G47" s="37" t="s">
        <v>752</v>
      </c>
      <c r="H47" s="126">
        <v>2651</v>
      </c>
      <c r="I47" s="37"/>
      <c r="J47" s="37" t="s">
        <v>682</v>
      </c>
      <c r="K47" s="38">
        <v>16</v>
      </c>
      <c r="L47">
        <v>258</v>
      </c>
    </row>
    <row r="48" spans="2:12" x14ac:dyDescent="0.2">
      <c r="B48" s="60" t="s">
        <v>232</v>
      </c>
      <c r="C48" t="s">
        <v>230</v>
      </c>
      <c r="D48" s="63" t="s">
        <v>228</v>
      </c>
      <c r="E48" s="63"/>
      <c r="F48" s="2" t="s">
        <v>746</v>
      </c>
      <c r="G48" s="37" t="s">
        <v>753</v>
      </c>
      <c r="H48" s="126">
        <v>3609</v>
      </c>
      <c r="I48" s="37"/>
      <c r="J48" s="37" t="s">
        <v>682</v>
      </c>
      <c r="K48" s="38">
        <v>16</v>
      </c>
      <c r="L48">
        <v>264</v>
      </c>
    </row>
    <row r="49" spans="2:12" x14ac:dyDescent="0.2">
      <c r="B49" s="60" t="s">
        <v>237</v>
      </c>
      <c r="C49" t="s">
        <v>235</v>
      </c>
      <c r="D49" s="63" t="s">
        <v>234</v>
      </c>
      <c r="E49" s="63"/>
      <c r="F49" s="2" t="s">
        <v>435</v>
      </c>
      <c r="G49" s="37" t="s">
        <v>754</v>
      </c>
      <c r="H49" s="126">
        <v>2736</v>
      </c>
      <c r="I49" s="37"/>
      <c r="J49" s="37" t="s">
        <v>682</v>
      </c>
      <c r="K49" s="38">
        <v>16</v>
      </c>
      <c r="L49">
        <v>338</v>
      </c>
    </row>
    <row r="50" spans="2:12" x14ac:dyDescent="0.2">
      <c r="B50" s="60" t="s">
        <v>755</v>
      </c>
      <c r="C50" t="s">
        <v>240</v>
      </c>
      <c r="D50" s="63" t="s">
        <v>239</v>
      </c>
      <c r="E50" s="63"/>
      <c r="F50" s="2" t="s">
        <v>435</v>
      </c>
      <c r="G50" s="37" t="s">
        <v>756</v>
      </c>
      <c r="H50" s="126">
        <v>3138</v>
      </c>
      <c r="I50" s="37"/>
      <c r="J50" s="37" t="s">
        <v>682</v>
      </c>
      <c r="K50" s="38">
        <v>16</v>
      </c>
      <c r="L50">
        <v>338</v>
      </c>
    </row>
    <row r="51" spans="2:12" x14ac:dyDescent="0.2">
      <c r="B51" s="60" t="s">
        <v>757</v>
      </c>
      <c r="C51" t="s">
        <v>240</v>
      </c>
      <c r="D51" s="63" t="s">
        <v>239</v>
      </c>
      <c r="E51" s="63"/>
      <c r="F51" s="2" t="s">
        <v>746</v>
      </c>
      <c r="G51" s="37" t="s">
        <v>758</v>
      </c>
      <c r="H51" s="126">
        <v>3138</v>
      </c>
      <c r="I51" s="37"/>
      <c r="J51" s="37" t="s">
        <v>682</v>
      </c>
      <c r="K51" s="38">
        <v>16</v>
      </c>
      <c r="L51">
        <v>338</v>
      </c>
    </row>
    <row r="52" spans="2:12" x14ac:dyDescent="0.2">
      <c r="B52" s="60" t="s">
        <v>247</v>
      </c>
      <c r="C52" t="s">
        <v>245</v>
      </c>
      <c r="D52" s="63" t="s">
        <v>244</v>
      </c>
      <c r="E52" s="63"/>
      <c r="F52" s="2" t="s">
        <v>746</v>
      </c>
      <c r="G52" s="37" t="s">
        <v>759</v>
      </c>
      <c r="H52" s="126">
        <v>4993</v>
      </c>
      <c r="I52" s="37"/>
      <c r="J52" s="37" t="s">
        <v>682</v>
      </c>
      <c r="K52" s="38">
        <v>16</v>
      </c>
      <c r="L52">
        <v>334</v>
      </c>
    </row>
    <row r="53" spans="2:12" x14ac:dyDescent="0.2">
      <c r="B53" s="60" t="s">
        <v>252</v>
      </c>
      <c r="C53" t="s">
        <v>250</v>
      </c>
      <c r="D53" s="63" t="s">
        <v>249</v>
      </c>
      <c r="E53" s="63"/>
      <c r="F53" s="2" t="s">
        <v>746</v>
      </c>
      <c r="G53" s="37" t="s">
        <v>760</v>
      </c>
      <c r="H53" s="126">
        <v>4189</v>
      </c>
      <c r="I53" s="37"/>
      <c r="J53" s="37" t="s">
        <v>682</v>
      </c>
      <c r="K53" s="38">
        <v>16</v>
      </c>
      <c r="L53">
        <v>249</v>
      </c>
    </row>
    <row r="54" spans="2:12" x14ac:dyDescent="0.2">
      <c r="B54" s="60" t="s">
        <v>259</v>
      </c>
      <c r="C54" s="21" t="s">
        <v>258</v>
      </c>
      <c r="D54" s="2"/>
      <c r="E54" s="21" t="s">
        <v>255</v>
      </c>
      <c r="F54" s="2" t="s">
        <v>257</v>
      </c>
      <c r="G54" t="s">
        <v>761</v>
      </c>
      <c r="H54" s="126">
        <v>668</v>
      </c>
      <c r="I54" s="37"/>
      <c r="J54" s="37" t="s">
        <v>682</v>
      </c>
      <c r="K54" s="38">
        <v>16</v>
      </c>
      <c r="L54">
        <v>22</v>
      </c>
    </row>
    <row r="55" spans="2:12" x14ac:dyDescent="0.2">
      <c r="B55" s="60" t="s">
        <v>263</v>
      </c>
      <c r="C55" s="21" t="s">
        <v>262</v>
      </c>
      <c r="D55" s="2"/>
      <c r="E55" s="21" t="s">
        <v>260</v>
      </c>
      <c r="F55" s="2" t="s">
        <v>257</v>
      </c>
      <c r="G55" t="s">
        <v>762</v>
      </c>
      <c r="H55" s="126">
        <v>668</v>
      </c>
      <c r="I55" s="37"/>
      <c r="J55" s="37" t="s">
        <v>682</v>
      </c>
      <c r="K55" s="38">
        <v>16</v>
      </c>
      <c r="L55">
        <v>22</v>
      </c>
    </row>
    <row r="56" spans="2:12" x14ac:dyDescent="0.2">
      <c r="B56" s="60" t="s">
        <v>267</v>
      </c>
      <c r="C56" s="21" t="s">
        <v>266</v>
      </c>
      <c r="D56" s="2"/>
      <c r="E56" s="21" t="s">
        <v>264</v>
      </c>
      <c r="F56" s="2" t="s">
        <v>257</v>
      </c>
      <c r="G56" t="s">
        <v>763</v>
      </c>
      <c r="H56" s="126">
        <v>668</v>
      </c>
      <c r="I56" s="37"/>
      <c r="J56" s="37" t="s">
        <v>682</v>
      </c>
      <c r="K56" s="38">
        <v>16</v>
      </c>
      <c r="L56">
        <v>22</v>
      </c>
    </row>
    <row r="57" spans="2:12" x14ac:dyDescent="0.2">
      <c r="B57" s="60" t="s">
        <v>271</v>
      </c>
      <c r="C57" s="21" t="s">
        <v>270</v>
      </c>
      <c r="D57" s="2"/>
      <c r="E57" s="21" t="s">
        <v>268</v>
      </c>
      <c r="F57" s="2" t="s">
        <v>257</v>
      </c>
      <c r="G57" t="s">
        <v>764</v>
      </c>
      <c r="H57" s="126">
        <v>668</v>
      </c>
      <c r="I57" s="37"/>
      <c r="J57" s="37" t="s">
        <v>682</v>
      </c>
      <c r="K57" s="38">
        <v>16</v>
      </c>
      <c r="L57">
        <v>22</v>
      </c>
    </row>
    <row r="58" spans="2:12" x14ac:dyDescent="0.2">
      <c r="B58" s="60" t="s">
        <v>275</v>
      </c>
      <c r="C58" s="21" t="s">
        <v>274</v>
      </c>
      <c r="D58" s="2"/>
      <c r="E58" s="21" t="s">
        <v>272</v>
      </c>
      <c r="F58" s="2" t="s">
        <v>257</v>
      </c>
      <c r="G58" t="s">
        <v>765</v>
      </c>
      <c r="H58" s="126">
        <v>668</v>
      </c>
      <c r="I58" s="37"/>
      <c r="J58" s="37" t="s">
        <v>682</v>
      </c>
      <c r="K58" s="38">
        <v>16</v>
      </c>
      <c r="L58">
        <v>22</v>
      </c>
    </row>
    <row r="59" spans="2:12" x14ac:dyDescent="0.2">
      <c r="B59" s="60" t="s">
        <v>279</v>
      </c>
      <c r="C59" s="21" t="s">
        <v>278</v>
      </c>
      <c r="D59" s="2"/>
      <c r="E59" s="21" t="s">
        <v>276</v>
      </c>
      <c r="F59" s="2" t="s">
        <v>257</v>
      </c>
      <c r="G59" t="s">
        <v>766</v>
      </c>
      <c r="H59" s="126">
        <v>740</v>
      </c>
      <c r="I59" s="37"/>
      <c r="J59" s="37" t="s">
        <v>682</v>
      </c>
      <c r="K59" s="38">
        <v>16</v>
      </c>
      <c r="L59">
        <v>25</v>
      </c>
    </row>
    <row r="60" spans="2:12" x14ac:dyDescent="0.2">
      <c r="B60" s="60" t="s">
        <v>283</v>
      </c>
      <c r="C60" s="21" t="s">
        <v>282</v>
      </c>
      <c r="D60" s="2"/>
      <c r="E60" s="21" t="s">
        <v>280</v>
      </c>
      <c r="F60" s="2" t="s">
        <v>257</v>
      </c>
      <c r="G60" t="s">
        <v>767</v>
      </c>
      <c r="H60" s="126">
        <v>740</v>
      </c>
      <c r="I60" s="37"/>
      <c r="J60" s="37" t="s">
        <v>682</v>
      </c>
      <c r="K60" s="38">
        <v>16</v>
      </c>
      <c r="L60">
        <v>25</v>
      </c>
    </row>
    <row r="61" spans="2:12" x14ac:dyDescent="0.2">
      <c r="B61" s="60" t="s">
        <v>287</v>
      </c>
      <c r="C61" s="21" t="s">
        <v>286</v>
      </c>
      <c r="D61" s="2"/>
      <c r="E61" s="21" t="s">
        <v>284</v>
      </c>
      <c r="F61" s="2" t="s">
        <v>257</v>
      </c>
      <c r="G61" t="s">
        <v>768</v>
      </c>
      <c r="H61" s="126">
        <v>740</v>
      </c>
      <c r="I61" s="37"/>
      <c r="J61" s="37" t="s">
        <v>682</v>
      </c>
      <c r="K61" s="38">
        <v>16</v>
      </c>
      <c r="L61">
        <v>25</v>
      </c>
    </row>
    <row r="62" spans="2:12" x14ac:dyDescent="0.2">
      <c r="B62" s="60" t="s">
        <v>291</v>
      </c>
      <c r="C62" s="21" t="s">
        <v>290</v>
      </c>
      <c r="D62" s="2"/>
      <c r="E62" s="21" t="s">
        <v>288</v>
      </c>
      <c r="F62" s="2" t="s">
        <v>257</v>
      </c>
      <c r="G62" t="s">
        <v>769</v>
      </c>
      <c r="H62" s="126">
        <v>745</v>
      </c>
      <c r="I62" s="37"/>
      <c r="J62" s="37" t="s">
        <v>682</v>
      </c>
      <c r="K62" s="38">
        <v>16</v>
      </c>
      <c r="L62">
        <v>25</v>
      </c>
    </row>
    <row r="63" spans="2:12" x14ac:dyDescent="0.2">
      <c r="B63" s="60" t="s">
        <v>295</v>
      </c>
      <c r="C63" s="21" t="s">
        <v>294</v>
      </c>
      <c r="D63" s="2"/>
      <c r="E63" s="21" t="s">
        <v>292</v>
      </c>
      <c r="F63" s="2" t="s">
        <v>257</v>
      </c>
      <c r="G63" s="37" t="s">
        <v>770</v>
      </c>
      <c r="H63" s="126">
        <v>792</v>
      </c>
      <c r="I63" s="37"/>
      <c r="J63" s="37" t="s">
        <v>682</v>
      </c>
      <c r="K63" s="38">
        <v>16</v>
      </c>
      <c r="L63">
        <v>50</v>
      </c>
    </row>
    <row r="64" spans="2:12" x14ac:dyDescent="0.2">
      <c r="B64" s="60" t="s">
        <v>299</v>
      </c>
      <c r="C64" s="21" t="s">
        <v>298</v>
      </c>
      <c r="D64" s="2"/>
      <c r="E64" s="21" t="s">
        <v>296</v>
      </c>
      <c r="F64" s="2" t="s">
        <v>257</v>
      </c>
      <c r="G64" s="37" t="s">
        <v>771</v>
      </c>
      <c r="H64" s="126">
        <v>792</v>
      </c>
      <c r="I64" s="37"/>
      <c r="J64" s="37" t="s">
        <v>682</v>
      </c>
      <c r="K64" s="38">
        <v>16</v>
      </c>
      <c r="L64">
        <v>50</v>
      </c>
    </row>
    <row r="65" spans="1:12" x14ac:dyDescent="0.2">
      <c r="B65" s="60" t="s">
        <v>303</v>
      </c>
      <c r="C65" s="21" t="s">
        <v>302</v>
      </c>
      <c r="D65" s="2"/>
      <c r="E65" s="21" t="s">
        <v>300</v>
      </c>
      <c r="F65" s="2" t="s">
        <v>257</v>
      </c>
      <c r="G65" s="37" t="s">
        <v>772</v>
      </c>
      <c r="H65" s="126">
        <v>792</v>
      </c>
      <c r="I65" s="37"/>
      <c r="J65" s="37" t="s">
        <v>682</v>
      </c>
      <c r="K65" s="38">
        <v>16</v>
      </c>
      <c r="L65">
        <v>50</v>
      </c>
    </row>
    <row r="66" spans="1:12" x14ac:dyDescent="0.2">
      <c r="B66" s="60" t="s">
        <v>307</v>
      </c>
      <c r="C66" s="21" t="s">
        <v>306</v>
      </c>
      <c r="D66" s="2"/>
      <c r="E66" s="21" t="s">
        <v>304</v>
      </c>
      <c r="F66" s="2" t="s">
        <v>257</v>
      </c>
      <c r="G66" s="37" t="s">
        <v>773</v>
      </c>
      <c r="H66" s="126">
        <v>792</v>
      </c>
      <c r="I66" s="37"/>
      <c r="J66" s="37" t="s">
        <v>682</v>
      </c>
      <c r="K66" s="38">
        <v>16</v>
      </c>
      <c r="L66">
        <v>50</v>
      </c>
    </row>
    <row r="67" spans="1:12" x14ac:dyDescent="0.2">
      <c r="B67" s="60" t="s">
        <v>311</v>
      </c>
      <c r="C67" s="21" t="s">
        <v>310</v>
      </c>
      <c r="D67" s="2"/>
      <c r="E67" s="21" t="s">
        <v>308</v>
      </c>
      <c r="F67" s="2" t="s">
        <v>257</v>
      </c>
      <c r="G67" s="37" t="s">
        <v>774</v>
      </c>
      <c r="H67" s="126">
        <v>792</v>
      </c>
      <c r="I67" s="37"/>
      <c r="J67" s="37" t="s">
        <v>682</v>
      </c>
      <c r="K67" s="38">
        <v>16</v>
      </c>
      <c r="L67">
        <v>50</v>
      </c>
    </row>
    <row r="68" spans="1:12" x14ac:dyDescent="0.2">
      <c r="A68" s="32"/>
      <c r="B68" s="61" t="s">
        <v>315</v>
      </c>
      <c r="C68" s="21" t="s">
        <v>314</v>
      </c>
      <c r="D68" s="2"/>
      <c r="E68" s="21" t="s">
        <v>312</v>
      </c>
      <c r="F68" s="2" t="s">
        <v>257</v>
      </c>
      <c r="G68" s="37" t="s">
        <v>775</v>
      </c>
      <c r="H68" s="126">
        <v>988</v>
      </c>
      <c r="I68" s="37"/>
      <c r="J68" s="37" t="s">
        <v>682</v>
      </c>
      <c r="K68" s="38">
        <v>16</v>
      </c>
      <c r="L68">
        <v>70</v>
      </c>
    </row>
    <row r="69" spans="1:12" x14ac:dyDescent="0.2">
      <c r="A69" s="32"/>
      <c r="B69" s="61" t="s">
        <v>320</v>
      </c>
      <c r="C69" s="21" t="s">
        <v>319</v>
      </c>
      <c r="D69" s="2"/>
      <c r="E69" s="21" t="s">
        <v>316</v>
      </c>
      <c r="F69" s="2" t="s">
        <v>318</v>
      </c>
      <c r="G69" t="s">
        <v>776</v>
      </c>
      <c r="H69" s="126">
        <v>1051</v>
      </c>
      <c r="I69" s="37"/>
      <c r="J69" s="37" t="s">
        <v>682</v>
      </c>
      <c r="K69" s="38">
        <v>16</v>
      </c>
      <c r="L69">
        <v>70</v>
      </c>
    </row>
    <row r="70" spans="1:12" x14ac:dyDescent="0.2">
      <c r="A70" s="32"/>
      <c r="B70" s="61" t="s">
        <v>324</v>
      </c>
      <c r="C70" s="21" t="s">
        <v>323</v>
      </c>
      <c r="D70" s="2"/>
      <c r="E70" s="21" t="s">
        <v>321</v>
      </c>
      <c r="F70" s="2" t="s">
        <v>318</v>
      </c>
      <c r="G70" t="s">
        <v>777</v>
      </c>
      <c r="H70" s="126">
        <v>1051</v>
      </c>
      <c r="I70" s="37"/>
      <c r="J70" s="37" t="s">
        <v>682</v>
      </c>
      <c r="K70" s="38">
        <v>16</v>
      </c>
      <c r="L70">
        <v>70</v>
      </c>
    </row>
    <row r="71" spans="1:12" x14ac:dyDescent="0.2">
      <c r="A71" s="32"/>
      <c r="B71" s="61" t="s">
        <v>328</v>
      </c>
      <c r="C71" s="21" t="s">
        <v>327</v>
      </c>
      <c r="D71" s="2"/>
      <c r="E71" s="21" t="s">
        <v>325</v>
      </c>
      <c r="F71" s="2" t="s">
        <v>318</v>
      </c>
      <c r="G71" t="s">
        <v>778</v>
      </c>
      <c r="H71" s="126">
        <v>1051</v>
      </c>
      <c r="I71" s="37"/>
      <c r="J71" s="37" t="s">
        <v>682</v>
      </c>
      <c r="K71" s="38">
        <v>16</v>
      </c>
      <c r="L71">
        <v>70</v>
      </c>
    </row>
    <row r="72" spans="1:12" x14ac:dyDescent="0.2">
      <c r="A72" s="32"/>
      <c r="B72" s="61" t="s">
        <v>332</v>
      </c>
      <c r="C72" s="21" t="s">
        <v>331</v>
      </c>
      <c r="D72" s="2"/>
      <c r="E72" s="21" t="s">
        <v>329</v>
      </c>
      <c r="F72" s="2" t="s">
        <v>257</v>
      </c>
      <c r="G72" s="37" t="s">
        <v>779</v>
      </c>
      <c r="H72" s="126">
        <v>988</v>
      </c>
      <c r="I72" s="37"/>
      <c r="J72" s="37" t="s">
        <v>682</v>
      </c>
      <c r="K72" s="38">
        <v>16</v>
      </c>
      <c r="L72">
        <v>70</v>
      </c>
    </row>
    <row r="73" spans="1:12" x14ac:dyDescent="0.2">
      <c r="A73" s="32"/>
      <c r="B73" s="61" t="s">
        <v>336</v>
      </c>
      <c r="C73" s="21" t="s">
        <v>335</v>
      </c>
      <c r="D73" s="2"/>
      <c r="E73" s="21" t="s">
        <v>333</v>
      </c>
      <c r="F73" s="2" t="s">
        <v>318</v>
      </c>
      <c r="G73" t="s">
        <v>780</v>
      </c>
      <c r="H73" s="126">
        <v>1051</v>
      </c>
      <c r="I73" s="37"/>
      <c r="J73" s="37" t="s">
        <v>682</v>
      </c>
      <c r="K73" s="38">
        <v>16</v>
      </c>
      <c r="L73">
        <v>70</v>
      </c>
    </row>
    <row r="74" spans="1:12" x14ac:dyDescent="0.2">
      <c r="A74" s="32"/>
      <c r="B74" s="61" t="s">
        <v>340</v>
      </c>
      <c r="C74" s="21" t="s">
        <v>339</v>
      </c>
      <c r="D74" s="2"/>
      <c r="E74" s="21" t="s">
        <v>337</v>
      </c>
      <c r="F74" s="2" t="s">
        <v>318</v>
      </c>
      <c r="G74" t="s">
        <v>781</v>
      </c>
      <c r="H74" s="126">
        <v>1051</v>
      </c>
      <c r="I74" s="37"/>
      <c r="J74" s="37" t="s">
        <v>682</v>
      </c>
      <c r="K74" s="38">
        <v>16</v>
      </c>
      <c r="L74">
        <v>70</v>
      </c>
    </row>
    <row r="75" spans="1:12" x14ac:dyDescent="0.2">
      <c r="A75" s="32"/>
      <c r="B75" s="61" t="s">
        <v>344</v>
      </c>
      <c r="C75" s="21" t="s">
        <v>343</v>
      </c>
      <c r="D75" s="2"/>
      <c r="E75" s="21" t="s">
        <v>341</v>
      </c>
      <c r="F75" s="2" t="s">
        <v>318</v>
      </c>
      <c r="G75" t="s">
        <v>782</v>
      </c>
      <c r="H75" s="126">
        <v>1051</v>
      </c>
      <c r="I75" s="37"/>
      <c r="J75" s="37" t="s">
        <v>682</v>
      </c>
      <c r="K75" s="38">
        <v>16</v>
      </c>
      <c r="L75">
        <v>70</v>
      </c>
    </row>
    <row r="76" spans="1:12" x14ac:dyDescent="0.2">
      <c r="A76" s="32"/>
      <c r="B76" s="61" t="s">
        <v>348</v>
      </c>
      <c r="C76" s="21" t="s">
        <v>347</v>
      </c>
      <c r="D76" s="2"/>
      <c r="E76" s="21" t="s">
        <v>345</v>
      </c>
      <c r="F76" s="2" t="s">
        <v>318</v>
      </c>
      <c r="G76" t="s">
        <v>783</v>
      </c>
      <c r="H76" s="126">
        <v>1051</v>
      </c>
      <c r="I76" s="37"/>
      <c r="J76" s="37" t="s">
        <v>682</v>
      </c>
      <c r="K76" s="38">
        <v>16</v>
      </c>
      <c r="L76">
        <v>70</v>
      </c>
    </row>
    <row r="77" spans="1:12" x14ac:dyDescent="0.2">
      <c r="A77" s="32"/>
      <c r="B77" s="61" t="s">
        <v>352</v>
      </c>
      <c r="C77" s="21" t="s">
        <v>351</v>
      </c>
      <c r="D77" s="2"/>
      <c r="E77" s="21" t="s">
        <v>349</v>
      </c>
      <c r="F77" s="2" t="s">
        <v>257</v>
      </c>
      <c r="G77" s="37" t="s">
        <v>784</v>
      </c>
      <c r="H77" s="126">
        <v>988</v>
      </c>
      <c r="I77" s="37"/>
      <c r="J77" s="37" t="s">
        <v>682</v>
      </c>
      <c r="K77" s="38">
        <v>16</v>
      </c>
      <c r="L77">
        <v>70</v>
      </c>
    </row>
    <row r="78" spans="1:12" x14ac:dyDescent="0.2">
      <c r="A78" s="32"/>
      <c r="B78" s="61" t="s">
        <v>356</v>
      </c>
      <c r="C78" s="21" t="s">
        <v>355</v>
      </c>
      <c r="D78" s="2"/>
      <c r="E78" s="21" t="s">
        <v>353</v>
      </c>
      <c r="F78" s="2" t="s">
        <v>257</v>
      </c>
      <c r="G78" s="37" t="s">
        <v>785</v>
      </c>
      <c r="H78" s="126">
        <v>988</v>
      </c>
      <c r="I78" s="37"/>
      <c r="J78" s="37" t="s">
        <v>682</v>
      </c>
      <c r="K78" s="38">
        <v>16</v>
      </c>
      <c r="L78">
        <v>70</v>
      </c>
    </row>
    <row r="79" spans="1:12" x14ac:dyDescent="0.2">
      <c r="A79" s="32"/>
      <c r="B79" s="61" t="s">
        <v>360</v>
      </c>
      <c r="C79" s="21" t="s">
        <v>359</v>
      </c>
      <c r="D79" s="2"/>
      <c r="E79" s="21" t="s">
        <v>357</v>
      </c>
      <c r="F79" s="2" t="s">
        <v>318</v>
      </c>
      <c r="G79" t="s">
        <v>786</v>
      </c>
      <c r="H79" s="126">
        <v>1051</v>
      </c>
      <c r="I79" s="37"/>
      <c r="J79" s="37" t="s">
        <v>682</v>
      </c>
      <c r="K79" s="38">
        <v>16</v>
      </c>
      <c r="L79">
        <v>70</v>
      </c>
    </row>
    <row r="80" spans="1:12" x14ac:dyDescent="0.2">
      <c r="A80" s="32"/>
      <c r="B80" s="61" t="s">
        <v>364</v>
      </c>
      <c r="C80" s="21" t="s">
        <v>363</v>
      </c>
      <c r="D80" s="2"/>
      <c r="E80" s="21" t="s">
        <v>361</v>
      </c>
      <c r="F80" s="2" t="s">
        <v>318</v>
      </c>
      <c r="G80" t="s">
        <v>787</v>
      </c>
      <c r="H80" s="126">
        <v>1051</v>
      </c>
      <c r="I80" s="37"/>
      <c r="J80" s="37" t="s">
        <v>682</v>
      </c>
      <c r="K80" s="38">
        <v>16</v>
      </c>
      <c r="L80">
        <v>70</v>
      </c>
    </row>
    <row r="81" spans="1:14" x14ac:dyDescent="0.2">
      <c r="A81" s="32"/>
      <c r="B81" s="61" t="s">
        <v>368</v>
      </c>
      <c r="C81" s="21" t="s">
        <v>367</v>
      </c>
      <c r="D81" s="2"/>
      <c r="E81" s="21" t="s">
        <v>365</v>
      </c>
      <c r="F81" s="2" t="s">
        <v>318</v>
      </c>
      <c r="G81" t="s">
        <v>788</v>
      </c>
      <c r="H81" s="126">
        <v>1051</v>
      </c>
      <c r="I81" s="37"/>
      <c r="J81" s="37" t="s">
        <v>682</v>
      </c>
      <c r="K81" s="38">
        <v>16</v>
      </c>
      <c r="L81">
        <v>70</v>
      </c>
    </row>
    <row r="82" spans="1:14" x14ac:dyDescent="0.2">
      <c r="A82" s="32"/>
      <c r="B82" s="61" t="s">
        <v>372</v>
      </c>
      <c r="C82" s="21" t="s">
        <v>371</v>
      </c>
      <c r="D82" s="2"/>
      <c r="E82" s="21" t="s">
        <v>369</v>
      </c>
      <c r="F82" s="2" t="s">
        <v>257</v>
      </c>
      <c r="G82" s="37" t="s">
        <v>789</v>
      </c>
      <c r="H82" s="126">
        <v>988</v>
      </c>
      <c r="I82" s="37"/>
      <c r="J82" s="37" t="s">
        <v>682</v>
      </c>
      <c r="K82" s="38">
        <v>16</v>
      </c>
      <c r="L82">
        <v>70</v>
      </c>
    </row>
    <row r="83" spans="1:14" x14ac:dyDescent="0.2">
      <c r="A83" s="32"/>
      <c r="B83" s="61" t="s">
        <v>376</v>
      </c>
      <c r="C83" s="21" t="s">
        <v>375</v>
      </c>
      <c r="D83" s="2"/>
      <c r="E83" s="21" t="s">
        <v>373</v>
      </c>
      <c r="F83" s="2" t="s">
        <v>257</v>
      </c>
      <c r="G83" s="37" t="s">
        <v>790</v>
      </c>
      <c r="H83" s="126">
        <v>988</v>
      </c>
      <c r="I83" s="37"/>
      <c r="J83" s="37" t="s">
        <v>682</v>
      </c>
      <c r="K83" s="38">
        <v>16</v>
      </c>
      <c r="L83">
        <v>70</v>
      </c>
    </row>
    <row r="84" spans="1:14" x14ac:dyDescent="0.2">
      <c r="A84" s="32"/>
      <c r="B84" s="61" t="s">
        <v>380</v>
      </c>
      <c r="C84" s="21" t="s">
        <v>379</v>
      </c>
      <c r="D84" s="2"/>
      <c r="E84" s="21" t="s">
        <v>377</v>
      </c>
      <c r="F84" s="2" t="s">
        <v>257</v>
      </c>
      <c r="G84" s="37" t="s">
        <v>791</v>
      </c>
      <c r="H84" s="126">
        <v>988</v>
      </c>
      <c r="I84" s="37"/>
      <c r="J84" s="37" t="s">
        <v>682</v>
      </c>
      <c r="K84" s="38">
        <v>16</v>
      </c>
      <c r="L84">
        <v>70</v>
      </c>
    </row>
    <row r="85" spans="1:14" x14ac:dyDescent="0.2">
      <c r="A85" s="32"/>
      <c r="B85" s="61" t="s">
        <v>384</v>
      </c>
      <c r="C85" s="21" t="s">
        <v>383</v>
      </c>
      <c r="D85" s="2"/>
      <c r="E85" s="21" t="s">
        <v>381</v>
      </c>
      <c r="F85" s="2" t="s">
        <v>257</v>
      </c>
      <c r="G85" s="37" t="s">
        <v>792</v>
      </c>
      <c r="H85" s="126">
        <v>907</v>
      </c>
      <c r="I85" s="37"/>
      <c r="J85" s="37" t="s">
        <v>682</v>
      </c>
      <c r="K85" s="38">
        <v>16</v>
      </c>
      <c r="L85">
        <v>65</v>
      </c>
    </row>
    <row r="86" spans="1:14" x14ac:dyDescent="0.2">
      <c r="A86" s="32"/>
      <c r="B86" s="61" t="s">
        <v>388</v>
      </c>
      <c r="C86" s="21" t="s">
        <v>387</v>
      </c>
      <c r="D86" s="2"/>
      <c r="E86" s="21" t="s">
        <v>385</v>
      </c>
      <c r="F86" s="2" t="s">
        <v>318</v>
      </c>
      <c r="G86" s="37" t="s">
        <v>793</v>
      </c>
      <c r="H86" s="126">
        <v>967</v>
      </c>
      <c r="I86" s="37"/>
      <c r="J86" s="37" t="s">
        <v>682</v>
      </c>
      <c r="K86" s="38">
        <v>16</v>
      </c>
      <c r="L86">
        <v>65</v>
      </c>
    </row>
    <row r="87" spans="1:14" ht="14.45" customHeight="1" x14ac:dyDescent="0.25">
      <c r="A87" s="32"/>
      <c r="B87" s="61" t="s">
        <v>392</v>
      </c>
      <c r="C87" s="21" t="s">
        <v>391</v>
      </c>
      <c r="D87" s="2"/>
      <c r="E87" s="21" t="s">
        <v>389</v>
      </c>
      <c r="F87" s="2" t="s">
        <v>318</v>
      </c>
      <c r="G87" s="37" t="s">
        <v>794</v>
      </c>
      <c r="H87" s="126">
        <v>967</v>
      </c>
      <c r="I87" s="37"/>
      <c r="J87" s="37" t="s">
        <v>682</v>
      </c>
      <c r="K87" s="38">
        <v>16</v>
      </c>
      <c r="L87">
        <v>65</v>
      </c>
      <c r="N87" s="95"/>
    </row>
    <row r="88" spans="1:14" x14ac:dyDescent="0.2">
      <c r="A88" s="32"/>
      <c r="B88" s="61" t="s">
        <v>396</v>
      </c>
      <c r="C88" s="21" t="s">
        <v>395</v>
      </c>
      <c r="D88" s="2"/>
      <c r="E88" s="21" t="s">
        <v>393</v>
      </c>
      <c r="F88" s="2" t="s">
        <v>318</v>
      </c>
      <c r="G88" s="37" t="s">
        <v>795</v>
      </c>
      <c r="H88" s="126">
        <v>967</v>
      </c>
      <c r="I88" s="37"/>
      <c r="J88" s="37" t="s">
        <v>682</v>
      </c>
      <c r="K88" s="38">
        <v>16</v>
      </c>
      <c r="L88">
        <v>65</v>
      </c>
    </row>
    <row r="89" spans="1:14" x14ac:dyDescent="0.2">
      <c r="A89" s="32"/>
      <c r="B89" s="61" t="s">
        <v>400</v>
      </c>
      <c r="C89" s="21" t="s">
        <v>399</v>
      </c>
      <c r="D89" s="2"/>
      <c r="E89" s="21" t="s">
        <v>397</v>
      </c>
      <c r="F89" s="2" t="s">
        <v>257</v>
      </c>
      <c r="G89" s="37" t="s">
        <v>796</v>
      </c>
      <c r="H89" s="126">
        <v>907</v>
      </c>
      <c r="I89" s="37"/>
      <c r="J89" s="37" t="s">
        <v>682</v>
      </c>
      <c r="K89" s="38">
        <v>16</v>
      </c>
      <c r="L89">
        <v>65</v>
      </c>
    </row>
    <row r="90" spans="1:14" x14ac:dyDescent="0.2">
      <c r="A90" s="32"/>
      <c r="B90" s="61" t="s">
        <v>404</v>
      </c>
      <c r="C90" s="21" t="s">
        <v>403</v>
      </c>
      <c r="D90" s="2"/>
      <c r="E90" s="21" t="s">
        <v>401</v>
      </c>
      <c r="F90" s="2" t="s">
        <v>257</v>
      </c>
      <c r="G90" s="37" t="s">
        <v>797</v>
      </c>
      <c r="H90" s="126">
        <v>907</v>
      </c>
      <c r="I90" s="37"/>
      <c r="J90" s="37" t="s">
        <v>682</v>
      </c>
      <c r="K90" s="38">
        <v>16</v>
      </c>
      <c r="L90">
        <v>65</v>
      </c>
    </row>
    <row r="91" spans="1:14" x14ac:dyDescent="0.2">
      <c r="A91" s="32"/>
      <c r="B91" s="61" t="s">
        <v>408</v>
      </c>
      <c r="C91" s="21" t="s">
        <v>407</v>
      </c>
      <c r="D91" s="2"/>
      <c r="E91" s="21" t="s">
        <v>405</v>
      </c>
      <c r="F91" s="2" t="s">
        <v>318</v>
      </c>
      <c r="G91" s="37" t="s">
        <v>798</v>
      </c>
      <c r="H91" s="126">
        <v>1141</v>
      </c>
      <c r="I91" s="37"/>
      <c r="J91" s="37" t="s">
        <v>682</v>
      </c>
      <c r="K91" s="38">
        <v>16</v>
      </c>
      <c r="L91">
        <v>75</v>
      </c>
    </row>
    <row r="92" spans="1:14" x14ac:dyDescent="0.2">
      <c r="A92" s="32"/>
      <c r="B92" s="61" t="s">
        <v>412</v>
      </c>
      <c r="C92" s="21" t="s">
        <v>411</v>
      </c>
      <c r="D92" s="2"/>
      <c r="E92" s="21" t="s">
        <v>409</v>
      </c>
      <c r="F92" s="2" t="s">
        <v>318</v>
      </c>
      <c r="G92" s="37" t="s">
        <v>799</v>
      </c>
      <c r="H92" s="126">
        <v>1141</v>
      </c>
      <c r="I92" s="37"/>
      <c r="J92" s="37" t="s">
        <v>682</v>
      </c>
      <c r="K92" s="38">
        <v>16</v>
      </c>
      <c r="L92">
        <v>75</v>
      </c>
    </row>
    <row r="93" spans="1:14" x14ac:dyDescent="0.2">
      <c r="A93" s="32"/>
      <c r="B93" s="61" t="s">
        <v>416</v>
      </c>
      <c r="C93" s="21" t="s">
        <v>415</v>
      </c>
      <c r="D93" s="2"/>
      <c r="E93" s="21" t="s">
        <v>413</v>
      </c>
      <c r="F93" s="2" t="s">
        <v>318</v>
      </c>
      <c r="G93" s="37" t="s">
        <v>800</v>
      </c>
      <c r="H93" s="126">
        <v>1141</v>
      </c>
      <c r="I93" s="37"/>
      <c r="J93" s="37" t="s">
        <v>682</v>
      </c>
      <c r="K93" s="38">
        <v>16</v>
      </c>
      <c r="L93">
        <v>75</v>
      </c>
    </row>
    <row r="94" spans="1:14" x14ac:dyDescent="0.2">
      <c r="A94" s="32"/>
      <c r="B94" s="61" t="s">
        <v>420</v>
      </c>
      <c r="C94" s="21" t="s">
        <v>419</v>
      </c>
      <c r="D94" s="2"/>
      <c r="E94" s="21" t="s">
        <v>417</v>
      </c>
      <c r="F94" s="2" t="s">
        <v>257</v>
      </c>
      <c r="G94" s="37" t="s">
        <v>801</v>
      </c>
      <c r="H94" s="126">
        <v>1081</v>
      </c>
      <c r="I94" s="37"/>
      <c r="J94" s="37" t="s">
        <v>682</v>
      </c>
      <c r="K94" s="38">
        <v>16</v>
      </c>
      <c r="L94">
        <v>75</v>
      </c>
    </row>
    <row r="95" spans="1:14" x14ac:dyDescent="0.2">
      <c r="A95" s="32"/>
      <c r="B95" s="61" t="s">
        <v>424</v>
      </c>
      <c r="C95" s="21" t="s">
        <v>423</v>
      </c>
      <c r="D95" s="2"/>
      <c r="E95" s="21" t="s">
        <v>421</v>
      </c>
      <c r="F95" s="2" t="s">
        <v>257</v>
      </c>
      <c r="G95" s="37" t="s">
        <v>802</v>
      </c>
      <c r="H95" s="126">
        <v>1081</v>
      </c>
      <c r="I95" s="37"/>
      <c r="J95" s="37" t="s">
        <v>682</v>
      </c>
      <c r="K95" s="38">
        <v>16</v>
      </c>
      <c r="L95">
        <v>75</v>
      </c>
    </row>
    <row r="96" spans="1:14" x14ac:dyDescent="0.2">
      <c r="A96" s="32"/>
      <c r="B96" s="61" t="s">
        <v>428</v>
      </c>
      <c r="C96" s="21" t="s">
        <v>427</v>
      </c>
      <c r="D96" s="2"/>
      <c r="E96" s="21" t="s">
        <v>425</v>
      </c>
      <c r="F96" s="2" t="s">
        <v>257</v>
      </c>
      <c r="G96" s="37" t="s">
        <v>803</v>
      </c>
      <c r="H96" s="126">
        <v>1081</v>
      </c>
      <c r="I96" s="37"/>
      <c r="J96" s="37" t="s">
        <v>682</v>
      </c>
      <c r="K96" s="38">
        <v>16</v>
      </c>
      <c r="L96">
        <v>75</v>
      </c>
    </row>
    <row r="97" spans="1:12" x14ac:dyDescent="0.2">
      <c r="A97" s="32"/>
      <c r="B97" s="61" t="s">
        <v>432</v>
      </c>
      <c r="C97" s="21" t="s">
        <v>431</v>
      </c>
      <c r="D97" s="2"/>
      <c r="E97" s="21" t="s">
        <v>429</v>
      </c>
      <c r="F97" s="2" t="s">
        <v>257</v>
      </c>
      <c r="G97" s="37" t="s">
        <v>804</v>
      </c>
      <c r="H97" s="126">
        <v>1541</v>
      </c>
      <c r="I97" s="37"/>
      <c r="J97" s="37" t="s">
        <v>682</v>
      </c>
      <c r="K97" s="38">
        <v>16</v>
      </c>
      <c r="L97">
        <v>80</v>
      </c>
    </row>
    <row r="98" spans="1:12" x14ac:dyDescent="0.2">
      <c r="A98" s="32"/>
      <c r="B98" s="61" t="s">
        <v>437</v>
      </c>
      <c r="C98" s="21" t="s">
        <v>436</v>
      </c>
      <c r="D98" s="2"/>
      <c r="E98" s="21" t="s">
        <v>433</v>
      </c>
      <c r="F98" s="2" t="s">
        <v>435</v>
      </c>
      <c r="G98" s="37" t="s">
        <v>805</v>
      </c>
      <c r="H98" s="126">
        <v>1600</v>
      </c>
      <c r="I98" s="37"/>
      <c r="J98" s="37" t="s">
        <v>682</v>
      </c>
      <c r="K98" s="38">
        <v>16</v>
      </c>
      <c r="L98">
        <v>80</v>
      </c>
    </row>
    <row r="99" spans="1:12" x14ac:dyDescent="0.2">
      <c r="A99" s="32"/>
      <c r="B99" s="61" t="s">
        <v>441</v>
      </c>
      <c r="C99" s="21" t="s">
        <v>440</v>
      </c>
      <c r="D99" s="2"/>
      <c r="E99" s="21" t="s">
        <v>438</v>
      </c>
      <c r="F99" s="2" t="s">
        <v>257</v>
      </c>
      <c r="G99" s="37" t="s">
        <v>806</v>
      </c>
      <c r="H99" s="126">
        <v>1541</v>
      </c>
      <c r="I99" s="37"/>
      <c r="J99" s="37" t="s">
        <v>682</v>
      </c>
      <c r="K99" s="38">
        <v>16</v>
      </c>
      <c r="L99">
        <v>80</v>
      </c>
    </row>
    <row r="100" spans="1:12" x14ac:dyDescent="0.2">
      <c r="A100" s="32"/>
      <c r="B100" s="61" t="s">
        <v>445</v>
      </c>
      <c r="C100" s="21" t="s">
        <v>444</v>
      </c>
      <c r="D100" s="2"/>
      <c r="E100" s="21" t="s">
        <v>442</v>
      </c>
      <c r="F100" s="2" t="s">
        <v>257</v>
      </c>
      <c r="G100" s="37" t="s">
        <v>807</v>
      </c>
      <c r="H100" s="126">
        <v>907</v>
      </c>
      <c r="I100" s="37"/>
      <c r="J100" s="37" t="s">
        <v>682</v>
      </c>
      <c r="K100" s="38">
        <v>16</v>
      </c>
      <c r="L100">
        <v>65</v>
      </c>
    </row>
    <row r="101" spans="1:12" x14ac:dyDescent="0.2">
      <c r="A101" s="32"/>
      <c r="B101" s="61" t="s">
        <v>449</v>
      </c>
      <c r="C101" s="21" t="s">
        <v>448</v>
      </c>
      <c r="D101" s="2"/>
      <c r="E101" s="21" t="s">
        <v>446</v>
      </c>
      <c r="F101" s="2" t="s">
        <v>318</v>
      </c>
      <c r="G101" s="37" t="s">
        <v>808</v>
      </c>
      <c r="H101" s="126">
        <v>967</v>
      </c>
      <c r="I101" s="37"/>
      <c r="J101" s="37" t="s">
        <v>682</v>
      </c>
      <c r="K101" s="38">
        <v>16</v>
      </c>
      <c r="L101">
        <v>65</v>
      </c>
    </row>
    <row r="102" spans="1:12" x14ac:dyDescent="0.2">
      <c r="A102" s="32"/>
      <c r="B102" s="61" t="s">
        <v>453</v>
      </c>
      <c r="C102" s="21" t="s">
        <v>452</v>
      </c>
      <c r="D102" s="2"/>
      <c r="E102" s="21" t="s">
        <v>450</v>
      </c>
      <c r="F102" s="2" t="s">
        <v>318</v>
      </c>
      <c r="G102" s="37" t="s">
        <v>809</v>
      </c>
      <c r="H102" s="126">
        <v>967</v>
      </c>
      <c r="I102" s="37"/>
      <c r="J102" s="37" t="s">
        <v>682</v>
      </c>
      <c r="K102" s="38">
        <v>16</v>
      </c>
      <c r="L102">
        <v>65</v>
      </c>
    </row>
    <row r="103" spans="1:12" x14ac:dyDescent="0.2">
      <c r="A103" s="32"/>
      <c r="B103" s="61" t="s">
        <v>457</v>
      </c>
      <c r="C103" s="21" t="s">
        <v>456</v>
      </c>
      <c r="D103" s="2"/>
      <c r="E103" s="21" t="s">
        <v>454</v>
      </c>
      <c r="F103" s="2" t="s">
        <v>318</v>
      </c>
      <c r="G103" s="37" t="s">
        <v>810</v>
      </c>
      <c r="H103" s="126">
        <v>967</v>
      </c>
      <c r="I103" s="37"/>
      <c r="J103" s="37" t="s">
        <v>682</v>
      </c>
      <c r="K103" s="38">
        <v>16</v>
      </c>
      <c r="L103">
        <v>65</v>
      </c>
    </row>
    <row r="104" spans="1:12" x14ac:dyDescent="0.2">
      <c r="A104" s="32"/>
      <c r="B104" s="61" t="s">
        <v>461</v>
      </c>
      <c r="C104" s="21" t="s">
        <v>460</v>
      </c>
      <c r="D104" s="2"/>
      <c r="E104" s="21" t="s">
        <v>458</v>
      </c>
      <c r="F104" s="2" t="s">
        <v>318</v>
      </c>
      <c r="G104" s="37" t="s">
        <v>811</v>
      </c>
      <c r="H104" s="126">
        <v>967</v>
      </c>
      <c r="I104" s="37"/>
      <c r="J104" s="37" t="s">
        <v>682</v>
      </c>
      <c r="K104" s="38">
        <v>16</v>
      </c>
      <c r="L104">
        <v>65</v>
      </c>
    </row>
    <row r="105" spans="1:12" x14ac:dyDescent="0.2">
      <c r="A105" s="32"/>
      <c r="B105" s="61" t="s">
        <v>465</v>
      </c>
      <c r="C105" s="21" t="s">
        <v>464</v>
      </c>
      <c r="D105" s="2"/>
      <c r="E105" s="21" t="s">
        <v>462</v>
      </c>
      <c r="F105" s="2" t="s">
        <v>257</v>
      </c>
      <c r="G105" s="37" t="s">
        <v>812</v>
      </c>
      <c r="H105" s="126">
        <v>907</v>
      </c>
      <c r="I105" s="37"/>
      <c r="J105" s="37" t="s">
        <v>682</v>
      </c>
      <c r="K105" s="38">
        <v>16</v>
      </c>
      <c r="L105">
        <v>65</v>
      </c>
    </row>
    <row r="106" spans="1:12" x14ac:dyDescent="0.2">
      <c r="A106" s="32"/>
      <c r="B106" s="61" t="s">
        <v>469</v>
      </c>
      <c r="C106" s="21" t="s">
        <v>468</v>
      </c>
      <c r="D106" s="2"/>
      <c r="E106" s="21" t="s">
        <v>466</v>
      </c>
      <c r="F106" s="2" t="s">
        <v>257</v>
      </c>
      <c r="G106" s="37" t="s">
        <v>813</v>
      </c>
      <c r="H106" s="126">
        <v>907</v>
      </c>
      <c r="I106" s="37"/>
      <c r="J106" s="37" t="s">
        <v>682</v>
      </c>
      <c r="K106" s="38">
        <v>16</v>
      </c>
      <c r="L106">
        <v>65</v>
      </c>
    </row>
    <row r="107" spans="1:12" x14ac:dyDescent="0.2">
      <c r="A107" s="32"/>
      <c r="B107" s="61" t="s">
        <v>473</v>
      </c>
      <c r="C107" s="21" t="s">
        <v>472</v>
      </c>
      <c r="D107" s="2"/>
      <c r="E107" s="21" t="s">
        <v>470</v>
      </c>
      <c r="F107" s="2" t="s">
        <v>257</v>
      </c>
      <c r="G107" s="37" t="s">
        <v>814</v>
      </c>
      <c r="H107" s="126">
        <v>907</v>
      </c>
      <c r="I107" s="37"/>
      <c r="J107" s="37" t="s">
        <v>682</v>
      </c>
      <c r="K107" s="38">
        <v>16</v>
      </c>
      <c r="L107">
        <v>65</v>
      </c>
    </row>
    <row r="108" spans="1:12" x14ac:dyDescent="0.2">
      <c r="A108" s="32"/>
      <c r="B108" s="61" t="s">
        <v>477</v>
      </c>
      <c r="C108" s="21" t="s">
        <v>476</v>
      </c>
      <c r="D108" s="2"/>
      <c r="E108" s="21" t="s">
        <v>474</v>
      </c>
      <c r="F108" s="2" t="s">
        <v>318</v>
      </c>
      <c r="G108" s="37" t="s">
        <v>815</v>
      </c>
      <c r="H108" s="126">
        <v>1273</v>
      </c>
      <c r="I108" s="37"/>
      <c r="J108" s="37" t="s">
        <v>682</v>
      </c>
      <c r="K108" s="38">
        <v>16</v>
      </c>
      <c r="L108">
        <v>95</v>
      </c>
    </row>
    <row r="109" spans="1:12" x14ac:dyDescent="0.2">
      <c r="A109" s="32"/>
      <c r="B109" s="61" t="s">
        <v>481</v>
      </c>
      <c r="C109" s="21" t="s">
        <v>480</v>
      </c>
      <c r="D109" s="2"/>
      <c r="E109" s="21" t="s">
        <v>478</v>
      </c>
      <c r="F109" s="2" t="s">
        <v>318</v>
      </c>
      <c r="G109" s="37" t="s">
        <v>816</v>
      </c>
      <c r="H109" s="126">
        <v>1273</v>
      </c>
      <c r="I109" s="37"/>
      <c r="J109" s="37" t="s">
        <v>682</v>
      </c>
      <c r="K109" s="38">
        <v>16</v>
      </c>
      <c r="L109">
        <v>95</v>
      </c>
    </row>
    <row r="110" spans="1:12" x14ac:dyDescent="0.2">
      <c r="A110" s="32"/>
      <c r="B110" s="61" t="s">
        <v>485</v>
      </c>
      <c r="C110" s="21" t="s">
        <v>484</v>
      </c>
      <c r="D110" s="2"/>
      <c r="E110" s="21" t="s">
        <v>482</v>
      </c>
      <c r="F110" s="2" t="s">
        <v>257</v>
      </c>
      <c r="G110" s="37" t="s">
        <v>817</v>
      </c>
      <c r="H110" s="126">
        <v>1213</v>
      </c>
      <c r="I110" s="37"/>
      <c r="J110" s="37" t="s">
        <v>682</v>
      </c>
      <c r="K110" s="38">
        <v>16</v>
      </c>
      <c r="L110">
        <v>95</v>
      </c>
    </row>
    <row r="111" spans="1:12" x14ac:dyDescent="0.2">
      <c r="A111" s="32"/>
      <c r="B111" s="61" t="s">
        <v>489</v>
      </c>
      <c r="C111" s="21" t="s">
        <v>488</v>
      </c>
      <c r="D111" s="2"/>
      <c r="E111" s="21" t="s">
        <v>486</v>
      </c>
      <c r="F111" s="2" t="s">
        <v>257</v>
      </c>
      <c r="G111" s="37" t="s">
        <v>818</v>
      </c>
      <c r="H111" s="126">
        <v>1213</v>
      </c>
      <c r="I111" s="37"/>
      <c r="J111" s="37" t="s">
        <v>682</v>
      </c>
      <c r="K111" s="38">
        <v>16</v>
      </c>
      <c r="L111">
        <v>95</v>
      </c>
    </row>
    <row r="112" spans="1:12" x14ac:dyDescent="0.2">
      <c r="A112" s="32"/>
      <c r="B112" s="61" t="s">
        <v>493</v>
      </c>
      <c r="C112" s="21" t="s">
        <v>492</v>
      </c>
      <c r="D112" s="2"/>
      <c r="E112" s="21" t="s">
        <v>490</v>
      </c>
      <c r="F112" s="2" t="s">
        <v>257</v>
      </c>
      <c r="G112" s="37" t="s">
        <v>819</v>
      </c>
      <c r="H112" s="126">
        <v>1213</v>
      </c>
      <c r="I112" s="37"/>
      <c r="J112" s="37" t="s">
        <v>682</v>
      </c>
      <c r="K112" s="38">
        <v>16</v>
      </c>
      <c r="L112">
        <v>95</v>
      </c>
    </row>
    <row r="113" spans="1:12" x14ac:dyDescent="0.2">
      <c r="A113" s="32"/>
      <c r="B113" s="61" t="s">
        <v>497</v>
      </c>
      <c r="C113" s="21" t="s">
        <v>496</v>
      </c>
      <c r="D113" s="2"/>
      <c r="E113" s="21" t="s">
        <v>494</v>
      </c>
      <c r="F113" s="2" t="s">
        <v>257</v>
      </c>
      <c r="G113" s="37" t="s">
        <v>820</v>
      </c>
      <c r="H113" s="126">
        <v>1213</v>
      </c>
      <c r="I113" s="37"/>
      <c r="J113" s="37" t="s">
        <v>682</v>
      </c>
      <c r="K113" s="38">
        <v>16</v>
      </c>
      <c r="L113">
        <v>95</v>
      </c>
    </row>
    <row r="114" spans="1:12" x14ac:dyDescent="0.2">
      <c r="A114" s="32"/>
      <c r="B114" s="61" t="s">
        <v>501</v>
      </c>
      <c r="C114" s="21" t="s">
        <v>500</v>
      </c>
      <c r="D114" s="2"/>
      <c r="E114" s="21" t="s">
        <v>498</v>
      </c>
      <c r="F114" s="2" t="s">
        <v>257</v>
      </c>
      <c r="G114" s="37" t="s">
        <v>821</v>
      </c>
      <c r="H114" s="126">
        <v>1451</v>
      </c>
      <c r="I114" s="37"/>
      <c r="J114" s="37" t="s">
        <v>682</v>
      </c>
      <c r="K114" s="38">
        <v>16</v>
      </c>
      <c r="L114">
        <v>125</v>
      </c>
    </row>
    <row r="115" spans="1:12" x14ac:dyDescent="0.2">
      <c r="A115" s="32"/>
      <c r="B115" s="61" t="s">
        <v>505</v>
      </c>
      <c r="C115" s="21" t="s">
        <v>504</v>
      </c>
      <c r="D115" s="2"/>
      <c r="E115" s="21" t="s">
        <v>502</v>
      </c>
      <c r="F115" s="2" t="s">
        <v>435</v>
      </c>
      <c r="G115" s="37" t="s">
        <v>822</v>
      </c>
      <c r="H115" s="126">
        <v>1511</v>
      </c>
      <c r="I115" s="37"/>
      <c r="J115" s="37" t="s">
        <v>682</v>
      </c>
      <c r="K115" s="38">
        <v>16</v>
      </c>
      <c r="L115">
        <v>125</v>
      </c>
    </row>
    <row r="116" spans="1:12" x14ac:dyDescent="0.2">
      <c r="A116" s="32"/>
      <c r="B116" s="61" t="s">
        <v>509</v>
      </c>
      <c r="C116" s="21" t="s">
        <v>508</v>
      </c>
      <c r="D116" s="2"/>
      <c r="E116" s="21" t="s">
        <v>506</v>
      </c>
      <c r="F116" s="2" t="s">
        <v>435</v>
      </c>
      <c r="G116" s="37" t="s">
        <v>823</v>
      </c>
      <c r="H116" s="126">
        <v>1511</v>
      </c>
      <c r="I116" s="37"/>
      <c r="J116" s="37" t="s">
        <v>682</v>
      </c>
      <c r="K116" s="38">
        <v>16</v>
      </c>
      <c r="L116">
        <v>125</v>
      </c>
    </row>
    <row r="117" spans="1:12" x14ac:dyDescent="0.2">
      <c r="A117" s="32"/>
      <c r="B117" s="61" t="s">
        <v>513</v>
      </c>
      <c r="C117" s="21" t="s">
        <v>512</v>
      </c>
      <c r="D117" s="2"/>
      <c r="E117" s="21" t="s">
        <v>510</v>
      </c>
      <c r="F117" s="2" t="s">
        <v>257</v>
      </c>
      <c r="G117" s="37" t="s">
        <v>824</v>
      </c>
      <c r="H117" s="126">
        <v>1451</v>
      </c>
      <c r="I117" s="37"/>
      <c r="J117" s="37" t="s">
        <v>682</v>
      </c>
      <c r="K117" s="38">
        <v>16</v>
      </c>
      <c r="L117">
        <v>125</v>
      </c>
    </row>
    <row r="118" spans="1:12" x14ac:dyDescent="0.2">
      <c r="A118" s="32"/>
      <c r="B118" s="61" t="s">
        <v>517</v>
      </c>
      <c r="C118" s="21" t="s">
        <v>516</v>
      </c>
      <c r="D118" s="2"/>
      <c r="E118" s="21" t="s">
        <v>514</v>
      </c>
      <c r="F118" s="2" t="s">
        <v>257</v>
      </c>
      <c r="G118" s="37" t="s">
        <v>825</v>
      </c>
      <c r="H118" s="126">
        <v>1009</v>
      </c>
      <c r="I118" s="37"/>
      <c r="J118" s="37" t="s">
        <v>682</v>
      </c>
      <c r="K118" s="38">
        <v>16</v>
      </c>
      <c r="L118">
        <v>65</v>
      </c>
    </row>
    <row r="119" spans="1:12" x14ac:dyDescent="0.2">
      <c r="A119" s="32"/>
      <c r="B119" s="61" t="s">
        <v>521</v>
      </c>
      <c r="C119" s="21" t="s">
        <v>520</v>
      </c>
      <c r="D119" s="2"/>
      <c r="E119" s="21" t="s">
        <v>518</v>
      </c>
      <c r="F119" s="2" t="s">
        <v>318</v>
      </c>
      <c r="G119" s="37" t="s">
        <v>826</v>
      </c>
      <c r="H119" s="126">
        <v>1069</v>
      </c>
      <c r="I119" s="37"/>
      <c r="J119" s="37" t="s">
        <v>682</v>
      </c>
      <c r="K119" s="38">
        <v>16</v>
      </c>
      <c r="L119">
        <v>65</v>
      </c>
    </row>
    <row r="120" spans="1:12" x14ac:dyDescent="0.2">
      <c r="A120" s="32"/>
      <c r="B120" s="61" t="s">
        <v>525</v>
      </c>
      <c r="C120" s="21" t="s">
        <v>524</v>
      </c>
      <c r="D120" s="2"/>
      <c r="E120" s="21" t="s">
        <v>522</v>
      </c>
      <c r="F120" s="2" t="s">
        <v>318</v>
      </c>
      <c r="G120" s="37" t="s">
        <v>827</v>
      </c>
      <c r="H120" s="126">
        <v>1069</v>
      </c>
      <c r="I120" s="37"/>
      <c r="J120" s="37" t="s">
        <v>682</v>
      </c>
      <c r="K120" s="38">
        <v>16</v>
      </c>
      <c r="L120">
        <v>65</v>
      </c>
    </row>
    <row r="121" spans="1:12" x14ac:dyDescent="0.2">
      <c r="A121" s="32"/>
      <c r="B121" s="61" t="s">
        <v>529</v>
      </c>
      <c r="C121" s="21" t="s">
        <v>528</v>
      </c>
      <c r="D121" s="2"/>
      <c r="E121" s="21" t="s">
        <v>526</v>
      </c>
      <c r="F121" s="2" t="s">
        <v>318</v>
      </c>
      <c r="G121" s="37" t="s">
        <v>828</v>
      </c>
      <c r="H121" s="126">
        <v>1069</v>
      </c>
      <c r="I121" s="37"/>
      <c r="J121" s="37" t="s">
        <v>682</v>
      </c>
      <c r="K121" s="38">
        <v>16</v>
      </c>
      <c r="L121">
        <v>65</v>
      </c>
    </row>
    <row r="122" spans="1:12" x14ac:dyDescent="0.2">
      <c r="A122" s="32"/>
      <c r="B122" s="61" t="s">
        <v>533</v>
      </c>
      <c r="C122" s="21" t="s">
        <v>532</v>
      </c>
      <c r="D122" s="2"/>
      <c r="E122" s="21" t="s">
        <v>530</v>
      </c>
      <c r="F122" s="2" t="s">
        <v>318</v>
      </c>
      <c r="G122" s="37" t="s">
        <v>829</v>
      </c>
      <c r="H122" s="126">
        <v>1069</v>
      </c>
      <c r="I122" s="37"/>
      <c r="J122" s="37" t="s">
        <v>682</v>
      </c>
      <c r="K122" s="38">
        <v>16</v>
      </c>
      <c r="L122">
        <v>65</v>
      </c>
    </row>
    <row r="123" spans="1:12" x14ac:dyDescent="0.2">
      <c r="A123" s="32"/>
      <c r="B123" s="61" t="s">
        <v>537</v>
      </c>
      <c r="C123" s="21" t="s">
        <v>536</v>
      </c>
      <c r="D123" s="2"/>
      <c r="E123" s="21" t="s">
        <v>534</v>
      </c>
      <c r="F123" s="2" t="s">
        <v>257</v>
      </c>
      <c r="G123" s="37" t="s">
        <v>830</v>
      </c>
      <c r="H123" s="126">
        <v>1009</v>
      </c>
      <c r="I123" s="37"/>
      <c r="J123" s="37" t="s">
        <v>682</v>
      </c>
      <c r="K123" s="38">
        <v>16</v>
      </c>
      <c r="L123">
        <v>65</v>
      </c>
    </row>
    <row r="124" spans="1:12" x14ac:dyDescent="0.2">
      <c r="A124" s="32"/>
      <c r="B124" s="61" t="s">
        <v>541</v>
      </c>
      <c r="C124" s="21" t="s">
        <v>540</v>
      </c>
      <c r="D124" s="2"/>
      <c r="E124" s="21" t="s">
        <v>538</v>
      </c>
      <c r="F124" s="2" t="s">
        <v>257</v>
      </c>
      <c r="G124" s="37" t="s">
        <v>831</v>
      </c>
      <c r="H124" s="126">
        <v>1009</v>
      </c>
      <c r="I124" s="37"/>
      <c r="J124" s="37" t="s">
        <v>682</v>
      </c>
      <c r="K124" s="38">
        <v>16</v>
      </c>
      <c r="L124">
        <v>65</v>
      </c>
    </row>
    <row r="125" spans="1:12" x14ac:dyDescent="0.2">
      <c r="A125" s="32"/>
      <c r="B125" s="61" t="s">
        <v>545</v>
      </c>
      <c r="C125" s="21" t="s">
        <v>544</v>
      </c>
      <c r="D125" s="2"/>
      <c r="E125" s="21" t="s">
        <v>542</v>
      </c>
      <c r="F125" s="2" t="s">
        <v>257</v>
      </c>
      <c r="G125" s="37" t="s">
        <v>832</v>
      </c>
      <c r="H125" s="126">
        <v>1009</v>
      </c>
      <c r="I125" s="37"/>
      <c r="J125" s="37" t="s">
        <v>682</v>
      </c>
      <c r="K125" s="38">
        <v>16</v>
      </c>
      <c r="L125">
        <v>65</v>
      </c>
    </row>
    <row r="126" spans="1:12" x14ac:dyDescent="0.2">
      <c r="A126" s="32"/>
      <c r="B126" s="61" t="s">
        <v>549</v>
      </c>
      <c r="C126" s="21" t="s">
        <v>548</v>
      </c>
      <c r="D126" s="2"/>
      <c r="E126" s="21" t="s">
        <v>546</v>
      </c>
      <c r="F126" s="2" t="s">
        <v>257</v>
      </c>
      <c r="G126" s="37" t="s">
        <v>833</v>
      </c>
      <c r="H126" s="126">
        <v>1355</v>
      </c>
      <c r="I126" s="37"/>
      <c r="J126" s="37" t="s">
        <v>682</v>
      </c>
      <c r="K126" s="38">
        <v>16</v>
      </c>
      <c r="L126">
        <v>110</v>
      </c>
    </row>
    <row r="127" spans="1:12" x14ac:dyDescent="0.2">
      <c r="A127" s="32"/>
      <c r="B127" s="61" t="s">
        <v>553</v>
      </c>
      <c r="C127" s="21" t="s">
        <v>552</v>
      </c>
      <c r="D127" s="2"/>
      <c r="E127" s="21" t="s">
        <v>550</v>
      </c>
      <c r="F127" s="2" t="s">
        <v>435</v>
      </c>
      <c r="G127" s="37" t="s">
        <v>834</v>
      </c>
      <c r="H127" s="126">
        <v>1622</v>
      </c>
      <c r="I127" s="37"/>
      <c r="J127" s="37" t="s">
        <v>682</v>
      </c>
      <c r="K127" s="38">
        <v>16</v>
      </c>
      <c r="L127">
        <v>110</v>
      </c>
    </row>
    <row r="128" spans="1:12" x14ac:dyDescent="0.2">
      <c r="A128" s="32"/>
      <c r="B128" s="61" t="s">
        <v>557</v>
      </c>
      <c r="C128" s="21" t="s">
        <v>556</v>
      </c>
      <c r="D128" s="2"/>
      <c r="E128" s="21" t="s">
        <v>554</v>
      </c>
      <c r="F128" s="2" t="s">
        <v>257</v>
      </c>
      <c r="G128" s="37" t="s">
        <v>835</v>
      </c>
      <c r="H128" s="126">
        <v>1355</v>
      </c>
      <c r="I128" s="37"/>
      <c r="J128" s="37" t="s">
        <v>682</v>
      </c>
      <c r="K128" s="38">
        <v>16</v>
      </c>
      <c r="L128">
        <v>110</v>
      </c>
    </row>
    <row r="129" spans="1:12" x14ac:dyDescent="0.2">
      <c r="A129" s="32"/>
      <c r="B129" s="61" t="s">
        <v>561</v>
      </c>
      <c r="C129" s="21" t="s">
        <v>560</v>
      </c>
      <c r="D129" s="2"/>
      <c r="E129" s="21" t="s">
        <v>558</v>
      </c>
      <c r="F129" s="2" t="s">
        <v>257</v>
      </c>
      <c r="G129" s="37" t="s">
        <v>836</v>
      </c>
      <c r="H129" s="126">
        <v>1355</v>
      </c>
      <c r="I129" s="37"/>
      <c r="J129" s="37" t="s">
        <v>682</v>
      </c>
      <c r="K129" s="38">
        <v>16</v>
      </c>
      <c r="L129">
        <v>110</v>
      </c>
    </row>
    <row r="130" spans="1:12" x14ac:dyDescent="0.2">
      <c r="A130" s="32"/>
      <c r="B130" s="61" t="s">
        <v>565</v>
      </c>
      <c r="C130" s="21" t="s">
        <v>564</v>
      </c>
      <c r="D130" s="2"/>
      <c r="E130" s="21" t="s">
        <v>562</v>
      </c>
      <c r="F130" s="2" t="s">
        <v>435</v>
      </c>
      <c r="G130" s="37" t="s">
        <v>837</v>
      </c>
      <c r="H130" s="126">
        <v>1796</v>
      </c>
      <c r="I130" s="37"/>
      <c r="J130" s="37" t="s">
        <v>682</v>
      </c>
      <c r="K130" s="38">
        <v>16</v>
      </c>
      <c r="L130">
        <v>145</v>
      </c>
    </row>
    <row r="131" spans="1:12" x14ac:dyDescent="0.2">
      <c r="A131" s="32"/>
      <c r="B131" s="61" t="s">
        <v>569</v>
      </c>
      <c r="C131" s="21" t="s">
        <v>568</v>
      </c>
      <c r="D131" s="2"/>
      <c r="E131" s="21" t="s">
        <v>566</v>
      </c>
      <c r="F131" s="2" t="s">
        <v>435</v>
      </c>
      <c r="G131" s="37" t="s">
        <v>838</v>
      </c>
      <c r="H131" s="126">
        <v>1796</v>
      </c>
      <c r="I131" s="37"/>
      <c r="J131" s="37" t="s">
        <v>682</v>
      </c>
      <c r="K131" s="38">
        <v>16</v>
      </c>
      <c r="L131">
        <v>145</v>
      </c>
    </row>
    <row r="132" spans="1:12" x14ac:dyDescent="0.2">
      <c r="A132" s="32"/>
      <c r="B132" s="61" t="s">
        <v>573</v>
      </c>
      <c r="C132" s="21" t="s">
        <v>572</v>
      </c>
      <c r="D132" s="2"/>
      <c r="E132" s="21" t="s">
        <v>570</v>
      </c>
      <c r="F132" s="2" t="s">
        <v>435</v>
      </c>
      <c r="G132" s="37" t="s">
        <v>839</v>
      </c>
      <c r="H132" s="126">
        <v>1796</v>
      </c>
      <c r="I132" s="37"/>
      <c r="J132" s="37" t="s">
        <v>682</v>
      </c>
      <c r="K132" s="38">
        <v>16</v>
      </c>
      <c r="L132">
        <v>145</v>
      </c>
    </row>
    <row r="133" spans="1:12" x14ac:dyDescent="0.2">
      <c r="A133" s="32"/>
      <c r="B133" s="61" t="s">
        <v>577</v>
      </c>
      <c r="C133" s="21" t="s">
        <v>576</v>
      </c>
      <c r="D133" s="2"/>
      <c r="E133" s="21" t="s">
        <v>574</v>
      </c>
      <c r="F133" s="2" t="s">
        <v>435</v>
      </c>
      <c r="G133" s="37" t="s">
        <v>840</v>
      </c>
      <c r="H133" s="126">
        <v>1937</v>
      </c>
      <c r="I133" s="37"/>
      <c r="J133" s="37" t="s">
        <v>682</v>
      </c>
      <c r="K133" s="38">
        <v>16</v>
      </c>
      <c r="L133">
        <v>145</v>
      </c>
    </row>
    <row r="134" spans="1:12" x14ac:dyDescent="0.2">
      <c r="A134" s="32"/>
      <c r="B134" s="61" t="s">
        <v>581</v>
      </c>
      <c r="C134" s="21" t="s">
        <v>580</v>
      </c>
      <c r="D134" s="2"/>
      <c r="E134" s="21" t="s">
        <v>578</v>
      </c>
      <c r="F134" s="2" t="s">
        <v>435</v>
      </c>
      <c r="G134" s="37" t="s">
        <v>841</v>
      </c>
      <c r="H134" s="126">
        <v>1937</v>
      </c>
      <c r="I134" s="37"/>
      <c r="J134" s="37" t="s">
        <v>682</v>
      </c>
      <c r="K134" s="38">
        <v>16</v>
      </c>
      <c r="L134">
        <v>145</v>
      </c>
    </row>
    <row r="135" spans="1:12" x14ac:dyDescent="0.2">
      <c r="A135" s="32"/>
      <c r="B135" s="61" t="s">
        <v>585</v>
      </c>
      <c r="C135" s="21" t="s">
        <v>584</v>
      </c>
      <c r="D135" s="2"/>
      <c r="E135" s="21" t="s">
        <v>582</v>
      </c>
      <c r="F135" s="2" t="s">
        <v>435</v>
      </c>
      <c r="G135" s="37" t="s">
        <v>842</v>
      </c>
      <c r="H135" s="126">
        <v>1937</v>
      </c>
      <c r="I135" s="37"/>
      <c r="J135" s="37" t="s">
        <v>682</v>
      </c>
      <c r="K135" s="38">
        <v>16</v>
      </c>
      <c r="L135">
        <v>145</v>
      </c>
    </row>
    <row r="136" spans="1:12" x14ac:dyDescent="0.2">
      <c r="A136" s="32"/>
      <c r="B136" s="61" t="s">
        <v>589</v>
      </c>
      <c r="C136" s="21" t="s">
        <v>588</v>
      </c>
      <c r="D136" s="2"/>
      <c r="E136" s="21" t="s">
        <v>586</v>
      </c>
      <c r="F136" s="2" t="s">
        <v>318</v>
      </c>
      <c r="G136" s="37" t="s">
        <v>843</v>
      </c>
      <c r="H136" s="126">
        <v>2021</v>
      </c>
      <c r="I136" s="37"/>
      <c r="J136" s="37" t="s">
        <v>682</v>
      </c>
      <c r="K136" s="38">
        <v>16</v>
      </c>
      <c r="L136">
        <v>88</v>
      </c>
    </row>
    <row r="137" spans="1:12" x14ac:dyDescent="0.2">
      <c r="A137" s="32"/>
      <c r="B137" s="61" t="s">
        <v>593</v>
      </c>
      <c r="C137" s="21" t="s">
        <v>592</v>
      </c>
      <c r="D137" s="2"/>
      <c r="E137" s="21" t="s">
        <v>590</v>
      </c>
      <c r="F137" s="2" t="s">
        <v>318</v>
      </c>
      <c r="G137" s="37" t="s">
        <v>844</v>
      </c>
      <c r="H137" s="126">
        <v>1123</v>
      </c>
      <c r="I137" s="37"/>
      <c r="J137" s="37" t="s">
        <v>682</v>
      </c>
      <c r="K137" s="38">
        <v>16</v>
      </c>
      <c r="L137">
        <v>88</v>
      </c>
    </row>
    <row r="138" spans="1:12" x14ac:dyDescent="0.2">
      <c r="A138" s="32"/>
      <c r="B138" s="61" t="s">
        <v>597</v>
      </c>
      <c r="C138" s="21" t="s">
        <v>596</v>
      </c>
      <c r="D138" s="2"/>
      <c r="E138" s="21" t="s">
        <v>594</v>
      </c>
      <c r="F138" s="2" t="s">
        <v>257</v>
      </c>
      <c r="G138" s="37" t="s">
        <v>845</v>
      </c>
      <c r="H138" s="126">
        <v>1375</v>
      </c>
      <c r="I138" s="37"/>
      <c r="J138" s="37" t="s">
        <v>682</v>
      </c>
      <c r="K138" s="38">
        <v>16</v>
      </c>
      <c r="L138">
        <v>88</v>
      </c>
    </row>
    <row r="139" spans="1:12" x14ac:dyDescent="0.2">
      <c r="A139" s="32"/>
      <c r="B139" s="61" t="s">
        <v>601</v>
      </c>
      <c r="C139" s="21" t="s">
        <v>600</v>
      </c>
      <c r="D139" s="2"/>
      <c r="E139" s="21" t="s">
        <v>598</v>
      </c>
      <c r="F139" s="2" t="s">
        <v>257</v>
      </c>
      <c r="G139" s="37" t="s">
        <v>846</v>
      </c>
      <c r="H139" s="126">
        <v>1375</v>
      </c>
      <c r="I139" s="37"/>
      <c r="J139" s="37" t="s">
        <v>682</v>
      </c>
      <c r="K139" s="38">
        <v>16</v>
      </c>
      <c r="L139">
        <v>88</v>
      </c>
    </row>
    <row r="140" spans="1:12" x14ac:dyDescent="0.2">
      <c r="A140" s="32"/>
      <c r="B140" s="61" t="s">
        <v>605</v>
      </c>
      <c r="C140" s="21" t="s">
        <v>604</v>
      </c>
      <c r="D140" s="2"/>
      <c r="E140" s="21" t="s">
        <v>602</v>
      </c>
      <c r="F140" s="2" t="s">
        <v>257</v>
      </c>
      <c r="G140" s="37" t="s">
        <v>847</v>
      </c>
      <c r="H140" s="126">
        <v>1375</v>
      </c>
      <c r="I140" s="37"/>
      <c r="J140" s="37" t="s">
        <v>682</v>
      </c>
      <c r="K140" s="38">
        <v>16</v>
      </c>
      <c r="L140">
        <v>88</v>
      </c>
    </row>
    <row r="141" spans="1:12" x14ac:dyDescent="0.2">
      <c r="A141" s="32"/>
      <c r="B141" s="61" t="s">
        <v>609</v>
      </c>
      <c r="C141" s="21" t="s">
        <v>608</v>
      </c>
      <c r="D141" s="2"/>
      <c r="E141" s="21" t="s">
        <v>606</v>
      </c>
      <c r="F141" s="2" t="s">
        <v>257</v>
      </c>
      <c r="G141" s="37" t="s">
        <v>848</v>
      </c>
      <c r="H141" s="126">
        <v>1796</v>
      </c>
      <c r="I141" s="37"/>
      <c r="J141" s="37" t="s">
        <v>682</v>
      </c>
      <c r="K141" s="38">
        <v>16</v>
      </c>
      <c r="L141">
        <v>138</v>
      </c>
    </row>
    <row r="142" spans="1:12" x14ac:dyDescent="0.2">
      <c r="A142" s="32"/>
      <c r="B142" s="61" t="s">
        <v>613</v>
      </c>
      <c r="C142" s="21" t="s">
        <v>612</v>
      </c>
      <c r="D142" s="2"/>
      <c r="E142" s="21" t="s">
        <v>610</v>
      </c>
      <c r="F142" s="2" t="s">
        <v>318</v>
      </c>
      <c r="G142" s="37" t="s">
        <v>849</v>
      </c>
      <c r="H142" s="126">
        <v>1861</v>
      </c>
      <c r="I142" s="37"/>
      <c r="J142" s="37" t="s">
        <v>682</v>
      </c>
      <c r="K142" s="38">
        <v>16</v>
      </c>
      <c r="L142">
        <v>138</v>
      </c>
    </row>
    <row r="143" spans="1:12" x14ac:dyDescent="0.2">
      <c r="A143" s="32"/>
      <c r="B143" s="61" t="s">
        <v>617</v>
      </c>
      <c r="C143" s="21" t="s">
        <v>616</v>
      </c>
      <c r="D143" s="2"/>
      <c r="E143" s="21" t="s">
        <v>614</v>
      </c>
      <c r="F143" s="2" t="s">
        <v>318</v>
      </c>
      <c r="G143" s="37" t="s">
        <v>850</v>
      </c>
      <c r="H143" s="126">
        <v>1861</v>
      </c>
      <c r="I143" s="37"/>
      <c r="J143" s="37" t="s">
        <v>682</v>
      </c>
      <c r="K143" s="38">
        <v>16</v>
      </c>
      <c r="L143">
        <v>138</v>
      </c>
    </row>
    <row r="144" spans="1:12" x14ac:dyDescent="0.2">
      <c r="A144" s="32"/>
      <c r="B144" s="61" t="s">
        <v>621</v>
      </c>
      <c r="C144" s="21" t="s">
        <v>620</v>
      </c>
      <c r="D144" s="2"/>
      <c r="E144" s="21" t="s">
        <v>618</v>
      </c>
      <c r="F144" s="2" t="s">
        <v>435</v>
      </c>
      <c r="G144" s="37" t="s">
        <v>851</v>
      </c>
      <c r="H144" s="126">
        <v>2317</v>
      </c>
      <c r="I144" s="37"/>
      <c r="J144" s="37" t="s">
        <v>682</v>
      </c>
      <c r="K144" s="38">
        <v>16</v>
      </c>
      <c r="L144">
        <v>248</v>
      </c>
    </row>
    <row r="145" spans="1:12" x14ac:dyDescent="0.2">
      <c r="A145" s="32"/>
      <c r="B145" s="61" t="s">
        <v>625</v>
      </c>
      <c r="C145" s="21" t="s">
        <v>624</v>
      </c>
      <c r="D145" s="2"/>
      <c r="E145" s="21" t="s">
        <v>622</v>
      </c>
      <c r="F145" s="2" t="s">
        <v>435</v>
      </c>
      <c r="G145" s="37" t="s">
        <v>852</v>
      </c>
      <c r="H145" s="126">
        <v>2317</v>
      </c>
      <c r="I145" s="37"/>
      <c r="J145" s="37" t="s">
        <v>682</v>
      </c>
      <c r="K145" s="38">
        <v>16</v>
      </c>
      <c r="L145">
        <v>248</v>
      </c>
    </row>
    <row r="146" spans="1:12" x14ac:dyDescent="0.2">
      <c r="A146" s="32"/>
      <c r="B146" s="61" t="s">
        <v>629</v>
      </c>
      <c r="C146" s="21" t="s">
        <v>628</v>
      </c>
      <c r="D146" s="2"/>
      <c r="E146" s="21" t="s">
        <v>626</v>
      </c>
      <c r="F146" s="2" t="s">
        <v>435</v>
      </c>
      <c r="G146" s="37" t="s">
        <v>853</v>
      </c>
      <c r="H146" s="126">
        <v>2317</v>
      </c>
      <c r="I146" s="37"/>
      <c r="J146" s="37" t="s">
        <v>682</v>
      </c>
      <c r="K146" s="38">
        <v>16</v>
      </c>
      <c r="L146">
        <v>248</v>
      </c>
    </row>
    <row r="147" spans="1:12" x14ac:dyDescent="0.2">
      <c r="A147" s="32"/>
      <c r="B147" s="61" t="s">
        <v>633</v>
      </c>
      <c r="C147" s="21" t="s">
        <v>632</v>
      </c>
      <c r="D147" s="2"/>
      <c r="E147" s="21" t="s">
        <v>630</v>
      </c>
      <c r="F147" s="2" t="s">
        <v>435</v>
      </c>
      <c r="G147" s="37" t="s">
        <v>854</v>
      </c>
      <c r="H147" s="126">
        <v>2495</v>
      </c>
      <c r="I147" s="37"/>
      <c r="J147" s="37" t="s">
        <v>682</v>
      </c>
      <c r="K147" s="38">
        <v>16</v>
      </c>
      <c r="L147">
        <v>248</v>
      </c>
    </row>
    <row r="148" spans="1:12" x14ac:dyDescent="0.2">
      <c r="A148" s="32"/>
      <c r="B148" s="61" t="s">
        <v>637</v>
      </c>
      <c r="C148" s="21" t="s">
        <v>636</v>
      </c>
      <c r="D148" s="2"/>
      <c r="E148" s="21" t="s">
        <v>634</v>
      </c>
      <c r="F148" s="2" t="s">
        <v>435</v>
      </c>
      <c r="G148" s="37" t="s">
        <v>855</v>
      </c>
      <c r="H148" s="126">
        <v>2495</v>
      </c>
      <c r="I148" s="37"/>
      <c r="J148" s="37" t="s">
        <v>682</v>
      </c>
      <c r="K148" s="38">
        <v>16</v>
      </c>
      <c r="L148">
        <v>248</v>
      </c>
    </row>
    <row r="149" spans="1:12" x14ac:dyDescent="0.2">
      <c r="A149" s="32"/>
      <c r="B149" s="61" t="s">
        <v>641</v>
      </c>
      <c r="C149" s="21" t="s">
        <v>640</v>
      </c>
      <c r="D149" s="2"/>
      <c r="E149" s="21" t="s">
        <v>638</v>
      </c>
      <c r="F149" s="2" t="s">
        <v>435</v>
      </c>
      <c r="G149" s="37" t="s">
        <v>856</v>
      </c>
      <c r="H149" s="126">
        <v>2495</v>
      </c>
      <c r="I149" s="37"/>
      <c r="J149" s="37" t="s">
        <v>682</v>
      </c>
      <c r="K149" s="38">
        <v>16</v>
      </c>
      <c r="L149">
        <v>248</v>
      </c>
    </row>
    <row r="150" spans="1:12" x14ac:dyDescent="0.2">
      <c r="A150" s="32"/>
      <c r="B150" s="61" t="s">
        <v>645</v>
      </c>
      <c r="C150" s="21" t="s">
        <v>644</v>
      </c>
      <c r="D150" s="2"/>
      <c r="E150" s="21" t="s">
        <v>642</v>
      </c>
      <c r="F150" s="2" t="s">
        <v>318</v>
      </c>
      <c r="G150" s="37" t="s">
        <v>857</v>
      </c>
      <c r="H150" s="126">
        <v>2273</v>
      </c>
      <c r="I150" s="37"/>
      <c r="J150" s="37" t="s">
        <v>682</v>
      </c>
      <c r="K150" s="38">
        <v>16</v>
      </c>
      <c r="L150">
        <v>230</v>
      </c>
    </row>
    <row r="151" spans="1:12" x14ac:dyDescent="0.2">
      <c r="A151" s="32"/>
      <c r="B151" s="61" t="s">
        <v>649</v>
      </c>
      <c r="C151" s="21" t="s">
        <v>648</v>
      </c>
      <c r="D151" s="2"/>
      <c r="E151" s="21" t="s">
        <v>646</v>
      </c>
      <c r="F151" s="2" t="s">
        <v>318</v>
      </c>
      <c r="G151" s="37" t="s">
        <v>858</v>
      </c>
      <c r="H151" s="126">
        <v>2273</v>
      </c>
      <c r="I151" s="37"/>
      <c r="J151" s="37" t="s">
        <v>682</v>
      </c>
      <c r="K151" s="38">
        <v>16</v>
      </c>
      <c r="L151">
        <v>230</v>
      </c>
    </row>
    <row r="152" spans="1:12" x14ac:dyDescent="0.2">
      <c r="A152" s="32"/>
      <c r="B152" s="61" t="s">
        <v>653</v>
      </c>
      <c r="C152" s="21" t="s">
        <v>652</v>
      </c>
      <c r="D152" s="2"/>
      <c r="E152" s="21" t="s">
        <v>650</v>
      </c>
      <c r="F152" s="2" t="s">
        <v>318</v>
      </c>
      <c r="G152" s="37" t="s">
        <v>859</v>
      </c>
      <c r="H152" s="126">
        <v>2273</v>
      </c>
      <c r="I152" s="37"/>
      <c r="J152" s="37" t="s">
        <v>682</v>
      </c>
      <c r="K152" s="38">
        <v>16</v>
      </c>
      <c r="L152">
        <v>230</v>
      </c>
    </row>
    <row r="153" spans="1:12" x14ac:dyDescent="0.2">
      <c r="A153" s="32"/>
      <c r="B153" s="61" t="s">
        <v>657</v>
      </c>
      <c r="C153" s="21" t="s">
        <v>656</v>
      </c>
      <c r="D153" s="2"/>
      <c r="E153" s="21" t="s">
        <v>654</v>
      </c>
      <c r="F153" s="2" t="s">
        <v>435</v>
      </c>
      <c r="G153" s="37" t="s">
        <v>860</v>
      </c>
      <c r="H153" s="126">
        <v>2651</v>
      </c>
      <c r="I153" s="37"/>
      <c r="J153" s="37" t="s">
        <v>682</v>
      </c>
      <c r="K153" s="38">
        <v>16</v>
      </c>
      <c r="L153">
        <v>258</v>
      </c>
    </row>
    <row r="154" spans="1:12" x14ac:dyDescent="0.2">
      <c r="A154" s="32"/>
      <c r="B154" s="61" t="s">
        <v>661</v>
      </c>
      <c r="C154" s="21" t="s">
        <v>660</v>
      </c>
      <c r="D154" s="2"/>
      <c r="E154" s="21" t="s">
        <v>658</v>
      </c>
      <c r="F154" s="2" t="s">
        <v>435</v>
      </c>
      <c r="G154" s="37" t="s">
        <v>861</v>
      </c>
      <c r="H154" s="126">
        <v>2736</v>
      </c>
      <c r="I154" s="37"/>
      <c r="J154" s="37" t="s">
        <v>682</v>
      </c>
      <c r="K154" s="38">
        <v>16</v>
      </c>
      <c r="L154">
        <v>338</v>
      </c>
    </row>
    <row r="155" spans="1:12" x14ac:dyDescent="0.2">
      <c r="A155" s="32"/>
      <c r="B155" s="61" t="s">
        <v>665</v>
      </c>
      <c r="C155" s="21" t="s">
        <v>664</v>
      </c>
      <c r="D155" s="2"/>
      <c r="E155" s="21" t="s">
        <v>662</v>
      </c>
      <c r="F155" s="2" t="s">
        <v>435</v>
      </c>
      <c r="G155" s="37" t="s">
        <v>862</v>
      </c>
      <c r="H155" s="126">
        <v>2736</v>
      </c>
      <c r="I155" s="37"/>
      <c r="J155" s="37" t="s">
        <v>682</v>
      </c>
      <c r="K155" s="38">
        <v>16</v>
      </c>
      <c r="L155">
        <v>338</v>
      </c>
    </row>
    <row r="156" spans="1:12" x14ac:dyDescent="0.2">
      <c r="A156" s="48" t="s">
        <v>88</v>
      </c>
      <c r="B156" s="61"/>
      <c r="F156" s="2"/>
      <c r="G156" s="37"/>
      <c r="H156" s="126"/>
      <c r="I156" s="37"/>
      <c r="J156" s="2"/>
    </row>
    <row r="157" spans="1:12" x14ac:dyDescent="0.2">
      <c r="A157" s="32"/>
      <c r="B157" s="61"/>
      <c r="F157" s="2"/>
      <c r="G157" s="37"/>
      <c r="H157" s="126"/>
      <c r="I157" s="37"/>
      <c r="J157" s="2"/>
    </row>
    <row r="158" spans="1:12" x14ac:dyDescent="0.2">
      <c r="A158" s="32"/>
      <c r="B158" s="61"/>
      <c r="F158" s="2"/>
      <c r="G158" s="37"/>
      <c r="H158" s="126"/>
      <c r="I158" s="37"/>
      <c r="J158" s="2"/>
    </row>
    <row r="159" spans="1:12" x14ac:dyDescent="0.2">
      <c r="A159" s="32"/>
      <c r="B159" s="61"/>
      <c r="F159" s="2"/>
      <c r="G159" s="37"/>
      <c r="H159" s="126"/>
      <c r="I159" s="37"/>
      <c r="J159" s="2"/>
    </row>
    <row r="160" spans="1:12" x14ac:dyDescent="0.2">
      <c r="A160" s="32"/>
      <c r="B160" s="61"/>
      <c r="F160" s="2"/>
      <c r="G160" s="37"/>
      <c r="H160" s="126"/>
      <c r="I160" s="37"/>
      <c r="J160" s="2"/>
    </row>
    <row r="161" spans="1:10" x14ac:dyDescent="0.2">
      <c r="A161" s="32"/>
      <c r="B161" s="61"/>
      <c r="F161" s="2"/>
      <c r="G161" s="37"/>
      <c r="H161" s="126"/>
      <c r="I161" s="37"/>
      <c r="J161" s="2"/>
    </row>
    <row r="162" spans="1:10" x14ac:dyDescent="0.2">
      <c r="A162" s="32"/>
      <c r="B162" s="61"/>
      <c r="F162" s="2"/>
      <c r="G162" s="37"/>
      <c r="H162" s="126"/>
      <c r="I162" s="37"/>
      <c r="J162" s="2"/>
    </row>
    <row r="163" spans="1:10" x14ac:dyDescent="0.2">
      <c r="A163" s="32"/>
      <c r="B163" s="61"/>
      <c r="F163" s="2"/>
      <c r="G163" s="37"/>
      <c r="H163" s="126"/>
      <c r="I163" s="37"/>
      <c r="J163" s="2"/>
    </row>
    <row r="164" spans="1:10" x14ac:dyDescent="0.2">
      <c r="A164" s="32"/>
      <c r="B164" s="61"/>
      <c r="F164" s="2"/>
      <c r="G164" s="37"/>
      <c r="H164" s="126"/>
      <c r="I164" s="37"/>
      <c r="J164" s="2"/>
    </row>
    <row r="165" spans="1:10" x14ac:dyDescent="0.2">
      <c r="A165" s="32"/>
      <c r="B165" s="61"/>
      <c r="F165" s="2"/>
      <c r="G165" s="37"/>
      <c r="H165" s="126"/>
      <c r="I165" s="37"/>
      <c r="J165" s="2"/>
    </row>
    <row r="166" spans="1:10" x14ac:dyDescent="0.2">
      <c r="A166" s="32"/>
      <c r="B166" s="61"/>
      <c r="F166" s="2"/>
      <c r="G166" s="37"/>
      <c r="H166" s="126"/>
      <c r="I166" s="37"/>
      <c r="J166" s="2"/>
    </row>
    <row r="167" spans="1:10" x14ac:dyDescent="0.2">
      <c r="A167" s="32"/>
      <c r="B167" s="61"/>
      <c r="F167" s="2"/>
      <c r="G167" s="37"/>
      <c r="H167" s="126"/>
      <c r="I167" s="37"/>
      <c r="J167" s="2"/>
    </row>
    <row r="168" spans="1:10" x14ac:dyDescent="0.2">
      <c r="B168" s="61"/>
      <c r="F168" s="2"/>
      <c r="G168" s="37"/>
      <c r="H168" s="126"/>
      <c r="I168" s="37"/>
      <c r="J168" s="2"/>
    </row>
  </sheetData>
  <autoFilter ref="B7:L169" xr:uid="{00000000-0009-0000-0000-000002000000}"/>
  <dataValidations count="1">
    <dataValidation type="list" allowBlank="1" showInputMessage="1" showErrorMessage="1" errorTitle="Invalid Attribute Type" error="Please select an attribute type from the dropdown list" sqref="B5:L5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defaultColWidth="9.140625" defaultRowHeight="12.75" outlineLevelRow="1" x14ac:dyDescent="0.2"/>
  <cols>
    <col min="1" max="1" width="26" style="12" bestFit="1" customWidth="1"/>
    <col min="2" max="2" width="8.85546875" customWidth="1"/>
    <col min="3" max="3" width="29.7109375" customWidth="1"/>
    <col min="4" max="4" width="8.5703125" bestFit="1" customWidth="1"/>
    <col min="5" max="5" width="58.42578125" customWidth="1"/>
    <col min="6" max="6" width="25" bestFit="1" customWidth="1"/>
    <col min="7" max="7" width="34" customWidth="1"/>
    <col min="8" max="8" width="15.5703125" customWidth="1"/>
    <col min="9" max="10" width="16.140625" customWidth="1"/>
    <col min="11" max="11" width="49" customWidth="1"/>
    <col min="12" max="12" width="10.7109375" customWidth="1"/>
    <col min="13" max="13" width="9.85546875" customWidth="1"/>
    <col min="14" max="14" width="28.5703125" customWidth="1"/>
    <col min="15" max="15" width="10.28515625" style="3" customWidth="1"/>
    <col min="16" max="16" width="9.28515625" style="127" customWidth="1"/>
    <col min="17" max="17" width="12.42578125" customWidth="1"/>
    <col min="18" max="18" width="12.28515625" style="2" customWidth="1"/>
  </cols>
  <sheetData>
    <row r="1" spans="1:24" s="18" customFormat="1" ht="13.9" customHeight="1" thickBot="1" x14ac:dyDescent="0.25">
      <c r="A1" s="40" t="s">
        <v>63</v>
      </c>
      <c r="B1" s="33" t="s">
        <v>863</v>
      </c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107"/>
      <c r="P1" s="128"/>
      <c r="Q1" s="26"/>
      <c r="R1" s="20"/>
      <c r="S1" s="26"/>
      <c r="X1" s="18" t="s">
        <v>864</v>
      </c>
    </row>
    <row r="2" spans="1:24" ht="13.9" customHeight="1" outlineLevel="1" thickTop="1" x14ac:dyDescent="0.2">
      <c r="A2" s="42" t="s">
        <v>865</v>
      </c>
      <c r="B2" s="43"/>
      <c r="C2" s="43" t="str">
        <f>IF($A$6="Full Data","ID","")</f>
        <v>ID</v>
      </c>
      <c r="D2" s="43"/>
      <c r="E2" s="43" t="str">
        <f>IF($A$6="Full Data","Model","")</f>
        <v>Model</v>
      </c>
      <c r="F2" s="43" t="str">
        <f>IF($A$6="Full Data","CaseMaterial","")</f>
        <v>CaseMaterial</v>
      </c>
      <c r="G2" s="43"/>
      <c r="H2" s="43" t="str">
        <f>IF($A$6="Full Data","PacoMatlCode","")</f>
        <v>PacoMatlCode</v>
      </c>
      <c r="I2" s="43" t="str">
        <f>IF($A$6="Full Data","FlangeConfiguration","")</f>
        <v>FlangeConfiguration</v>
      </c>
      <c r="J2" s="43" t="str">
        <f>IF($A$6="Full Data","CodeX","")</f>
        <v>CodeX</v>
      </c>
      <c r="K2" s="43" t="str">
        <f>IF($A$6="Full Data","Coating","")</f>
        <v>Coating</v>
      </c>
      <c r="L2" s="43"/>
      <c r="M2" s="43" t="str">
        <f>IF($A$6="Full Data","BOM","")</f>
        <v>BOM</v>
      </c>
      <c r="N2" s="43"/>
      <c r="O2" s="43" t="s">
        <v>671</v>
      </c>
      <c r="P2" s="129"/>
      <c r="Q2" s="43"/>
      <c r="R2" s="43" t="str">
        <f>IF($A$6="Full Data","LeadtimeID","")</f>
        <v>LeadtimeID</v>
      </c>
      <c r="S2" s="43"/>
    </row>
    <row r="3" spans="1:24" outlineLevel="1" x14ac:dyDescent="0.2">
      <c r="A3" s="24" t="s">
        <v>866</v>
      </c>
      <c r="B3" s="43"/>
      <c r="C3" s="43" t="str">
        <f>IF($A$6="Full Data","PriceList","")</f>
        <v>PriceList</v>
      </c>
      <c r="D3" s="43"/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129"/>
      <c r="Q3" s="43"/>
      <c r="R3" s="43"/>
      <c r="S3" s="43"/>
    </row>
    <row r="4" spans="1:24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IF($A$6="Quick-Price","pointer-merge","")</f>
        <v/>
      </c>
      <c r="E4" s="45" t="str">
        <f>IF($A$6="Full Data","text","")</f>
        <v>text</v>
      </c>
      <c r="F4" s="45" t="str">
        <f>IF($A$6="Full Data","text","")</f>
        <v>text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 t="str">
        <f>IF($A$6="Full Data","text","")</f>
        <v>text</v>
      </c>
      <c r="L4" s="45"/>
      <c r="M4" s="45" t="str">
        <f>IF($A$6="Full Data","text","")</f>
        <v>text</v>
      </c>
      <c r="N4" s="45"/>
      <c r="O4" s="45" t="s">
        <v>673</v>
      </c>
      <c r="P4" s="130"/>
      <c r="Q4" s="45"/>
      <c r="R4" s="45" t="s">
        <v>84</v>
      </c>
      <c r="S4" s="45"/>
      <c r="T4" s="29" t="s">
        <v>88</v>
      </c>
    </row>
    <row r="5" spans="1:24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108"/>
      <c r="P5" s="131"/>
      <c r="Q5" s="47"/>
      <c r="R5" s="47"/>
      <c r="S5" s="47"/>
    </row>
    <row r="6" spans="1:24" ht="13.9" customHeight="1" thickTop="1" x14ac:dyDescent="0.2">
      <c r="A6" s="36" t="s">
        <v>867</v>
      </c>
      <c r="B6" s="6" t="s">
        <v>868</v>
      </c>
      <c r="C6" s="6" t="s">
        <v>65</v>
      </c>
      <c r="D6" s="6" t="s">
        <v>869</v>
      </c>
      <c r="E6" s="6" t="s">
        <v>71</v>
      </c>
      <c r="F6" s="6" t="s">
        <v>870</v>
      </c>
      <c r="G6" s="7" t="s">
        <v>871</v>
      </c>
      <c r="H6" s="6" t="s">
        <v>872</v>
      </c>
      <c r="I6" s="6" t="s">
        <v>873</v>
      </c>
      <c r="J6" s="6" t="s">
        <v>676</v>
      </c>
      <c r="K6" s="6"/>
      <c r="L6" s="6" t="s">
        <v>874</v>
      </c>
      <c r="M6" s="6" t="s">
        <v>875</v>
      </c>
      <c r="N6" s="31" t="s">
        <v>3</v>
      </c>
      <c r="O6" s="13" t="s">
        <v>876</v>
      </c>
      <c r="P6" s="132" t="s">
        <v>678</v>
      </c>
      <c r="Q6" s="49" t="s">
        <v>679</v>
      </c>
      <c r="R6" s="13" t="s">
        <v>672</v>
      </c>
      <c r="S6" s="49" t="s">
        <v>877</v>
      </c>
    </row>
    <row r="7" spans="1:24" x14ac:dyDescent="0.2">
      <c r="A7" s="48" t="s">
        <v>95</v>
      </c>
      <c r="B7" t="s">
        <v>878</v>
      </c>
      <c r="C7" t="s">
        <v>879</v>
      </c>
      <c r="D7">
        <v>180</v>
      </c>
      <c r="E7" s="37" t="s">
        <v>880</v>
      </c>
      <c r="F7" s="2" t="s">
        <v>881</v>
      </c>
      <c r="G7" t="s">
        <v>882</v>
      </c>
      <c r="H7" s="2" t="s">
        <v>883</v>
      </c>
      <c r="I7" s="2" t="s">
        <v>884</v>
      </c>
      <c r="J7" s="2" t="s">
        <v>99</v>
      </c>
      <c r="K7" s="2" t="s">
        <v>885</v>
      </c>
      <c r="L7" s="2" t="s">
        <v>886</v>
      </c>
      <c r="M7" s="1" t="s">
        <v>887</v>
      </c>
      <c r="N7" s="2" t="s">
        <v>888</v>
      </c>
      <c r="O7" t="s">
        <v>889</v>
      </c>
      <c r="P7" s="34">
        <v>1360</v>
      </c>
      <c r="Q7" s="37" t="s">
        <v>890</v>
      </c>
      <c r="R7" s="2" t="s">
        <v>891</v>
      </c>
    </row>
    <row r="8" spans="1:24" x14ac:dyDescent="0.2">
      <c r="B8" t="s">
        <v>878</v>
      </c>
      <c r="C8" t="s">
        <v>892</v>
      </c>
      <c r="D8">
        <v>180</v>
      </c>
      <c r="E8" s="37" t="s">
        <v>880</v>
      </c>
      <c r="F8" s="2" t="s">
        <v>893</v>
      </c>
      <c r="G8" t="s">
        <v>894</v>
      </c>
      <c r="H8" s="2" t="s">
        <v>895</v>
      </c>
      <c r="I8" s="2" t="s">
        <v>884</v>
      </c>
      <c r="J8" s="2" t="s">
        <v>99</v>
      </c>
      <c r="K8" s="2" t="s">
        <v>885</v>
      </c>
      <c r="L8" s="2" t="s">
        <v>896</v>
      </c>
      <c r="M8">
        <v>96864667</v>
      </c>
      <c r="O8" s="2" t="s">
        <v>897</v>
      </c>
      <c r="Q8" t="s">
        <v>890</v>
      </c>
      <c r="R8" s="2" t="s">
        <v>898</v>
      </c>
    </row>
    <row r="9" spans="1:24" x14ac:dyDescent="0.2">
      <c r="B9" t="s">
        <v>878</v>
      </c>
      <c r="C9" t="s">
        <v>899</v>
      </c>
      <c r="D9">
        <v>180</v>
      </c>
      <c r="E9" s="37" t="s">
        <v>880</v>
      </c>
      <c r="F9" s="2" t="s">
        <v>881</v>
      </c>
      <c r="G9" t="s">
        <v>882</v>
      </c>
      <c r="H9" s="2" t="s">
        <v>883</v>
      </c>
      <c r="I9" s="2" t="s">
        <v>884</v>
      </c>
      <c r="J9" s="2" t="s">
        <v>99</v>
      </c>
      <c r="K9" s="2" t="s">
        <v>900</v>
      </c>
      <c r="L9" s="2" t="s">
        <v>886</v>
      </c>
      <c r="M9" s="1" t="s">
        <v>901</v>
      </c>
      <c r="N9" s="2" t="s">
        <v>902</v>
      </c>
      <c r="O9" t="s">
        <v>889</v>
      </c>
      <c r="P9" s="34"/>
      <c r="Q9" s="37"/>
      <c r="R9" s="2" t="s">
        <v>891</v>
      </c>
    </row>
    <row r="10" spans="1:24" x14ac:dyDescent="0.2">
      <c r="B10" t="s">
        <v>878</v>
      </c>
      <c r="C10" t="s">
        <v>903</v>
      </c>
      <c r="D10">
        <v>180</v>
      </c>
      <c r="E10" s="37" t="s">
        <v>880</v>
      </c>
      <c r="F10" s="2" t="s">
        <v>893</v>
      </c>
      <c r="G10" t="s">
        <v>894</v>
      </c>
      <c r="H10" s="2" t="s">
        <v>895</v>
      </c>
      <c r="I10" s="2" t="s">
        <v>884</v>
      </c>
      <c r="J10" s="2" t="s">
        <v>99</v>
      </c>
      <c r="K10" s="2" t="s">
        <v>900</v>
      </c>
      <c r="L10" s="2" t="s">
        <v>896</v>
      </c>
      <c r="M10" s="1" t="s">
        <v>901</v>
      </c>
      <c r="N10" s="2" t="s">
        <v>902</v>
      </c>
      <c r="O10" s="2" t="s">
        <v>897</v>
      </c>
      <c r="R10" s="2" t="s">
        <v>904</v>
      </c>
    </row>
    <row r="11" spans="1:24" x14ac:dyDescent="0.2">
      <c r="B11" t="s">
        <v>878</v>
      </c>
      <c r="C11" t="s">
        <v>905</v>
      </c>
      <c r="D11">
        <v>180</v>
      </c>
      <c r="E11" s="37" t="s">
        <v>880</v>
      </c>
      <c r="F11" s="2" t="s">
        <v>881</v>
      </c>
      <c r="G11" t="s">
        <v>882</v>
      </c>
      <c r="H11" s="2" t="s">
        <v>883</v>
      </c>
      <c r="I11" s="2" t="s">
        <v>884</v>
      </c>
      <c r="J11" s="2" t="s">
        <v>99</v>
      </c>
      <c r="K11" s="2" t="s">
        <v>906</v>
      </c>
      <c r="L11" s="2" t="s">
        <v>886</v>
      </c>
      <c r="M11" s="1" t="s">
        <v>901</v>
      </c>
      <c r="N11" s="2" t="s">
        <v>902</v>
      </c>
      <c r="O11" t="s">
        <v>889</v>
      </c>
      <c r="P11" s="34"/>
      <c r="Q11" s="37"/>
      <c r="R11" s="2" t="s">
        <v>891</v>
      </c>
    </row>
    <row r="12" spans="1:24" x14ac:dyDescent="0.2">
      <c r="B12" t="s">
        <v>878</v>
      </c>
      <c r="C12" t="s">
        <v>907</v>
      </c>
      <c r="D12">
        <v>180</v>
      </c>
      <c r="E12" s="37" t="s">
        <v>880</v>
      </c>
      <c r="F12" s="2" t="s">
        <v>893</v>
      </c>
      <c r="G12" t="s">
        <v>894</v>
      </c>
      <c r="H12" s="2" t="s">
        <v>895</v>
      </c>
      <c r="I12" s="2" t="s">
        <v>884</v>
      </c>
      <c r="J12" s="2" t="s">
        <v>99</v>
      </c>
      <c r="K12" s="2" t="s">
        <v>906</v>
      </c>
      <c r="L12" s="2" t="s">
        <v>896</v>
      </c>
      <c r="M12" s="1" t="s">
        <v>901</v>
      </c>
      <c r="N12" s="2" t="s">
        <v>902</v>
      </c>
      <c r="O12" s="2" t="s">
        <v>897</v>
      </c>
      <c r="R12" s="2" t="s">
        <v>904</v>
      </c>
      <c r="S12">
        <v>0</v>
      </c>
    </row>
    <row r="13" spans="1:24" x14ac:dyDescent="0.2">
      <c r="B13" t="s">
        <v>878</v>
      </c>
      <c r="C13" t="s">
        <v>908</v>
      </c>
      <c r="D13">
        <v>180</v>
      </c>
      <c r="E13" t="s">
        <v>909</v>
      </c>
      <c r="F13" s="2" t="s">
        <v>881</v>
      </c>
      <c r="G13" t="s">
        <v>882</v>
      </c>
      <c r="H13" s="2" t="s">
        <v>883</v>
      </c>
      <c r="I13" s="2" t="s">
        <v>884</v>
      </c>
      <c r="J13" s="2" t="s">
        <v>119</v>
      </c>
      <c r="K13" s="2" t="s">
        <v>885</v>
      </c>
      <c r="L13" s="2" t="s">
        <v>886</v>
      </c>
      <c r="M13" s="1" t="s">
        <v>910</v>
      </c>
      <c r="N13" t="s">
        <v>911</v>
      </c>
      <c r="O13" t="s">
        <v>912</v>
      </c>
      <c r="P13" s="34">
        <v>1400</v>
      </c>
      <c r="Q13" s="37" t="s">
        <v>890</v>
      </c>
      <c r="R13" s="2" t="s">
        <v>891</v>
      </c>
      <c r="S13">
        <v>0</v>
      </c>
    </row>
    <row r="14" spans="1:24" x14ac:dyDescent="0.2">
      <c r="B14" t="s">
        <v>878</v>
      </c>
      <c r="C14" t="s">
        <v>913</v>
      </c>
      <c r="D14">
        <v>180</v>
      </c>
      <c r="E14" t="s">
        <v>909</v>
      </c>
      <c r="F14" s="2" t="s">
        <v>893</v>
      </c>
      <c r="G14" t="s">
        <v>894</v>
      </c>
      <c r="H14" s="2" t="s">
        <v>895</v>
      </c>
      <c r="I14" s="2" t="s">
        <v>884</v>
      </c>
      <c r="J14" s="2" t="s">
        <v>119</v>
      </c>
      <c r="K14" s="2" t="s">
        <v>885</v>
      </c>
      <c r="L14" s="2" t="s">
        <v>896</v>
      </c>
      <c r="M14">
        <v>96864668</v>
      </c>
      <c r="O14" s="2" t="s">
        <v>914</v>
      </c>
      <c r="Q14" t="s">
        <v>890</v>
      </c>
      <c r="R14" s="2" t="s">
        <v>891</v>
      </c>
    </row>
    <row r="15" spans="1:24" x14ac:dyDescent="0.2">
      <c r="B15" t="s">
        <v>878</v>
      </c>
      <c r="C15" t="s">
        <v>915</v>
      </c>
      <c r="D15">
        <v>180</v>
      </c>
      <c r="E15" t="s">
        <v>909</v>
      </c>
      <c r="F15" s="2" t="s">
        <v>881</v>
      </c>
      <c r="G15" t="s">
        <v>882</v>
      </c>
      <c r="H15" s="2" t="s">
        <v>883</v>
      </c>
      <c r="I15" s="2" t="s">
        <v>884</v>
      </c>
      <c r="J15" s="2" t="s">
        <v>119</v>
      </c>
      <c r="K15" t="s">
        <v>900</v>
      </c>
      <c r="L15" s="2" t="s">
        <v>886</v>
      </c>
      <c r="M15" s="1" t="s">
        <v>901</v>
      </c>
      <c r="O15" t="s">
        <v>912</v>
      </c>
      <c r="P15" s="34"/>
      <c r="Q15" s="37"/>
      <c r="R15" s="2" t="s">
        <v>891</v>
      </c>
    </row>
    <row r="16" spans="1:24" x14ac:dyDescent="0.2">
      <c r="B16" t="s">
        <v>878</v>
      </c>
      <c r="C16" t="s">
        <v>916</v>
      </c>
      <c r="D16">
        <v>180</v>
      </c>
      <c r="E16" t="s">
        <v>909</v>
      </c>
      <c r="F16" s="2" t="s">
        <v>893</v>
      </c>
      <c r="G16" t="s">
        <v>894</v>
      </c>
      <c r="H16" s="2" t="s">
        <v>895</v>
      </c>
      <c r="I16" s="2" t="s">
        <v>884</v>
      </c>
      <c r="J16" s="2" t="s">
        <v>119</v>
      </c>
      <c r="K16" t="s">
        <v>900</v>
      </c>
      <c r="L16" s="2" t="s">
        <v>896</v>
      </c>
      <c r="M16" s="1" t="s">
        <v>901</v>
      </c>
      <c r="O16" s="2" t="s">
        <v>914</v>
      </c>
      <c r="R16" s="2" t="s">
        <v>904</v>
      </c>
    </row>
    <row r="17" spans="2:19" x14ac:dyDescent="0.2">
      <c r="B17" t="s">
        <v>878</v>
      </c>
      <c r="C17" t="s">
        <v>917</v>
      </c>
      <c r="D17">
        <v>180</v>
      </c>
      <c r="E17" t="s">
        <v>909</v>
      </c>
      <c r="F17" s="2" t="s">
        <v>881</v>
      </c>
      <c r="G17" t="s">
        <v>882</v>
      </c>
      <c r="H17" s="2" t="s">
        <v>883</v>
      </c>
      <c r="I17" s="2" t="s">
        <v>884</v>
      </c>
      <c r="J17" s="2" t="s">
        <v>119</v>
      </c>
      <c r="K17" t="s">
        <v>906</v>
      </c>
      <c r="L17" s="2" t="s">
        <v>886</v>
      </c>
      <c r="M17" s="1" t="s">
        <v>901</v>
      </c>
      <c r="O17" t="s">
        <v>912</v>
      </c>
      <c r="P17" s="34"/>
      <c r="Q17" s="37"/>
      <c r="R17" s="2" t="s">
        <v>891</v>
      </c>
    </row>
    <row r="18" spans="2:19" x14ac:dyDescent="0.2">
      <c r="B18" t="s">
        <v>878</v>
      </c>
      <c r="C18" t="s">
        <v>918</v>
      </c>
      <c r="D18">
        <v>180</v>
      </c>
      <c r="E18" t="s">
        <v>909</v>
      </c>
      <c r="F18" s="2" t="s">
        <v>893</v>
      </c>
      <c r="G18" t="s">
        <v>894</v>
      </c>
      <c r="H18" s="2" t="s">
        <v>895</v>
      </c>
      <c r="I18" s="2" t="s">
        <v>884</v>
      </c>
      <c r="J18" s="2" t="s">
        <v>119</v>
      </c>
      <c r="K18" t="s">
        <v>906</v>
      </c>
      <c r="L18" s="2" t="s">
        <v>896</v>
      </c>
      <c r="M18" s="1" t="s">
        <v>901</v>
      </c>
      <c r="O18" s="2" t="s">
        <v>914</v>
      </c>
      <c r="R18" s="2" t="s">
        <v>904</v>
      </c>
    </row>
    <row r="19" spans="2:19" x14ac:dyDescent="0.2">
      <c r="B19" t="s">
        <v>878</v>
      </c>
      <c r="C19" t="s">
        <v>919</v>
      </c>
      <c r="D19">
        <v>180</v>
      </c>
      <c r="E19" t="s">
        <v>920</v>
      </c>
      <c r="F19" s="2" t="s">
        <v>881</v>
      </c>
      <c r="G19" t="s">
        <v>882</v>
      </c>
      <c r="H19" s="2" t="s">
        <v>883</v>
      </c>
      <c r="I19" s="2" t="s">
        <v>884</v>
      </c>
      <c r="J19" s="2" t="s">
        <v>99</v>
      </c>
      <c r="K19" s="2" t="s">
        <v>885</v>
      </c>
      <c r="L19" s="2" t="s">
        <v>886</v>
      </c>
      <c r="M19" s="1" t="s">
        <v>921</v>
      </c>
      <c r="N19" t="s">
        <v>922</v>
      </c>
      <c r="O19" t="s">
        <v>923</v>
      </c>
      <c r="P19" s="34">
        <v>1510</v>
      </c>
      <c r="Q19" s="37" t="s">
        <v>890</v>
      </c>
      <c r="R19" s="2" t="s">
        <v>891</v>
      </c>
    </row>
    <row r="20" spans="2:19" x14ac:dyDescent="0.2">
      <c r="B20" t="s">
        <v>878</v>
      </c>
      <c r="C20" t="s">
        <v>924</v>
      </c>
      <c r="D20">
        <v>180</v>
      </c>
      <c r="E20" t="s">
        <v>920</v>
      </c>
      <c r="F20" s="2" t="s">
        <v>881</v>
      </c>
      <c r="G20" t="s">
        <v>882</v>
      </c>
      <c r="H20" s="2" t="s">
        <v>883</v>
      </c>
      <c r="I20" s="2" t="s">
        <v>884</v>
      </c>
      <c r="J20" s="2" t="s">
        <v>99</v>
      </c>
      <c r="K20" s="2" t="s">
        <v>900</v>
      </c>
      <c r="L20" s="2" t="s">
        <v>886</v>
      </c>
      <c r="M20" s="1" t="s">
        <v>901</v>
      </c>
      <c r="N20" s="2" t="s">
        <v>902</v>
      </c>
      <c r="O20" t="s">
        <v>923</v>
      </c>
      <c r="P20" s="34"/>
      <c r="Q20" s="37"/>
      <c r="R20" s="2" t="s">
        <v>891</v>
      </c>
    </row>
    <row r="21" spans="2:19" x14ac:dyDescent="0.2">
      <c r="B21" t="s">
        <v>878</v>
      </c>
      <c r="C21" t="s">
        <v>925</v>
      </c>
      <c r="D21">
        <v>180</v>
      </c>
      <c r="E21" t="s">
        <v>920</v>
      </c>
      <c r="F21" s="2" t="s">
        <v>881</v>
      </c>
      <c r="G21" t="s">
        <v>882</v>
      </c>
      <c r="H21" s="2" t="s">
        <v>883</v>
      </c>
      <c r="I21" s="2" t="s">
        <v>884</v>
      </c>
      <c r="J21" s="2" t="s">
        <v>99</v>
      </c>
      <c r="K21" s="2" t="s">
        <v>906</v>
      </c>
      <c r="L21" s="2" t="s">
        <v>886</v>
      </c>
      <c r="M21" s="1" t="s">
        <v>901</v>
      </c>
      <c r="N21" s="2" t="s">
        <v>902</v>
      </c>
      <c r="O21" t="s">
        <v>923</v>
      </c>
      <c r="P21" s="34"/>
      <c r="Q21" s="37"/>
      <c r="R21" s="2" t="s">
        <v>891</v>
      </c>
    </row>
    <row r="22" spans="2:19" x14ac:dyDescent="0.2">
      <c r="B22" t="s">
        <v>926</v>
      </c>
      <c r="C22" t="s">
        <v>927</v>
      </c>
      <c r="D22">
        <v>180</v>
      </c>
      <c r="E22" t="s">
        <v>920</v>
      </c>
      <c r="F22" s="2" t="s">
        <v>893</v>
      </c>
      <c r="G22" t="s">
        <v>894</v>
      </c>
      <c r="H22" s="2" t="s">
        <v>895</v>
      </c>
      <c r="I22" s="2" t="s">
        <v>928</v>
      </c>
      <c r="J22" s="2" t="s">
        <v>99</v>
      </c>
      <c r="K22" s="2" t="s">
        <v>885</v>
      </c>
      <c r="L22" s="2" t="s">
        <v>929</v>
      </c>
      <c r="M22" s="2">
        <v>96699486</v>
      </c>
      <c r="O22" t="s">
        <v>930</v>
      </c>
      <c r="P22" s="38">
        <v>0</v>
      </c>
      <c r="Q22" s="37" t="s">
        <v>931</v>
      </c>
      <c r="R22" s="2" t="s">
        <v>898</v>
      </c>
    </row>
    <row r="23" spans="2:19" x14ac:dyDescent="0.2">
      <c r="B23" t="s">
        <v>878</v>
      </c>
      <c r="C23" t="s">
        <v>932</v>
      </c>
      <c r="D23">
        <v>180</v>
      </c>
      <c r="E23" t="s">
        <v>920</v>
      </c>
      <c r="F23" s="2" t="s">
        <v>893</v>
      </c>
      <c r="G23" t="s">
        <v>894</v>
      </c>
      <c r="H23" s="2" t="s">
        <v>895</v>
      </c>
      <c r="I23" s="2" t="s">
        <v>928</v>
      </c>
      <c r="J23" s="2" t="s">
        <v>99</v>
      </c>
      <c r="K23" s="2" t="s">
        <v>900</v>
      </c>
      <c r="L23" s="2" t="s">
        <v>929</v>
      </c>
      <c r="M23" s="1" t="s">
        <v>901</v>
      </c>
      <c r="N23" s="2" t="s">
        <v>902</v>
      </c>
      <c r="O23" t="s">
        <v>930</v>
      </c>
      <c r="P23" s="38"/>
      <c r="Q23" s="37"/>
      <c r="R23" s="2" t="s">
        <v>904</v>
      </c>
    </row>
    <row r="24" spans="2:19" x14ac:dyDescent="0.2">
      <c r="B24" t="s">
        <v>878</v>
      </c>
      <c r="C24" t="s">
        <v>933</v>
      </c>
      <c r="D24">
        <v>180</v>
      </c>
      <c r="E24" t="s">
        <v>920</v>
      </c>
      <c r="F24" s="2" t="s">
        <v>893</v>
      </c>
      <c r="G24" t="s">
        <v>894</v>
      </c>
      <c r="H24" s="2" t="s">
        <v>895</v>
      </c>
      <c r="I24" s="2" t="s">
        <v>928</v>
      </c>
      <c r="J24" s="2" t="s">
        <v>99</v>
      </c>
      <c r="K24" s="2" t="s">
        <v>906</v>
      </c>
      <c r="L24" s="2" t="s">
        <v>929</v>
      </c>
      <c r="M24" s="1" t="s">
        <v>901</v>
      </c>
      <c r="N24" s="2" t="s">
        <v>902</v>
      </c>
      <c r="O24" t="s">
        <v>930</v>
      </c>
      <c r="P24" s="38"/>
      <c r="Q24" s="37"/>
      <c r="R24" s="2" t="s">
        <v>904</v>
      </c>
    </row>
    <row r="25" spans="2:19" x14ac:dyDescent="0.2">
      <c r="B25" t="s">
        <v>926</v>
      </c>
      <c r="C25" t="s">
        <v>934</v>
      </c>
      <c r="D25">
        <v>180</v>
      </c>
      <c r="E25" t="s">
        <v>935</v>
      </c>
      <c r="F25" s="2" t="s">
        <v>893</v>
      </c>
      <c r="G25" t="s">
        <v>894</v>
      </c>
      <c r="H25" s="2" t="s">
        <v>895</v>
      </c>
      <c r="I25" s="2" t="s">
        <v>928</v>
      </c>
      <c r="J25" s="2" t="s">
        <v>119</v>
      </c>
      <c r="K25" s="2" t="s">
        <v>885</v>
      </c>
      <c r="L25" s="2" t="s">
        <v>929</v>
      </c>
      <c r="M25" s="2">
        <v>98793896</v>
      </c>
      <c r="O25" t="s">
        <v>930</v>
      </c>
      <c r="P25" s="38">
        <v>0</v>
      </c>
      <c r="Q25" s="37" t="s">
        <v>931</v>
      </c>
      <c r="R25" s="2" t="s">
        <v>898</v>
      </c>
    </row>
    <row r="26" spans="2:19" x14ac:dyDescent="0.2">
      <c r="B26" t="s">
        <v>878</v>
      </c>
      <c r="C26" t="s">
        <v>936</v>
      </c>
      <c r="D26">
        <v>180</v>
      </c>
      <c r="E26" t="s">
        <v>935</v>
      </c>
      <c r="F26" s="2" t="s">
        <v>881</v>
      </c>
      <c r="G26" t="s">
        <v>882</v>
      </c>
      <c r="H26" s="2" t="s">
        <v>883</v>
      </c>
      <c r="I26" s="2" t="s">
        <v>884</v>
      </c>
      <c r="J26" s="2" t="s">
        <v>119</v>
      </c>
      <c r="K26" s="2" t="s">
        <v>885</v>
      </c>
      <c r="L26" s="2" t="s">
        <v>886</v>
      </c>
      <c r="M26" s="1">
        <v>98793898</v>
      </c>
      <c r="N26" t="s">
        <v>937</v>
      </c>
      <c r="O26" t="s">
        <v>938</v>
      </c>
      <c r="P26" s="34">
        <v>1790</v>
      </c>
      <c r="Q26" s="37" t="s">
        <v>890</v>
      </c>
      <c r="R26" s="2" t="s">
        <v>891</v>
      </c>
    </row>
    <row r="27" spans="2:19" x14ac:dyDescent="0.2">
      <c r="B27" t="s">
        <v>878</v>
      </c>
      <c r="C27" t="s">
        <v>939</v>
      </c>
      <c r="D27">
        <v>180</v>
      </c>
      <c r="E27" t="s">
        <v>935</v>
      </c>
      <c r="F27" s="2" t="s">
        <v>893</v>
      </c>
      <c r="G27" t="s">
        <v>894</v>
      </c>
      <c r="H27" s="2" t="s">
        <v>895</v>
      </c>
      <c r="I27" s="2" t="s">
        <v>928</v>
      </c>
      <c r="J27" s="2" t="s">
        <v>119</v>
      </c>
      <c r="K27" s="2" t="s">
        <v>900</v>
      </c>
      <c r="L27" s="2" t="s">
        <v>929</v>
      </c>
      <c r="M27" s="1">
        <v>98793897</v>
      </c>
      <c r="N27" s="2" t="s">
        <v>940</v>
      </c>
      <c r="O27" t="s">
        <v>930</v>
      </c>
      <c r="P27" s="38"/>
      <c r="Q27" s="37"/>
      <c r="R27" s="2" t="s">
        <v>904</v>
      </c>
    </row>
    <row r="28" spans="2:19" x14ac:dyDescent="0.2">
      <c r="B28" t="s">
        <v>878</v>
      </c>
      <c r="C28" t="s">
        <v>941</v>
      </c>
      <c r="D28">
        <v>180</v>
      </c>
      <c r="E28" t="s">
        <v>935</v>
      </c>
      <c r="F28" s="2" t="s">
        <v>881</v>
      </c>
      <c r="G28" t="s">
        <v>882</v>
      </c>
      <c r="H28" s="2" t="s">
        <v>883</v>
      </c>
      <c r="I28" s="2" t="s">
        <v>884</v>
      </c>
      <c r="J28" s="2" t="s">
        <v>119</v>
      </c>
      <c r="K28" s="2" t="s">
        <v>900</v>
      </c>
      <c r="L28" s="2" t="s">
        <v>886</v>
      </c>
      <c r="M28" s="1" t="s">
        <v>901</v>
      </c>
      <c r="N28" s="2" t="s">
        <v>902</v>
      </c>
      <c r="O28" t="s">
        <v>938</v>
      </c>
      <c r="P28" s="34"/>
      <c r="Q28" s="37"/>
      <c r="R28" s="2" t="s">
        <v>891</v>
      </c>
    </row>
    <row r="29" spans="2:19" x14ac:dyDescent="0.2">
      <c r="B29" t="s">
        <v>878</v>
      </c>
      <c r="C29" t="s">
        <v>942</v>
      </c>
      <c r="D29">
        <v>180</v>
      </c>
      <c r="E29" t="s">
        <v>935</v>
      </c>
      <c r="F29" s="2" t="s">
        <v>893</v>
      </c>
      <c r="G29" t="s">
        <v>894</v>
      </c>
      <c r="H29" s="2" t="s">
        <v>895</v>
      </c>
      <c r="I29" s="2" t="s">
        <v>928</v>
      </c>
      <c r="J29" s="2" t="s">
        <v>119</v>
      </c>
      <c r="K29" s="2" t="s">
        <v>906</v>
      </c>
      <c r="L29" s="2" t="s">
        <v>929</v>
      </c>
      <c r="M29" s="1">
        <v>98793897</v>
      </c>
      <c r="N29" s="2" t="s">
        <v>940</v>
      </c>
      <c r="O29" t="s">
        <v>930</v>
      </c>
      <c r="P29" s="38"/>
      <c r="Q29" s="37"/>
      <c r="R29" s="2" t="s">
        <v>904</v>
      </c>
    </row>
    <row r="30" spans="2:19" x14ac:dyDescent="0.2">
      <c r="B30" t="s">
        <v>878</v>
      </c>
      <c r="C30" t="s">
        <v>943</v>
      </c>
      <c r="D30">
        <v>180</v>
      </c>
      <c r="E30" t="s">
        <v>935</v>
      </c>
      <c r="F30" s="2" t="s">
        <v>881</v>
      </c>
      <c r="G30" t="s">
        <v>882</v>
      </c>
      <c r="H30" s="2" t="s">
        <v>883</v>
      </c>
      <c r="I30" s="2" t="s">
        <v>884</v>
      </c>
      <c r="J30" s="2" t="s">
        <v>119</v>
      </c>
      <c r="K30" s="2" t="s">
        <v>906</v>
      </c>
      <c r="L30" s="2" t="s">
        <v>886</v>
      </c>
      <c r="M30" s="1" t="s">
        <v>901</v>
      </c>
      <c r="N30" s="2" t="s">
        <v>902</v>
      </c>
      <c r="O30" t="s">
        <v>938</v>
      </c>
      <c r="P30" s="34"/>
      <c r="Q30" s="37"/>
      <c r="R30" s="2" t="s">
        <v>891</v>
      </c>
    </row>
    <row r="31" spans="2:19" x14ac:dyDescent="0.2">
      <c r="B31" t="s">
        <v>926</v>
      </c>
      <c r="C31" t="s">
        <v>944</v>
      </c>
      <c r="D31">
        <v>180</v>
      </c>
      <c r="E31" t="s">
        <v>945</v>
      </c>
      <c r="F31" s="2" t="s">
        <v>893</v>
      </c>
      <c r="G31" t="s">
        <v>894</v>
      </c>
      <c r="H31" s="2" t="s">
        <v>895</v>
      </c>
      <c r="I31" s="2" t="s">
        <v>928</v>
      </c>
      <c r="J31" s="2" t="s">
        <v>119</v>
      </c>
      <c r="K31" s="2" t="s">
        <v>885</v>
      </c>
      <c r="L31" s="2" t="s">
        <v>929</v>
      </c>
      <c r="M31" s="2">
        <v>98793896</v>
      </c>
      <c r="O31" t="s">
        <v>930</v>
      </c>
      <c r="P31" s="38">
        <v>0</v>
      </c>
      <c r="Q31" s="37" t="s">
        <v>931</v>
      </c>
      <c r="R31" s="2" t="s">
        <v>898</v>
      </c>
    </row>
    <row r="32" spans="2:19" x14ac:dyDescent="0.2">
      <c r="B32" t="s">
        <v>878</v>
      </c>
      <c r="C32" t="s">
        <v>946</v>
      </c>
      <c r="D32">
        <v>180</v>
      </c>
      <c r="E32" t="s">
        <v>945</v>
      </c>
      <c r="F32" s="2" t="s">
        <v>881</v>
      </c>
      <c r="G32" t="s">
        <v>882</v>
      </c>
      <c r="H32" s="2" t="s">
        <v>883</v>
      </c>
      <c r="I32" s="2" t="s">
        <v>884</v>
      </c>
      <c r="J32" s="2" t="s">
        <v>119</v>
      </c>
      <c r="K32" s="2" t="s">
        <v>885</v>
      </c>
      <c r="L32" s="2" t="s">
        <v>886</v>
      </c>
      <c r="M32" s="1">
        <v>98793898</v>
      </c>
      <c r="N32" t="s">
        <v>937</v>
      </c>
      <c r="O32" t="s">
        <v>938</v>
      </c>
      <c r="P32" s="34">
        <v>1790</v>
      </c>
      <c r="Q32" s="37" t="s">
        <v>890</v>
      </c>
      <c r="R32" s="2" t="s">
        <v>891</v>
      </c>
      <c r="S32">
        <v>0</v>
      </c>
    </row>
    <row r="33" spans="2:19" x14ac:dyDescent="0.2">
      <c r="B33" t="s">
        <v>878</v>
      </c>
      <c r="C33" t="s">
        <v>947</v>
      </c>
      <c r="D33">
        <v>180</v>
      </c>
      <c r="E33" t="s">
        <v>945</v>
      </c>
      <c r="F33" s="2" t="s">
        <v>893</v>
      </c>
      <c r="G33" t="s">
        <v>894</v>
      </c>
      <c r="H33" s="2" t="s">
        <v>895</v>
      </c>
      <c r="I33" s="2" t="s">
        <v>928</v>
      </c>
      <c r="J33" s="2" t="s">
        <v>119</v>
      </c>
      <c r="K33" s="2" t="s">
        <v>900</v>
      </c>
      <c r="L33" s="2" t="s">
        <v>929</v>
      </c>
      <c r="M33" s="1">
        <v>98793897</v>
      </c>
      <c r="N33" s="2" t="s">
        <v>940</v>
      </c>
      <c r="O33" t="s">
        <v>930</v>
      </c>
      <c r="P33" s="38"/>
      <c r="Q33" s="37"/>
      <c r="R33" s="2" t="s">
        <v>904</v>
      </c>
    </row>
    <row r="34" spans="2:19" x14ac:dyDescent="0.2">
      <c r="B34" t="s">
        <v>878</v>
      </c>
      <c r="C34" t="s">
        <v>948</v>
      </c>
      <c r="D34">
        <v>180</v>
      </c>
      <c r="E34" t="s">
        <v>945</v>
      </c>
      <c r="F34" s="2" t="s">
        <v>881</v>
      </c>
      <c r="G34" t="s">
        <v>882</v>
      </c>
      <c r="H34" s="2" t="s">
        <v>883</v>
      </c>
      <c r="I34" s="2" t="s">
        <v>884</v>
      </c>
      <c r="J34" s="2" t="s">
        <v>119</v>
      </c>
      <c r="K34" s="2" t="s">
        <v>900</v>
      </c>
      <c r="L34" s="2" t="s">
        <v>886</v>
      </c>
      <c r="M34" s="1" t="s">
        <v>901</v>
      </c>
      <c r="N34" s="2" t="s">
        <v>902</v>
      </c>
      <c r="O34" t="s">
        <v>938</v>
      </c>
      <c r="P34" s="34"/>
      <c r="Q34" s="37"/>
      <c r="R34" s="2" t="s">
        <v>891</v>
      </c>
    </row>
    <row r="35" spans="2:19" x14ac:dyDescent="0.2">
      <c r="B35" t="s">
        <v>878</v>
      </c>
      <c r="C35" t="s">
        <v>949</v>
      </c>
      <c r="D35">
        <v>180</v>
      </c>
      <c r="E35" t="s">
        <v>945</v>
      </c>
      <c r="F35" s="2" t="s">
        <v>893</v>
      </c>
      <c r="G35" t="s">
        <v>894</v>
      </c>
      <c r="H35" s="2" t="s">
        <v>895</v>
      </c>
      <c r="I35" s="2" t="s">
        <v>928</v>
      </c>
      <c r="J35" s="2" t="s">
        <v>119</v>
      </c>
      <c r="K35" s="2" t="s">
        <v>906</v>
      </c>
      <c r="L35" s="2" t="s">
        <v>929</v>
      </c>
      <c r="M35" s="1">
        <v>98793897</v>
      </c>
      <c r="N35" s="2" t="s">
        <v>940</v>
      </c>
      <c r="O35" t="s">
        <v>930</v>
      </c>
      <c r="P35" s="38"/>
      <c r="Q35" s="37"/>
      <c r="R35" s="2" t="s">
        <v>904</v>
      </c>
      <c r="S35">
        <v>0</v>
      </c>
    </row>
    <row r="36" spans="2:19" x14ac:dyDescent="0.2">
      <c r="B36" t="s">
        <v>878</v>
      </c>
      <c r="C36" t="s">
        <v>950</v>
      </c>
      <c r="D36">
        <v>180</v>
      </c>
      <c r="E36" t="s">
        <v>945</v>
      </c>
      <c r="F36" s="2" t="s">
        <v>881</v>
      </c>
      <c r="G36" t="s">
        <v>882</v>
      </c>
      <c r="H36" s="2" t="s">
        <v>883</v>
      </c>
      <c r="I36" s="2" t="s">
        <v>884</v>
      </c>
      <c r="J36" s="2" t="s">
        <v>119</v>
      </c>
      <c r="K36" s="2" t="s">
        <v>906</v>
      </c>
      <c r="L36" s="2" t="s">
        <v>886</v>
      </c>
      <c r="M36" s="1" t="s">
        <v>901</v>
      </c>
      <c r="N36" s="2" t="s">
        <v>902</v>
      </c>
      <c r="O36" t="s">
        <v>938</v>
      </c>
      <c r="P36" s="34"/>
      <c r="Q36" s="37"/>
      <c r="R36" s="2" t="s">
        <v>891</v>
      </c>
    </row>
    <row r="37" spans="2:19" x14ac:dyDescent="0.2">
      <c r="B37" t="s">
        <v>926</v>
      </c>
      <c r="C37" t="s">
        <v>951</v>
      </c>
      <c r="D37">
        <v>180</v>
      </c>
      <c r="E37" t="s">
        <v>952</v>
      </c>
      <c r="F37" s="2" t="s">
        <v>893</v>
      </c>
      <c r="G37" t="s">
        <v>894</v>
      </c>
      <c r="H37" s="2" t="s">
        <v>895</v>
      </c>
      <c r="I37" s="2" t="s">
        <v>928</v>
      </c>
      <c r="J37" s="2" t="s">
        <v>119</v>
      </c>
      <c r="K37" s="2" t="s">
        <v>885</v>
      </c>
      <c r="L37" s="2" t="s">
        <v>929</v>
      </c>
      <c r="M37" s="2">
        <v>98793896</v>
      </c>
      <c r="O37" t="s">
        <v>930</v>
      </c>
      <c r="P37" s="38">
        <v>0</v>
      </c>
      <c r="Q37" s="37" t="s">
        <v>931</v>
      </c>
      <c r="R37" s="2" t="s">
        <v>898</v>
      </c>
    </row>
    <row r="38" spans="2:19" x14ac:dyDescent="0.2">
      <c r="B38" t="s">
        <v>878</v>
      </c>
      <c r="C38" t="s">
        <v>953</v>
      </c>
      <c r="D38">
        <v>180</v>
      </c>
      <c r="E38" t="s">
        <v>952</v>
      </c>
      <c r="F38" s="2" t="s">
        <v>881</v>
      </c>
      <c r="G38" t="s">
        <v>882</v>
      </c>
      <c r="H38" s="2" t="s">
        <v>883</v>
      </c>
      <c r="I38" s="2" t="s">
        <v>884</v>
      </c>
      <c r="J38" s="2" t="s">
        <v>119</v>
      </c>
      <c r="K38" s="2" t="s">
        <v>885</v>
      </c>
      <c r="L38" s="2" t="s">
        <v>886</v>
      </c>
      <c r="M38" s="1">
        <v>98793898</v>
      </c>
      <c r="N38" t="s">
        <v>937</v>
      </c>
      <c r="O38" t="s">
        <v>938</v>
      </c>
      <c r="P38" s="34">
        <v>1790</v>
      </c>
      <c r="Q38" s="37" t="s">
        <v>890</v>
      </c>
      <c r="R38" s="2" t="s">
        <v>891</v>
      </c>
    </row>
    <row r="39" spans="2:19" x14ac:dyDescent="0.2">
      <c r="B39" t="s">
        <v>878</v>
      </c>
      <c r="C39" t="s">
        <v>954</v>
      </c>
      <c r="D39">
        <v>180</v>
      </c>
      <c r="E39" t="s">
        <v>952</v>
      </c>
      <c r="F39" s="2" t="s">
        <v>893</v>
      </c>
      <c r="G39" t="s">
        <v>894</v>
      </c>
      <c r="H39" s="2" t="s">
        <v>895</v>
      </c>
      <c r="I39" s="2" t="s">
        <v>928</v>
      </c>
      <c r="J39" s="2" t="s">
        <v>119</v>
      </c>
      <c r="K39" s="2" t="s">
        <v>900</v>
      </c>
      <c r="L39" s="2" t="s">
        <v>929</v>
      </c>
      <c r="M39" s="1">
        <v>98793897</v>
      </c>
      <c r="N39" s="2" t="s">
        <v>940</v>
      </c>
      <c r="O39" t="s">
        <v>930</v>
      </c>
      <c r="P39" s="38"/>
      <c r="Q39" s="37"/>
      <c r="R39" s="2" t="s">
        <v>904</v>
      </c>
      <c r="S39">
        <v>0</v>
      </c>
    </row>
    <row r="40" spans="2:19" x14ac:dyDescent="0.2">
      <c r="B40" t="s">
        <v>878</v>
      </c>
      <c r="C40" t="s">
        <v>955</v>
      </c>
      <c r="D40">
        <v>180</v>
      </c>
      <c r="E40" t="s">
        <v>952</v>
      </c>
      <c r="F40" s="2" t="s">
        <v>881</v>
      </c>
      <c r="G40" t="s">
        <v>882</v>
      </c>
      <c r="H40" s="2" t="s">
        <v>883</v>
      </c>
      <c r="I40" s="2" t="s">
        <v>884</v>
      </c>
      <c r="J40" s="2" t="s">
        <v>119</v>
      </c>
      <c r="K40" s="2" t="s">
        <v>900</v>
      </c>
      <c r="L40" s="2" t="s">
        <v>886</v>
      </c>
      <c r="M40" s="1" t="s">
        <v>901</v>
      </c>
      <c r="N40" s="2" t="s">
        <v>902</v>
      </c>
      <c r="O40" t="s">
        <v>938</v>
      </c>
      <c r="P40" s="34"/>
      <c r="Q40" s="37"/>
      <c r="R40" s="2" t="s">
        <v>891</v>
      </c>
      <c r="S40">
        <v>126</v>
      </c>
    </row>
    <row r="41" spans="2:19" x14ac:dyDescent="0.2">
      <c r="B41" t="s">
        <v>878</v>
      </c>
      <c r="C41" t="s">
        <v>956</v>
      </c>
      <c r="D41">
        <v>180</v>
      </c>
      <c r="E41" t="s">
        <v>952</v>
      </c>
      <c r="F41" s="2" t="s">
        <v>893</v>
      </c>
      <c r="G41" t="s">
        <v>894</v>
      </c>
      <c r="H41" s="2" t="s">
        <v>895</v>
      </c>
      <c r="I41" s="2" t="s">
        <v>928</v>
      </c>
      <c r="J41" s="2" t="s">
        <v>119</v>
      </c>
      <c r="K41" s="2" t="s">
        <v>906</v>
      </c>
      <c r="L41" s="2" t="s">
        <v>929</v>
      </c>
      <c r="M41" s="1">
        <v>98793897</v>
      </c>
      <c r="N41" s="2" t="s">
        <v>940</v>
      </c>
      <c r="O41" t="s">
        <v>930</v>
      </c>
      <c r="P41" s="38"/>
      <c r="Q41" s="37"/>
      <c r="R41" s="2" t="s">
        <v>904</v>
      </c>
    </row>
    <row r="42" spans="2:19" x14ac:dyDescent="0.2">
      <c r="B42" t="s">
        <v>878</v>
      </c>
      <c r="C42" t="s">
        <v>957</v>
      </c>
      <c r="D42">
        <v>180</v>
      </c>
      <c r="E42" t="s">
        <v>952</v>
      </c>
      <c r="F42" s="2" t="s">
        <v>881</v>
      </c>
      <c r="G42" t="s">
        <v>882</v>
      </c>
      <c r="H42" s="2" t="s">
        <v>883</v>
      </c>
      <c r="I42" s="2" t="s">
        <v>884</v>
      </c>
      <c r="J42" s="2" t="s">
        <v>119</v>
      </c>
      <c r="K42" s="2" t="s">
        <v>906</v>
      </c>
      <c r="L42" s="2" t="s">
        <v>886</v>
      </c>
      <c r="M42" s="1" t="s">
        <v>901</v>
      </c>
      <c r="N42" s="2" t="s">
        <v>902</v>
      </c>
      <c r="O42" t="s">
        <v>938</v>
      </c>
      <c r="P42" s="34"/>
      <c r="Q42" s="37"/>
      <c r="R42" s="2" t="s">
        <v>891</v>
      </c>
    </row>
    <row r="43" spans="2:19" x14ac:dyDescent="0.2">
      <c r="B43" t="s">
        <v>926</v>
      </c>
      <c r="C43" t="s">
        <v>958</v>
      </c>
      <c r="D43">
        <v>180</v>
      </c>
      <c r="E43" t="s">
        <v>959</v>
      </c>
      <c r="F43" s="2" t="s">
        <v>893</v>
      </c>
      <c r="G43" t="s">
        <v>894</v>
      </c>
      <c r="H43" s="2" t="s">
        <v>895</v>
      </c>
      <c r="I43" s="2" t="s">
        <v>884</v>
      </c>
      <c r="J43" s="2" t="s">
        <v>119</v>
      </c>
      <c r="K43" s="2" t="s">
        <v>885</v>
      </c>
      <c r="L43" s="2" t="s">
        <v>929</v>
      </c>
      <c r="M43" s="2">
        <v>96898152</v>
      </c>
      <c r="O43" t="s">
        <v>930</v>
      </c>
      <c r="P43" s="38">
        <v>0</v>
      </c>
      <c r="Q43" s="37" t="s">
        <v>931</v>
      </c>
      <c r="R43" s="2" t="s">
        <v>898</v>
      </c>
    </row>
    <row r="44" spans="2:19" x14ac:dyDescent="0.2">
      <c r="B44" t="s">
        <v>878</v>
      </c>
      <c r="C44" s="37" t="s">
        <v>960</v>
      </c>
      <c r="D44">
        <v>180</v>
      </c>
      <c r="E44" t="s">
        <v>959</v>
      </c>
      <c r="F44" s="2" t="s">
        <v>881</v>
      </c>
      <c r="G44" t="s">
        <v>882</v>
      </c>
      <c r="H44" s="2" t="s">
        <v>883</v>
      </c>
      <c r="I44" s="2" t="s">
        <v>884</v>
      </c>
      <c r="J44" s="2" t="s">
        <v>119</v>
      </c>
      <c r="K44" s="2" t="s">
        <v>885</v>
      </c>
      <c r="L44" s="2" t="s">
        <v>886</v>
      </c>
      <c r="M44" s="1" t="s">
        <v>961</v>
      </c>
      <c r="N44" t="s">
        <v>962</v>
      </c>
      <c r="O44" t="s">
        <v>963</v>
      </c>
      <c r="P44" s="34">
        <v>2170</v>
      </c>
      <c r="Q44" s="37" t="s">
        <v>890</v>
      </c>
      <c r="R44" s="2" t="s">
        <v>891</v>
      </c>
    </row>
    <row r="45" spans="2:19" x14ac:dyDescent="0.2">
      <c r="B45" t="s">
        <v>878</v>
      </c>
      <c r="C45" t="s">
        <v>964</v>
      </c>
      <c r="D45">
        <v>180</v>
      </c>
      <c r="E45" t="s">
        <v>959</v>
      </c>
      <c r="F45" s="2" t="s">
        <v>893</v>
      </c>
      <c r="G45" t="s">
        <v>894</v>
      </c>
      <c r="H45" s="2" t="s">
        <v>895</v>
      </c>
      <c r="I45" s="2" t="s">
        <v>884</v>
      </c>
      <c r="J45" s="2" t="s">
        <v>119</v>
      </c>
      <c r="K45" s="2" t="s">
        <v>885</v>
      </c>
      <c r="L45" s="2" t="s">
        <v>896</v>
      </c>
      <c r="M45">
        <v>96864670</v>
      </c>
      <c r="O45" s="2" t="s">
        <v>965</v>
      </c>
      <c r="Q45" t="s">
        <v>890</v>
      </c>
      <c r="R45" s="2" t="s">
        <v>891</v>
      </c>
    </row>
    <row r="46" spans="2:19" x14ac:dyDescent="0.2">
      <c r="B46" t="s">
        <v>878</v>
      </c>
      <c r="C46" t="s">
        <v>966</v>
      </c>
      <c r="D46">
        <v>180</v>
      </c>
      <c r="E46" t="s">
        <v>959</v>
      </c>
      <c r="F46" s="2" t="s">
        <v>881</v>
      </c>
      <c r="G46" t="s">
        <v>882</v>
      </c>
      <c r="H46" s="2" t="s">
        <v>883</v>
      </c>
      <c r="I46" s="2" t="s">
        <v>884</v>
      </c>
      <c r="J46" s="2" t="s">
        <v>119</v>
      </c>
      <c r="K46" s="2" t="s">
        <v>900</v>
      </c>
      <c r="L46" s="2" t="s">
        <v>886</v>
      </c>
      <c r="M46" s="1" t="s">
        <v>901</v>
      </c>
      <c r="N46" s="2" t="s">
        <v>902</v>
      </c>
      <c r="O46" t="s">
        <v>963</v>
      </c>
      <c r="P46" s="34"/>
      <c r="Q46" s="37"/>
      <c r="R46" s="2" t="s">
        <v>891</v>
      </c>
    </row>
    <row r="47" spans="2:19" x14ac:dyDescent="0.2">
      <c r="B47" t="s">
        <v>878</v>
      </c>
      <c r="C47" t="s">
        <v>967</v>
      </c>
      <c r="D47">
        <v>180</v>
      </c>
      <c r="E47" t="s">
        <v>959</v>
      </c>
      <c r="F47" s="2" t="s">
        <v>893</v>
      </c>
      <c r="G47" t="s">
        <v>894</v>
      </c>
      <c r="H47" s="2" t="s">
        <v>895</v>
      </c>
      <c r="I47" s="2" t="s">
        <v>884</v>
      </c>
      <c r="J47" s="2" t="s">
        <v>119</v>
      </c>
      <c r="K47" s="2" t="s">
        <v>900</v>
      </c>
      <c r="L47" s="2" t="s">
        <v>896</v>
      </c>
      <c r="M47" s="1" t="s">
        <v>901</v>
      </c>
      <c r="N47" s="2" t="s">
        <v>902</v>
      </c>
      <c r="O47" s="2" t="s">
        <v>965</v>
      </c>
      <c r="R47" s="2" t="s">
        <v>904</v>
      </c>
    </row>
    <row r="48" spans="2:19" x14ac:dyDescent="0.2">
      <c r="B48" t="s">
        <v>878</v>
      </c>
      <c r="C48" t="s">
        <v>968</v>
      </c>
      <c r="D48">
        <v>180</v>
      </c>
      <c r="E48" t="s">
        <v>959</v>
      </c>
      <c r="F48" s="2" t="s">
        <v>881</v>
      </c>
      <c r="G48" t="s">
        <v>882</v>
      </c>
      <c r="H48" s="2" t="s">
        <v>883</v>
      </c>
      <c r="I48" s="2" t="s">
        <v>884</v>
      </c>
      <c r="J48" s="2" t="s">
        <v>119</v>
      </c>
      <c r="K48" s="2" t="s">
        <v>906</v>
      </c>
      <c r="L48" s="2" t="s">
        <v>886</v>
      </c>
      <c r="M48" s="1" t="s">
        <v>901</v>
      </c>
      <c r="N48" s="2" t="s">
        <v>902</v>
      </c>
      <c r="O48" t="s">
        <v>963</v>
      </c>
      <c r="P48" s="34"/>
      <c r="Q48" s="37"/>
      <c r="R48" s="2" t="s">
        <v>891</v>
      </c>
    </row>
    <row r="49" spans="2:19" x14ac:dyDescent="0.2">
      <c r="B49" t="s">
        <v>878</v>
      </c>
      <c r="C49" t="s">
        <v>969</v>
      </c>
      <c r="D49">
        <v>180</v>
      </c>
      <c r="E49" t="s">
        <v>959</v>
      </c>
      <c r="F49" s="2" t="s">
        <v>893</v>
      </c>
      <c r="G49" t="s">
        <v>894</v>
      </c>
      <c r="H49" s="2" t="s">
        <v>895</v>
      </c>
      <c r="I49" s="2" t="s">
        <v>884</v>
      </c>
      <c r="J49" s="2" t="s">
        <v>119</v>
      </c>
      <c r="K49" s="2" t="s">
        <v>906</v>
      </c>
      <c r="L49" s="2" t="s">
        <v>896</v>
      </c>
      <c r="M49" s="1" t="s">
        <v>901</v>
      </c>
      <c r="N49" s="2" t="s">
        <v>902</v>
      </c>
      <c r="O49" s="2" t="s">
        <v>965</v>
      </c>
      <c r="R49" s="2" t="s">
        <v>904</v>
      </c>
    </row>
    <row r="50" spans="2:19" x14ac:dyDescent="0.2">
      <c r="B50" t="s">
        <v>926</v>
      </c>
      <c r="C50" t="s">
        <v>970</v>
      </c>
      <c r="D50">
        <v>180</v>
      </c>
      <c r="E50" t="s">
        <v>971</v>
      </c>
      <c r="F50" s="2" t="s">
        <v>893</v>
      </c>
      <c r="G50" t="s">
        <v>894</v>
      </c>
      <c r="H50" s="2" t="s">
        <v>895</v>
      </c>
      <c r="I50" s="2" t="s">
        <v>928</v>
      </c>
      <c r="J50" s="2" t="s">
        <v>119</v>
      </c>
      <c r="K50" s="2" t="s">
        <v>885</v>
      </c>
      <c r="L50" s="2" t="s">
        <v>929</v>
      </c>
      <c r="M50" s="2">
        <v>98793899</v>
      </c>
      <c r="O50" t="s">
        <v>930</v>
      </c>
      <c r="P50" s="38">
        <v>0</v>
      </c>
      <c r="Q50" s="37" t="s">
        <v>931</v>
      </c>
      <c r="R50" s="2" t="s">
        <v>898</v>
      </c>
    </row>
    <row r="51" spans="2:19" x14ac:dyDescent="0.2">
      <c r="B51" t="s">
        <v>878</v>
      </c>
      <c r="C51" t="s">
        <v>972</v>
      </c>
      <c r="D51">
        <v>180</v>
      </c>
      <c r="E51" t="s">
        <v>971</v>
      </c>
      <c r="F51" s="2" t="s">
        <v>881</v>
      </c>
      <c r="G51" t="s">
        <v>882</v>
      </c>
      <c r="H51" s="2" t="s">
        <v>883</v>
      </c>
      <c r="I51" s="2" t="s">
        <v>884</v>
      </c>
      <c r="J51" s="2" t="s">
        <v>119</v>
      </c>
      <c r="K51" s="2" t="s">
        <v>885</v>
      </c>
      <c r="L51" s="2" t="s">
        <v>886</v>
      </c>
      <c r="M51" s="1">
        <v>98793901</v>
      </c>
      <c r="N51" t="s">
        <v>973</v>
      </c>
      <c r="O51" t="s">
        <v>974</v>
      </c>
      <c r="P51" s="34">
        <v>2240</v>
      </c>
      <c r="Q51" s="37" t="s">
        <v>890</v>
      </c>
      <c r="R51" s="2" t="s">
        <v>891</v>
      </c>
    </row>
    <row r="52" spans="2:19" x14ac:dyDescent="0.2">
      <c r="B52" t="s">
        <v>878</v>
      </c>
      <c r="C52" t="s">
        <v>975</v>
      </c>
      <c r="D52">
        <v>180</v>
      </c>
      <c r="E52" t="s">
        <v>971</v>
      </c>
      <c r="F52" s="2" t="s">
        <v>893</v>
      </c>
      <c r="G52" t="s">
        <v>894</v>
      </c>
      <c r="H52" s="2" t="s">
        <v>895</v>
      </c>
      <c r="I52" s="2" t="s">
        <v>928</v>
      </c>
      <c r="J52" s="2" t="s">
        <v>119</v>
      </c>
      <c r="K52" s="2" t="s">
        <v>900</v>
      </c>
      <c r="L52" s="2" t="s">
        <v>929</v>
      </c>
      <c r="M52" s="1">
        <v>98793900</v>
      </c>
      <c r="N52" s="2" t="s">
        <v>902</v>
      </c>
      <c r="O52" t="s">
        <v>930</v>
      </c>
      <c r="P52" s="38"/>
      <c r="Q52" s="37"/>
      <c r="R52" s="2" t="s">
        <v>904</v>
      </c>
    </row>
    <row r="53" spans="2:19" x14ac:dyDescent="0.2">
      <c r="B53" t="s">
        <v>878</v>
      </c>
      <c r="C53" t="s">
        <v>976</v>
      </c>
      <c r="D53">
        <v>180</v>
      </c>
      <c r="E53" t="s">
        <v>971</v>
      </c>
      <c r="F53" s="2" t="s">
        <v>881</v>
      </c>
      <c r="G53" t="s">
        <v>882</v>
      </c>
      <c r="H53" s="2" t="s">
        <v>883</v>
      </c>
      <c r="I53" s="2" t="s">
        <v>884</v>
      </c>
      <c r="J53" s="2" t="s">
        <v>119</v>
      </c>
      <c r="K53" s="2" t="s">
        <v>900</v>
      </c>
      <c r="L53" s="2" t="s">
        <v>886</v>
      </c>
      <c r="M53" s="1" t="s">
        <v>901</v>
      </c>
      <c r="N53" s="2" t="s">
        <v>902</v>
      </c>
      <c r="O53" t="s">
        <v>974</v>
      </c>
      <c r="P53" s="34"/>
      <c r="Q53" s="37"/>
      <c r="R53" s="2" t="s">
        <v>891</v>
      </c>
    </row>
    <row r="54" spans="2:19" x14ac:dyDescent="0.2">
      <c r="B54" t="s">
        <v>878</v>
      </c>
      <c r="C54" t="s">
        <v>977</v>
      </c>
      <c r="D54">
        <v>180</v>
      </c>
      <c r="E54" t="s">
        <v>971</v>
      </c>
      <c r="F54" s="2" t="s">
        <v>893</v>
      </c>
      <c r="G54" t="s">
        <v>894</v>
      </c>
      <c r="H54" s="2" t="s">
        <v>895</v>
      </c>
      <c r="I54" s="2" t="s">
        <v>928</v>
      </c>
      <c r="J54" s="2" t="s">
        <v>119</v>
      </c>
      <c r="K54" s="2" t="s">
        <v>906</v>
      </c>
      <c r="L54" s="2" t="s">
        <v>929</v>
      </c>
      <c r="M54" s="1">
        <v>98793900</v>
      </c>
      <c r="N54" s="2" t="s">
        <v>902</v>
      </c>
      <c r="O54" t="s">
        <v>930</v>
      </c>
      <c r="P54" s="38"/>
      <c r="Q54" s="37"/>
      <c r="R54" s="2" t="s">
        <v>904</v>
      </c>
    </row>
    <row r="55" spans="2:19" x14ac:dyDescent="0.2">
      <c r="B55" t="s">
        <v>878</v>
      </c>
      <c r="C55" t="s">
        <v>978</v>
      </c>
      <c r="D55">
        <v>180</v>
      </c>
      <c r="E55" t="s">
        <v>971</v>
      </c>
      <c r="F55" s="2" t="s">
        <v>881</v>
      </c>
      <c r="G55" t="s">
        <v>882</v>
      </c>
      <c r="H55" s="2" t="s">
        <v>883</v>
      </c>
      <c r="I55" s="2" t="s">
        <v>884</v>
      </c>
      <c r="J55" s="2" t="s">
        <v>119</v>
      </c>
      <c r="K55" s="2" t="s">
        <v>906</v>
      </c>
      <c r="L55" s="2" t="s">
        <v>886</v>
      </c>
      <c r="M55" s="1" t="s">
        <v>901</v>
      </c>
      <c r="N55" s="2" t="s">
        <v>902</v>
      </c>
      <c r="O55" t="s">
        <v>974</v>
      </c>
      <c r="P55" s="34"/>
      <c r="Q55" s="37"/>
      <c r="R55" s="2" t="s">
        <v>891</v>
      </c>
      <c r="S55">
        <v>0</v>
      </c>
    </row>
    <row r="56" spans="2:19" x14ac:dyDescent="0.2">
      <c r="B56" t="s">
        <v>926</v>
      </c>
      <c r="C56" t="s">
        <v>979</v>
      </c>
      <c r="D56">
        <v>180</v>
      </c>
      <c r="E56" t="s">
        <v>980</v>
      </c>
      <c r="F56" s="2" t="s">
        <v>893</v>
      </c>
      <c r="G56" t="s">
        <v>894</v>
      </c>
      <c r="H56" s="2" t="s">
        <v>895</v>
      </c>
      <c r="I56" s="2" t="s">
        <v>928</v>
      </c>
      <c r="J56" s="2" t="s">
        <v>143</v>
      </c>
      <c r="K56" s="2" t="s">
        <v>885</v>
      </c>
      <c r="L56" s="2" t="s">
        <v>929</v>
      </c>
      <c r="M56" s="1">
        <v>98793903</v>
      </c>
      <c r="N56" t="s">
        <v>981</v>
      </c>
      <c r="O56" t="s">
        <v>930</v>
      </c>
      <c r="P56" s="38">
        <v>0</v>
      </c>
      <c r="Q56" s="37" t="s">
        <v>931</v>
      </c>
      <c r="R56" s="2" t="s">
        <v>898</v>
      </c>
    </row>
    <row r="57" spans="2:19" x14ac:dyDescent="0.2">
      <c r="B57" t="s">
        <v>878</v>
      </c>
      <c r="C57" t="s">
        <v>982</v>
      </c>
      <c r="D57">
        <v>180</v>
      </c>
      <c r="E57" t="s">
        <v>980</v>
      </c>
      <c r="F57" s="2" t="s">
        <v>881</v>
      </c>
      <c r="G57" t="s">
        <v>882</v>
      </c>
      <c r="H57" s="2" t="s">
        <v>883</v>
      </c>
      <c r="I57" s="2" t="s">
        <v>884</v>
      </c>
      <c r="J57" s="2" t="s">
        <v>143</v>
      </c>
      <c r="K57" s="2" t="s">
        <v>885</v>
      </c>
      <c r="L57" s="2" t="s">
        <v>896</v>
      </c>
      <c r="M57">
        <v>98793904</v>
      </c>
      <c r="O57" t="s">
        <v>983</v>
      </c>
      <c r="P57" s="34">
        <v>2270</v>
      </c>
      <c r="Q57" s="37" t="s">
        <v>890</v>
      </c>
      <c r="R57" s="2" t="s">
        <v>891</v>
      </c>
    </row>
    <row r="58" spans="2:19" x14ac:dyDescent="0.2">
      <c r="B58" t="s">
        <v>878</v>
      </c>
      <c r="C58" t="s">
        <v>984</v>
      </c>
      <c r="D58">
        <v>180</v>
      </c>
      <c r="E58" t="s">
        <v>980</v>
      </c>
      <c r="F58" s="2" t="s">
        <v>893</v>
      </c>
      <c r="G58" t="s">
        <v>894</v>
      </c>
      <c r="H58" s="2" t="s">
        <v>895</v>
      </c>
      <c r="I58" s="2" t="s">
        <v>928</v>
      </c>
      <c r="J58" s="2" t="s">
        <v>143</v>
      </c>
      <c r="K58" s="2" t="s">
        <v>900</v>
      </c>
      <c r="L58" s="2" t="s">
        <v>929</v>
      </c>
      <c r="M58" s="1" t="s">
        <v>901</v>
      </c>
      <c r="N58" s="2" t="s">
        <v>902</v>
      </c>
      <c r="O58" t="s">
        <v>930</v>
      </c>
      <c r="P58" s="38"/>
      <c r="Q58" s="37"/>
      <c r="R58" s="2" t="s">
        <v>904</v>
      </c>
    </row>
    <row r="59" spans="2:19" x14ac:dyDescent="0.2">
      <c r="B59" t="s">
        <v>878</v>
      </c>
      <c r="C59" t="s">
        <v>985</v>
      </c>
      <c r="D59">
        <v>180</v>
      </c>
      <c r="E59" t="s">
        <v>980</v>
      </c>
      <c r="F59" s="2" t="s">
        <v>881</v>
      </c>
      <c r="G59" t="s">
        <v>882</v>
      </c>
      <c r="H59" s="2" t="s">
        <v>883</v>
      </c>
      <c r="I59" s="2" t="s">
        <v>884</v>
      </c>
      <c r="J59" s="2" t="s">
        <v>143</v>
      </c>
      <c r="K59" s="2" t="s">
        <v>900</v>
      </c>
      <c r="L59" s="2" t="s">
        <v>896</v>
      </c>
      <c r="M59" s="1" t="s">
        <v>901</v>
      </c>
      <c r="N59" s="2" t="s">
        <v>902</v>
      </c>
      <c r="O59" t="s">
        <v>983</v>
      </c>
      <c r="P59" s="34"/>
      <c r="Q59" s="37"/>
      <c r="R59" s="2" t="s">
        <v>891</v>
      </c>
    </row>
    <row r="60" spans="2:19" x14ac:dyDescent="0.2">
      <c r="B60" t="s">
        <v>878</v>
      </c>
      <c r="C60" t="s">
        <v>986</v>
      </c>
      <c r="D60">
        <v>180</v>
      </c>
      <c r="E60" t="s">
        <v>980</v>
      </c>
      <c r="F60" s="2" t="s">
        <v>893</v>
      </c>
      <c r="G60" t="s">
        <v>894</v>
      </c>
      <c r="H60" s="2" t="s">
        <v>895</v>
      </c>
      <c r="I60" s="2" t="s">
        <v>928</v>
      </c>
      <c r="J60" s="2" t="s">
        <v>143</v>
      </c>
      <c r="K60" s="2" t="s">
        <v>906</v>
      </c>
      <c r="L60" s="2" t="s">
        <v>929</v>
      </c>
      <c r="M60" s="1" t="s">
        <v>901</v>
      </c>
      <c r="N60" s="2" t="s">
        <v>902</v>
      </c>
      <c r="O60" t="s">
        <v>930</v>
      </c>
      <c r="P60" s="38"/>
      <c r="Q60" s="37"/>
      <c r="R60" s="2" t="s">
        <v>904</v>
      </c>
    </row>
    <row r="61" spans="2:19" x14ac:dyDescent="0.2">
      <c r="B61" t="s">
        <v>878</v>
      </c>
      <c r="C61" t="s">
        <v>987</v>
      </c>
      <c r="D61">
        <v>180</v>
      </c>
      <c r="E61" t="s">
        <v>980</v>
      </c>
      <c r="F61" s="2" t="s">
        <v>881</v>
      </c>
      <c r="G61" t="s">
        <v>882</v>
      </c>
      <c r="H61" s="2" t="s">
        <v>883</v>
      </c>
      <c r="I61" s="2" t="s">
        <v>884</v>
      </c>
      <c r="J61" s="2" t="s">
        <v>143</v>
      </c>
      <c r="K61" s="2" t="s">
        <v>906</v>
      </c>
      <c r="L61" s="2" t="s">
        <v>896</v>
      </c>
      <c r="M61" s="1" t="s">
        <v>901</v>
      </c>
      <c r="N61" s="2" t="s">
        <v>902</v>
      </c>
      <c r="O61" t="s">
        <v>983</v>
      </c>
      <c r="P61" s="34"/>
      <c r="Q61" s="37"/>
      <c r="R61" s="2" t="s">
        <v>891</v>
      </c>
    </row>
    <row r="62" spans="2:19" x14ac:dyDescent="0.2">
      <c r="B62" t="s">
        <v>926</v>
      </c>
      <c r="C62" t="s">
        <v>988</v>
      </c>
      <c r="D62">
        <v>180</v>
      </c>
      <c r="E62" t="s">
        <v>989</v>
      </c>
      <c r="F62" s="2" t="s">
        <v>893</v>
      </c>
      <c r="G62" t="s">
        <v>894</v>
      </c>
      <c r="H62" s="2" t="s">
        <v>895</v>
      </c>
      <c r="I62" s="50" t="s">
        <v>990</v>
      </c>
      <c r="J62" s="2" t="s">
        <v>119</v>
      </c>
      <c r="K62" s="2" t="s">
        <v>885</v>
      </c>
      <c r="L62" s="2" t="s">
        <v>929</v>
      </c>
      <c r="M62" s="17" t="s">
        <v>991</v>
      </c>
      <c r="O62" t="s">
        <v>930</v>
      </c>
      <c r="P62" s="38">
        <v>0</v>
      </c>
      <c r="Q62" s="37" t="s">
        <v>931</v>
      </c>
      <c r="R62" s="2" t="s">
        <v>898</v>
      </c>
    </row>
    <row r="63" spans="2:19" x14ac:dyDescent="0.2">
      <c r="B63" t="s">
        <v>878</v>
      </c>
      <c r="C63" t="s">
        <v>992</v>
      </c>
      <c r="D63">
        <v>180</v>
      </c>
      <c r="E63" t="s">
        <v>989</v>
      </c>
      <c r="F63" s="2" t="s">
        <v>893</v>
      </c>
      <c r="G63" t="s">
        <v>894</v>
      </c>
      <c r="H63" s="2" t="s">
        <v>895</v>
      </c>
      <c r="I63" s="50" t="s">
        <v>990</v>
      </c>
      <c r="J63" s="2" t="s">
        <v>119</v>
      </c>
      <c r="K63" s="2" t="s">
        <v>900</v>
      </c>
      <c r="L63" s="2" t="s">
        <v>929</v>
      </c>
      <c r="M63" s="1" t="s">
        <v>901</v>
      </c>
      <c r="N63" s="2" t="s">
        <v>902</v>
      </c>
      <c r="O63" t="s">
        <v>930</v>
      </c>
      <c r="P63" s="38"/>
      <c r="Q63" s="37"/>
      <c r="R63" s="2" t="s">
        <v>904</v>
      </c>
    </row>
    <row r="64" spans="2:19" x14ac:dyDescent="0.2">
      <c r="B64" t="s">
        <v>878</v>
      </c>
      <c r="C64" t="s">
        <v>993</v>
      </c>
      <c r="D64">
        <v>180</v>
      </c>
      <c r="E64" t="s">
        <v>959</v>
      </c>
      <c r="F64" s="2" t="s">
        <v>893</v>
      </c>
      <c r="G64" t="s">
        <v>894</v>
      </c>
      <c r="H64" s="2" t="s">
        <v>895</v>
      </c>
      <c r="I64" s="2" t="s">
        <v>928</v>
      </c>
      <c r="J64" s="2" t="s">
        <v>119</v>
      </c>
      <c r="K64" s="2" t="s">
        <v>900</v>
      </c>
      <c r="L64" s="2" t="s">
        <v>929</v>
      </c>
      <c r="M64" s="1">
        <v>98508957</v>
      </c>
      <c r="N64" s="2" t="s">
        <v>902</v>
      </c>
      <c r="O64" t="s">
        <v>930</v>
      </c>
      <c r="R64" s="2" t="s">
        <v>904</v>
      </c>
    </row>
    <row r="65" spans="2:18" x14ac:dyDescent="0.2">
      <c r="B65" t="s">
        <v>878</v>
      </c>
      <c r="C65" t="s">
        <v>994</v>
      </c>
      <c r="D65">
        <v>180</v>
      </c>
      <c r="E65" t="s">
        <v>989</v>
      </c>
      <c r="F65" s="2" t="s">
        <v>893</v>
      </c>
      <c r="G65" t="s">
        <v>894</v>
      </c>
      <c r="H65" s="2" t="s">
        <v>895</v>
      </c>
      <c r="I65" s="50" t="s">
        <v>990</v>
      </c>
      <c r="J65" s="2" t="s">
        <v>119</v>
      </c>
      <c r="K65" s="2" t="s">
        <v>906</v>
      </c>
      <c r="L65" s="2" t="s">
        <v>929</v>
      </c>
      <c r="M65" s="1" t="s">
        <v>901</v>
      </c>
      <c r="N65" s="2" t="s">
        <v>902</v>
      </c>
      <c r="O65" t="s">
        <v>930</v>
      </c>
      <c r="P65" s="38"/>
      <c r="Q65" s="37"/>
      <c r="R65" s="2" t="s">
        <v>904</v>
      </c>
    </row>
    <row r="66" spans="2:18" x14ac:dyDescent="0.2">
      <c r="B66" t="s">
        <v>878</v>
      </c>
      <c r="C66" t="s">
        <v>995</v>
      </c>
      <c r="D66">
        <v>180</v>
      </c>
      <c r="E66" t="s">
        <v>959</v>
      </c>
      <c r="F66" s="2" t="s">
        <v>893</v>
      </c>
      <c r="G66" t="s">
        <v>894</v>
      </c>
      <c r="H66" s="2" t="s">
        <v>895</v>
      </c>
      <c r="I66" s="2" t="s">
        <v>928</v>
      </c>
      <c r="J66" s="2" t="s">
        <v>119</v>
      </c>
      <c r="K66" s="2" t="s">
        <v>906</v>
      </c>
      <c r="L66" s="2" t="s">
        <v>929</v>
      </c>
      <c r="M66" s="1">
        <v>98508957</v>
      </c>
      <c r="N66" s="2" t="s">
        <v>902</v>
      </c>
      <c r="O66" t="s">
        <v>930</v>
      </c>
      <c r="R66" s="2" t="s">
        <v>904</v>
      </c>
    </row>
    <row r="67" spans="2:18" x14ac:dyDescent="0.2">
      <c r="B67" t="s">
        <v>878</v>
      </c>
      <c r="C67" t="s">
        <v>996</v>
      </c>
      <c r="D67">
        <v>180</v>
      </c>
      <c r="E67" t="s">
        <v>997</v>
      </c>
      <c r="F67" s="2" t="s">
        <v>893</v>
      </c>
      <c r="G67" t="s">
        <v>894</v>
      </c>
      <c r="H67" s="2" t="s">
        <v>895</v>
      </c>
      <c r="I67" s="50" t="s">
        <v>990</v>
      </c>
      <c r="J67" s="2" t="s">
        <v>119</v>
      </c>
      <c r="K67" s="2" t="s">
        <v>885</v>
      </c>
      <c r="L67" s="2" t="s">
        <v>929</v>
      </c>
      <c r="M67" s="2">
        <v>98793905</v>
      </c>
      <c r="O67" t="s">
        <v>930</v>
      </c>
      <c r="P67" s="38">
        <v>0</v>
      </c>
      <c r="Q67" s="37" t="s">
        <v>931</v>
      </c>
      <c r="R67" s="2" t="s">
        <v>898</v>
      </c>
    </row>
    <row r="68" spans="2:18" x14ac:dyDescent="0.2">
      <c r="B68" t="s">
        <v>926</v>
      </c>
      <c r="C68" t="s">
        <v>998</v>
      </c>
      <c r="D68">
        <v>180</v>
      </c>
      <c r="E68" s="37" t="s">
        <v>880</v>
      </c>
      <c r="F68" s="2" t="s">
        <v>893</v>
      </c>
      <c r="G68" t="s">
        <v>894</v>
      </c>
      <c r="H68" s="2" t="s">
        <v>895</v>
      </c>
      <c r="I68" s="2" t="s">
        <v>928</v>
      </c>
      <c r="J68" s="2" t="s">
        <v>99</v>
      </c>
      <c r="K68" s="2" t="s">
        <v>885</v>
      </c>
      <c r="L68" s="2" t="s">
        <v>929</v>
      </c>
      <c r="M68" s="2">
        <v>96898128</v>
      </c>
      <c r="O68" t="s">
        <v>930</v>
      </c>
      <c r="Q68" t="s">
        <v>890</v>
      </c>
      <c r="R68" s="2" t="s">
        <v>898</v>
      </c>
    </row>
    <row r="69" spans="2:18" x14ac:dyDescent="0.2">
      <c r="B69" t="s">
        <v>878</v>
      </c>
      <c r="C69" t="s">
        <v>999</v>
      </c>
      <c r="D69">
        <v>180</v>
      </c>
      <c r="E69" t="s">
        <v>997</v>
      </c>
      <c r="F69" s="2" t="s">
        <v>893</v>
      </c>
      <c r="G69" t="s">
        <v>894</v>
      </c>
      <c r="H69" s="2" t="s">
        <v>895</v>
      </c>
      <c r="I69" s="50" t="s">
        <v>990</v>
      </c>
      <c r="J69" s="2" t="s">
        <v>119</v>
      </c>
      <c r="K69" s="2" t="s">
        <v>900</v>
      </c>
      <c r="L69" s="2" t="s">
        <v>929</v>
      </c>
      <c r="M69" s="1">
        <v>98793906</v>
      </c>
      <c r="N69" s="2" t="s">
        <v>902</v>
      </c>
      <c r="O69" t="s">
        <v>930</v>
      </c>
      <c r="P69" s="38"/>
      <c r="Q69" s="37"/>
      <c r="R69" s="2" t="s">
        <v>904</v>
      </c>
    </row>
    <row r="70" spans="2:18" x14ac:dyDescent="0.2">
      <c r="B70" t="s">
        <v>878</v>
      </c>
      <c r="C70" t="s">
        <v>1000</v>
      </c>
      <c r="D70">
        <v>180</v>
      </c>
      <c r="E70" s="37" t="s">
        <v>880</v>
      </c>
      <c r="F70" s="2" t="s">
        <v>893</v>
      </c>
      <c r="G70" t="s">
        <v>894</v>
      </c>
      <c r="H70" s="2" t="s">
        <v>895</v>
      </c>
      <c r="I70" s="2" t="s">
        <v>928</v>
      </c>
      <c r="J70" s="2" t="s">
        <v>99</v>
      </c>
      <c r="K70" s="2" t="s">
        <v>900</v>
      </c>
      <c r="L70" s="2" t="s">
        <v>929</v>
      </c>
      <c r="M70" s="1" t="s">
        <v>901</v>
      </c>
      <c r="N70" s="2" t="s">
        <v>902</v>
      </c>
      <c r="O70" t="s">
        <v>930</v>
      </c>
      <c r="R70" s="2" t="s">
        <v>904</v>
      </c>
    </row>
    <row r="71" spans="2:18" x14ac:dyDescent="0.2">
      <c r="B71" t="s">
        <v>878</v>
      </c>
      <c r="C71" t="s">
        <v>1001</v>
      </c>
      <c r="D71">
        <v>180</v>
      </c>
      <c r="E71" t="s">
        <v>997</v>
      </c>
      <c r="F71" s="2" t="s">
        <v>893</v>
      </c>
      <c r="G71" t="s">
        <v>894</v>
      </c>
      <c r="H71" s="2" t="s">
        <v>895</v>
      </c>
      <c r="I71" s="50" t="s">
        <v>990</v>
      </c>
      <c r="J71" s="2" t="s">
        <v>119</v>
      </c>
      <c r="K71" s="2" t="s">
        <v>906</v>
      </c>
      <c r="L71" s="2" t="s">
        <v>929</v>
      </c>
      <c r="M71" s="1">
        <v>98793906</v>
      </c>
      <c r="N71" s="2" t="s">
        <v>902</v>
      </c>
      <c r="O71" t="s">
        <v>930</v>
      </c>
      <c r="P71" s="38"/>
      <c r="Q71" s="37"/>
      <c r="R71" s="2" t="s">
        <v>904</v>
      </c>
    </row>
    <row r="72" spans="2:18" x14ac:dyDescent="0.2">
      <c r="B72" t="s">
        <v>878</v>
      </c>
      <c r="C72" t="s">
        <v>1002</v>
      </c>
      <c r="D72">
        <v>180</v>
      </c>
      <c r="E72" s="37" t="s">
        <v>880</v>
      </c>
      <c r="F72" s="2" t="s">
        <v>893</v>
      </c>
      <c r="G72" t="s">
        <v>894</v>
      </c>
      <c r="H72" s="2" t="s">
        <v>895</v>
      </c>
      <c r="I72" s="2" t="s">
        <v>928</v>
      </c>
      <c r="J72" s="2" t="s">
        <v>99</v>
      </c>
      <c r="K72" s="2" t="s">
        <v>906</v>
      </c>
      <c r="L72" s="2" t="s">
        <v>929</v>
      </c>
      <c r="M72" s="1" t="s">
        <v>901</v>
      </c>
      <c r="N72" s="2" t="s">
        <v>902</v>
      </c>
      <c r="O72" t="s">
        <v>930</v>
      </c>
      <c r="R72" s="2" t="s">
        <v>904</v>
      </c>
    </row>
    <row r="73" spans="2:18" x14ac:dyDescent="0.2">
      <c r="B73" t="s">
        <v>926</v>
      </c>
      <c r="C73" t="s">
        <v>1003</v>
      </c>
      <c r="D73">
        <v>180</v>
      </c>
      <c r="E73" t="s">
        <v>1004</v>
      </c>
      <c r="F73" s="2" t="s">
        <v>893</v>
      </c>
      <c r="G73" t="s">
        <v>894</v>
      </c>
      <c r="H73" s="2" t="s">
        <v>895</v>
      </c>
      <c r="I73" s="50" t="s">
        <v>990</v>
      </c>
      <c r="J73" s="2" t="s">
        <v>143</v>
      </c>
      <c r="K73" s="2" t="s">
        <v>885</v>
      </c>
      <c r="L73" s="2" t="s">
        <v>929</v>
      </c>
      <c r="M73">
        <v>98793907</v>
      </c>
      <c r="N73" t="s">
        <v>1005</v>
      </c>
      <c r="O73" t="s">
        <v>930</v>
      </c>
      <c r="P73" s="38">
        <v>0</v>
      </c>
      <c r="Q73" s="37" t="s">
        <v>931</v>
      </c>
      <c r="R73" s="2" t="s">
        <v>898</v>
      </c>
    </row>
    <row r="74" spans="2:18" x14ac:dyDescent="0.2">
      <c r="B74" t="s">
        <v>926</v>
      </c>
      <c r="C74" t="s">
        <v>1006</v>
      </c>
      <c r="D74">
        <v>180</v>
      </c>
      <c r="E74" t="s">
        <v>909</v>
      </c>
      <c r="F74" s="2" t="s">
        <v>893</v>
      </c>
      <c r="G74" t="s">
        <v>894</v>
      </c>
      <c r="H74" s="2" t="s">
        <v>895</v>
      </c>
      <c r="I74" s="2" t="s">
        <v>928</v>
      </c>
      <c r="J74" s="2" t="s">
        <v>119</v>
      </c>
      <c r="K74" s="2" t="s">
        <v>885</v>
      </c>
      <c r="L74" s="2" t="s">
        <v>929</v>
      </c>
      <c r="M74" s="2">
        <v>96898129</v>
      </c>
      <c r="O74" t="s">
        <v>930</v>
      </c>
      <c r="Q74" t="s">
        <v>890</v>
      </c>
      <c r="R74" s="2" t="s">
        <v>898</v>
      </c>
    </row>
    <row r="75" spans="2:18" x14ac:dyDescent="0.2">
      <c r="B75" t="s">
        <v>878</v>
      </c>
      <c r="C75" t="s">
        <v>1007</v>
      </c>
      <c r="D75">
        <v>180</v>
      </c>
      <c r="E75" t="s">
        <v>1004</v>
      </c>
      <c r="F75" s="2" t="s">
        <v>893</v>
      </c>
      <c r="G75" t="s">
        <v>894</v>
      </c>
      <c r="H75" s="2" t="s">
        <v>895</v>
      </c>
      <c r="I75" s="50" t="s">
        <v>990</v>
      </c>
      <c r="J75" s="2" t="s">
        <v>143</v>
      </c>
      <c r="K75" s="2" t="s">
        <v>900</v>
      </c>
      <c r="L75" s="2" t="s">
        <v>929</v>
      </c>
      <c r="M75" s="1" t="s">
        <v>901</v>
      </c>
      <c r="N75" s="2" t="s">
        <v>902</v>
      </c>
      <c r="O75" t="s">
        <v>930</v>
      </c>
      <c r="P75" s="38"/>
      <c r="Q75" s="37"/>
      <c r="R75" s="2" t="s">
        <v>904</v>
      </c>
    </row>
    <row r="76" spans="2:18" x14ac:dyDescent="0.2">
      <c r="B76" t="s">
        <v>878</v>
      </c>
      <c r="C76" t="s">
        <v>1008</v>
      </c>
      <c r="D76">
        <v>180</v>
      </c>
      <c r="E76" t="s">
        <v>909</v>
      </c>
      <c r="F76" s="2" t="s">
        <v>893</v>
      </c>
      <c r="G76" t="s">
        <v>894</v>
      </c>
      <c r="H76" s="2" t="s">
        <v>895</v>
      </c>
      <c r="I76" s="2" t="s">
        <v>928</v>
      </c>
      <c r="J76" s="2" t="s">
        <v>119</v>
      </c>
      <c r="K76" t="s">
        <v>900</v>
      </c>
      <c r="L76" s="2" t="s">
        <v>929</v>
      </c>
      <c r="M76" s="1" t="s">
        <v>901</v>
      </c>
      <c r="O76" t="s">
        <v>930</v>
      </c>
      <c r="R76" s="2" t="s">
        <v>904</v>
      </c>
    </row>
    <row r="77" spans="2:18" x14ac:dyDescent="0.2">
      <c r="B77" t="s">
        <v>878</v>
      </c>
      <c r="C77" t="s">
        <v>1009</v>
      </c>
      <c r="D77">
        <v>180</v>
      </c>
      <c r="E77" t="s">
        <v>1004</v>
      </c>
      <c r="F77" s="2" t="s">
        <v>893</v>
      </c>
      <c r="G77" t="s">
        <v>894</v>
      </c>
      <c r="H77" s="2" t="s">
        <v>895</v>
      </c>
      <c r="I77" s="50" t="s">
        <v>990</v>
      </c>
      <c r="J77" s="2" t="s">
        <v>143</v>
      </c>
      <c r="K77" s="2" t="s">
        <v>906</v>
      </c>
      <c r="L77" s="2" t="s">
        <v>929</v>
      </c>
      <c r="M77" s="1" t="s">
        <v>901</v>
      </c>
      <c r="N77" s="2" t="s">
        <v>902</v>
      </c>
      <c r="O77" t="s">
        <v>930</v>
      </c>
      <c r="P77" s="38"/>
      <c r="Q77" s="37"/>
      <c r="R77" s="2" t="s">
        <v>904</v>
      </c>
    </row>
    <row r="78" spans="2:18" x14ac:dyDescent="0.2">
      <c r="B78" t="s">
        <v>878</v>
      </c>
      <c r="C78" t="s">
        <v>1010</v>
      </c>
      <c r="D78">
        <v>180</v>
      </c>
      <c r="E78" t="s">
        <v>909</v>
      </c>
      <c r="F78" s="2" t="s">
        <v>893</v>
      </c>
      <c r="G78" t="s">
        <v>894</v>
      </c>
      <c r="H78" s="2" t="s">
        <v>895</v>
      </c>
      <c r="I78" s="2" t="s">
        <v>928</v>
      </c>
      <c r="J78" s="2" t="s">
        <v>119</v>
      </c>
      <c r="K78" t="s">
        <v>906</v>
      </c>
      <c r="L78" s="2" t="s">
        <v>929</v>
      </c>
      <c r="M78" s="1" t="s">
        <v>901</v>
      </c>
      <c r="O78" t="s">
        <v>930</v>
      </c>
      <c r="R78" s="2" t="s">
        <v>904</v>
      </c>
    </row>
    <row r="79" spans="2:18" x14ac:dyDescent="0.2">
      <c r="B79" t="s">
        <v>878</v>
      </c>
      <c r="C79" t="s">
        <v>1011</v>
      </c>
      <c r="D79">
        <v>180</v>
      </c>
      <c r="E79" t="s">
        <v>1012</v>
      </c>
      <c r="F79" s="2" t="s">
        <v>893</v>
      </c>
      <c r="G79" t="s">
        <v>894</v>
      </c>
      <c r="H79" s="2" t="s">
        <v>895</v>
      </c>
      <c r="I79" s="50" t="s">
        <v>990</v>
      </c>
      <c r="J79" s="2" t="s">
        <v>119</v>
      </c>
      <c r="K79" s="2" t="s">
        <v>885</v>
      </c>
      <c r="L79" s="2" t="s">
        <v>929</v>
      </c>
      <c r="M79" s="2">
        <v>96699487</v>
      </c>
      <c r="O79" t="s">
        <v>930</v>
      </c>
      <c r="P79" s="38">
        <v>0</v>
      </c>
      <c r="Q79" s="37" t="s">
        <v>931</v>
      </c>
      <c r="R79" s="2" t="s">
        <v>898</v>
      </c>
    </row>
    <row r="80" spans="2:18" x14ac:dyDescent="0.2">
      <c r="B80" t="s">
        <v>878</v>
      </c>
      <c r="C80" t="s">
        <v>1013</v>
      </c>
      <c r="D80">
        <v>180</v>
      </c>
      <c r="E80" t="s">
        <v>1014</v>
      </c>
      <c r="F80" s="2" t="s">
        <v>893</v>
      </c>
      <c r="G80" t="s">
        <v>894</v>
      </c>
      <c r="H80" s="2" t="s">
        <v>895</v>
      </c>
      <c r="I80" s="50" t="s">
        <v>990</v>
      </c>
      <c r="J80" s="2" t="s">
        <v>229</v>
      </c>
      <c r="K80" s="2" t="s">
        <v>885</v>
      </c>
      <c r="L80" s="2" t="s">
        <v>929</v>
      </c>
      <c r="M80" s="1" t="s">
        <v>901</v>
      </c>
      <c r="O80" t="s">
        <v>930</v>
      </c>
      <c r="P80" s="38">
        <v>0</v>
      </c>
      <c r="Q80" s="37" t="s">
        <v>931</v>
      </c>
      <c r="R80" s="2" t="s">
        <v>898</v>
      </c>
    </row>
    <row r="81" spans="2:19" x14ac:dyDescent="0.2">
      <c r="B81" t="s">
        <v>878</v>
      </c>
      <c r="C81" t="s">
        <v>1015</v>
      </c>
      <c r="D81">
        <v>180</v>
      </c>
      <c r="E81" t="s">
        <v>1012</v>
      </c>
      <c r="F81" s="2" t="s">
        <v>893</v>
      </c>
      <c r="G81" t="s">
        <v>894</v>
      </c>
      <c r="H81" s="2" t="s">
        <v>895</v>
      </c>
      <c r="I81" s="50" t="s">
        <v>990</v>
      </c>
      <c r="J81" s="2" t="s">
        <v>119</v>
      </c>
      <c r="K81" s="2" t="s">
        <v>900</v>
      </c>
      <c r="L81" s="2" t="s">
        <v>929</v>
      </c>
      <c r="M81" s="1">
        <v>98430319</v>
      </c>
      <c r="N81" s="2" t="s">
        <v>1016</v>
      </c>
      <c r="O81" t="s">
        <v>930</v>
      </c>
      <c r="P81" s="38"/>
      <c r="Q81" s="37"/>
      <c r="R81" s="2" t="s">
        <v>904</v>
      </c>
    </row>
    <row r="82" spans="2:19" x14ac:dyDescent="0.2">
      <c r="B82" t="s">
        <v>878</v>
      </c>
      <c r="C82" t="s">
        <v>1017</v>
      </c>
      <c r="D82">
        <v>180</v>
      </c>
      <c r="E82" t="s">
        <v>1014</v>
      </c>
      <c r="F82" s="2" t="s">
        <v>893</v>
      </c>
      <c r="G82" t="s">
        <v>894</v>
      </c>
      <c r="H82" s="2" t="s">
        <v>895</v>
      </c>
      <c r="I82" s="50" t="s">
        <v>990</v>
      </c>
      <c r="J82" s="2" t="s">
        <v>229</v>
      </c>
      <c r="K82" s="2" t="s">
        <v>900</v>
      </c>
      <c r="L82" s="2" t="s">
        <v>929</v>
      </c>
      <c r="M82" s="1" t="s">
        <v>901</v>
      </c>
      <c r="O82" t="s">
        <v>930</v>
      </c>
      <c r="P82" s="38"/>
      <c r="Q82" s="37"/>
      <c r="R82" s="2" t="s">
        <v>904</v>
      </c>
    </row>
    <row r="83" spans="2:19" x14ac:dyDescent="0.2">
      <c r="B83" t="s">
        <v>878</v>
      </c>
      <c r="C83" t="s">
        <v>1018</v>
      </c>
      <c r="D83">
        <v>180</v>
      </c>
      <c r="E83" t="s">
        <v>1012</v>
      </c>
      <c r="F83" s="2" t="s">
        <v>893</v>
      </c>
      <c r="G83" t="s">
        <v>894</v>
      </c>
      <c r="H83" s="2" t="s">
        <v>895</v>
      </c>
      <c r="I83" s="50" t="s">
        <v>990</v>
      </c>
      <c r="J83" s="2" t="s">
        <v>119</v>
      </c>
      <c r="K83" s="2" t="s">
        <v>906</v>
      </c>
      <c r="L83" s="2" t="s">
        <v>929</v>
      </c>
      <c r="M83" s="1">
        <v>98430319</v>
      </c>
      <c r="N83" s="2" t="s">
        <v>1016</v>
      </c>
      <c r="O83" t="s">
        <v>930</v>
      </c>
      <c r="P83" s="38"/>
      <c r="Q83" s="37"/>
      <c r="R83" s="2" t="s">
        <v>904</v>
      </c>
    </row>
    <row r="84" spans="2:19" x14ac:dyDescent="0.2">
      <c r="B84" t="s">
        <v>878</v>
      </c>
      <c r="C84" t="s">
        <v>1019</v>
      </c>
      <c r="D84">
        <v>180</v>
      </c>
      <c r="E84" t="s">
        <v>1014</v>
      </c>
      <c r="F84" s="2" t="s">
        <v>893</v>
      </c>
      <c r="G84" t="s">
        <v>894</v>
      </c>
      <c r="H84" s="2" t="s">
        <v>895</v>
      </c>
      <c r="I84" s="50" t="s">
        <v>990</v>
      </c>
      <c r="J84" s="2" t="s">
        <v>229</v>
      </c>
      <c r="K84" s="2" t="s">
        <v>906</v>
      </c>
      <c r="L84" s="2" t="s">
        <v>929</v>
      </c>
      <c r="M84" s="1" t="s">
        <v>901</v>
      </c>
      <c r="O84" t="s">
        <v>930</v>
      </c>
      <c r="P84" s="38"/>
      <c r="Q84" s="37"/>
      <c r="R84" s="2" t="s">
        <v>904</v>
      </c>
      <c r="S84">
        <v>0</v>
      </c>
    </row>
    <row r="85" spans="2:19" x14ac:dyDescent="0.2">
      <c r="B85" t="s">
        <v>926</v>
      </c>
      <c r="C85" t="s">
        <v>1020</v>
      </c>
      <c r="D85">
        <v>180</v>
      </c>
      <c r="E85" t="s">
        <v>1021</v>
      </c>
      <c r="F85" s="2" t="s">
        <v>893</v>
      </c>
      <c r="G85" t="s">
        <v>894</v>
      </c>
      <c r="H85" s="2" t="s">
        <v>895</v>
      </c>
      <c r="I85" s="50" t="s">
        <v>990</v>
      </c>
      <c r="J85" s="2" t="s">
        <v>143</v>
      </c>
      <c r="K85" s="2" t="s">
        <v>885</v>
      </c>
      <c r="L85" s="2" t="s">
        <v>929</v>
      </c>
      <c r="M85" s="2">
        <v>98793908</v>
      </c>
      <c r="O85" t="s">
        <v>930</v>
      </c>
      <c r="P85" s="38">
        <v>0</v>
      </c>
      <c r="Q85" s="37" t="s">
        <v>931</v>
      </c>
      <c r="R85" s="2" t="s">
        <v>898</v>
      </c>
    </row>
    <row r="86" spans="2:19" x14ac:dyDescent="0.2">
      <c r="B86" t="s">
        <v>878</v>
      </c>
      <c r="C86" t="s">
        <v>1022</v>
      </c>
      <c r="D86">
        <v>180</v>
      </c>
      <c r="E86" t="s">
        <v>1021</v>
      </c>
      <c r="F86" s="2" t="s">
        <v>893</v>
      </c>
      <c r="G86" t="s">
        <v>894</v>
      </c>
      <c r="H86" s="2" t="s">
        <v>895</v>
      </c>
      <c r="I86" s="50" t="s">
        <v>990</v>
      </c>
      <c r="J86" s="2" t="s">
        <v>143</v>
      </c>
      <c r="K86" s="2" t="s">
        <v>900</v>
      </c>
      <c r="L86" s="2" t="s">
        <v>929</v>
      </c>
      <c r="M86" s="1">
        <v>98793909</v>
      </c>
      <c r="N86" s="2" t="s">
        <v>902</v>
      </c>
      <c r="O86" t="s">
        <v>930</v>
      </c>
      <c r="P86" s="38"/>
      <c r="Q86" s="37"/>
      <c r="R86" s="2" t="s">
        <v>904</v>
      </c>
    </row>
    <row r="87" spans="2:19" x14ac:dyDescent="0.2">
      <c r="B87" t="s">
        <v>878</v>
      </c>
      <c r="C87" t="s">
        <v>1023</v>
      </c>
      <c r="D87">
        <v>180</v>
      </c>
      <c r="E87" t="s">
        <v>1021</v>
      </c>
      <c r="F87" s="2" t="s">
        <v>893</v>
      </c>
      <c r="G87" t="s">
        <v>894</v>
      </c>
      <c r="H87" s="2" t="s">
        <v>895</v>
      </c>
      <c r="I87" s="50" t="s">
        <v>990</v>
      </c>
      <c r="J87" s="2" t="s">
        <v>143</v>
      </c>
      <c r="K87" s="2" t="s">
        <v>906</v>
      </c>
      <c r="L87" s="2" t="s">
        <v>929</v>
      </c>
      <c r="M87" s="1">
        <v>98793909</v>
      </c>
      <c r="N87" s="2" t="s">
        <v>902</v>
      </c>
      <c r="O87" t="s">
        <v>930</v>
      </c>
      <c r="P87" s="38"/>
      <c r="Q87" s="37"/>
      <c r="R87" s="2" t="s">
        <v>904</v>
      </c>
      <c r="S87">
        <v>0</v>
      </c>
    </row>
    <row r="88" spans="2:19" x14ac:dyDescent="0.2">
      <c r="B88" t="s">
        <v>878</v>
      </c>
      <c r="C88" t="s">
        <v>1024</v>
      </c>
      <c r="D88">
        <v>180</v>
      </c>
      <c r="E88" t="s">
        <v>1025</v>
      </c>
      <c r="F88" s="2" t="s">
        <v>893</v>
      </c>
      <c r="G88" t="s">
        <v>894</v>
      </c>
      <c r="H88" s="2" t="s">
        <v>895</v>
      </c>
      <c r="I88" s="50" t="s">
        <v>990</v>
      </c>
      <c r="J88" s="2" t="s">
        <v>175</v>
      </c>
      <c r="K88" s="2" t="s">
        <v>885</v>
      </c>
      <c r="L88" s="2" t="s">
        <v>929</v>
      </c>
      <c r="M88">
        <v>98793910</v>
      </c>
      <c r="N88" t="s">
        <v>1026</v>
      </c>
      <c r="O88" t="s">
        <v>930</v>
      </c>
      <c r="P88" s="38">
        <v>0</v>
      </c>
      <c r="Q88" s="37" t="s">
        <v>931</v>
      </c>
      <c r="R88" s="2" t="s">
        <v>898</v>
      </c>
    </row>
    <row r="89" spans="2:19" x14ac:dyDescent="0.2">
      <c r="B89" t="s">
        <v>878</v>
      </c>
      <c r="C89" t="s">
        <v>1027</v>
      </c>
      <c r="D89">
        <v>180</v>
      </c>
      <c r="E89" t="s">
        <v>1025</v>
      </c>
      <c r="F89" s="2" t="s">
        <v>893</v>
      </c>
      <c r="G89" t="s">
        <v>894</v>
      </c>
      <c r="H89" s="2" t="s">
        <v>895</v>
      </c>
      <c r="I89" s="50" t="s">
        <v>990</v>
      </c>
      <c r="J89" s="2" t="s">
        <v>175</v>
      </c>
      <c r="K89" s="2" t="s">
        <v>900</v>
      </c>
      <c r="L89" s="2" t="s">
        <v>929</v>
      </c>
      <c r="M89" s="1">
        <v>98793912</v>
      </c>
      <c r="N89" s="2" t="s">
        <v>902</v>
      </c>
      <c r="O89" t="s">
        <v>930</v>
      </c>
      <c r="P89" s="38"/>
      <c r="Q89" s="37"/>
      <c r="R89" s="2" t="s">
        <v>904</v>
      </c>
    </row>
    <row r="90" spans="2:19" x14ac:dyDescent="0.2">
      <c r="B90" t="s">
        <v>878</v>
      </c>
      <c r="C90" t="s">
        <v>1028</v>
      </c>
      <c r="D90">
        <v>180</v>
      </c>
      <c r="E90" t="s">
        <v>1025</v>
      </c>
      <c r="F90" s="2" t="s">
        <v>893</v>
      </c>
      <c r="G90" t="s">
        <v>894</v>
      </c>
      <c r="H90" s="2" t="s">
        <v>895</v>
      </c>
      <c r="I90" s="50" t="s">
        <v>990</v>
      </c>
      <c r="J90" s="2" t="s">
        <v>175</v>
      </c>
      <c r="K90" s="2" t="s">
        <v>906</v>
      </c>
      <c r="L90" s="2" t="s">
        <v>929</v>
      </c>
      <c r="M90" s="1">
        <v>98793912</v>
      </c>
      <c r="N90" s="2" t="s">
        <v>902</v>
      </c>
      <c r="O90" t="s">
        <v>930</v>
      </c>
      <c r="P90" s="38"/>
      <c r="Q90" s="37"/>
      <c r="R90" s="2" t="s">
        <v>904</v>
      </c>
    </row>
    <row r="91" spans="2:19" x14ac:dyDescent="0.2">
      <c r="B91" t="s">
        <v>926</v>
      </c>
      <c r="C91" t="s">
        <v>1029</v>
      </c>
      <c r="D91">
        <v>180</v>
      </c>
      <c r="E91" t="s">
        <v>1030</v>
      </c>
      <c r="F91" s="2" t="s">
        <v>893</v>
      </c>
      <c r="G91" t="s">
        <v>894</v>
      </c>
      <c r="H91" s="2" t="s">
        <v>895</v>
      </c>
      <c r="I91" s="50" t="s">
        <v>990</v>
      </c>
      <c r="J91" s="2" t="s">
        <v>175</v>
      </c>
      <c r="K91" s="2" t="s">
        <v>885</v>
      </c>
      <c r="L91" s="2" t="s">
        <v>929</v>
      </c>
      <c r="M91">
        <v>98793910</v>
      </c>
      <c r="N91" t="s">
        <v>1026</v>
      </c>
      <c r="O91" t="s">
        <v>930</v>
      </c>
      <c r="P91" s="38">
        <v>0</v>
      </c>
      <c r="Q91" s="37" t="s">
        <v>931</v>
      </c>
      <c r="R91" s="2" t="s">
        <v>898</v>
      </c>
    </row>
    <row r="92" spans="2:19" x14ac:dyDescent="0.2">
      <c r="B92" t="s">
        <v>878</v>
      </c>
      <c r="C92" t="s">
        <v>1031</v>
      </c>
      <c r="D92">
        <v>180</v>
      </c>
      <c r="E92" t="s">
        <v>1030</v>
      </c>
      <c r="F92" s="2" t="s">
        <v>893</v>
      </c>
      <c r="G92" t="s">
        <v>894</v>
      </c>
      <c r="H92" s="2" t="s">
        <v>895</v>
      </c>
      <c r="I92" s="50" t="s">
        <v>990</v>
      </c>
      <c r="J92" s="2" t="s">
        <v>175</v>
      </c>
      <c r="K92" s="2" t="s">
        <v>900</v>
      </c>
      <c r="L92" s="2" t="s">
        <v>929</v>
      </c>
      <c r="M92" s="1">
        <v>98793912</v>
      </c>
      <c r="N92" s="2" t="s">
        <v>902</v>
      </c>
      <c r="O92" t="s">
        <v>930</v>
      </c>
      <c r="P92" s="38"/>
      <c r="Q92" s="37"/>
      <c r="R92" s="2" t="s">
        <v>904</v>
      </c>
      <c r="S92">
        <v>0</v>
      </c>
    </row>
    <row r="93" spans="2:19" x14ac:dyDescent="0.2">
      <c r="B93" t="s">
        <v>878</v>
      </c>
      <c r="C93" t="s">
        <v>1032</v>
      </c>
      <c r="D93">
        <v>180</v>
      </c>
      <c r="E93" t="s">
        <v>1030</v>
      </c>
      <c r="F93" s="2" t="s">
        <v>893</v>
      </c>
      <c r="G93" t="s">
        <v>894</v>
      </c>
      <c r="H93" s="2" t="s">
        <v>895</v>
      </c>
      <c r="I93" s="50" t="s">
        <v>990</v>
      </c>
      <c r="J93" s="2" t="s">
        <v>175</v>
      </c>
      <c r="K93" s="2" t="s">
        <v>906</v>
      </c>
      <c r="L93" s="2" t="s">
        <v>929</v>
      </c>
      <c r="M93" s="1">
        <v>98793912</v>
      </c>
      <c r="N93" s="2" t="s">
        <v>902</v>
      </c>
      <c r="O93" t="s">
        <v>930</v>
      </c>
      <c r="P93" s="38"/>
      <c r="Q93" s="37"/>
      <c r="R93" s="2" t="s">
        <v>904</v>
      </c>
    </row>
    <row r="94" spans="2:19" x14ac:dyDescent="0.2">
      <c r="B94" t="s">
        <v>878</v>
      </c>
      <c r="C94" t="s">
        <v>1033</v>
      </c>
      <c r="D94">
        <v>180</v>
      </c>
      <c r="E94" t="s">
        <v>1034</v>
      </c>
      <c r="F94" s="2" t="s">
        <v>893</v>
      </c>
      <c r="G94" t="s">
        <v>894</v>
      </c>
      <c r="H94" s="2" t="s">
        <v>895</v>
      </c>
      <c r="I94" s="50" t="s">
        <v>990</v>
      </c>
      <c r="J94" s="2" t="s">
        <v>175</v>
      </c>
      <c r="K94" s="2" t="s">
        <v>885</v>
      </c>
      <c r="L94" s="2" t="s">
        <v>929</v>
      </c>
      <c r="M94">
        <v>98793913</v>
      </c>
      <c r="N94" t="s">
        <v>1035</v>
      </c>
      <c r="O94" t="s">
        <v>930</v>
      </c>
      <c r="P94" s="38">
        <v>0</v>
      </c>
      <c r="Q94" s="37" t="s">
        <v>931</v>
      </c>
      <c r="R94" s="2" t="s">
        <v>898</v>
      </c>
    </row>
    <row r="95" spans="2:19" x14ac:dyDescent="0.2">
      <c r="B95" t="s">
        <v>878</v>
      </c>
      <c r="C95" t="s">
        <v>1036</v>
      </c>
      <c r="D95">
        <v>180</v>
      </c>
      <c r="E95" t="s">
        <v>1034</v>
      </c>
      <c r="F95" s="2" t="s">
        <v>893</v>
      </c>
      <c r="G95" t="s">
        <v>894</v>
      </c>
      <c r="H95" s="2" t="s">
        <v>895</v>
      </c>
      <c r="I95" s="50" t="s">
        <v>990</v>
      </c>
      <c r="J95" s="2" t="s">
        <v>175</v>
      </c>
      <c r="K95" s="2" t="s">
        <v>900</v>
      </c>
      <c r="L95" s="2" t="s">
        <v>929</v>
      </c>
      <c r="M95" s="1" t="s">
        <v>901</v>
      </c>
      <c r="N95" s="2" t="s">
        <v>902</v>
      </c>
      <c r="O95" t="s">
        <v>930</v>
      </c>
      <c r="P95" s="38"/>
      <c r="Q95" s="37"/>
      <c r="R95" s="2" t="s">
        <v>904</v>
      </c>
      <c r="S95">
        <v>126</v>
      </c>
    </row>
    <row r="96" spans="2:19" x14ac:dyDescent="0.2">
      <c r="B96" t="s">
        <v>878</v>
      </c>
      <c r="C96" t="s">
        <v>1037</v>
      </c>
      <c r="D96">
        <v>180</v>
      </c>
      <c r="E96" t="s">
        <v>1034</v>
      </c>
      <c r="F96" s="2" t="s">
        <v>893</v>
      </c>
      <c r="G96" t="s">
        <v>894</v>
      </c>
      <c r="H96" s="2" t="s">
        <v>895</v>
      </c>
      <c r="I96" s="50" t="s">
        <v>990</v>
      </c>
      <c r="J96" s="2" t="s">
        <v>175</v>
      </c>
      <c r="K96" s="2" t="s">
        <v>906</v>
      </c>
      <c r="L96" s="2" t="s">
        <v>929</v>
      </c>
      <c r="M96" s="1" t="s">
        <v>901</v>
      </c>
      <c r="N96" s="2" t="s">
        <v>902</v>
      </c>
      <c r="O96" t="s">
        <v>930</v>
      </c>
      <c r="P96" s="38"/>
      <c r="Q96" s="37"/>
      <c r="R96" s="2" t="s">
        <v>904</v>
      </c>
    </row>
    <row r="97" spans="2:19" x14ac:dyDescent="0.2">
      <c r="B97" t="s">
        <v>926</v>
      </c>
      <c r="C97" t="s">
        <v>1038</v>
      </c>
      <c r="D97">
        <v>180</v>
      </c>
      <c r="E97" t="s">
        <v>1039</v>
      </c>
      <c r="F97" s="2" t="s">
        <v>893</v>
      </c>
      <c r="G97" t="s">
        <v>894</v>
      </c>
      <c r="H97" s="2" t="s">
        <v>895</v>
      </c>
      <c r="I97" s="50" t="s">
        <v>990</v>
      </c>
      <c r="J97" s="2" t="s">
        <v>119</v>
      </c>
      <c r="K97" s="2" t="s">
        <v>885</v>
      </c>
      <c r="L97" s="2" t="s">
        <v>929</v>
      </c>
      <c r="M97" s="2">
        <v>96778103</v>
      </c>
      <c r="O97" t="s">
        <v>930</v>
      </c>
      <c r="P97" s="38">
        <v>0</v>
      </c>
      <c r="Q97" s="37" t="s">
        <v>931</v>
      </c>
      <c r="R97" s="2" t="s">
        <v>898</v>
      </c>
    </row>
    <row r="98" spans="2:19" x14ac:dyDescent="0.2">
      <c r="B98" t="s">
        <v>878</v>
      </c>
      <c r="C98" t="s">
        <v>1040</v>
      </c>
      <c r="D98">
        <v>180</v>
      </c>
      <c r="E98" t="s">
        <v>1039</v>
      </c>
      <c r="F98" s="2" t="s">
        <v>893</v>
      </c>
      <c r="G98" t="s">
        <v>894</v>
      </c>
      <c r="H98" s="2" t="s">
        <v>895</v>
      </c>
      <c r="I98" s="50" t="s">
        <v>990</v>
      </c>
      <c r="J98" s="2" t="s">
        <v>119</v>
      </c>
      <c r="K98" s="2" t="s">
        <v>900</v>
      </c>
      <c r="L98" s="2" t="s">
        <v>929</v>
      </c>
      <c r="M98" s="1">
        <v>98449369</v>
      </c>
      <c r="N98" s="2" t="s">
        <v>902</v>
      </c>
      <c r="O98" t="s">
        <v>930</v>
      </c>
      <c r="P98" s="38"/>
      <c r="Q98" s="37"/>
      <c r="R98" s="2" t="s">
        <v>904</v>
      </c>
    </row>
    <row r="99" spans="2:19" x14ac:dyDescent="0.2">
      <c r="B99" t="s">
        <v>878</v>
      </c>
      <c r="C99" t="s">
        <v>1041</v>
      </c>
      <c r="D99">
        <v>180</v>
      </c>
      <c r="E99" t="s">
        <v>1039</v>
      </c>
      <c r="F99" s="2" t="s">
        <v>893</v>
      </c>
      <c r="G99" t="s">
        <v>894</v>
      </c>
      <c r="H99" s="2" t="s">
        <v>895</v>
      </c>
      <c r="I99" s="50" t="s">
        <v>990</v>
      </c>
      <c r="J99" s="2" t="s">
        <v>119</v>
      </c>
      <c r="K99" s="2" t="s">
        <v>906</v>
      </c>
      <c r="L99" s="2" t="s">
        <v>929</v>
      </c>
      <c r="M99" s="1">
        <v>98449369</v>
      </c>
      <c r="N99" s="2" t="s">
        <v>902</v>
      </c>
      <c r="O99" t="s">
        <v>930</v>
      </c>
      <c r="P99" s="38"/>
      <c r="Q99" s="37"/>
      <c r="R99" s="2" t="s">
        <v>904</v>
      </c>
    </row>
    <row r="100" spans="2:19" x14ac:dyDescent="0.2">
      <c r="B100" t="s">
        <v>878</v>
      </c>
      <c r="C100" t="s">
        <v>1042</v>
      </c>
      <c r="D100">
        <v>180</v>
      </c>
      <c r="E100" t="s">
        <v>1043</v>
      </c>
      <c r="F100" s="2" t="s">
        <v>893</v>
      </c>
      <c r="G100" t="s">
        <v>894</v>
      </c>
      <c r="H100" s="2" t="s">
        <v>895</v>
      </c>
      <c r="I100" s="50" t="s">
        <v>990</v>
      </c>
      <c r="J100" s="2" t="s">
        <v>1044</v>
      </c>
      <c r="K100" s="2" t="s">
        <v>885</v>
      </c>
      <c r="L100" s="2" t="s">
        <v>929</v>
      </c>
      <c r="M100" s="2">
        <v>98793914</v>
      </c>
      <c r="O100" t="s">
        <v>930</v>
      </c>
      <c r="P100" s="38">
        <v>0</v>
      </c>
      <c r="Q100" s="37" t="s">
        <v>931</v>
      </c>
      <c r="R100" s="2" t="s">
        <v>898</v>
      </c>
    </row>
    <row r="101" spans="2:19" x14ac:dyDescent="0.2">
      <c r="B101" t="s">
        <v>878</v>
      </c>
      <c r="C101" t="s">
        <v>1045</v>
      </c>
      <c r="D101">
        <v>180</v>
      </c>
      <c r="E101" t="s">
        <v>1043</v>
      </c>
      <c r="F101" s="2" t="s">
        <v>893</v>
      </c>
      <c r="G101" t="s">
        <v>894</v>
      </c>
      <c r="H101" s="2" t="s">
        <v>895</v>
      </c>
      <c r="I101" s="50" t="s">
        <v>990</v>
      </c>
      <c r="J101" s="2" t="s">
        <v>1044</v>
      </c>
      <c r="K101" s="2" t="s">
        <v>900</v>
      </c>
      <c r="L101" s="2" t="s">
        <v>929</v>
      </c>
      <c r="M101" s="1">
        <v>98793915</v>
      </c>
      <c r="N101" s="2" t="s">
        <v>902</v>
      </c>
      <c r="O101" t="s">
        <v>930</v>
      </c>
      <c r="P101" s="38"/>
      <c r="Q101" s="37"/>
      <c r="R101" s="2" t="s">
        <v>904</v>
      </c>
    </row>
    <row r="102" spans="2:19" x14ac:dyDescent="0.2">
      <c r="B102" t="s">
        <v>878</v>
      </c>
      <c r="C102" t="s">
        <v>1046</v>
      </c>
      <c r="D102">
        <v>180</v>
      </c>
      <c r="E102" t="s">
        <v>1043</v>
      </c>
      <c r="F102" s="2" t="s">
        <v>893</v>
      </c>
      <c r="G102" t="s">
        <v>894</v>
      </c>
      <c r="H102" s="2" t="s">
        <v>895</v>
      </c>
      <c r="I102" s="50" t="s">
        <v>990</v>
      </c>
      <c r="J102" s="2" t="s">
        <v>1044</v>
      </c>
      <c r="K102" s="2" t="s">
        <v>906</v>
      </c>
      <c r="L102" s="2" t="s">
        <v>929</v>
      </c>
      <c r="M102" s="1">
        <v>98793915</v>
      </c>
      <c r="N102" s="2" t="s">
        <v>902</v>
      </c>
      <c r="O102" t="s">
        <v>930</v>
      </c>
      <c r="P102" s="38"/>
      <c r="Q102" s="37"/>
      <c r="R102" s="2" t="s">
        <v>904</v>
      </c>
    </row>
    <row r="103" spans="2:19" x14ac:dyDescent="0.2">
      <c r="B103" t="s">
        <v>926</v>
      </c>
      <c r="C103" t="s">
        <v>1047</v>
      </c>
      <c r="D103">
        <v>180</v>
      </c>
      <c r="E103" t="s">
        <v>1048</v>
      </c>
      <c r="F103" s="2" t="s">
        <v>893</v>
      </c>
      <c r="G103" t="s">
        <v>894</v>
      </c>
      <c r="H103" s="2" t="s">
        <v>895</v>
      </c>
      <c r="I103" s="50" t="s">
        <v>990</v>
      </c>
      <c r="J103" s="2" t="s">
        <v>175</v>
      </c>
      <c r="K103" s="2" t="s">
        <v>885</v>
      </c>
      <c r="L103" s="2" t="s">
        <v>929</v>
      </c>
      <c r="M103" s="2">
        <v>98793916</v>
      </c>
      <c r="N103" t="s">
        <v>1049</v>
      </c>
      <c r="O103" t="s">
        <v>930</v>
      </c>
      <c r="P103" s="38">
        <v>0</v>
      </c>
      <c r="Q103" s="37" t="s">
        <v>931</v>
      </c>
      <c r="R103" s="2" t="s">
        <v>898</v>
      </c>
    </row>
    <row r="104" spans="2:19" x14ac:dyDescent="0.2">
      <c r="B104" t="s">
        <v>878</v>
      </c>
      <c r="C104" t="s">
        <v>1050</v>
      </c>
      <c r="D104">
        <v>180</v>
      </c>
      <c r="E104" t="s">
        <v>1048</v>
      </c>
      <c r="F104" s="2" t="s">
        <v>893</v>
      </c>
      <c r="G104" t="s">
        <v>894</v>
      </c>
      <c r="H104" s="2" t="s">
        <v>895</v>
      </c>
      <c r="I104" s="50" t="s">
        <v>990</v>
      </c>
      <c r="J104" s="2" t="s">
        <v>175</v>
      </c>
      <c r="K104" s="2" t="s">
        <v>900</v>
      </c>
      <c r="L104" s="2" t="s">
        <v>929</v>
      </c>
      <c r="M104" s="1">
        <v>98793917</v>
      </c>
      <c r="N104" s="2" t="s">
        <v>902</v>
      </c>
      <c r="O104" t="s">
        <v>930</v>
      </c>
      <c r="P104" s="38"/>
      <c r="Q104" s="37"/>
      <c r="R104" s="2" t="s">
        <v>904</v>
      </c>
    </row>
    <row r="105" spans="2:19" x14ac:dyDescent="0.2">
      <c r="B105" t="s">
        <v>878</v>
      </c>
      <c r="C105" t="s">
        <v>1051</v>
      </c>
      <c r="D105">
        <v>180</v>
      </c>
      <c r="E105" t="s">
        <v>1048</v>
      </c>
      <c r="F105" s="2" t="s">
        <v>893</v>
      </c>
      <c r="G105" t="s">
        <v>894</v>
      </c>
      <c r="H105" s="2" t="s">
        <v>895</v>
      </c>
      <c r="I105" s="50" t="s">
        <v>990</v>
      </c>
      <c r="J105" s="2" t="s">
        <v>175</v>
      </c>
      <c r="K105" s="2" t="s">
        <v>906</v>
      </c>
      <c r="L105" s="2" t="s">
        <v>929</v>
      </c>
      <c r="M105" s="1">
        <v>98793917</v>
      </c>
      <c r="N105" s="2" t="s">
        <v>902</v>
      </c>
      <c r="O105" t="s">
        <v>930</v>
      </c>
      <c r="P105" s="38"/>
      <c r="Q105" s="37"/>
      <c r="R105" s="2" t="s">
        <v>904</v>
      </c>
    </row>
    <row r="106" spans="2:19" x14ac:dyDescent="0.2">
      <c r="B106" t="s">
        <v>878</v>
      </c>
      <c r="C106" t="s">
        <v>1052</v>
      </c>
      <c r="D106">
        <v>180</v>
      </c>
      <c r="E106" t="s">
        <v>1053</v>
      </c>
      <c r="F106" s="2" t="s">
        <v>893</v>
      </c>
      <c r="G106" t="s">
        <v>894</v>
      </c>
      <c r="H106" s="2" t="s">
        <v>895</v>
      </c>
      <c r="I106" s="50" t="s">
        <v>990</v>
      </c>
      <c r="J106" s="2" t="s">
        <v>175</v>
      </c>
      <c r="K106" s="2" t="s">
        <v>885</v>
      </c>
      <c r="L106" s="2" t="s">
        <v>929</v>
      </c>
      <c r="M106" s="2">
        <v>98793916</v>
      </c>
      <c r="N106" t="s">
        <v>1049</v>
      </c>
      <c r="O106" t="s">
        <v>930</v>
      </c>
      <c r="P106" s="38">
        <v>0</v>
      </c>
      <c r="Q106" s="37" t="s">
        <v>931</v>
      </c>
      <c r="R106" s="2" t="s">
        <v>898</v>
      </c>
    </row>
    <row r="107" spans="2:19" x14ac:dyDescent="0.2">
      <c r="B107" t="s">
        <v>878</v>
      </c>
      <c r="C107" t="s">
        <v>1054</v>
      </c>
      <c r="D107">
        <v>180</v>
      </c>
      <c r="E107" t="s">
        <v>1053</v>
      </c>
      <c r="F107" s="2" t="s">
        <v>893</v>
      </c>
      <c r="G107" t="s">
        <v>894</v>
      </c>
      <c r="H107" s="2" t="s">
        <v>895</v>
      </c>
      <c r="I107" s="50" t="s">
        <v>990</v>
      </c>
      <c r="J107" s="2" t="s">
        <v>175</v>
      </c>
      <c r="K107" s="2" t="s">
        <v>900</v>
      </c>
      <c r="L107" s="2" t="s">
        <v>929</v>
      </c>
      <c r="M107" s="1">
        <v>98793917</v>
      </c>
      <c r="N107" s="2" t="s">
        <v>902</v>
      </c>
      <c r="O107" t="s">
        <v>930</v>
      </c>
      <c r="P107" s="38"/>
      <c r="Q107" s="37"/>
      <c r="R107" s="2" t="s">
        <v>904</v>
      </c>
    </row>
    <row r="108" spans="2:19" x14ac:dyDescent="0.2">
      <c r="B108" t="s">
        <v>878</v>
      </c>
      <c r="C108" t="s">
        <v>1055</v>
      </c>
      <c r="D108">
        <v>180</v>
      </c>
      <c r="E108" t="s">
        <v>1053</v>
      </c>
      <c r="F108" s="2" t="s">
        <v>893</v>
      </c>
      <c r="G108" t="s">
        <v>894</v>
      </c>
      <c r="H108" s="2" t="s">
        <v>895</v>
      </c>
      <c r="I108" s="50" t="s">
        <v>990</v>
      </c>
      <c r="J108" s="2" t="s">
        <v>175</v>
      </c>
      <c r="K108" s="2" t="s">
        <v>906</v>
      </c>
      <c r="L108" s="2" t="s">
        <v>929</v>
      </c>
      <c r="M108" s="1">
        <v>98793917</v>
      </c>
      <c r="N108" s="2" t="s">
        <v>902</v>
      </c>
      <c r="O108" t="s">
        <v>930</v>
      </c>
      <c r="P108" s="38"/>
      <c r="Q108" s="37"/>
      <c r="R108" s="2" t="s">
        <v>904</v>
      </c>
      <c r="S108">
        <v>0</v>
      </c>
    </row>
    <row r="109" spans="2:19" x14ac:dyDescent="0.2">
      <c r="B109" t="s">
        <v>926</v>
      </c>
      <c r="C109" t="s">
        <v>1056</v>
      </c>
      <c r="D109">
        <v>180</v>
      </c>
      <c r="E109" t="s">
        <v>1014</v>
      </c>
      <c r="F109" s="2" t="s">
        <v>893</v>
      </c>
      <c r="G109" t="s">
        <v>894</v>
      </c>
      <c r="H109" s="2" t="s">
        <v>895</v>
      </c>
      <c r="I109" s="50" t="s">
        <v>990</v>
      </c>
      <c r="J109" s="2" t="s">
        <v>175</v>
      </c>
      <c r="K109" s="2" t="s">
        <v>885</v>
      </c>
      <c r="L109" s="2" t="s">
        <v>929</v>
      </c>
      <c r="M109">
        <v>98793918</v>
      </c>
      <c r="N109" t="s">
        <v>1057</v>
      </c>
      <c r="O109" t="s">
        <v>930</v>
      </c>
      <c r="P109" s="38">
        <v>0</v>
      </c>
      <c r="Q109" s="37" t="s">
        <v>931</v>
      </c>
      <c r="R109" s="2" t="s">
        <v>898</v>
      </c>
    </row>
    <row r="110" spans="2:19" x14ac:dyDescent="0.2">
      <c r="B110" t="s">
        <v>878</v>
      </c>
      <c r="C110" t="s">
        <v>1058</v>
      </c>
      <c r="D110">
        <v>180</v>
      </c>
      <c r="E110" t="s">
        <v>1014</v>
      </c>
      <c r="F110" s="2" t="s">
        <v>893</v>
      </c>
      <c r="G110" t="s">
        <v>894</v>
      </c>
      <c r="H110" s="2" t="s">
        <v>895</v>
      </c>
      <c r="I110" s="50" t="s">
        <v>990</v>
      </c>
      <c r="J110" s="2" t="s">
        <v>175</v>
      </c>
      <c r="K110" s="2" t="s">
        <v>900</v>
      </c>
      <c r="L110" s="2" t="s">
        <v>929</v>
      </c>
      <c r="M110" s="1" t="s">
        <v>901</v>
      </c>
      <c r="N110" s="2" t="s">
        <v>902</v>
      </c>
      <c r="O110" t="s">
        <v>930</v>
      </c>
      <c r="P110" s="38"/>
      <c r="Q110" s="37"/>
      <c r="R110" s="2" t="s">
        <v>904</v>
      </c>
    </row>
    <row r="111" spans="2:19" x14ac:dyDescent="0.2">
      <c r="B111" t="s">
        <v>878</v>
      </c>
      <c r="C111" t="s">
        <v>1059</v>
      </c>
      <c r="D111">
        <v>180</v>
      </c>
      <c r="E111" t="s">
        <v>1014</v>
      </c>
      <c r="F111" s="2" t="s">
        <v>893</v>
      </c>
      <c r="G111" t="s">
        <v>894</v>
      </c>
      <c r="H111" s="2" t="s">
        <v>895</v>
      </c>
      <c r="I111" s="50" t="s">
        <v>990</v>
      </c>
      <c r="J111" s="2" t="s">
        <v>175</v>
      </c>
      <c r="K111" s="2" t="s">
        <v>906</v>
      </c>
      <c r="L111" s="2" t="s">
        <v>929</v>
      </c>
      <c r="M111" s="1" t="s">
        <v>901</v>
      </c>
      <c r="N111" s="2" t="s">
        <v>902</v>
      </c>
      <c r="O111" t="s">
        <v>930</v>
      </c>
      <c r="P111" s="38"/>
      <c r="Q111" s="37"/>
      <c r="R111" s="2" t="s">
        <v>904</v>
      </c>
    </row>
    <row r="112" spans="2:19" x14ac:dyDescent="0.2">
      <c r="B112" t="s">
        <v>878</v>
      </c>
      <c r="C112" t="s">
        <v>1060</v>
      </c>
      <c r="D112">
        <v>180</v>
      </c>
      <c r="E112" t="s">
        <v>1061</v>
      </c>
      <c r="F112" s="2" t="s">
        <v>893</v>
      </c>
      <c r="G112" t="s">
        <v>894</v>
      </c>
      <c r="H112" s="2" t="s">
        <v>895</v>
      </c>
      <c r="I112" s="50" t="s">
        <v>990</v>
      </c>
      <c r="J112" s="2" t="s">
        <v>219</v>
      </c>
      <c r="K112" s="2" t="s">
        <v>885</v>
      </c>
      <c r="L112" s="2" t="s">
        <v>929</v>
      </c>
      <c r="M112" s="2">
        <v>98793919</v>
      </c>
      <c r="O112" t="s">
        <v>930</v>
      </c>
      <c r="P112" s="38">
        <v>0</v>
      </c>
      <c r="Q112" s="37" t="s">
        <v>931</v>
      </c>
      <c r="R112" s="2" t="s">
        <v>898</v>
      </c>
    </row>
    <row r="113" spans="2:18" x14ac:dyDescent="0.2">
      <c r="B113" t="s">
        <v>878</v>
      </c>
      <c r="C113" t="s">
        <v>1062</v>
      </c>
      <c r="D113">
        <v>180</v>
      </c>
      <c r="E113" t="s">
        <v>1061</v>
      </c>
      <c r="F113" s="2" t="s">
        <v>893</v>
      </c>
      <c r="G113" t="s">
        <v>894</v>
      </c>
      <c r="H113" s="2" t="s">
        <v>895</v>
      </c>
      <c r="I113" s="50" t="s">
        <v>990</v>
      </c>
      <c r="J113" s="2" t="s">
        <v>219</v>
      </c>
      <c r="K113" s="2" t="s">
        <v>900</v>
      </c>
      <c r="L113" s="2" t="s">
        <v>929</v>
      </c>
      <c r="M113">
        <v>98793920</v>
      </c>
      <c r="N113" s="2" t="s">
        <v>902</v>
      </c>
      <c r="O113" t="s">
        <v>930</v>
      </c>
      <c r="P113" s="38"/>
      <c r="Q113" s="37"/>
      <c r="R113" s="2" t="s">
        <v>904</v>
      </c>
    </row>
    <row r="114" spans="2:18" x14ac:dyDescent="0.2">
      <c r="B114" t="s">
        <v>878</v>
      </c>
      <c r="C114" t="s">
        <v>1063</v>
      </c>
      <c r="D114">
        <v>180</v>
      </c>
      <c r="E114" t="s">
        <v>1061</v>
      </c>
      <c r="F114" s="2" t="s">
        <v>893</v>
      </c>
      <c r="G114" t="s">
        <v>894</v>
      </c>
      <c r="H114" s="2" t="s">
        <v>895</v>
      </c>
      <c r="I114" s="50" t="s">
        <v>990</v>
      </c>
      <c r="J114" s="2" t="s">
        <v>219</v>
      </c>
      <c r="K114" s="2" t="s">
        <v>906</v>
      </c>
      <c r="L114" s="2" t="s">
        <v>929</v>
      </c>
      <c r="M114">
        <v>98793920</v>
      </c>
      <c r="N114" s="2" t="s">
        <v>902</v>
      </c>
      <c r="O114" t="s">
        <v>930</v>
      </c>
      <c r="P114" s="38"/>
      <c r="Q114" s="37"/>
      <c r="R114" s="2" t="s">
        <v>904</v>
      </c>
    </row>
    <row r="115" spans="2:18" x14ac:dyDescent="0.2">
      <c r="B115" t="s">
        <v>926</v>
      </c>
      <c r="C115" t="s">
        <v>1064</v>
      </c>
      <c r="D115">
        <v>180</v>
      </c>
      <c r="E115" s="37" t="s">
        <v>1065</v>
      </c>
      <c r="F115" s="2" t="s">
        <v>893</v>
      </c>
      <c r="G115" t="s">
        <v>894</v>
      </c>
      <c r="H115" s="2" t="s">
        <v>895</v>
      </c>
      <c r="I115" s="50" t="s">
        <v>990</v>
      </c>
      <c r="J115" s="2" t="s">
        <v>175</v>
      </c>
      <c r="K115" s="2" t="s">
        <v>885</v>
      </c>
      <c r="L115" s="2" t="s">
        <v>929</v>
      </c>
      <c r="M115" s="2">
        <v>98793921</v>
      </c>
      <c r="O115" t="s">
        <v>930</v>
      </c>
      <c r="P115" s="38">
        <v>0</v>
      </c>
      <c r="Q115" s="37" t="s">
        <v>931</v>
      </c>
      <c r="R115" s="2" t="s">
        <v>898</v>
      </c>
    </row>
    <row r="116" spans="2:18" x14ac:dyDescent="0.2">
      <c r="B116" t="s">
        <v>878</v>
      </c>
      <c r="C116" t="s">
        <v>1066</v>
      </c>
      <c r="D116">
        <v>180</v>
      </c>
      <c r="E116" s="37" t="s">
        <v>1065</v>
      </c>
      <c r="F116" s="2" t="s">
        <v>893</v>
      </c>
      <c r="G116" t="s">
        <v>894</v>
      </c>
      <c r="H116" s="2" t="s">
        <v>895</v>
      </c>
      <c r="I116" s="50" t="s">
        <v>990</v>
      </c>
      <c r="J116" s="2" t="s">
        <v>229</v>
      </c>
      <c r="K116" s="2" t="s">
        <v>885</v>
      </c>
      <c r="L116" s="2" t="s">
        <v>929</v>
      </c>
      <c r="M116" t="s">
        <v>901</v>
      </c>
      <c r="O116" t="s">
        <v>930</v>
      </c>
      <c r="P116" s="38">
        <v>0</v>
      </c>
      <c r="Q116" s="37" t="s">
        <v>931</v>
      </c>
      <c r="R116" s="2" t="s">
        <v>898</v>
      </c>
    </row>
    <row r="117" spans="2:18" x14ac:dyDescent="0.2">
      <c r="B117" t="s">
        <v>878</v>
      </c>
      <c r="C117" t="s">
        <v>1067</v>
      </c>
      <c r="D117">
        <v>180</v>
      </c>
      <c r="E117" s="37" t="s">
        <v>1065</v>
      </c>
      <c r="F117" s="2" t="s">
        <v>893</v>
      </c>
      <c r="G117" t="s">
        <v>894</v>
      </c>
      <c r="H117" s="2" t="s">
        <v>895</v>
      </c>
      <c r="I117" s="50" t="s">
        <v>990</v>
      </c>
      <c r="J117" s="2" t="s">
        <v>175</v>
      </c>
      <c r="K117" s="2" t="s">
        <v>900</v>
      </c>
      <c r="L117" s="2" t="s">
        <v>929</v>
      </c>
      <c r="M117" s="1">
        <v>98793922</v>
      </c>
      <c r="N117" s="2" t="s">
        <v>902</v>
      </c>
      <c r="O117" t="s">
        <v>930</v>
      </c>
      <c r="P117" s="38"/>
      <c r="Q117" s="37"/>
      <c r="R117" s="2" t="s">
        <v>904</v>
      </c>
    </row>
    <row r="118" spans="2:18" x14ac:dyDescent="0.2">
      <c r="B118" t="s">
        <v>878</v>
      </c>
      <c r="C118" t="s">
        <v>1068</v>
      </c>
      <c r="D118">
        <v>180</v>
      </c>
      <c r="E118" s="37" t="s">
        <v>1065</v>
      </c>
      <c r="F118" s="2" t="s">
        <v>893</v>
      </c>
      <c r="G118" t="s">
        <v>894</v>
      </c>
      <c r="H118" s="2" t="s">
        <v>895</v>
      </c>
      <c r="I118" s="50" t="s">
        <v>990</v>
      </c>
      <c r="J118" s="2" t="s">
        <v>229</v>
      </c>
      <c r="K118" s="2" t="s">
        <v>900</v>
      </c>
      <c r="L118" s="2" t="s">
        <v>929</v>
      </c>
      <c r="M118" s="1" t="s">
        <v>901</v>
      </c>
      <c r="N118" s="2" t="s">
        <v>902</v>
      </c>
      <c r="O118" t="s">
        <v>930</v>
      </c>
      <c r="P118" s="38"/>
      <c r="Q118" s="37"/>
      <c r="R118" s="2" t="s">
        <v>904</v>
      </c>
    </row>
    <row r="119" spans="2:18" x14ac:dyDescent="0.2">
      <c r="B119" t="s">
        <v>878</v>
      </c>
      <c r="C119" t="s">
        <v>1069</v>
      </c>
      <c r="D119">
        <v>180</v>
      </c>
      <c r="E119" s="37" t="s">
        <v>1065</v>
      </c>
      <c r="F119" s="2" t="s">
        <v>893</v>
      </c>
      <c r="G119" t="s">
        <v>894</v>
      </c>
      <c r="H119" s="2" t="s">
        <v>895</v>
      </c>
      <c r="I119" s="50" t="s">
        <v>990</v>
      </c>
      <c r="J119" s="2" t="s">
        <v>175</v>
      </c>
      <c r="K119" s="2" t="s">
        <v>906</v>
      </c>
      <c r="L119" s="2" t="s">
        <v>929</v>
      </c>
      <c r="M119" s="1">
        <v>98793922</v>
      </c>
      <c r="N119" s="2" t="s">
        <v>902</v>
      </c>
      <c r="O119" t="s">
        <v>930</v>
      </c>
      <c r="P119" s="38"/>
      <c r="Q119" s="37"/>
      <c r="R119" s="2" t="s">
        <v>904</v>
      </c>
    </row>
    <row r="120" spans="2:18" x14ac:dyDescent="0.2">
      <c r="B120" t="s">
        <v>878</v>
      </c>
      <c r="C120" t="s">
        <v>1070</v>
      </c>
      <c r="D120">
        <v>180</v>
      </c>
      <c r="E120" s="37" t="s">
        <v>1065</v>
      </c>
      <c r="F120" s="2" t="s">
        <v>893</v>
      </c>
      <c r="G120" t="s">
        <v>894</v>
      </c>
      <c r="H120" s="2" t="s">
        <v>895</v>
      </c>
      <c r="I120" s="50" t="s">
        <v>990</v>
      </c>
      <c r="J120" s="2" t="s">
        <v>229</v>
      </c>
      <c r="K120" s="2" t="s">
        <v>906</v>
      </c>
      <c r="L120" s="2" t="s">
        <v>929</v>
      </c>
      <c r="M120" s="1" t="s">
        <v>901</v>
      </c>
      <c r="N120" s="2" t="s">
        <v>902</v>
      </c>
      <c r="O120" t="s">
        <v>930</v>
      </c>
      <c r="P120" s="38"/>
      <c r="Q120" s="37"/>
      <c r="R120" s="2" t="s">
        <v>904</v>
      </c>
    </row>
    <row r="121" spans="2:18" x14ac:dyDescent="0.2">
      <c r="B121" t="s">
        <v>926</v>
      </c>
      <c r="C121" t="s">
        <v>1071</v>
      </c>
      <c r="D121">
        <v>180</v>
      </c>
      <c r="E121" t="s">
        <v>1072</v>
      </c>
      <c r="F121" s="2" t="s">
        <v>893</v>
      </c>
      <c r="G121" t="s">
        <v>894</v>
      </c>
      <c r="H121" s="2" t="s">
        <v>895</v>
      </c>
      <c r="I121" s="50" t="s">
        <v>990</v>
      </c>
      <c r="J121" s="2" t="s">
        <v>229</v>
      </c>
      <c r="K121" s="2" t="s">
        <v>885</v>
      </c>
      <c r="L121" s="2" t="s">
        <v>929</v>
      </c>
      <c r="M121">
        <v>98793923</v>
      </c>
      <c r="N121" t="s">
        <v>1073</v>
      </c>
      <c r="O121" t="s">
        <v>930</v>
      </c>
      <c r="P121" s="38">
        <v>0</v>
      </c>
      <c r="Q121" s="37" t="s">
        <v>931</v>
      </c>
      <c r="R121" s="2" t="s">
        <v>898</v>
      </c>
    </row>
    <row r="122" spans="2:18" x14ac:dyDescent="0.2">
      <c r="B122" t="s">
        <v>878</v>
      </c>
      <c r="C122" t="s">
        <v>1074</v>
      </c>
      <c r="D122">
        <v>180</v>
      </c>
      <c r="E122" t="s">
        <v>1072</v>
      </c>
      <c r="F122" s="2" t="s">
        <v>893</v>
      </c>
      <c r="G122" t="s">
        <v>894</v>
      </c>
      <c r="H122" s="2" t="s">
        <v>895</v>
      </c>
      <c r="I122" s="50" t="s">
        <v>990</v>
      </c>
      <c r="J122" s="2" t="s">
        <v>229</v>
      </c>
      <c r="K122" s="2" t="s">
        <v>900</v>
      </c>
      <c r="L122" s="2" t="s">
        <v>929</v>
      </c>
      <c r="M122" s="1" t="s">
        <v>901</v>
      </c>
      <c r="N122" s="2" t="s">
        <v>902</v>
      </c>
      <c r="O122" t="s">
        <v>930</v>
      </c>
      <c r="P122" s="38"/>
      <c r="Q122" s="37"/>
      <c r="R122" s="2" t="s">
        <v>904</v>
      </c>
    </row>
    <row r="123" spans="2:18" x14ac:dyDescent="0.2">
      <c r="B123" t="s">
        <v>878</v>
      </c>
      <c r="C123" t="s">
        <v>1075</v>
      </c>
      <c r="D123">
        <v>180</v>
      </c>
      <c r="E123" t="s">
        <v>1072</v>
      </c>
      <c r="F123" s="2" t="s">
        <v>893</v>
      </c>
      <c r="G123" t="s">
        <v>894</v>
      </c>
      <c r="H123" s="2" t="s">
        <v>895</v>
      </c>
      <c r="I123" s="50" t="s">
        <v>990</v>
      </c>
      <c r="J123" s="2" t="s">
        <v>229</v>
      </c>
      <c r="K123" s="2" t="s">
        <v>906</v>
      </c>
      <c r="L123" s="2" t="s">
        <v>929</v>
      </c>
      <c r="M123" s="1" t="s">
        <v>901</v>
      </c>
      <c r="N123" s="2" t="s">
        <v>902</v>
      </c>
      <c r="O123" t="s">
        <v>930</v>
      </c>
      <c r="P123" s="38"/>
      <c r="Q123" s="37"/>
      <c r="R123" s="2" t="s">
        <v>904</v>
      </c>
    </row>
    <row r="124" spans="2:18" x14ac:dyDescent="0.2">
      <c r="B124" t="s">
        <v>878</v>
      </c>
      <c r="C124" t="s">
        <v>1076</v>
      </c>
      <c r="D124">
        <v>180</v>
      </c>
      <c r="E124" t="s">
        <v>1077</v>
      </c>
      <c r="F124" s="2" t="s">
        <v>893</v>
      </c>
      <c r="G124" t="s">
        <v>894</v>
      </c>
      <c r="H124" s="2" t="s">
        <v>895</v>
      </c>
      <c r="I124" s="50" t="s">
        <v>990</v>
      </c>
      <c r="J124" s="2" t="s">
        <v>175</v>
      </c>
      <c r="K124" s="2" t="s">
        <v>885</v>
      </c>
      <c r="L124" s="2" t="s">
        <v>929</v>
      </c>
      <c r="M124" s="2">
        <v>98793925</v>
      </c>
      <c r="O124" t="s">
        <v>930</v>
      </c>
      <c r="P124" s="38">
        <v>0</v>
      </c>
      <c r="Q124" s="37" t="s">
        <v>931</v>
      </c>
      <c r="R124" s="2" t="s">
        <v>898</v>
      </c>
    </row>
    <row r="125" spans="2:18" x14ac:dyDescent="0.2">
      <c r="B125" t="s">
        <v>878</v>
      </c>
      <c r="C125" t="s">
        <v>1078</v>
      </c>
      <c r="D125">
        <v>180</v>
      </c>
      <c r="E125" t="s">
        <v>1077</v>
      </c>
      <c r="F125" s="2" t="s">
        <v>893</v>
      </c>
      <c r="G125" t="s">
        <v>894</v>
      </c>
      <c r="H125" s="2" t="s">
        <v>895</v>
      </c>
      <c r="I125" s="50" t="s">
        <v>990</v>
      </c>
      <c r="J125" s="2" t="s">
        <v>175</v>
      </c>
      <c r="K125" s="2" t="s">
        <v>900</v>
      </c>
      <c r="L125" s="2" t="s">
        <v>929</v>
      </c>
      <c r="M125" s="1">
        <v>98793926</v>
      </c>
      <c r="N125" s="2" t="s">
        <v>1079</v>
      </c>
      <c r="O125" t="s">
        <v>930</v>
      </c>
      <c r="P125" s="38"/>
      <c r="Q125" s="37"/>
      <c r="R125" s="2" t="s">
        <v>904</v>
      </c>
    </row>
    <row r="126" spans="2:18" x14ac:dyDescent="0.2">
      <c r="B126" t="s">
        <v>878</v>
      </c>
      <c r="C126" t="s">
        <v>1080</v>
      </c>
      <c r="D126">
        <v>180</v>
      </c>
      <c r="E126" t="s">
        <v>1077</v>
      </c>
      <c r="F126" s="2" t="s">
        <v>893</v>
      </c>
      <c r="G126" t="s">
        <v>894</v>
      </c>
      <c r="H126" s="2" t="s">
        <v>895</v>
      </c>
      <c r="I126" s="50" t="s">
        <v>990</v>
      </c>
      <c r="J126" s="2" t="s">
        <v>175</v>
      </c>
      <c r="K126" s="2" t="s">
        <v>906</v>
      </c>
      <c r="L126" s="2" t="s">
        <v>929</v>
      </c>
      <c r="M126" s="1">
        <v>98793926</v>
      </c>
      <c r="N126" s="2" t="s">
        <v>1079</v>
      </c>
      <c r="O126" t="s">
        <v>930</v>
      </c>
      <c r="P126" s="38"/>
      <c r="Q126" s="37"/>
      <c r="R126" s="2" t="s">
        <v>904</v>
      </c>
    </row>
    <row r="127" spans="2:18" x14ac:dyDescent="0.2">
      <c r="B127" t="s">
        <v>926</v>
      </c>
      <c r="C127" t="s">
        <v>1081</v>
      </c>
      <c r="D127">
        <v>180</v>
      </c>
      <c r="E127" t="s">
        <v>1082</v>
      </c>
      <c r="F127" s="2" t="s">
        <v>893</v>
      </c>
      <c r="G127" t="s">
        <v>894</v>
      </c>
      <c r="H127" s="2" t="s">
        <v>895</v>
      </c>
      <c r="I127" s="50" t="s">
        <v>990</v>
      </c>
      <c r="J127" s="2" t="s">
        <v>175</v>
      </c>
      <c r="K127" s="2" t="s">
        <v>885</v>
      </c>
      <c r="L127" s="2" t="s">
        <v>929</v>
      </c>
      <c r="M127" s="2">
        <v>98793927</v>
      </c>
      <c r="O127" t="s">
        <v>930</v>
      </c>
      <c r="P127" s="38">
        <v>0</v>
      </c>
      <c r="Q127" s="37" t="s">
        <v>931</v>
      </c>
      <c r="R127" s="2" t="s">
        <v>898</v>
      </c>
    </row>
    <row r="128" spans="2:18" x14ac:dyDescent="0.2">
      <c r="B128" t="s">
        <v>878</v>
      </c>
      <c r="C128" t="s">
        <v>1083</v>
      </c>
      <c r="D128">
        <v>180</v>
      </c>
      <c r="E128" t="s">
        <v>1082</v>
      </c>
      <c r="F128" s="2" t="s">
        <v>893</v>
      </c>
      <c r="G128" t="s">
        <v>894</v>
      </c>
      <c r="H128" s="2" t="s">
        <v>895</v>
      </c>
      <c r="I128" s="50" t="s">
        <v>990</v>
      </c>
      <c r="J128" s="2" t="s">
        <v>229</v>
      </c>
      <c r="K128" s="2" t="s">
        <v>885</v>
      </c>
      <c r="L128" s="2" t="s">
        <v>929</v>
      </c>
      <c r="M128">
        <v>98793929</v>
      </c>
      <c r="O128" t="s">
        <v>930</v>
      </c>
      <c r="P128" s="38">
        <v>0</v>
      </c>
      <c r="Q128" s="37" t="s">
        <v>931</v>
      </c>
      <c r="R128" s="2" t="s">
        <v>898</v>
      </c>
    </row>
    <row r="129" spans="1:19" x14ac:dyDescent="0.2">
      <c r="B129" t="s">
        <v>878</v>
      </c>
      <c r="C129" t="s">
        <v>1084</v>
      </c>
      <c r="D129">
        <v>180</v>
      </c>
      <c r="E129" t="s">
        <v>1082</v>
      </c>
      <c r="F129" s="2" t="s">
        <v>893</v>
      </c>
      <c r="G129" t="s">
        <v>894</v>
      </c>
      <c r="H129" s="2" t="s">
        <v>895</v>
      </c>
      <c r="I129" s="50" t="s">
        <v>990</v>
      </c>
      <c r="J129" s="2" t="s">
        <v>175</v>
      </c>
      <c r="K129" s="2" t="s">
        <v>900</v>
      </c>
      <c r="L129" s="2" t="s">
        <v>929</v>
      </c>
      <c r="M129" s="1">
        <v>98793928</v>
      </c>
      <c r="N129" s="2" t="s">
        <v>1085</v>
      </c>
      <c r="O129" t="s">
        <v>930</v>
      </c>
      <c r="P129" s="38"/>
      <c r="Q129" s="37"/>
      <c r="R129" s="2" t="s">
        <v>904</v>
      </c>
    </row>
    <row r="130" spans="1:19" x14ac:dyDescent="0.2">
      <c r="B130" t="s">
        <v>878</v>
      </c>
      <c r="C130" t="s">
        <v>1086</v>
      </c>
      <c r="D130">
        <v>180</v>
      </c>
      <c r="E130" t="s">
        <v>1082</v>
      </c>
      <c r="F130" s="2" t="s">
        <v>893</v>
      </c>
      <c r="G130" t="s">
        <v>894</v>
      </c>
      <c r="H130" s="2" t="s">
        <v>895</v>
      </c>
      <c r="I130" s="50" t="s">
        <v>990</v>
      </c>
      <c r="J130" s="2" t="s">
        <v>229</v>
      </c>
      <c r="K130" s="2" t="s">
        <v>900</v>
      </c>
      <c r="L130" s="2" t="s">
        <v>929</v>
      </c>
      <c r="M130" s="1" t="s">
        <v>901</v>
      </c>
      <c r="N130" s="2" t="s">
        <v>902</v>
      </c>
      <c r="O130" t="s">
        <v>930</v>
      </c>
      <c r="P130" s="38"/>
      <c r="Q130" s="37"/>
      <c r="R130" s="2" t="s">
        <v>904</v>
      </c>
    </row>
    <row r="131" spans="1:19" x14ac:dyDescent="0.2">
      <c r="B131" t="s">
        <v>878</v>
      </c>
      <c r="C131" t="s">
        <v>1087</v>
      </c>
      <c r="D131">
        <v>180</v>
      </c>
      <c r="E131" t="s">
        <v>1082</v>
      </c>
      <c r="F131" s="2" t="s">
        <v>893</v>
      </c>
      <c r="G131" t="s">
        <v>894</v>
      </c>
      <c r="H131" s="2" t="s">
        <v>895</v>
      </c>
      <c r="I131" s="50" t="s">
        <v>990</v>
      </c>
      <c r="J131" s="2" t="s">
        <v>175</v>
      </c>
      <c r="K131" s="2" t="s">
        <v>906</v>
      </c>
      <c r="L131" s="2" t="s">
        <v>929</v>
      </c>
      <c r="M131" s="1">
        <v>98793928</v>
      </c>
      <c r="N131" s="2" t="s">
        <v>1085</v>
      </c>
      <c r="O131" t="s">
        <v>930</v>
      </c>
      <c r="P131" s="38"/>
      <c r="Q131" s="37"/>
      <c r="R131" s="2" t="s">
        <v>904</v>
      </c>
      <c r="S131">
        <v>0</v>
      </c>
    </row>
    <row r="132" spans="1:19" x14ac:dyDescent="0.2">
      <c r="B132" t="s">
        <v>878</v>
      </c>
      <c r="C132" t="s">
        <v>1088</v>
      </c>
      <c r="D132">
        <v>180</v>
      </c>
      <c r="E132" t="s">
        <v>1082</v>
      </c>
      <c r="F132" s="2" t="s">
        <v>893</v>
      </c>
      <c r="G132" t="s">
        <v>894</v>
      </c>
      <c r="H132" s="2" t="s">
        <v>895</v>
      </c>
      <c r="I132" s="50" t="s">
        <v>990</v>
      </c>
      <c r="J132" s="2" t="s">
        <v>229</v>
      </c>
      <c r="K132" s="2" t="s">
        <v>906</v>
      </c>
      <c r="L132" s="2" t="s">
        <v>929</v>
      </c>
      <c r="M132" s="1" t="s">
        <v>901</v>
      </c>
      <c r="N132" s="2" t="s">
        <v>902</v>
      </c>
      <c r="O132" t="s">
        <v>930</v>
      </c>
      <c r="P132" s="38"/>
      <c r="Q132" s="37"/>
      <c r="R132" s="2" t="s">
        <v>904</v>
      </c>
    </row>
    <row r="133" spans="1:19" x14ac:dyDescent="0.2">
      <c r="B133" t="s">
        <v>926</v>
      </c>
      <c r="C133" t="s">
        <v>1089</v>
      </c>
      <c r="D133">
        <v>180</v>
      </c>
      <c r="E133" t="s">
        <v>1090</v>
      </c>
      <c r="F133" s="2" t="s">
        <v>893</v>
      </c>
      <c r="G133" t="s">
        <v>894</v>
      </c>
      <c r="H133" s="2" t="s">
        <v>895</v>
      </c>
      <c r="I133" s="50" t="s">
        <v>990</v>
      </c>
      <c r="J133" s="2" t="s">
        <v>229</v>
      </c>
      <c r="K133" s="2" t="s">
        <v>885</v>
      </c>
      <c r="L133" s="2" t="s">
        <v>929</v>
      </c>
      <c r="M133">
        <v>98793930</v>
      </c>
      <c r="N133" t="s">
        <v>1091</v>
      </c>
      <c r="O133" t="s">
        <v>930</v>
      </c>
      <c r="P133" s="38">
        <v>0</v>
      </c>
      <c r="Q133" s="37" t="s">
        <v>931</v>
      </c>
      <c r="R133" s="2" t="s">
        <v>904</v>
      </c>
    </row>
    <row r="134" spans="1:19" x14ac:dyDescent="0.2">
      <c r="B134" t="s">
        <v>878</v>
      </c>
      <c r="C134" t="s">
        <v>1092</v>
      </c>
      <c r="D134">
        <v>180</v>
      </c>
      <c r="E134" t="s">
        <v>1090</v>
      </c>
      <c r="F134" s="2" t="s">
        <v>893</v>
      </c>
      <c r="G134" t="s">
        <v>894</v>
      </c>
      <c r="H134" s="2" t="s">
        <v>895</v>
      </c>
      <c r="I134" s="50" t="s">
        <v>990</v>
      </c>
      <c r="J134" s="2" t="s">
        <v>229</v>
      </c>
      <c r="K134" s="2" t="s">
        <v>900</v>
      </c>
      <c r="L134" s="2" t="s">
        <v>929</v>
      </c>
      <c r="M134" s="1" t="s">
        <v>901</v>
      </c>
      <c r="N134" s="2" t="s">
        <v>902</v>
      </c>
      <c r="O134" t="s">
        <v>930</v>
      </c>
      <c r="P134" s="38"/>
      <c r="Q134" s="37"/>
      <c r="R134" s="2" t="s">
        <v>904</v>
      </c>
      <c r="S134">
        <v>0</v>
      </c>
    </row>
    <row r="135" spans="1:19" x14ac:dyDescent="0.2">
      <c r="B135" t="s">
        <v>878</v>
      </c>
      <c r="C135" t="s">
        <v>1093</v>
      </c>
      <c r="D135">
        <v>180</v>
      </c>
      <c r="E135" t="s">
        <v>1090</v>
      </c>
      <c r="F135" s="2" t="s">
        <v>893</v>
      </c>
      <c r="G135" t="s">
        <v>894</v>
      </c>
      <c r="H135" s="2" t="s">
        <v>895</v>
      </c>
      <c r="I135" s="50" t="s">
        <v>990</v>
      </c>
      <c r="J135" s="2" t="s">
        <v>229</v>
      </c>
      <c r="K135" s="2" t="s">
        <v>906</v>
      </c>
      <c r="L135" s="2" t="s">
        <v>929</v>
      </c>
      <c r="M135" s="1" t="s">
        <v>901</v>
      </c>
      <c r="N135" s="2" t="s">
        <v>902</v>
      </c>
      <c r="O135" t="s">
        <v>930</v>
      </c>
      <c r="P135" s="38"/>
      <c r="Q135" s="37"/>
      <c r="R135" s="2" t="s">
        <v>904</v>
      </c>
    </row>
    <row r="136" spans="1:19" x14ac:dyDescent="0.2">
      <c r="B136" t="s">
        <v>878</v>
      </c>
      <c r="C136" t="s">
        <v>1094</v>
      </c>
      <c r="D136">
        <v>180</v>
      </c>
      <c r="E136" t="s">
        <v>1095</v>
      </c>
      <c r="F136" s="2" t="s">
        <v>893</v>
      </c>
      <c r="G136" t="s">
        <v>894</v>
      </c>
      <c r="H136" s="2" t="s">
        <v>895</v>
      </c>
      <c r="I136" s="50" t="s">
        <v>990</v>
      </c>
      <c r="J136" s="2" t="s">
        <v>229</v>
      </c>
      <c r="K136" s="2" t="s">
        <v>885</v>
      </c>
      <c r="L136" s="2" t="s">
        <v>929</v>
      </c>
      <c r="M136" s="2">
        <v>98793932</v>
      </c>
      <c r="O136" t="s">
        <v>930</v>
      </c>
      <c r="P136" s="38">
        <v>0</v>
      </c>
      <c r="Q136" s="37" t="s">
        <v>931</v>
      </c>
      <c r="R136" s="2" t="s">
        <v>898</v>
      </c>
    </row>
    <row r="137" spans="1:19" x14ac:dyDescent="0.2">
      <c r="B137" t="s">
        <v>878</v>
      </c>
      <c r="C137" t="s">
        <v>1096</v>
      </c>
      <c r="D137">
        <v>180</v>
      </c>
      <c r="E137" t="s">
        <v>1095</v>
      </c>
      <c r="F137" s="2" t="s">
        <v>893</v>
      </c>
      <c r="G137" t="s">
        <v>894</v>
      </c>
      <c r="H137" s="2" t="s">
        <v>895</v>
      </c>
      <c r="I137" s="50" t="s">
        <v>990</v>
      </c>
      <c r="J137" s="2" t="s">
        <v>229</v>
      </c>
      <c r="K137" s="2" t="s">
        <v>900</v>
      </c>
      <c r="L137" s="2" t="s">
        <v>929</v>
      </c>
      <c r="M137" s="1">
        <v>98793933</v>
      </c>
      <c r="N137" s="2" t="s">
        <v>902</v>
      </c>
      <c r="O137" t="s">
        <v>930</v>
      </c>
      <c r="P137" s="38"/>
      <c r="Q137" s="37"/>
      <c r="R137" s="2" t="s">
        <v>904</v>
      </c>
    </row>
    <row r="138" spans="1:19" x14ac:dyDescent="0.2">
      <c r="B138" t="s">
        <v>878</v>
      </c>
      <c r="C138" t="s">
        <v>1097</v>
      </c>
      <c r="D138">
        <v>180</v>
      </c>
      <c r="E138" t="s">
        <v>1095</v>
      </c>
      <c r="F138" s="2" t="s">
        <v>893</v>
      </c>
      <c r="G138" t="s">
        <v>894</v>
      </c>
      <c r="H138" s="2" t="s">
        <v>895</v>
      </c>
      <c r="I138" s="50" t="s">
        <v>990</v>
      </c>
      <c r="J138" s="2" t="s">
        <v>229</v>
      </c>
      <c r="K138" s="2" t="s">
        <v>906</v>
      </c>
      <c r="L138" s="2" t="s">
        <v>929</v>
      </c>
      <c r="M138" s="1">
        <v>98793933</v>
      </c>
      <c r="N138" s="2" t="s">
        <v>902</v>
      </c>
      <c r="O138" t="s">
        <v>930</v>
      </c>
      <c r="P138" s="38"/>
      <c r="Q138" s="37"/>
      <c r="R138" s="2" t="s">
        <v>904</v>
      </c>
    </row>
    <row r="139" spans="1:19" x14ac:dyDescent="0.2">
      <c r="A139" s="48"/>
      <c r="C139" s="85" t="s">
        <v>1098</v>
      </c>
      <c r="D139">
        <v>275</v>
      </c>
      <c r="E139" t="s">
        <v>920</v>
      </c>
      <c r="F139" s="2" t="s">
        <v>893</v>
      </c>
      <c r="G139" t="s">
        <v>894</v>
      </c>
      <c r="H139" s="2" t="s">
        <v>895</v>
      </c>
      <c r="I139" s="2" t="s">
        <v>928</v>
      </c>
      <c r="J139" s="2" t="s">
        <v>99</v>
      </c>
      <c r="K139" s="2" t="s">
        <v>885</v>
      </c>
      <c r="L139" s="2" t="s">
        <v>929</v>
      </c>
      <c r="M139" s="2">
        <v>99176339</v>
      </c>
      <c r="O139" t="s">
        <v>930</v>
      </c>
      <c r="P139" s="38">
        <v>0</v>
      </c>
      <c r="Q139" s="37" t="s">
        <v>931</v>
      </c>
      <c r="R139" s="2" t="s">
        <v>898</v>
      </c>
    </row>
    <row r="140" spans="1:19" x14ac:dyDescent="0.2">
      <c r="C140" s="85" t="s">
        <v>1099</v>
      </c>
      <c r="D140">
        <v>275</v>
      </c>
      <c r="E140" t="s">
        <v>920</v>
      </c>
      <c r="F140" s="2" t="s">
        <v>893</v>
      </c>
      <c r="G140" t="s">
        <v>894</v>
      </c>
      <c r="H140" s="2" t="s">
        <v>895</v>
      </c>
      <c r="I140" s="2" t="s">
        <v>928</v>
      </c>
      <c r="J140" s="2" t="s">
        <v>99</v>
      </c>
      <c r="K140" s="2" t="s">
        <v>900</v>
      </c>
      <c r="L140" s="2" t="s">
        <v>929</v>
      </c>
      <c r="M140" s="2" t="s">
        <v>901</v>
      </c>
      <c r="N140" s="2" t="s">
        <v>902</v>
      </c>
      <c r="O140" t="s">
        <v>930</v>
      </c>
      <c r="P140" s="38"/>
      <c r="Q140" s="37"/>
      <c r="R140" s="2" t="s">
        <v>904</v>
      </c>
    </row>
    <row r="141" spans="1:19" x14ac:dyDescent="0.2">
      <c r="C141" s="85" t="s">
        <v>1100</v>
      </c>
      <c r="D141">
        <v>275</v>
      </c>
      <c r="E141" t="s">
        <v>920</v>
      </c>
      <c r="F141" s="2" t="s">
        <v>893</v>
      </c>
      <c r="G141" t="s">
        <v>894</v>
      </c>
      <c r="H141" s="2" t="s">
        <v>895</v>
      </c>
      <c r="I141" s="2" t="s">
        <v>928</v>
      </c>
      <c r="J141" s="2" t="s">
        <v>99</v>
      </c>
      <c r="K141" s="2" t="s">
        <v>906</v>
      </c>
      <c r="L141" s="2" t="s">
        <v>929</v>
      </c>
      <c r="M141" s="2" t="s">
        <v>901</v>
      </c>
      <c r="N141" s="2" t="s">
        <v>902</v>
      </c>
      <c r="O141" t="s">
        <v>930</v>
      </c>
      <c r="P141" s="38"/>
      <c r="Q141" s="37"/>
      <c r="R141" s="2" t="s">
        <v>904</v>
      </c>
    </row>
    <row r="142" spans="1:19" x14ac:dyDescent="0.2">
      <c r="C142" s="85" t="s">
        <v>1101</v>
      </c>
      <c r="D142">
        <v>275</v>
      </c>
      <c r="E142" t="s">
        <v>935</v>
      </c>
      <c r="F142" s="2" t="s">
        <v>893</v>
      </c>
      <c r="G142" t="s">
        <v>894</v>
      </c>
      <c r="H142" s="2" t="s">
        <v>895</v>
      </c>
      <c r="I142" s="2" t="s">
        <v>928</v>
      </c>
      <c r="J142" s="2" t="s">
        <v>119</v>
      </c>
      <c r="K142" s="2" t="s">
        <v>885</v>
      </c>
      <c r="L142" s="2" t="s">
        <v>929</v>
      </c>
      <c r="M142" s="2">
        <v>99176360</v>
      </c>
      <c r="O142" t="s">
        <v>930</v>
      </c>
      <c r="P142" s="38">
        <v>0</v>
      </c>
      <c r="Q142" s="37" t="s">
        <v>931</v>
      </c>
      <c r="R142" s="2" t="s">
        <v>898</v>
      </c>
    </row>
    <row r="143" spans="1:19" x14ac:dyDescent="0.2">
      <c r="C143" s="85" t="s">
        <v>1102</v>
      </c>
      <c r="D143">
        <v>275</v>
      </c>
      <c r="E143" t="s">
        <v>935</v>
      </c>
      <c r="F143" s="2" t="s">
        <v>893</v>
      </c>
      <c r="G143" t="s">
        <v>894</v>
      </c>
      <c r="H143" s="2" t="s">
        <v>895</v>
      </c>
      <c r="I143" s="2" t="s">
        <v>928</v>
      </c>
      <c r="J143" s="2" t="s">
        <v>119</v>
      </c>
      <c r="K143" s="2" t="s">
        <v>900</v>
      </c>
      <c r="L143" s="2" t="s">
        <v>929</v>
      </c>
      <c r="M143" s="2">
        <v>99176406</v>
      </c>
      <c r="N143" s="2" t="s">
        <v>940</v>
      </c>
      <c r="O143" t="s">
        <v>930</v>
      </c>
      <c r="P143" s="38"/>
      <c r="Q143" s="37"/>
      <c r="R143" s="2" t="s">
        <v>904</v>
      </c>
    </row>
    <row r="144" spans="1:19" x14ac:dyDescent="0.2">
      <c r="C144" s="85" t="s">
        <v>1103</v>
      </c>
      <c r="D144">
        <v>275</v>
      </c>
      <c r="E144" t="s">
        <v>935</v>
      </c>
      <c r="F144" s="2" t="s">
        <v>893</v>
      </c>
      <c r="G144" t="s">
        <v>894</v>
      </c>
      <c r="H144" s="2" t="s">
        <v>895</v>
      </c>
      <c r="I144" s="2" t="s">
        <v>928</v>
      </c>
      <c r="J144" s="2" t="s">
        <v>119</v>
      </c>
      <c r="K144" s="2" t="s">
        <v>906</v>
      </c>
      <c r="L144" s="2" t="s">
        <v>929</v>
      </c>
      <c r="M144" s="2">
        <v>99176406</v>
      </c>
      <c r="N144" s="2" t="s">
        <v>940</v>
      </c>
      <c r="O144" t="s">
        <v>930</v>
      </c>
      <c r="P144" s="38"/>
      <c r="Q144" s="37"/>
      <c r="R144" s="2" t="s">
        <v>904</v>
      </c>
    </row>
    <row r="145" spans="3:19" x14ac:dyDescent="0.2">
      <c r="C145" s="85" t="s">
        <v>1104</v>
      </c>
      <c r="D145">
        <v>275</v>
      </c>
      <c r="E145" t="s">
        <v>945</v>
      </c>
      <c r="F145" s="2" t="s">
        <v>893</v>
      </c>
      <c r="G145" t="s">
        <v>894</v>
      </c>
      <c r="H145" s="2" t="s">
        <v>895</v>
      </c>
      <c r="I145" s="2" t="s">
        <v>928</v>
      </c>
      <c r="J145" s="2" t="s">
        <v>119</v>
      </c>
      <c r="K145" s="2" t="s">
        <v>885</v>
      </c>
      <c r="L145" s="2" t="s">
        <v>929</v>
      </c>
      <c r="M145" s="2">
        <v>99176360</v>
      </c>
      <c r="O145" t="s">
        <v>930</v>
      </c>
      <c r="P145" s="38">
        <v>0</v>
      </c>
      <c r="Q145" s="37" t="s">
        <v>931</v>
      </c>
      <c r="R145" s="2" t="s">
        <v>898</v>
      </c>
    </row>
    <row r="146" spans="3:19" x14ac:dyDescent="0.2">
      <c r="C146" s="85" t="s">
        <v>1105</v>
      </c>
      <c r="D146">
        <v>275</v>
      </c>
      <c r="E146" t="s">
        <v>945</v>
      </c>
      <c r="F146" s="2" t="s">
        <v>893</v>
      </c>
      <c r="G146" t="s">
        <v>894</v>
      </c>
      <c r="H146" s="2" t="s">
        <v>895</v>
      </c>
      <c r="I146" s="2" t="s">
        <v>928</v>
      </c>
      <c r="J146" s="2" t="s">
        <v>119</v>
      </c>
      <c r="K146" s="2" t="s">
        <v>900</v>
      </c>
      <c r="L146" s="2" t="s">
        <v>929</v>
      </c>
      <c r="M146" s="2">
        <v>99176406</v>
      </c>
      <c r="N146" s="2" t="s">
        <v>940</v>
      </c>
      <c r="O146" t="s">
        <v>930</v>
      </c>
      <c r="P146" s="38"/>
      <c r="Q146" s="37"/>
      <c r="R146" s="2" t="s">
        <v>904</v>
      </c>
    </row>
    <row r="147" spans="3:19" x14ac:dyDescent="0.2">
      <c r="C147" s="85" t="s">
        <v>1106</v>
      </c>
      <c r="D147">
        <v>275</v>
      </c>
      <c r="E147" t="s">
        <v>945</v>
      </c>
      <c r="F147" s="2" t="s">
        <v>893</v>
      </c>
      <c r="G147" t="s">
        <v>894</v>
      </c>
      <c r="H147" s="2" t="s">
        <v>895</v>
      </c>
      <c r="I147" s="2" t="s">
        <v>928</v>
      </c>
      <c r="J147" s="2" t="s">
        <v>119</v>
      </c>
      <c r="K147" s="2" t="s">
        <v>906</v>
      </c>
      <c r="L147" s="2" t="s">
        <v>929</v>
      </c>
      <c r="M147" s="2">
        <v>99176406</v>
      </c>
      <c r="N147" s="2" t="s">
        <v>940</v>
      </c>
      <c r="O147" t="s">
        <v>930</v>
      </c>
      <c r="P147" s="38"/>
      <c r="Q147" s="37"/>
      <c r="R147" s="2" t="s">
        <v>904</v>
      </c>
      <c r="S147">
        <v>0</v>
      </c>
    </row>
    <row r="148" spans="3:19" x14ac:dyDescent="0.2">
      <c r="C148" s="85" t="s">
        <v>1107</v>
      </c>
      <c r="D148">
        <v>275</v>
      </c>
      <c r="E148" t="s">
        <v>952</v>
      </c>
      <c r="F148" s="2" t="s">
        <v>893</v>
      </c>
      <c r="G148" t="s">
        <v>894</v>
      </c>
      <c r="H148" s="2" t="s">
        <v>895</v>
      </c>
      <c r="I148" s="2" t="s">
        <v>928</v>
      </c>
      <c r="J148" s="2" t="s">
        <v>119</v>
      </c>
      <c r="K148" s="2" t="s">
        <v>885</v>
      </c>
      <c r="L148" s="2" t="s">
        <v>929</v>
      </c>
      <c r="M148" s="2">
        <v>99176360</v>
      </c>
      <c r="O148" t="s">
        <v>930</v>
      </c>
      <c r="P148" s="38">
        <v>0</v>
      </c>
      <c r="Q148" s="37" t="s">
        <v>931</v>
      </c>
      <c r="R148" s="2" t="s">
        <v>898</v>
      </c>
    </row>
    <row r="149" spans="3:19" x14ac:dyDescent="0.2">
      <c r="C149" s="85" t="s">
        <v>1108</v>
      </c>
      <c r="D149">
        <v>275</v>
      </c>
      <c r="E149" t="s">
        <v>952</v>
      </c>
      <c r="F149" s="2" t="s">
        <v>893</v>
      </c>
      <c r="G149" t="s">
        <v>894</v>
      </c>
      <c r="H149" s="2" t="s">
        <v>895</v>
      </c>
      <c r="I149" s="2" t="s">
        <v>928</v>
      </c>
      <c r="J149" s="2" t="s">
        <v>119</v>
      </c>
      <c r="K149" s="2" t="s">
        <v>900</v>
      </c>
      <c r="L149" s="2" t="s">
        <v>929</v>
      </c>
      <c r="M149" s="2">
        <v>99176406</v>
      </c>
      <c r="N149" s="2" t="s">
        <v>940</v>
      </c>
      <c r="O149" t="s">
        <v>930</v>
      </c>
      <c r="P149" s="38"/>
      <c r="Q149" s="37"/>
      <c r="R149" s="2" t="s">
        <v>904</v>
      </c>
      <c r="S149">
        <v>0</v>
      </c>
    </row>
    <row r="150" spans="3:19" x14ac:dyDescent="0.2">
      <c r="C150" s="85" t="s">
        <v>1109</v>
      </c>
      <c r="D150">
        <v>275</v>
      </c>
      <c r="E150" t="s">
        <v>952</v>
      </c>
      <c r="F150" s="2" t="s">
        <v>893</v>
      </c>
      <c r="G150" t="s">
        <v>894</v>
      </c>
      <c r="H150" s="2" t="s">
        <v>895</v>
      </c>
      <c r="I150" s="2" t="s">
        <v>928</v>
      </c>
      <c r="J150" s="2" t="s">
        <v>119</v>
      </c>
      <c r="K150" s="2" t="s">
        <v>906</v>
      </c>
      <c r="L150" s="2" t="s">
        <v>929</v>
      </c>
      <c r="M150" s="2">
        <v>99176406</v>
      </c>
      <c r="N150" s="2" t="s">
        <v>940</v>
      </c>
      <c r="O150" t="s">
        <v>930</v>
      </c>
      <c r="P150" s="38"/>
      <c r="Q150" s="37"/>
      <c r="R150" s="2" t="s">
        <v>904</v>
      </c>
    </row>
    <row r="151" spans="3:19" x14ac:dyDescent="0.2">
      <c r="C151" s="85" t="s">
        <v>1110</v>
      </c>
      <c r="D151">
        <v>275</v>
      </c>
      <c r="E151" t="s">
        <v>971</v>
      </c>
      <c r="F151" s="2" t="s">
        <v>893</v>
      </c>
      <c r="G151" t="s">
        <v>894</v>
      </c>
      <c r="H151" s="2" t="s">
        <v>895</v>
      </c>
      <c r="I151" s="2" t="s">
        <v>928</v>
      </c>
      <c r="J151" s="2" t="s">
        <v>119</v>
      </c>
      <c r="K151" s="2" t="s">
        <v>885</v>
      </c>
      <c r="L151" s="2" t="s">
        <v>929</v>
      </c>
      <c r="M151" s="2">
        <v>99176362</v>
      </c>
      <c r="O151" t="s">
        <v>930</v>
      </c>
      <c r="P151" s="38">
        <v>0</v>
      </c>
      <c r="Q151" s="37" t="s">
        <v>931</v>
      </c>
      <c r="R151" s="2" t="s">
        <v>898</v>
      </c>
    </row>
    <row r="152" spans="3:19" x14ac:dyDescent="0.2">
      <c r="C152" s="85" t="s">
        <v>1111</v>
      </c>
      <c r="D152">
        <v>275</v>
      </c>
      <c r="E152" t="s">
        <v>971</v>
      </c>
      <c r="F152" s="2" t="s">
        <v>893</v>
      </c>
      <c r="G152" t="s">
        <v>894</v>
      </c>
      <c r="H152" s="2" t="s">
        <v>895</v>
      </c>
      <c r="I152" s="2" t="s">
        <v>928</v>
      </c>
      <c r="J152" s="2" t="s">
        <v>119</v>
      </c>
      <c r="K152" s="2" t="s">
        <v>900</v>
      </c>
      <c r="L152" s="2" t="s">
        <v>929</v>
      </c>
      <c r="M152" s="2">
        <v>99176409</v>
      </c>
      <c r="N152" s="2" t="s">
        <v>902</v>
      </c>
      <c r="O152" t="s">
        <v>930</v>
      </c>
      <c r="P152" s="38"/>
      <c r="Q152" s="37"/>
      <c r="R152" s="2" t="s">
        <v>904</v>
      </c>
    </row>
    <row r="153" spans="3:19" x14ac:dyDescent="0.2">
      <c r="C153" s="85" t="s">
        <v>1112</v>
      </c>
      <c r="D153">
        <v>275</v>
      </c>
      <c r="E153" t="s">
        <v>971</v>
      </c>
      <c r="F153" s="2" t="s">
        <v>893</v>
      </c>
      <c r="G153" t="s">
        <v>894</v>
      </c>
      <c r="H153" s="2" t="s">
        <v>895</v>
      </c>
      <c r="I153" s="2" t="s">
        <v>928</v>
      </c>
      <c r="J153" s="2" t="s">
        <v>119</v>
      </c>
      <c r="K153" s="2" t="s">
        <v>906</v>
      </c>
      <c r="L153" s="2" t="s">
        <v>929</v>
      </c>
      <c r="M153" s="2">
        <v>99176409</v>
      </c>
      <c r="N153" s="2" t="s">
        <v>902</v>
      </c>
      <c r="O153" t="s">
        <v>930</v>
      </c>
      <c r="P153" s="38"/>
      <c r="Q153" s="37"/>
      <c r="R153" s="2" t="s">
        <v>904</v>
      </c>
    </row>
    <row r="154" spans="3:19" x14ac:dyDescent="0.2">
      <c r="C154" s="85" t="s">
        <v>1113</v>
      </c>
      <c r="D154">
        <v>275</v>
      </c>
      <c r="E154" t="s">
        <v>980</v>
      </c>
      <c r="F154" s="2" t="s">
        <v>893</v>
      </c>
      <c r="G154" t="s">
        <v>894</v>
      </c>
      <c r="H154" s="2" t="s">
        <v>895</v>
      </c>
      <c r="I154" s="2" t="s">
        <v>928</v>
      </c>
      <c r="J154" s="2" t="s">
        <v>143</v>
      </c>
      <c r="K154" s="2" t="s">
        <v>885</v>
      </c>
      <c r="L154" s="2" t="s">
        <v>929</v>
      </c>
      <c r="M154" s="2">
        <v>99176351</v>
      </c>
      <c r="N154" t="s">
        <v>981</v>
      </c>
      <c r="O154" t="s">
        <v>930</v>
      </c>
      <c r="P154" s="38">
        <v>0</v>
      </c>
      <c r="Q154" s="37" t="s">
        <v>931</v>
      </c>
      <c r="R154" s="2" t="s">
        <v>898</v>
      </c>
    </row>
    <row r="155" spans="3:19" x14ac:dyDescent="0.2">
      <c r="C155" s="85" t="s">
        <v>1114</v>
      </c>
      <c r="D155">
        <v>275</v>
      </c>
      <c r="E155" t="s">
        <v>980</v>
      </c>
      <c r="F155" s="2" t="s">
        <v>893</v>
      </c>
      <c r="G155" t="s">
        <v>894</v>
      </c>
      <c r="H155" s="2" t="s">
        <v>895</v>
      </c>
      <c r="I155" s="2" t="s">
        <v>928</v>
      </c>
      <c r="J155" s="2" t="s">
        <v>143</v>
      </c>
      <c r="K155" s="2" t="s">
        <v>900</v>
      </c>
      <c r="L155" s="2" t="s">
        <v>929</v>
      </c>
      <c r="M155" s="2" t="s">
        <v>901</v>
      </c>
      <c r="N155" s="2" t="s">
        <v>902</v>
      </c>
      <c r="O155" t="s">
        <v>930</v>
      </c>
      <c r="P155" s="38"/>
      <c r="Q155" s="37"/>
      <c r="R155" s="2" t="s">
        <v>904</v>
      </c>
    </row>
    <row r="156" spans="3:19" x14ac:dyDescent="0.2">
      <c r="C156" s="85" t="s">
        <v>1115</v>
      </c>
      <c r="D156">
        <v>275</v>
      </c>
      <c r="E156" t="s">
        <v>980</v>
      </c>
      <c r="F156" s="2" t="s">
        <v>893</v>
      </c>
      <c r="G156" t="s">
        <v>894</v>
      </c>
      <c r="H156" s="2" t="s">
        <v>895</v>
      </c>
      <c r="I156" s="2" t="s">
        <v>928</v>
      </c>
      <c r="J156" s="2" t="s">
        <v>143</v>
      </c>
      <c r="K156" s="2" t="s">
        <v>906</v>
      </c>
      <c r="L156" s="2" t="s">
        <v>929</v>
      </c>
      <c r="M156" s="2" t="s">
        <v>901</v>
      </c>
      <c r="N156" s="2" t="s">
        <v>902</v>
      </c>
      <c r="O156" t="s">
        <v>930</v>
      </c>
      <c r="P156" s="38"/>
      <c r="Q156" s="37"/>
      <c r="R156" s="2" t="s">
        <v>904</v>
      </c>
    </row>
    <row r="157" spans="3:19" x14ac:dyDescent="0.2">
      <c r="C157" s="85" t="s">
        <v>1116</v>
      </c>
      <c r="D157">
        <v>275</v>
      </c>
      <c r="E157" t="s">
        <v>989</v>
      </c>
      <c r="F157" s="2" t="s">
        <v>893</v>
      </c>
      <c r="G157" t="s">
        <v>894</v>
      </c>
      <c r="H157" s="2" t="s">
        <v>895</v>
      </c>
      <c r="I157" s="50" t="s">
        <v>990</v>
      </c>
      <c r="J157" s="2" t="s">
        <v>119</v>
      </c>
      <c r="K157" s="2" t="s">
        <v>885</v>
      </c>
      <c r="L157" s="2" t="s">
        <v>929</v>
      </c>
      <c r="M157" s="105" t="s">
        <v>901</v>
      </c>
      <c r="O157" t="s">
        <v>930</v>
      </c>
      <c r="P157" s="38">
        <v>0</v>
      </c>
      <c r="Q157" s="37" t="s">
        <v>931</v>
      </c>
      <c r="R157" s="2" t="s">
        <v>898</v>
      </c>
    </row>
    <row r="158" spans="3:19" x14ac:dyDescent="0.2">
      <c r="C158" s="85" t="s">
        <v>1117</v>
      </c>
      <c r="D158">
        <v>275</v>
      </c>
      <c r="E158" t="s">
        <v>959</v>
      </c>
      <c r="F158" s="2" t="s">
        <v>893</v>
      </c>
      <c r="G158" t="s">
        <v>894</v>
      </c>
      <c r="H158" s="2" t="s">
        <v>895</v>
      </c>
      <c r="I158" s="2" t="s">
        <v>928</v>
      </c>
      <c r="J158" s="2" t="s">
        <v>119</v>
      </c>
      <c r="K158" s="2" t="s">
        <v>885</v>
      </c>
      <c r="L158" s="2" t="s">
        <v>929</v>
      </c>
      <c r="M158" s="2" t="s">
        <v>901</v>
      </c>
      <c r="O158" t="s">
        <v>930</v>
      </c>
      <c r="P158" s="38">
        <v>0</v>
      </c>
      <c r="Q158" s="37" t="s">
        <v>931</v>
      </c>
      <c r="R158" s="2" t="s">
        <v>898</v>
      </c>
    </row>
    <row r="159" spans="3:19" x14ac:dyDescent="0.2">
      <c r="C159" s="85" t="s">
        <v>1118</v>
      </c>
      <c r="D159">
        <v>275</v>
      </c>
      <c r="E159" t="s">
        <v>989</v>
      </c>
      <c r="F159" s="2" t="s">
        <v>893</v>
      </c>
      <c r="G159" t="s">
        <v>894</v>
      </c>
      <c r="H159" s="2" t="s">
        <v>895</v>
      </c>
      <c r="I159" s="50" t="s">
        <v>990</v>
      </c>
      <c r="J159" s="2" t="s">
        <v>119</v>
      </c>
      <c r="K159" s="2" t="s">
        <v>900</v>
      </c>
      <c r="L159" s="2" t="s">
        <v>929</v>
      </c>
      <c r="M159" s="2" t="s">
        <v>901</v>
      </c>
      <c r="N159" s="2" t="s">
        <v>902</v>
      </c>
      <c r="O159" t="s">
        <v>930</v>
      </c>
      <c r="P159" s="38"/>
      <c r="Q159" s="37"/>
      <c r="R159" s="2" t="s">
        <v>904</v>
      </c>
    </row>
    <row r="160" spans="3:19" x14ac:dyDescent="0.2">
      <c r="C160" s="85" t="s">
        <v>1119</v>
      </c>
      <c r="D160">
        <v>275</v>
      </c>
      <c r="E160" t="s">
        <v>959</v>
      </c>
      <c r="F160" s="2" t="s">
        <v>893</v>
      </c>
      <c r="G160" t="s">
        <v>894</v>
      </c>
      <c r="H160" s="2" t="s">
        <v>895</v>
      </c>
      <c r="I160" s="2" t="s">
        <v>928</v>
      </c>
      <c r="J160" s="2" t="s">
        <v>119</v>
      </c>
      <c r="K160" s="2" t="s">
        <v>900</v>
      </c>
      <c r="L160" s="2" t="s">
        <v>929</v>
      </c>
      <c r="M160" s="2">
        <v>99176404</v>
      </c>
      <c r="N160" s="2" t="s">
        <v>902</v>
      </c>
      <c r="O160" t="s">
        <v>930</v>
      </c>
      <c r="R160" s="2" t="s">
        <v>904</v>
      </c>
    </row>
    <row r="161" spans="3:18" x14ac:dyDescent="0.2">
      <c r="C161" s="85" t="s">
        <v>1120</v>
      </c>
      <c r="D161">
        <v>275</v>
      </c>
      <c r="E161" t="s">
        <v>989</v>
      </c>
      <c r="F161" s="2" t="s">
        <v>893</v>
      </c>
      <c r="G161" t="s">
        <v>894</v>
      </c>
      <c r="H161" s="2" t="s">
        <v>895</v>
      </c>
      <c r="I161" s="50" t="s">
        <v>990</v>
      </c>
      <c r="J161" s="2" t="s">
        <v>119</v>
      </c>
      <c r="K161" s="2" t="s">
        <v>906</v>
      </c>
      <c r="L161" s="2" t="s">
        <v>929</v>
      </c>
      <c r="M161" s="2" t="s">
        <v>901</v>
      </c>
      <c r="N161" s="2" t="s">
        <v>902</v>
      </c>
      <c r="O161" t="s">
        <v>930</v>
      </c>
      <c r="P161" s="38"/>
      <c r="Q161" s="37"/>
      <c r="R161" s="2" t="s">
        <v>904</v>
      </c>
    </row>
    <row r="162" spans="3:18" x14ac:dyDescent="0.2">
      <c r="C162" s="85" t="s">
        <v>1121</v>
      </c>
      <c r="D162">
        <v>275</v>
      </c>
      <c r="E162" t="s">
        <v>959</v>
      </c>
      <c r="F162" s="2" t="s">
        <v>893</v>
      </c>
      <c r="G162" t="s">
        <v>894</v>
      </c>
      <c r="H162" s="2" t="s">
        <v>895</v>
      </c>
      <c r="I162" s="2" t="s">
        <v>928</v>
      </c>
      <c r="J162" s="2" t="s">
        <v>119</v>
      </c>
      <c r="K162" s="2" t="s">
        <v>906</v>
      </c>
      <c r="L162" s="2" t="s">
        <v>929</v>
      </c>
      <c r="M162" s="2">
        <v>99176404</v>
      </c>
      <c r="N162" s="2" t="s">
        <v>902</v>
      </c>
      <c r="O162" t="s">
        <v>930</v>
      </c>
      <c r="R162" s="2" t="s">
        <v>904</v>
      </c>
    </row>
    <row r="163" spans="3:18" x14ac:dyDescent="0.2">
      <c r="C163" s="85" t="s">
        <v>1122</v>
      </c>
      <c r="D163">
        <v>275</v>
      </c>
      <c r="E163" t="s">
        <v>997</v>
      </c>
      <c r="F163" s="2" t="s">
        <v>893</v>
      </c>
      <c r="G163" t="s">
        <v>894</v>
      </c>
      <c r="H163" s="2" t="s">
        <v>895</v>
      </c>
      <c r="I163" s="50" t="s">
        <v>990</v>
      </c>
      <c r="J163" s="2" t="s">
        <v>119</v>
      </c>
      <c r="K163" s="2" t="s">
        <v>885</v>
      </c>
      <c r="L163" s="2" t="s">
        <v>929</v>
      </c>
      <c r="M163" s="2">
        <v>99176363</v>
      </c>
      <c r="O163" t="s">
        <v>930</v>
      </c>
      <c r="P163" s="38">
        <v>0</v>
      </c>
      <c r="Q163" s="37" t="s">
        <v>931</v>
      </c>
      <c r="R163" s="2" t="s">
        <v>898</v>
      </c>
    </row>
    <row r="164" spans="3:18" x14ac:dyDescent="0.2">
      <c r="C164" s="85" t="s">
        <v>1123</v>
      </c>
      <c r="D164">
        <v>275</v>
      </c>
      <c r="E164" s="37" t="s">
        <v>880</v>
      </c>
      <c r="F164" s="2" t="s">
        <v>893</v>
      </c>
      <c r="G164" t="s">
        <v>894</v>
      </c>
      <c r="H164" s="2" t="s">
        <v>895</v>
      </c>
      <c r="I164" s="2" t="s">
        <v>928</v>
      </c>
      <c r="J164" s="2" t="s">
        <v>99</v>
      </c>
      <c r="K164" s="2" t="s">
        <v>885</v>
      </c>
      <c r="L164" s="2" t="s">
        <v>929</v>
      </c>
      <c r="M164" s="2">
        <v>99176345</v>
      </c>
      <c r="O164" t="s">
        <v>930</v>
      </c>
      <c r="Q164" t="s">
        <v>890</v>
      </c>
      <c r="R164" s="2" t="s">
        <v>898</v>
      </c>
    </row>
    <row r="165" spans="3:18" x14ac:dyDescent="0.2">
      <c r="C165" s="85" t="s">
        <v>1124</v>
      </c>
      <c r="D165">
        <v>275</v>
      </c>
      <c r="E165" t="s">
        <v>997</v>
      </c>
      <c r="F165" s="2" t="s">
        <v>893</v>
      </c>
      <c r="G165" t="s">
        <v>894</v>
      </c>
      <c r="H165" s="2" t="s">
        <v>895</v>
      </c>
      <c r="I165" s="50" t="s">
        <v>990</v>
      </c>
      <c r="J165" s="2" t="s">
        <v>119</v>
      </c>
      <c r="K165" s="2" t="s">
        <v>900</v>
      </c>
      <c r="L165" s="2" t="s">
        <v>929</v>
      </c>
      <c r="M165" s="2">
        <v>99176410</v>
      </c>
      <c r="N165" s="2" t="s">
        <v>902</v>
      </c>
      <c r="O165" t="s">
        <v>930</v>
      </c>
      <c r="P165" s="38"/>
      <c r="Q165" s="37"/>
      <c r="R165" s="2" t="s">
        <v>904</v>
      </c>
    </row>
    <row r="166" spans="3:18" x14ac:dyDescent="0.2">
      <c r="C166" s="85" t="s">
        <v>1125</v>
      </c>
      <c r="D166">
        <v>275</v>
      </c>
      <c r="E166" s="37" t="s">
        <v>880</v>
      </c>
      <c r="F166" s="2" t="s">
        <v>893</v>
      </c>
      <c r="G166" t="s">
        <v>894</v>
      </c>
      <c r="H166" s="2" t="s">
        <v>895</v>
      </c>
      <c r="I166" s="2" t="s">
        <v>928</v>
      </c>
      <c r="J166" s="2" t="s">
        <v>99</v>
      </c>
      <c r="K166" s="2" t="s">
        <v>900</v>
      </c>
      <c r="L166" s="2" t="s">
        <v>929</v>
      </c>
      <c r="M166" s="2" t="s">
        <v>901</v>
      </c>
      <c r="N166" s="2" t="s">
        <v>902</v>
      </c>
      <c r="O166" t="s">
        <v>930</v>
      </c>
      <c r="R166" s="2" t="s">
        <v>904</v>
      </c>
    </row>
    <row r="167" spans="3:18" x14ac:dyDescent="0.2">
      <c r="C167" s="85" t="s">
        <v>1126</v>
      </c>
      <c r="D167">
        <v>275</v>
      </c>
      <c r="E167" t="s">
        <v>997</v>
      </c>
      <c r="F167" s="2" t="s">
        <v>893</v>
      </c>
      <c r="G167" t="s">
        <v>894</v>
      </c>
      <c r="H167" s="2" t="s">
        <v>895</v>
      </c>
      <c r="I167" s="50" t="s">
        <v>990</v>
      </c>
      <c r="J167" s="2" t="s">
        <v>119</v>
      </c>
      <c r="K167" s="2" t="s">
        <v>906</v>
      </c>
      <c r="L167" s="2" t="s">
        <v>929</v>
      </c>
      <c r="M167" s="2">
        <v>99176410</v>
      </c>
      <c r="N167" s="2" t="s">
        <v>902</v>
      </c>
      <c r="O167" t="s">
        <v>930</v>
      </c>
      <c r="P167" s="38"/>
      <c r="Q167" s="37"/>
      <c r="R167" s="2" t="s">
        <v>904</v>
      </c>
    </row>
    <row r="168" spans="3:18" x14ac:dyDescent="0.2">
      <c r="C168" s="85" t="s">
        <v>1127</v>
      </c>
      <c r="D168">
        <v>275</v>
      </c>
      <c r="E168" s="37" t="s">
        <v>880</v>
      </c>
      <c r="F168" s="2" t="s">
        <v>893</v>
      </c>
      <c r="G168" t="s">
        <v>894</v>
      </c>
      <c r="H168" s="2" t="s">
        <v>895</v>
      </c>
      <c r="I168" s="2" t="s">
        <v>928</v>
      </c>
      <c r="J168" s="2" t="s">
        <v>99</v>
      </c>
      <c r="K168" s="2" t="s">
        <v>906</v>
      </c>
      <c r="L168" s="2" t="s">
        <v>929</v>
      </c>
      <c r="M168" s="2" t="s">
        <v>901</v>
      </c>
      <c r="N168" s="2" t="s">
        <v>902</v>
      </c>
      <c r="O168" t="s">
        <v>930</v>
      </c>
      <c r="R168" s="2" t="s">
        <v>904</v>
      </c>
    </row>
    <row r="169" spans="3:18" x14ac:dyDescent="0.2">
      <c r="C169" s="85" t="s">
        <v>1128</v>
      </c>
      <c r="D169">
        <v>275</v>
      </c>
      <c r="E169" t="s">
        <v>1004</v>
      </c>
      <c r="F169" s="2" t="s">
        <v>893</v>
      </c>
      <c r="G169" t="s">
        <v>894</v>
      </c>
      <c r="H169" s="2" t="s">
        <v>895</v>
      </c>
      <c r="I169" s="50" t="s">
        <v>990</v>
      </c>
      <c r="J169" s="2" t="s">
        <v>143</v>
      </c>
      <c r="K169" s="2" t="s">
        <v>885</v>
      </c>
      <c r="L169" s="2" t="s">
        <v>929</v>
      </c>
      <c r="M169" s="2">
        <v>99176353</v>
      </c>
      <c r="N169" t="s">
        <v>1005</v>
      </c>
      <c r="O169" t="s">
        <v>930</v>
      </c>
      <c r="P169" s="38">
        <v>0</v>
      </c>
      <c r="Q169" s="37" t="s">
        <v>931</v>
      </c>
      <c r="R169" s="2" t="s">
        <v>898</v>
      </c>
    </row>
    <row r="170" spans="3:18" x14ac:dyDescent="0.2">
      <c r="C170" s="85" t="s">
        <v>1129</v>
      </c>
      <c r="D170">
        <v>275</v>
      </c>
      <c r="E170" t="s">
        <v>909</v>
      </c>
      <c r="F170" s="2" t="s">
        <v>893</v>
      </c>
      <c r="G170" t="s">
        <v>894</v>
      </c>
      <c r="H170" s="2" t="s">
        <v>895</v>
      </c>
      <c r="I170" s="2" t="s">
        <v>928</v>
      </c>
      <c r="J170" s="2" t="s">
        <v>119</v>
      </c>
      <c r="K170" s="2" t="s">
        <v>885</v>
      </c>
      <c r="L170" s="2" t="s">
        <v>929</v>
      </c>
      <c r="M170" s="2">
        <v>99176346</v>
      </c>
      <c r="O170" t="s">
        <v>930</v>
      </c>
      <c r="Q170" t="s">
        <v>890</v>
      </c>
      <c r="R170" s="2" t="s">
        <v>898</v>
      </c>
    </row>
    <row r="171" spans="3:18" x14ac:dyDescent="0.2">
      <c r="C171" s="85" t="s">
        <v>1130</v>
      </c>
      <c r="D171">
        <v>275</v>
      </c>
      <c r="E171" t="s">
        <v>1004</v>
      </c>
      <c r="F171" s="2" t="s">
        <v>893</v>
      </c>
      <c r="G171" t="s">
        <v>894</v>
      </c>
      <c r="H171" s="2" t="s">
        <v>895</v>
      </c>
      <c r="I171" s="50" t="s">
        <v>990</v>
      </c>
      <c r="J171" s="2" t="s">
        <v>143</v>
      </c>
      <c r="K171" s="2" t="s">
        <v>900</v>
      </c>
      <c r="L171" s="2" t="s">
        <v>929</v>
      </c>
      <c r="M171" s="2" t="s">
        <v>901</v>
      </c>
      <c r="N171" s="2" t="s">
        <v>902</v>
      </c>
      <c r="O171" t="s">
        <v>930</v>
      </c>
      <c r="P171" s="38"/>
      <c r="Q171" s="37"/>
      <c r="R171" s="2" t="s">
        <v>904</v>
      </c>
    </row>
    <row r="172" spans="3:18" x14ac:dyDescent="0.2">
      <c r="C172" s="85" t="s">
        <v>1131</v>
      </c>
      <c r="D172">
        <v>275</v>
      </c>
      <c r="E172" t="s">
        <v>909</v>
      </c>
      <c r="F172" s="2" t="s">
        <v>893</v>
      </c>
      <c r="G172" t="s">
        <v>894</v>
      </c>
      <c r="H172" s="2" t="s">
        <v>895</v>
      </c>
      <c r="I172" s="2" t="s">
        <v>928</v>
      </c>
      <c r="J172" s="2" t="s">
        <v>119</v>
      </c>
      <c r="K172" t="s">
        <v>900</v>
      </c>
      <c r="L172" s="2" t="s">
        <v>929</v>
      </c>
      <c r="M172" s="2" t="s">
        <v>901</v>
      </c>
      <c r="O172" t="s">
        <v>930</v>
      </c>
      <c r="R172" s="2" t="s">
        <v>904</v>
      </c>
    </row>
    <row r="173" spans="3:18" x14ac:dyDescent="0.2">
      <c r="C173" s="85" t="s">
        <v>1132</v>
      </c>
      <c r="D173">
        <v>275</v>
      </c>
      <c r="E173" t="s">
        <v>1004</v>
      </c>
      <c r="F173" s="2" t="s">
        <v>893</v>
      </c>
      <c r="G173" t="s">
        <v>894</v>
      </c>
      <c r="H173" s="2" t="s">
        <v>895</v>
      </c>
      <c r="I173" s="50" t="s">
        <v>990</v>
      </c>
      <c r="J173" s="2" t="s">
        <v>143</v>
      </c>
      <c r="K173" s="2" t="s">
        <v>906</v>
      </c>
      <c r="L173" s="2" t="s">
        <v>929</v>
      </c>
      <c r="M173" s="2" t="s">
        <v>901</v>
      </c>
      <c r="N173" s="2" t="s">
        <v>902</v>
      </c>
      <c r="O173" t="s">
        <v>930</v>
      </c>
      <c r="P173" s="38"/>
      <c r="Q173" s="37"/>
      <c r="R173" s="2" t="s">
        <v>904</v>
      </c>
    </row>
    <row r="174" spans="3:18" x14ac:dyDescent="0.2">
      <c r="C174" s="85" t="s">
        <v>1133</v>
      </c>
      <c r="D174">
        <v>275</v>
      </c>
      <c r="E174" t="s">
        <v>909</v>
      </c>
      <c r="F174" s="2" t="s">
        <v>893</v>
      </c>
      <c r="G174" t="s">
        <v>894</v>
      </c>
      <c r="H174" s="2" t="s">
        <v>895</v>
      </c>
      <c r="I174" s="2" t="s">
        <v>928</v>
      </c>
      <c r="J174" s="2" t="s">
        <v>119</v>
      </c>
      <c r="K174" t="s">
        <v>906</v>
      </c>
      <c r="L174" s="2" t="s">
        <v>929</v>
      </c>
      <c r="M174" s="2" t="s">
        <v>901</v>
      </c>
      <c r="O174" t="s">
        <v>930</v>
      </c>
      <c r="R174" s="2" t="s">
        <v>904</v>
      </c>
    </row>
    <row r="175" spans="3:18" x14ac:dyDescent="0.2">
      <c r="C175" s="85" t="s">
        <v>1134</v>
      </c>
      <c r="D175">
        <v>275</v>
      </c>
      <c r="E175" t="s">
        <v>1012</v>
      </c>
      <c r="F175" s="2" t="s">
        <v>893</v>
      </c>
      <c r="G175" t="s">
        <v>894</v>
      </c>
      <c r="H175" s="2" t="s">
        <v>895</v>
      </c>
      <c r="I175" s="50" t="s">
        <v>990</v>
      </c>
      <c r="J175" s="2" t="s">
        <v>119</v>
      </c>
      <c r="K175" s="2" t="s">
        <v>885</v>
      </c>
      <c r="L175" s="2" t="s">
        <v>929</v>
      </c>
      <c r="M175" s="2">
        <v>99176343</v>
      </c>
      <c r="O175" t="s">
        <v>930</v>
      </c>
      <c r="P175" s="38">
        <v>0</v>
      </c>
      <c r="Q175" s="37" t="s">
        <v>931</v>
      </c>
      <c r="R175" s="2" t="s">
        <v>898</v>
      </c>
    </row>
    <row r="176" spans="3:18" x14ac:dyDescent="0.2">
      <c r="C176" s="85" t="s">
        <v>1135</v>
      </c>
      <c r="D176">
        <v>275</v>
      </c>
      <c r="E176" t="s">
        <v>1014</v>
      </c>
      <c r="F176" s="2" t="s">
        <v>893</v>
      </c>
      <c r="G176" t="s">
        <v>894</v>
      </c>
      <c r="H176" s="2" t="s">
        <v>895</v>
      </c>
      <c r="I176" s="50" t="s">
        <v>990</v>
      </c>
      <c r="J176" s="2" t="s">
        <v>229</v>
      </c>
      <c r="K176" s="2" t="s">
        <v>885</v>
      </c>
      <c r="L176" s="2" t="s">
        <v>929</v>
      </c>
      <c r="M176" s="2" t="s">
        <v>901</v>
      </c>
      <c r="O176" t="s">
        <v>930</v>
      </c>
      <c r="P176" s="38">
        <v>0</v>
      </c>
      <c r="Q176" s="37" t="s">
        <v>931</v>
      </c>
      <c r="R176" s="2" t="s">
        <v>898</v>
      </c>
    </row>
    <row r="177" spans="3:19" x14ac:dyDescent="0.2">
      <c r="C177" s="85" t="s">
        <v>1136</v>
      </c>
      <c r="D177">
        <v>275</v>
      </c>
      <c r="E177" t="s">
        <v>1012</v>
      </c>
      <c r="F177" s="2" t="s">
        <v>893</v>
      </c>
      <c r="G177" t="s">
        <v>894</v>
      </c>
      <c r="H177" s="2" t="s">
        <v>895</v>
      </c>
      <c r="I177" s="50" t="s">
        <v>990</v>
      </c>
      <c r="J177" s="2" t="s">
        <v>119</v>
      </c>
      <c r="K177" s="2" t="s">
        <v>900</v>
      </c>
      <c r="L177" s="2" t="s">
        <v>929</v>
      </c>
      <c r="M177" s="2">
        <v>99176361</v>
      </c>
      <c r="N177" s="2" t="s">
        <v>1016</v>
      </c>
      <c r="O177" t="s">
        <v>930</v>
      </c>
      <c r="P177" s="38"/>
      <c r="Q177" s="37"/>
      <c r="R177" s="2" t="s">
        <v>904</v>
      </c>
    </row>
    <row r="178" spans="3:19" x14ac:dyDescent="0.2">
      <c r="C178" s="85" t="s">
        <v>1137</v>
      </c>
      <c r="D178">
        <v>275</v>
      </c>
      <c r="E178" t="s">
        <v>1014</v>
      </c>
      <c r="F178" s="2" t="s">
        <v>893</v>
      </c>
      <c r="G178" t="s">
        <v>894</v>
      </c>
      <c r="H178" s="2" t="s">
        <v>895</v>
      </c>
      <c r="I178" s="50" t="s">
        <v>990</v>
      </c>
      <c r="J178" s="2" t="s">
        <v>229</v>
      </c>
      <c r="K178" s="2" t="s">
        <v>900</v>
      </c>
      <c r="L178" s="2" t="s">
        <v>929</v>
      </c>
      <c r="M178" s="2" t="s">
        <v>901</v>
      </c>
      <c r="O178" t="s">
        <v>930</v>
      </c>
      <c r="P178" s="38"/>
      <c r="Q178" s="37"/>
      <c r="R178" s="2" t="s">
        <v>904</v>
      </c>
    </row>
    <row r="179" spans="3:19" x14ac:dyDescent="0.2">
      <c r="C179" s="85" t="s">
        <v>1138</v>
      </c>
      <c r="D179">
        <v>275</v>
      </c>
      <c r="E179" t="s">
        <v>1012</v>
      </c>
      <c r="F179" s="2" t="s">
        <v>893</v>
      </c>
      <c r="G179" t="s">
        <v>894</v>
      </c>
      <c r="H179" s="2" t="s">
        <v>895</v>
      </c>
      <c r="I179" s="50" t="s">
        <v>990</v>
      </c>
      <c r="J179" s="2" t="s">
        <v>119</v>
      </c>
      <c r="K179" s="2" t="s">
        <v>906</v>
      </c>
      <c r="L179" s="2" t="s">
        <v>929</v>
      </c>
      <c r="M179" s="2">
        <v>99176361</v>
      </c>
      <c r="N179" s="2" t="s">
        <v>1016</v>
      </c>
      <c r="O179" t="s">
        <v>930</v>
      </c>
      <c r="P179" s="38"/>
      <c r="Q179" s="37"/>
      <c r="R179" s="2" t="s">
        <v>904</v>
      </c>
    </row>
    <row r="180" spans="3:19" x14ac:dyDescent="0.2">
      <c r="C180" s="85" t="s">
        <v>1139</v>
      </c>
      <c r="D180">
        <v>275</v>
      </c>
      <c r="E180" t="s">
        <v>1014</v>
      </c>
      <c r="F180" s="2" t="s">
        <v>893</v>
      </c>
      <c r="G180" t="s">
        <v>894</v>
      </c>
      <c r="H180" s="2" t="s">
        <v>895</v>
      </c>
      <c r="I180" s="50" t="s">
        <v>990</v>
      </c>
      <c r="J180" s="2" t="s">
        <v>229</v>
      </c>
      <c r="K180" s="2" t="s">
        <v>906</v>
      </c>
      <c r="L180" s="2" t="s">
        <v>929</v>
      </c>
      <c r="M180" s="2" t="s">
        <v>901</v>
      </c>
      <c r="O180" t="s">
        <v>930</v>
      </c>
      <c r="P180" s="38"/>
      <c r="Q180" s="37"/>
      <c r="R180" s="2" t="s">
        <v>904</v>
      </c>
      <c r="S180">
        <v>0</v>
      </c>
    </row>
    <row r="181" spans="3:19" x14ac:dyDescent="0.2">
      <c r="C181" s="85" t="s">
        <v>1140</v>
      </c>
      <c r="D181">
        <v>275</v>
      </c>
      <c r="E181" t="s">
        <v>1021</v>
      </c>
      <c r="F181" s="2" t="s">
        <v>893</v>
      </c>
      <c r="G181" t="s">
        <v>894</v>
      </c>
      <c r="H181" s="2" t="s">
        <v>895</v>
      </c>
      <c r="I181" s="50" t="s">
        <v>990</v>
      </c>
      <c r="J181" s="2" t="s">
        <v>143</v>
      </c>
      <c r="K181" s="2" t="s">
        <v>885</v>
      </c>
      <c r="L181" s="2" t="s">
        <v>929</v>
      </c>
      <c r="M181" s="2">
        <v>99176364</v>
      </c>
      <c r="O181" t="s">
        <v>930</v>
      </c>
      <c r="P181" s="38">
        <v>0</v>
      </c>
      <c r="Q181" s="37" t="s">
        <v>931</v>
      </c>
      <c r="R181" s="2" t="s">
        <v>898</v>
      </c>
    </row>
    <row r="182" spans="3:19" x14ac:dyDescent="0.2">
      <c r="C182" s="85" t="s">
        <v>1141</v>
      </c>
      <c r="D182">
        <v>275</v>
      </c>
      <c r="E182" t="s">
        <v>1021</v>
      </c>
      <c r="F182" s="2" t="s">
        <v>893</v>
      </c>
      <c r="G182" t="s">
        <v>894</v>
      </c>
      <c r="H182" s="2" t="s">
        <v>895</v>
      </c>
      <c r="I182" s="50" t="s">
        <v>990</v>
      </c>
      <c r="J182" s="2" t="s">
        <v>143</v>
      </c>
      <c r="K182" s="2" t="s">
        <v>900</v>
      </c>
      <c r="L182" s="2" t="s">
        <v>929</v>
      </c>
      <c r="M182" s="2">
        <v>99176411</v>
      </c>
      <c r="N182" s="2" t="s">
        <v>902</v>
      </c>
      <c r="O182" t="s">
        <v>930</v>
      </c>
      <c r="P182" s="38"/>
      <c r="Q182" s="37"/>
      <c r="R182" s="2" t="s">
        <v>904</v>
      </c>
    </row>
    <row r="183" spans="3:19" x14ac:dyDescent="0.2">
      <c r="C183" s="85" t="s">
        <v>1142</v>
      </c>
      <c r="D183">
        <v>275</v>
      </c>
      <c r="E183" t="s">
        <v>1021</v>
      </c>
      <c r="F183" s="2" t="s">
        <v>893</v>
      </c>
      <c r="G183" t="s">
        <v>894</v>
      </c>
      <c r="H183" s="2" t="s">
        <v>895</v>
      </c>
      <c r="I183" s="50" t="s">
        <v>990</v>
      </c>
      <c r="J183" s="2" t="s">
        <v>143</v>
      </c>
      <c r="K183" s="2" t="s">
        <v>906</v>
      </c>
      <c r="L183" s="2" t="s">
        <v>929</v>
      </c>
      <c r="M183" s="2">
        <v>99176411</v>
      </c>
      <c r="N183" s="2" t="s">
        <v>902</v>
      </c>
      <c r="O183" t="s">
        <v>930</v>
      </c>
      <c r="P183" s="38"/>
      <c r="Q183" s="37"/>
      <c r="R183" s="2" t="s">
        <v>904</v>
      </c>
      <c r="S183">
        <v>0</v>
      </c>
    </row>
    <row r="184" spans="3:19" x14ac:dyDescent="0.2">
      <c r="C184" s="85" t="s">
        <v>1143</v>
      </c>
      <c r="D184">
        <v>275</v>
      </c>
      <c r="E184" t="s">
        <v>1025</v>
      </c>
      <c r="F184" s="2" t="s">
        <v>893</v>
      </c>
      <c r="G184" t="s">
        <v>894</v>
      </c>
      <c r="H184" s="2" t="s">
        <v>895</v>
      </c>
      <c r="I184" s="50" t="s">
        <v>990</v>
      </c>
      <c r="J184" s="2" t="s">
        <v>175</v>
      </c>
      <c r="K184" s="2" t="s">
        <v>885</v>
      </c>
      <c r="L184" s="2" t="s">
        <v>929</v>
      </c>
      <c r="M184" s="2">
        <v>99176349</v>
      </c>
      <c r="N184" t="s">
        <v>1026</v>
      </c>
      <c r="O184" t="s">
        <v>930</v>
      </c>
      <c r="P184" s="38">
        <v>0</v>
      </c>
      <c r="Q184" s="37" t="s">
        <v>931</v>
      </c>
      <c r="R184" s="2" t="s">
        <v>898</v>
      </c>
    </row>
    <row r="185" spans="3:19" x14ac:dyDescent="0.2">
      <c r="C185" s="85" t="s">
        <v>1144</v>
      </c>
      <c r="D185">
        <v>275</v>
      </c>
      <c r="E185" t="s">
        <v>1025</v>
      </c>
      <c r="F185" s="2" t="s">
        <v>893</v>
      </c>
      <c r="G185" t="s">
        <v>894</v>
      </c>
      <c r="H185" s="2" t="s">
        <v>895</v>
      </c>
      <c r="I185" s="50" t="s">
        <v>990</v>
      </c>
      <c r="J185" s="2" t="s">
        <v>175</v>
      </c>
      <c r="K185" s="2" t="s">
        <v>900</v>
      </c>
      <c r="L185" s="2" t="s">
        <v>929</v>
      </c>
      <c r="M185" s="2">
        <v>99176407</v>
      </c>
      <c r="N185" s="2" t="s">
        <v>902</v>
      </c>
      <c r="O185" t="s">
        <v>930</v>
      </c>
      <c r="P185" s="38"/>
      <c r="Q185" s="37"/>
      <c r="R185" s="2" t="s">
        <v>904</v>
      </c>
    </row>
    <row r="186" spans="3:19" x14ac:dyDescent="0.2">
      <c r="C186" s="85" t="s">
        <v>1145</v>
      </c>
      <c r="D186">
        <v>275</v>
      </c>
      <c r="E186" t="s">
        <v>1025</v>
      </c>
      <c r="F186" s="2" t="s">
        <v>893</v>
      </c>
      <c r="G186" t="s">
        <v>894</v>
      </c>
      <c r="H186" s="2" t="s">
        <v>895</v>
      </c>
      <c r="I186" s="50" t="s">
        <v>990</v>
      </c>
      <c r="J186" s="2" t="s">
        <v>175</v>
      </c>
      <c r="K186" s="2" t="s">
        <v>906</v>
      </c>
      <c r="L186" s="2" t="s">
        <v>929</v>
      </c>
      <c r="M186" s="2">
        <v>99176407</v>
      </c>
      <c r="N186" s="2" t="s">
        <v>902</v>
      </c>
      <c r="O186" t="s">
        <v>930</v>
      </c>
      <c r="P186" s="38"/>
      <c r="Q186" s="37"/>
      <c r="R186" s="2" t="s">
        <v>904</v>
      </c>
    </row>
    <row r="187" spans="3:19" x14ac:dyDescent="0.2">
      <c r="C187" s="85" t="s">
        <v>1146</v>
      </c>
      <c r="D187">
        <v>275</v>
      </c>
      <c r="E187" t="s">
        <v>1030</v>
      </c>
      <c r="F187" s="2" t="s">
        <v>893</v>
      </c>
      <c r="G187" t="s">
        <v>894</v>
      </c>
      <c r="H187" s="2" t="s">
        <v>895</v>
      </c>
      <c r="I187" s="50" t="s">
        <v>990</v>
      </c>
      <c r="J187" s="2" t="s">
        <v>175</v>
      </c>
      <c r="K187" s="2" t="s">
        <v>885</v>
      </c>
      <c r="L187" s="2" t="s">
        <v>929</v>
      </c>
      <c r="M187" s="2">
        <v>99176349</v>
      </c>
      <c r="N187" t="s">
        <v>1026</v>
      </c>
      <c r="O187" t="s">
        <v>930</v>
      </c>
      <c r="P187" s="38">
        <v>0</v>
      </c>
      <c r="Q187" s="37" t="s">
        <v>931</v>
      </c>
      <c r="R187" s="2" t="s">
        <v>898</v>
      </c>
    </row>
    <row r="188" spans="3:19" x14ac:dyDescent="0.2">
      <c r="C188" s="85" t="s">
        <v>1147</v>
      </c>
      <c r="D188">
        <v>275</v>
      </c>
      <c r="E188" t="s">
        <v>1030</v>
      </c>
      <c r="F188" s="2" t="s">
        <v>893</v>
      </c>
      <c r="G188" t="s">
        <v>894</v>
      </c>
      <c r="H188" s="2" t="s">
        <v>895</v>
      </c>
      <c r="I188" s="50" t="s">
        <v>990</v>
      </c>
      <c r="J188" s="2" t="s">
        <v>175</v>
      </c>
      <c r="K188" s="2" t="s">
        <v>900</v>
      </c>
      <c r="L188" s="2" t="s">
        <v>929</v>
      </c>
      <c r="M188" s="2">
        <v>99176407</v>
      </c>
      <c r="N188" s="2" t="s">
        <v>902</v>
      </c>
      <c r="O188" t="s">
        <v>930</v>
      </c>
      <c r="P188" s="38"/>
      <c r="Q188" s="37"/>
      <c r="R188" s="2" t="s">
        <v>904</v>
      </c>
      <c r="S188">
        <v>0</v>
      </c>
    </row>
    <row r="189" spans="3:19" x14ac:dyDescent="0.2">
      <c r="C189" s="85" t="s">
        <v>1148</v>
      </c>
      <c r="D189">
        <v>275</v>
      </c>
      <c r="E189" t="s">
        <v>1030</v>
      </c>
      <c r="F189" s="2" t="s">
        <v>893</v>
      </c>
      <c r="G189" t="s">
        <v>894</v>
      </c>
      <c r="H189" s="2" t="s">
        <v>895</v>
      </c>
      <c r="I189" s="50" t="s">
        <v>990</v>
      </c>
      <c r="J189" s="2" t="s">
        <v>175</v>
      </c>
      <c r="K189" s="2" t="s">
        <v>906</v>
      </c>
      <c r="L189" s="2" t="s">
        <v>929</v>
      </c>
      <c r="M189" s="2">
        <v>99176407</v>
      </c>
      <c r="N189" s="2" t="s">
        <v>902</v>
      </c>
      <c r="O189" t="s">
        <v>930</v>
      </c>
      <c r="P189" s="38"/>
      <c r="Q189" s="37"/>
      <c r="R189" s="2" t="s">
        <v>904</v>
      </c>
    </row>
    <row r="190" spans="3:19" x14ac:dyDescent="0.2">
      <c r="C190" s="85" t="s">
        <v>1149</v>
      </c>
      <c r="D190">
        <v>275</v>
      </c>
      <c r="E190" t="s">
        <v>1034</v>
      </c>
      <c r="F190" s="2" t="s">
        <v>893</v>
      </c>
      <c r="G190" t="s">
        <v>894</v>
      </c>
      <c r="H190" s="2" t="s">
        <v>895</v>
      </c>
      <c r="I190" s="50" t="s">
        <v>990</v>
      </c>
      <c r="J190" s="2" t="s">
        <v>175</v>
      </c>
      <c r="K190" s="2" t="s">
        <v>885</v>
      </c>
      <c r="L190" s="2" t="s">
        <v>929</v>
      </c>
      <c r="M190" s="2">
        <v>99176354</v>
      </c>
      <c r="N190" t="s">
        <v>1035</v>
      </c>
      <c r="O190" t="s">
        <v>930</v>
      </c>
      <c r="P190" s="38">
        <v>0</v>
      </c>
      <c r="Q190" s="37" t="s">
        <v>931</v>
      </c>
      <c r="R190" s="2" t="s">
        <v>898</v>
      </c>
    </row>
    <row r="191" spans="3:19" x14ac:dyDescent="0.2">
      <c r="C191" s="85" t="s">
        <v>1150</v>
      </c>
      <c r="D191">
        <v>275</v>
      </c>
      <c r="E191" t="s">
        <v>1034</v>
      </c>
      <c r="F191" s="2" t="s">
        <v>893</v>
      </c>
      <c r="G191" t="s">
        <v>894</v>
      </c>
      <c r="H191" s="2" t="s">
        <v>895</v>
      </c>
      <c r="I191" s="50" t="s">
        <v>990</v>
      </c>
      <c r="J191" s="2" t="s">
        <v>175</v>
      </c>
      <c r="K191" s="2" t="s">
        <v>900</v>
      </c>
      <c r="L191" s="2" t="s">
        <v>929</v>
      </c>
      <c r="M191" s="2" t="s">
        <v>901</v>
      </c>
      <c r="N191" s="2" t="s">
        <v>902</v>
      </c>
      <c r="O191" t="s">
        <v>930</v>
      </c>
      <c r="P191" s="38"/>
      <c r="Q191" s="37"/>
      <c r="R191" s="2" t="s">
        <v>904</v>
      </c>
      <c r="S191">
        <v>126</v>
      </c>
    </row>
    <row r="192" spans="3:19" x14ac:dyDescent="0.2">
      <c r="C192" s="85" t="s">
        <v>1151</v>
      </c>
      <c r="D192">
        <v>275</v>
      </c>
      <c r="E192" t="s">
        <v>1034</v>
      </c>
      <c r="F192" s="2" t="s">
        <v>893</v>
      </c>
      <c r="G192" t="s">
        <v>894</v>
      </c>
      <c r="H192" s="2" t="s">
        <v>895</v>
      </c>
      <c r="I192" s="50" t="s">
        <v>990</v>
      </c>
      <c r="J192" s="2" t="s">
        <v>175</v>
      </c>
      <c r="K192" s="2" t="s">
        <v>906</v>
      </c>
      <c r="L192" s="2" t="s">
        <v>929</v>
      </c>
      <c r="M192" s="2" t="s">
        <v>901</v>
      </c>
      <c r="N192" s="2" t="s">
        <v>902</v>
      </c>
      <c r="O192" t="s">
        <v>930</v>
      </c>
      <c r="P192" s="38"/>
      <c r="Q192" s="37"/>
      <c r="R192" s="2" t="s">
        <v>904</v>
      </c>
    </row>
    <row r="193" spans="3:19" x14ac:dyDescent="0.2">
      <c r="C193" s="85" t="s">
        <v>1152</v>
      </c>
      <c r="D193">
        <v>275</v>
      </c>
      <c r="E193" t="s">
        <v>1039</v>
      </c>
      <c r="F193" s="2" t="s">
        <v>893</v>
      </c>
      <c r="G193" t="s">
        <v>894</v>
      </c>
      <c r="H193" s="2" t="s">
        <v>895</v>
      </c>
      <c r="I193" s="50" t="s">
        <v>990</v>
      </c>
      <c r="J193" s="2" t="s">
        <v>119</v>
      </c>
      <c r="K193" s="2" t="s">
        <v>885</v>
      </c>
      <c r="L193" s="2" t="s">
        <v>929</v>
      </c>
      <c r="M193" s="2">
        <v>99176359</v>
      </c>
      <c r="O193" t="s">
        <v>930</v>
      </c>
      <c r="P193" s="38">
        <v>0</v>
      </c>
      <c r="Q193" s="37" t="s">
        <v>931</v>
      </c>
      <c r="R193" s="2" t="s">
        <v>898</v>
      </c>
    </row>
    <row r="194" spans="3:19" x14ac:dyDescent="0.2">
      <c r="C194" s="85" t="s">
        <v>1153</v>
      </c>
      <c r="D194">
        <v>275</v>
      </c>
      <c r="E194" t="s">
        <v>1039</v>
      </c>
      <c r="F194" s="2" t="s">
        <v>893</v>
      </c>
      <c r="G194" t="s">
        <v>894</v>
      </c>
      <c r="H194" s="2" t="s">
        <v>895</v>
      </c>
      <c r="I194" s="50" t="s">
        <v>990</v>
      </c>
      <c r="J194" s="2" t="s">
        <v>119</v>
      </c>
      <c r="K194" s="2" t="s">
        <v>900</v>
      </c>
      <c r="L194" s="2" t="s">
        <v>929</v>
      </c>
      <c r="M194" s="2">
        <v>99176405</v>
      </c>
      <c r="N194" s="2" t="s">
        <v>902</v>
      </c>
      <c r="O194" t="s">
        <v>930</v>
      </c>
      <c r="P194" s="38"/>
      <c r="Q194" s="37"/>
      <c r="R194" s="2" t="s">
        <v>904</v>
      </c>
    </row>
    <row r="195" spans="3:19" x14ac:dyDescent="0.2">
      <c r="C195" s="85" t="s">
        <v>1154</v>
      </c>
      <c r="D195">
        <v>275</v>
      </c>
      <c r="E195" t="s">
        <v>1039</v>
      </c>
      <c r="F195" s="2" t="s">
        <v>893</v>
      </c>
      <c r="G195" t="s">
        <v>894</v>
      </c>
      <c r="H195" s="2" t="s">
        <v>895</v>
      </c>
      <c r="I195" s="50" t="s">
        <v>990</v>
      </c>
      <c r="J195" s="2" t="s">
        <v>119</v>
      </c>
      <c r="K195" s="2" t="s">
        <v>906</v>
      </c>
      <c r="L195" s="2" t="s">
        <v>929</v>
      </c>
      <c r="M195" s="2">
        <v>99176405</v>
      </c>
      <c r="N195" s="2" t="s">
        <v>902</v>
      </c>
      <c r="O195" t="s">
        <v>930</v>
      </c>
      <c r="P195" s="38"/>
      <c r="Q195" s="37"/>
      <c r="R195" s="2" t="s">
        <v>904</v>
      </c>
    </row>
    <row r="196" spans="3:19" x14ac:dyDescent="0.2">
      <c r="C196" s="85" t="s">
        <v>1155</v>
      </c>
      <c r="D196">
        <v>275</v>
      </c>
      <c r="E196" t="s">
        <v>1043</v>
      </c>
      <c r="F196" s="2" t="s">
        <v>893</v>
      </c>
      <c r="G196" t="s">
        <v>894</v>
      </c>
      <c r="H196" s="2" t="s">
        <v>895</v>
      </c>
      <c r="I196" s="50" t="s">
        <v>990</v>
      </c>
      <c r="J196" s="2" t="s">
        <v>1044</v>
      </c>
      <c r="K196" s="2" t="s">
        <v>885</v>
      </c>
      <c r="L196" s="2" t="s">
        <v>929</v>
      </c>
      <c r="M196" s="2">
        <v>99176365</v>
      </c>
      <c r="O196" t="s">
        <v>930</v>
      </c>
      <c r="P196" s="38">
        <v>0</v>
      </c>
      <c r="Q196" s="37" t="s">
        <v>931</v>
      </c>
      <c r="R196" s="2" t="s">
        <v>898</v>
      </c>
    </row>
    <row r="197" spans="3:19" x14ac:dyDescent="0.2">
      <c r="C197" s="85" t="s">
        <v>1156</v>
      </c>
      <c r="D197">
        <v>275</v>
      </c>
      <c r="E197" t="s">
        <v>1043</v>
      </c>
      <c r="F197" s="2" t="s">
        <v>893</v>
      </c>
      <c r="G197" t="s">
        <v>894</v>
      </c>
      <c r="H197" s="2" t="s">
        <v>895</v>
      </c>
      <c r="I197" s="50" t="s">
        <v>990</v>
      </c>
      <c r="J197" s="2" t="s">
        <v>1044</v>
      </c>
      <c r="K197" s="2" t="s">
        <v>900</v>
      </c>
      <c r="L197" s="2" t="s">
        <v>929</v>
      </c>
      <c r="M197" s="2">
        <v>99176412</v>
      </c>
      <c r="N197" s="2" t="s">
        <v>902</v>
      </c>
      <c r="O197" t="s">
        <v>930</v>
      </c>
      <c r="P197" s="38"/>
      <c r="Q197" s="37"/>
      <c r="R197" s="2" t="s">
        <v>904</v>
      </c>
    </row>
    <row r="198" spans="3:19" x14ac:dyDescent="0.2">
      <c r="C198" s="85" t="s">
        <v>1157</v>
      </c>
      <c r="D198">
        <v>275</v>
      </c>
      <c r="E198" t="s">
        <v>1043</v>
      </c>
      <c r="F198" s="2" t="s">
        <v>893</v>
      </c>
      <c r="G198" t="s">
        <v>894</v>
      </c>
      <c r="H198" s="2" t="s">
        <v>895</v>
      </c>
      <c r="I198" s="50" t="s">
        <v>990</v>
      </c>
      <c r="J198" s="2" t="s">
        <v>1044</v>
      </c>
      <c r="K198" s="2" t="s">
        <v>906</v>
      </c>
      <c r="L198" s="2" t="s">
        <v>929</v>
      </c>
      <c r="M198" s="2">
        <v>99176412</v>
      </c>
      <c r="N198" s="2" t="s">
        <v>902</v>
      </c>
      <c r="O198" t="s">
        <v>930</v>
      </c>
      <c r="P198" s="38"/>
      <c r="Q198" s="37"/>
      <c r="R198" s="2" t="s">
        <v>904</v>
      </c>
    </row>
    <row r="199" spans="3:19" x14ac:dyDescent="0.2">
      <c r="C199" s="85" t="s">
        <v>1158</v>
      </c>
      <c r="D199">
        <v>275</v>
      </c>
      <c r="E199" t="s">
        <v>1048</v>
      </c>
      <c r="F199" s="2" t="s">
        <v>893</v>
      </c>
      <c r="G199" t="s">
        <v>894</v>
      </c>
      <c r="H199" s="2" t="s">
        <v>895</v>
      </c>
      <c r="I199" s="50" t="s">
        <v>990</v>
      </c>
      <c r="J199" s="2" t="s">
        <v>175</v>
      </c>
      <c r="K199" s="2" t="s">
        <v>885</v>
      </c>
      <c r="L199" s="2" t="s">
        <v>929</v>
      </c>
      <c r="M199" s="2">
        <v>99176357</v>
      </c>
      <c r="N199" t="s">
        <v>1049</v>
      </c>
      <c r="O199" t="s">
        <v>930</v>
      </c>
      <c r="P199" s="38">
        <v>0</v>
      </c>
      <c r="Q199" s="37" t="s">
        <v>931</v>
      </c>
      <c r="R199" s="2" t="s">
        <v>898</v>
      </c>
    </row>
    <row r="200" spans="3:19" x14ac:dyDescent="0.2">
      <c r="C200" s="85" t="s">
        <v>1159</v>
      </c>
      <c r="D200">
        <v>275</v>
      </c>
      <c r="E200" t="s">
        <v>1048</v>
      </c>
      <c r="F200" s="2" t="s">
        <v>893</v>
      </c>
      <c r="G200" t="s">
        <v>894</v>
      </c>
      <c r="H200" s="2" t="s">
        <v>895</v>
      </c>
      <c r="I200" s="50" t="s">
        <v>990</v>
      </c>
      <c r="J200" s="2" t="s">
        <v>175</v>
      </c>
      <c r="K200" s="2" t="s">
        <v>900</v>
      </c>
      <c r="L200" s="2" t="s">
        <v>929</v>
      </c>
      <c r="M200" s="2">
        <v>99176377</v>
      </c>
      <c r="N200" s="2" t="s">
        <v>902</v>
      </c>
      <c r="O200" t="s">
        <v>930</v>
      </c>
      <c r="P200" s="38"/>
      <c r="Q200" s="37"/>
      <c r="R200" s="2" t="s">
        <v>904</v>
      </c>
    </row>
    <row r="201" spans="3:19" x14ac:dyDescent="0.2">
      <c r="C201" s="85" t="s">
        <v>1160</v>
      </c>
      <c r="D201">
        <v>275</v>
      </c>
      <c r="E201" t="s">
        <v>1048</v>
      </c>
      <c r="F201" s="2" t="s">
        <v>893</v>
      </c>
      <c r="G201" t="s">
        <v>894</v>
      </c>
      <c r="H201" s="2" t="s">
        <v>895</v>
      </c>
      <c r="I201" s="50" t="s">
        <v>990</v>
      </c>
      <c r="J201" s="2" t="s">
        <v>175</v>
      </c>
      <c r="K201" s="2" t="s">
        <v>906</v>
      </c>
      <c r="L201" s="2" t="s">
        <v>929</v>
      </c>
      <c r="M201" s="2">
        <v>99176377</v>
      </c>
      <c r="N201" s="2" t="s">
        <v>902</v>
      </c>
      <c r="O201" t="s">
        <v>930</v>
      </c>
      <c r="P201" s="38"/>
      <c r="Q201" s="37"/>
      <c r="R201" s="2" t="s">
        <v>904</v>
      </c>
    </row>
    <row r="202" spans="3:19" x14ac:dyDescent="0.2">
      <c r="C202" s="85" t="s">
        <v>1161</v>
      </c>
      <c r="D202">
        <v>275</v>
      </c>
      <c r="E202" t="s">
        <v>1053</v>
      </c>
      <c r="F202" s="2" t="s">
        <v>893</v>
      </c>
      <c r="G202" t="s">
        <v>894</v>
      </c>
      <c r="H202" s="2" t="s">
        <v>895</v>
      </c>
      <c r="I202" s="50" t="s">
        <v>990</v>
      </c>
      <c r="J202" s="2" t="s">
        <v>175</v>
      </c>
      <c r="K202" s="2" t="s">
        <v>885</v>
      </c>
      <c r="L202" s="2" t="s">
        <v>929</v>
      </c>
      <c r="M202" s="2">
        <v>99176357</v>
      </c>
      <c r="N202" t="s">
        <v>1049</v>
      </c>
      <c r="O202" t="s">
        <v>930</v>
      </c>
      <c r="P202" s="38">
        <v>0</v>
      </c>
      <c r="Q202" s="37" t="s">
        <v>931</v>
      </c>
      <c r="R202" s="2" t="s">
        <v>898</v>
      </c>
    </row>
    <row r="203" spans="3:19" x14ac:dyDescent="0.2">
      <c r="C203" s="85" t="s">
        <v>1162</v>
      </c>
      <c r="D203">
        <v>275</v>
      </c>
      <c r="E203" t="s">
        <v>1053</v>
      </c>
      <c r="F203" s="2" t="s">
        <v>893</v>
      </c>
      <c r="G203" t="s">
        <v>894</v>
      </c>
      <c r="H203" s="2" t="s">
        <v>895</v>
      </c>
      <c r="I203" s="50" t="s">
        <v>990</v>
      </c>
      <c r="J203" s="2" t="s">
        <v>175</v>
      </c>
      <c r="K203" s="2" t="s">
        <v>900</v>
      </c>
      <c r="L203" s="2" t="s">
        <v>929</v>
      </c>
      <c r="M203" s="2">
        <v>99176377</v>
      </c>
      <c r="N203" s="2" t="s">
        <v>902</v>
      </c>
      <c r="O203" t="s">
        <v>930</v>
      </c>
      <c r="P203" s="38"/>
      <c r="Q203" s="37"/>
      <c r="R203" s="2" t="s">
        <v>904</v>
      </c>
    </row>
    <row r="204" spans="3:19" x14ac:dyDescent="0.2">
      <c r="C204" s="85" t="s">
        <v>1163</v>
      </c>
      <c r="D204">
        <v>275</v>
      </c>
      <c r="E204" t="s">
        <v>1053</v>
      </c>
      <c r="F204" s="2" t="s">
        <v>893</v>
      </c>
      <c r="G204" t="s">
        <v>894</v>
      </c>
      <c r="H204" s="2" t="s">
        <v>895</v>
      </c>
      <c r="I204" s="50" t="s">
        <v>990</v>
      </c>
      <c r="J204" s="2" t="s">
        <v>175</v>
      </c>
      <c r="K204" s="2" t="s">
        <v>906</v>
      </c>
      <c r="L204" s="2" t="s">
        <v>929</v>
      </c>
      <c r="M204" s="2">
        <v>99176377</v>
      </c>
      <c r="N204" s="2" t="s">
        <v>902</v>
      </c>
      <c r="O204" t="s">
        <v>930</v>
      </c>
      <c r="P204" s="38"/>
      <c r="Q204" s="37"/>
      <c r="R204" s="2" t="s">
        <v>904</v>
      </c>
      <c r="S204">
        <v>0</v>
      </c>
    </row>
    <row r="205" spans="3:19" x14ac:dyDescent="0.2">
      <c r="C205" s="85" t="s">
        <v>1164</v>
      </c>
      <c r="D205">
        <v>275</v>
      </c>
      <c r="E205" t="s">
        <v>1014</v>
      </c>
      <c r="F205" s="2" t="s">
        <v>893</v>
      </c>
      <c r="G205" t="s">
        <v>894</v>
      </c>
      <c r="H205" s="2" t="s">
        <v>895</v>
      </c>
      <c r="I205" s="50" t="s">
        <v>990</v>
      </c>
      <c r="J205" s="2" t="s">
        <v>175</v>
      </c>
      <c r="K205" s="2" t="s">
        <v>885</v>
      </c>
      <c r="L205" s="2" t="s">
        <v>929</v>
      </c>
      <c r="M205" s="2">
        <v>99176355</v>
      </c>
      <c r="N205" t="s">
        <v>1057</v>
      </c>
      <c r="O205" t="s">
        <v>930</v>
      </c>
      <c r="P205" s="38">
        <v>0</v>
      </c>
      <c r="Q205" s="37" t="s">
        <v>931</v>
      </c>
      <c r="R205" s="2" t="s">
        <v>898</v>
      </c>
    </row>
    <row r="206" spans="3:19" x14ac:dyDescent="0.2">
      <c r="C206" s="85" t="s">
        <v>1165</v>
      </c>
      <c r="D206">
        <v>275</v>
      </c>
      <c r="E206" t="s">
        <v>1014</v>
      </c>
      <c r="F206" s="2" t="s">
        <v>893</v>
      </c>
      <c r="G206" t="s">
        <v>894</v>
      </c>
      <c r="H206" s="2" t="s">
        <v>895</v>
      </c>
      <c r="I206" s="50" t="s">
        <v>990</v>
      </c>
      <c r="J206" s="2" t="s">
        <v>175</v>
      </c>
      <c r="K206" s="2" t="s">
        <v>900</v>
      </c>
      <c r="L206" s="2" t="s">
        <v>929</v>
      </c>
      <c r="M206" s="2" t="s">
        <v>901</v>
      </c>
      <c r="N206" s="2" t="s">
        <v>902</v>
      </c>
      <c r="O206" t="s">
        <v>930</v>
      </c>
      <c r="P206" s="38"/>
      <c r="Q206" s="37"/>
      <c r="R206" s="2" t="s">
        <v>904</v>
      </c>
    </row>
    <row r="207" spans="3:19" x14ac:dyDescent="0.2">
      <c r="C207" s="85" t="s">
        <v>1166</v>
      </c>
      <c r="D207">
        <v>275</v>
      </c>
      <c r="E207" t="s">
        <v>1014</v>
      </c>
      <c r="F207" s="2" t="s">
        <v>893</v>
      </c>
      <c r="G207" t="s">
        <v>894</v>
      </c>
      <c r="H207" s="2" t="s">
        <v>895</v>
      </c>
      <c r="I207" s="50" t="s">
        <v>990</v>
      </c>
      <c r="J207" s="2" t="s">
        <v>175</v>
      </c>
      <c r="K207" s="2" t="s">
        <v>906</v>
      </c>
      <c r="L207" s="2" t="s">
        <v>929</v>
      </c>
      <c r="M207" s="2" t="s">
        <v>901</v>
      </c>
      <c r="N207" s="2" t="s">
        <v>902</v>
      </c>
      <c r="O207" t="s">
        <v>930</v>
      </c>
      <c r="P207" s="38"/>
      <c r="Q207" s="37"/>
      <c r="R207" s="2" t="s">
        <v>904</v>
      </c>
    </row>
    <row r="208" spans="3:19" x14ac:dyDescent="0.2">
      <c r="C208" s="85" t="s">
        <v>1167</v>
      </c>
      <c r="D208">
        <v>275</v>
      </c>
      <c r="E208" t="s">
        <v>1061</v>
      </c>
      <c r="F208" s="2" t="s">
        <v>893</v>
      </c>
      <c r="G208" t="s">
        <v>894</v>
      </c>
      <c r="H208" s="2" t="s">
        <v>895</v>
      </c>
      <c r="I208" s="50" t="s">
        <v>990</v>
      </c>
      <c r="J208" s="2" t="s">
        <v>219</v>
      </c>
      <c r="K208" s="2" t="s">
        <v>885</v>
      </c>
      <c r="L208" s="2" t="s">
        <v>929</v>
      </c>
      <c r="M208" s="2">
        <v>99176366</v>
      </c>
      <c r="O208" t="s">
        <v>930</v>
      </c>
      <c r="P208" s="38">
        <v>0</v>
      </c>
      <c r="Q208" s="37" t="s">
        <v>931</v>
      </c>
      <c r="R208" s="2" t="s">
        <v>898</v>
      </c>
    </row>
    <row r="209" spans="3:18" x14ac:dyDescent="0.2">
      <c r="C209" s="85" t="s">
        <v>1168</v>
      </c>
      <c r="D209">
        <v>275</v>
      </c>
      <c r="E209" t="s">
        <v>1061</v>
      </c>
      <c r="F209" s="2" t="s">
        <v>893</v>
      </c>
      <c r="G209" t="s">
        <v>894</v>
      </c>
      <c r="H209" s="2" t="s">
        <v>895</v>
      </c>
      <c r="I209" s="50" t="s">
        <v>990</v>
      </c>
      <c r="J209" s="2" t="s">
        <v>219</v>
      </c>
      <c r="K209" s="2" t="s">
        <v>900</v>
      </c>
      <c r="L209" s="2" t="s">
        <v>929</v>
      </c>
      <c r="M209" s="2">
        <v>99176413</v>
      </c>
      <c r="N209" s="2" t="s">
        <v>902</v>
      </c>
      <c r="O209" t="s">
        <v>930</v>
      </c>
      <c r="P209" s="38"/>
      <c r="Q209" s="37"/>
      <c r="R209" s="2" t="s">
        <v>904</v>
      </c>
    </row>
    <row r="210" spans="3:18" x14ac:dyDescent="0.2">
      <c r="C210" s="85" t="s">
        <v>1169</v>
      </c>
      <c r="D210">
        <v>275</v>
      </c>
      <c r="E210" t="s">
        <v>1061</v>
      </c>
      <c r="F210" s="2" t="s">
        <v>893</v>
      </c>
      <c r="G210" t="s">
        <v>894</v>
      </c>
      <c r="H210" s="2" t="s">
        <v>895</v>
      </c>
      <c r="I210" s="50" t="s">
        <v>990</v>
      </c>
      <c r="J210" s="2" t="s">
        <v>219</v>
      </c>
      <c r="K210" s="2" t="s">
        <v>906</v>
      </c>
      <c r="L210" s="2" t="s">
        <v>929</v>
      </c>
      <c r="M210" s="2">
        <v>99176413</v>
      </c>
      <c r="N210" s="2" t="s">
        <v>902</v>
      </c>
      <c r="O210" t="s">
        <v>930</v>
      </c>
      <c r="P210" s="38"/>
      <c r="Q210" s="37"/>
      <c r="R210" s="2" t="s">
        <v>904</v>
      </c>
    </row>
    <row r="211" spans="3:18" x14ac:dyDescent="0.2">
      <c r="C211" s="85" t="s">
        <v>1170</v>
      </c>
      <c r="D211">
        <v>275</v>
      </c>
      <c r="E211" s="37" t="s">
        <v>1065</v>
      </c>
      <c r="F211" s="2" t="s">
        <v>893</v>
      </c>
      <c r="G211" t="s">
        <v>894</v>
      </c>
      <c r="H211" s="2" t="s">
        <v>895</v>
      </c>
      <c r="I211" s="50" t="s">
        <v>990</v>
      </c>
      <c r="J211" s="2" t="s">
        <v>175</v>
      </c>
      <c r="K211" s="2" t="s">
        <v>885</v>
      </c>
      <c r="L211" s="2" t="s">
        <v>929</v>
      </c>
      <c r="M211" s="2">
        <v>99176371</v>
      </c>
      <c r="O211" t="s">
        <v>930</v>
      </c>
      <c r="P211" s="38">
        <v>0</v>
      </c>
      <c r="Q211" s="37" t="s">
        <v>931</v>
      </c>
      <c r="R211" s="2" t="s">
        <v>898</v>
      </c>
    </row>
    <row r="212" spans="3:18" x14ac:dyDescent="0.2">
      <c r="C212" s="85" t="s">
        <v>1171</v>
      </c>
      <c r="D212">
        <v>275</v>
      </c>
      <c r="E212" s="37" t="s">
        <v>1065</v>
      </c>
      <c r="F212" s="2" t="s">
        <v>893</v>
      </c>
      <c r="G212" t="s">
        <v>894</v>
      </c>
      <c r="H212" s="2" t="s">
        <v>895</v>
      </c>
      <c r="I212" s="50" t="s">
        <v>990</v>
      </c>
      <c r="J212" s="2" t="s">
        <v>229</v>
      </c>
      <c r="K212" s="2" t="s">
        <v>885</v>
      </c>
      <c r="L212" s="2" t="s">
        <v>929</v>
      </c>
      <c r="M212" s="2" t="s">
        <v>901</v>
      </c>
      <c r="O212" t="s">
        <v>930</v>
      </c>
      <c r="P212" s="38">
        <v>0</v>
      </c>
      <c r="Q212" s="37" t="s">
        <v>931</v>
      </c>
      <c r="R212" s="2" t="s">
        <v>898</v>
      </c>
    </row>
    <row r="213" spans="3:18" x14ac:dyDescent="0.2">
      <c r="C213" s="85" t="s">
        <v>1172</v>
      </c>
      <c r="D213">
        <v>275</v>
      </c>
      <c r="E213" s="37" t="s">
        <v>1065</v>
      </c>
      <c r="F213" s="2" t="s">
        <v>893</v>
      </c>
      <c r="G213" t="s">
        <v>894</v>
      </c>
      <c r="H213" s="2" t="s">
        <v>895</v>
      </c>
      <c r="I213" s="50" t="s">
        <v>990</v>
      </c>
      <c r="J213" s="2" t="s">
        <v>175</v>
      </c>
      <c r="K213" s="2" t="s">
        <v>900</v>
      </c>
      <c r="L213" s="2" t="s">
        <v>929</v>
      </c>
      <c r="M213" s="2">
        <v>99176418</v>
      </c>
      <c r="N213" s="2" t="s">
        <v>902</v>
      </c>
      <c r="O213" t="s">
        <v>930</v>
      </c>
      <c r="P213" s="38"/>
      <c r="Q213" s="37"/>
      <c r="R213" s="2" t="s">
        <v>904</v>
      </c>
    </row>
    <row r="214" spans="3:18" x14ac:dyDescent="0.2">
      <c r="C214" s="85" t="s">
        <v>1173</v>
      </c>
      <c r="D214">
        <v>275</v>
      </c>
      <c r="E214" s="37" t="s">
        <v>1065</v>
      </c>
      <c r="F214" s="2" t="s">
        <v>893</v>
      </c>
      <c r="G214" t="s">
        <v>894</v>
      </c>
      <c r="H214" s="2" t="s">
        <v>895</v>
      </c>
      <c r="I214" s="50" t="s">
        <v>990</v>
      </c>
      <c r="J214" s="2" t="s">
        <v>229</v>
      </c>
      <c r="K214" s="2" t="s">
        <v>900</v>
      </c>
      <c r="L214" s="2" t="s">
        <v>929</v>
      </c>
      <c r="M214" s="2" t="s">
        <v>901</v>
      </c>
      <c r="N214" s="2" t="s">
        <v>902</v>
      </c>
      <c r="O214" t="s">
        <v>930</v>
      </c>
      <c r="P214" s="38"/>
      <c r="Q214" s="37"/>
      <c r="R214" s="2" t="s">
        <v>904</v>
      </c>
    </row>
    <row r="215" spans="3:18" x14ac:dyDescent="0.2">
      <c r="C215" s="85" t="s">
        <v>1174</v>
      </c>
      <c r="D215">
        <v>275</v>
      </c>
      <c r="E215" s="37" t="s">
        <v>1065</v>
      </c>
      <c r="F215" s="2" t="s">
        <v>893</v>
      </c>
      <c r="G215" t="s">
        <v>894</v>
      </c>
      <c r="H215" s="2" t="s">
        <v>895</v>
      </c>
      <c r="I215" s="50" t="s">
        <v>990</v>
      </c>
      <c r="J215" s="2" t="s">
        <v>175</v>
      </c>
      <c r="K215" s="2" t="s">
        <v>906</v>
      </c>
      <c r="L215" s="2" t="s">
        <v>929</v>
      </c>
      <c r="M215" s="2">
        <v>99176418</v>
      </c>
      <c r="N215" s="2" t="s">
        <v>902</v>
      </c>
      <c r="O215" t="s">
        <v>930</v>
      </c>
      <c r="P215" s="38"/>
      <c r="Q215" s="37"/>
      <c r="R215" s="2" t="s">
        <v>904</v>
      </c>
    </row>
    <row r="216" spans="3:18" x14ac:dyDescent="0.2">
      <c r="C216" s="85" t="s">
        <v>1175</v>
      </c>
      <c r="D216">
        <v>275</v>
      </c>
      <c r="E216" s="37" t="s">
        <v>1065</v>
      </c>
      <c r="F216" s="2" t="s">
        <v>893</v>
      </c>
      <c r="G216" t="s">
        <v>894</v>
      </c>
      <c r="H216" s="2" t="s">
        <v>895</v>
      </c>
      <c r="I216" s="50" t="s">
        <v>990</v>
      </c>
      <c r="J216" s="2" t="s">
        <v>229</v>
      </c>
      <c r="K216" s="2" t="s">
        <v>906</v>
      </c>
      <c r="L216" s="2" t="s">
        <v>929</v>
      </c>
      <c r="M216" s="2" t="s">
        <v>901</v>
      </c>
      <c r="N216" s="2" t="s">
        <v>902</v>
      </c>
      <c r="O216" t="s">
        <v>930</v>
      </c>
      <c r="P216" s="38"/>
      <c r="Q216" s="37"/>
      <c r="R216" s="2" t="s">
        <v>904</v>
      </c>
    </row>
    <row r="217" spans="3:18" x14ac:dyDescent="0.2">
      <c r="C217" s="85" t="s">
        <v>1176</v>
      </c>
      <c r="D217">
        <v>275</v>
      </c>
      <c r="E217" t="s">
        <v>1072</v>
      </c>
      <c r="F217" s="2" t="s">
        <v>893</v>
      </c>
      <c r="G217" t="s">
        <v>894</v>
      </c>
      <c r="H217" s="2" t="s">
        <v>895</v>
      </c>
      <c r="I217" s="50" t="s">
        <v>990</v>
      </c>
      <c r="J217" s="2" t="s">
        <v>229</v>
      </c>
      <c r="K217" s="2" t="s">
        <v>885</v>
      </c>
      <c r="L217" s="2" t="s">
        <v>929</v>
      </c>
      <c r="M217" s="2">
        <v>99176356</v>
      </c>
      <c r="N217" t="s">
        <v>1073</v>
      </c>
      <c r="O217" t="s">
        <v>930</v>
      </c>
      <c r="P217" s="38">
        <v>0</v>
      </c>
      <c r="Q217" s="37" t="s">
        <v>931</v>
      </c>
      <c r="R217" s="2" t="s">
        <v>898</v>
      </c>
    </row>
    <row r="218" spans="3:18" x14ac:dyDescent="0.2">
      <c r="C218" s="85" t="s">
        <v>1177</v>
      </c>
      <c r="D218">
        <v>275</v>
      </c>
      <c r="E218" t="s">
        <v>1072</v>
      </c>
      <c r="F218" s="2" t="s">
        <v>893</v>
      </c>
      <c r="G218" t="s">
        <v>894</v>
      </c>
      <c r="H218" s="2" t="s">
        <v>895</v>
      </c>
      <c r="I218" s="50" t="s">
        <v>990</v>
      </c>
      <c r="J218" s="2" t="s">
        <v>229</v>
      </c>
      <c r="K218" s="2" t="s">
        <v>900</v>
      </c>
      <c r="L218" s="2" t="s">
        <v>929</v>
      </c>
      <c r="M218" s="2" t="s">
        <v>901</v>
      </c>
      <c r="N218" s="2" t="s">
        <v>902</v>
      </c>
      <c r="O218" t="s">
        <v>930</v>
      </c>
      <c r="P218" s="38"/>
      <c r="Q218" s="37"/>
      <c r="R218" s="2" t="s">
        <v>904</v>
      </c>
    </row>
    <row r="219" spans="3:18" x14ac:dyDescent="0.2">
      <c r="C219" s="85" t="s">
        <v>1178</v>
      </c>
      <c r="D219">
        <v>275</v>
      </c>
      <c r="E219" t="s">
        <v>1072</v>
      </c>
      <c r="F219" s="2" t="s">
        <v>893</v>
      </c>
      <c r="G219" t="s">
        <v>894</v>
      </c>
      <c r="H219" s="2" t="s">
        <v>895</v>
      </c>
      <c r="I219" s="50" t="s">
        <v>990</v>
      </c>
      <c r="J219" s="2" t="s">
        <v>229</v>
      </c>
      <c r="K219" s="2" t="s">
        <v>906</v>
      </c>
      <c r="L219" s="2" t="s">
        <v>929</v>
      </c>
      <c r="M219" s="2" t="s">
        <v>901</v>
      </c>
      <c r="N219" s="2" t="s">
        <v>902</v>
      </c>
      <c r="O219" t="s">
        <v>930</v>
      </c>
      <c r="P219" s="38"/>
      <c r="Q219" s="37"/>
      <c r="R219" s="2" t="s">
        <v>904</v>
      </c>
    </row>
    <row r="220" spans="3:18" x14ac:dyDescent="0.2">
      <c r="C220" s="85" t="s">
        <v>1179</v>
      </c>
      <c r="D220">
        <v>275</v>
      </c>
      <c r="E220" t="s">
        <v>1077</v>
      </c>
      <c r="F220" s="2" t="s">
        <v>893</v>
      </c>
      <c r="G220" t="s">
        <v>894</v>
      </c>
      <c r="H220" s="2" t="s">
        <v>895</v>
      </c>
      <c r="I220" s="50" t="s">
        <v>990</v>
      </c>
      <c r="J220" s="2" t="s">
        <v>175</v>
      </c>
      <c r="K220" s="2" t="s">
        <v>885</v>
      </c>
      <c r="L220" s="2" t="s">
        <v>929</v>
      </c>
      <c r="M220" s="2">
        <v>99176372</v>
      </c>
      <c r="O220" t="s">
        <v>930</v>
      </c>
      <c r="P220" s="38">
        <v>0</v>
      </c>
      <c r="Q220" s="37" t="s">
        <v>931</v>
      </c>
      <c r="R220" s="2" t="s">
        <v>898</v>
      </c>
    </row>
    <row r="221" spans="3:18" x14ac:dyDescent="0.2">
      <c r="C221" s="85" t="s">
        <v>1180</v>
      </c>
      <c r="D221">
        <v>275</v>
      </c>
      <c r="E221" t="s">
        <v>1077</v>
      </c>
      <c r="F221" s="2" t="s">
        <v>893</v>
      </c>
      <c r="G221" t="s">
        <v>894</v>
      </c>
      <c r="H221" s="2" t="s">
        <v>895</v>
      </c>
      <c r="I221" s="50" t="s">
        <v>990</v>
      </c>
      <c r="J221" s="2" t="s">
        <v>175</v>
      </c>
      <c r="K221" s="2" t="s">
        <v>900</v>
      </c>
      <c r="L221" s="2" t="s">
        <v>929</v>
      </c>
      <c r="M221" s="2">
        <v>99176419</v>
      </c>
      <c r="N221" s="2" t="s">
        <v>1079</v>
      </c>
      <c r="O221" t="s">
        <v>930</v>
      </c>
      <c r="P221" s="38"/>
      <c r="Q221" s="37"/>
      <c r="R221" s="2" t="s">
        <v>904</v>
      </c>
    </row>
    <row r="222" spans="3:18" x14ac:dyDescent="0.2">
      <c r="C222" s="85" t="s">
        <v>1181</v>
      </c>
      <c r="D222">
        <v>275</v>
      </c>
      <c r="E222" t="s">
        <v>1077</v>
      </c>
      <c r="F222" s="2" t="s">
        <v>893</v>
      </c>
      <c r="G222" t="s">
        <v>894</v>
      </c>
      <c r="H222" s="2" t="s">
        <v>895</v>
      </c>
      <c r="I222" s="50" t="s">
        <v>990</v>
      </c>
      <c r="J222" s="2" t="s">
        <v>175</v>
      </c>
      <c r="K222" s="2" t="s">
        <v>906</v>
      </c>
      <c r="L222" s="2" t="s">
        <v>929</v>
      </c>
      <c r="M222" s="2">
        <v>99176419</v>
      </c>
      <c r="N222" s="2" t="s">
        <v>1079</v>
      </c>
      <c r="O222" t="s">
        <v>930</v>
      </c>
      <c r="P222" s="38"/>
      <c r="Q222" s="37"/>
      <c r="R222" s="2" t="s">
        <v>904</v>
      </c>
    </row>
    <row r="223" spans="3:18" x14ac:dyDescent="0.2">
      <c r="C223" s="85" t="s">
        <v>1182</v>
      </c>
      <c r="D223">
        <v>275</v>
      </c>
      <c r="E223" t="s">
        <v>1082</v>
      </c>
      <c r="F223" s="2" t="s">
        <v>893</v>
      </c>
      <c r="G223" t="s">
        <v>894</v>
      </c>
      <c r="H223" s="2" t="s">
        <v>895</v>
      </c>
      <c r="I223" s="50" t="s">
        <v>990</v>
      </c>
      <c r="J223" s="2" t="s">
        <v>175</v>
      </c>
      <c r="K223" s="2" t="s">
        <v>885</v>
      </c>
      <c r="L223" s="2" t="s">
        <v>929</v>
      </c>
      <c r="M223" s="2">
        <v>99176373</v>
      </c>
      <c r="O223" t="s">
        <v>930</v>
      </c>
      <c r="P223" s="38">
        <v>0</v>
      </c>
      <c r="Q223" s="37" t="s">
        <v>931</v>
      </c>
      <c r="R223" s="2" t="s">
        <v>898</v>
      </c>
    </row>
    <row r="224" spans="3:18" x14ac:dyDescent="0.2">
      <c r="C224" s="85" t="s">
        <v>1183</v>
      </c>
      <c r="D224">
        <v>275</v>
      </c>
      <c r="E224" t="s">
        <v>1082</v>
      </c>
      <c r="F224" s="2" t="s">
        <v>893</v>
      </c>
      <c r="G224" t="s">
        <v>894</v>
      </c>
      <c r="H224" s="2" t="s">
        <v>895</v>
      </c>
      <c r="I224" s="50" t="s">
        <v>990</v>
      </c>
      <c r="J224" s="2" t="s">
        <v>229</v>
      </c>
      <c r="K224" s="2" t="s">
        <v>885</v>
      </c>
      <c r="L224" s="2" t="s">
        <v>929</v>
      </c>
      <c r="M224" s="2">
        <v>99176374</v>
      </c>
      <c r="O224" t="s">
        <v>930</v>
      </c>
      <c r="P224" s="38">
        <v>0</v>
      </c>
      <c r="Q224" s="37" t="s">
        <v>931</v>
      </c>
      <c r="R224" s="2" t="s">
        <v>898</v>
      </c>
    </row>
    <row r="225" spans="3:19" x14ac:dyDescent="0.2">
      <c r="C225" s="85" t="s">
        <v>1184</v>
      </c>
      <c r="D225">
        <v>275</v>
      </c>
      <c r="E225" t="s">
        <v>1082</v>
      </c>
      <c r="F225" s="2" t="s">
        <v>893</v>
      </c>
      <c r="G225" t="s">
        <v>894</v>
      </c>
      <c r="H225" s="2" t="s">
        <v>895</v>
      </c>
      <c r="I225" s="50" t="s">
        <v>990</v>
      </c>
      <c r="J225" s="2" t="s">
        <v>175</v>
      </c>
      <c r="K225" s="2" t="s">
        <v>900</v>
      </c>
      <c r="L225" s="2" t="s">
        <v>929</v>
      </c>
      <c r="M225" s="2">
        <v>99176420</v>
      </c>
      <c r="N225" s="2" t="s">
        <v>1085</v>
      </c>
      <c r="O225" t="s">
        <v>930</v>
      </c>
      <c r="P225" s="38"/>
      <c r="Q225" s="37"/>
      <c r="R225" s="2" t="s">
        <v>904</v>
      </c>
    </row>
    <row r="226" spans="3:19" x14ac:dyDescent="0.2">
      <c r="C226" s="85" t="s">
        <v>1185</v>
      </c>
      <c r="D226">
        <v>275</v>
      </c>
      <c r="E226" t="s">
        <v>1082</v>
      </c>
      <c r="F226" s="2" t="s">
        <v>893</v>
      </c>
      <c r="G226" t="s">
        <v>894</v>
      </c>
      <c r="H226" s="2" t="s">
        <v>895</v>
      </c>
      <c r="I226" s="50" t="s">
        <v>990</v>
      </c>
      <c r="J226" s="2" t="s">
        <v>229</v>
      </c>
      <c r="K226" s="2" t="s">
        <v>900</v>
      </c>
      <c r="L226" s="2" t="s">
        <v>929</v>
      </c>
      <c r="M226" s="2" t="s">
        <v>901</v>
      </c>
      <c r="N226" s="2" t="s">
        <v>902</v>
      </c>
      <c r="O226" t="s">
        <v>930</v>
      </c>
      <c r="P226" s="38"/>
      <c r="Q226" s="37"/>
      <c r="R226" s="2" t="s">
        <v>904</v>
      </c>
    </row>
    <row r="227" spans="3:19" x14ac:dyDescent="0.2">
      <c r="C227" s="85" t="s">
        <v>1186</v>
      </c>
      <c r="D227">
        <v>275</v>
      </c>
      <c r="E227" t="s">
        <v>1082</v>
      </c>
      <c r="F227" s="2" t="s">
        <v>893</v>
      </c>
      <c r="G227" t="s">
        <v>894</v>
      </c>
      <c r="H227" s="2" t="s">
        <v>895</v>
      </c>
      <c r="I227" s="50" t="s">
        <v>990</v>
      </c>
      <c r="J227" s="2" t="s">
        <v>175</v>
      </c>
      <c r="K227" s="2" t="s">
        <v>906</v>
      </c>
      <c r="L227" s="2" t="s">
        <v>929</v>
      </c>
      <c r="M227" s="2">
        <v>99176420</v>
      </c>
      <c r="N227" s="2" t="s">
        <v>1085</v>
      </c>
      <c r="O227" t="s">
        <v>930</v>
      </c>
      <c r="P227" s="38"/>
      <c r="Q227" s="37"/>
      <c r="R227" s="2" t="s">
        <v>904</v>
      </c>
      <c r="S227">
        <v>0</v>
      </c>
    </row>
    <row r="228" spans="3:19" x14ac:dyDescent="0.2">
      <c r="C228" s="85" t="s">
        <v>1187</v>
      </c>
      <c r="D228">
        <v>275</v>
      </c>
      <c r="E228" t="s">
        <v>1082</v>
      </c>
      <c r="F228" s="2" t="s">
        <v>893</v>
      </c>
      <c r="G228" t="s">
        <v>894</v>
      </c>
      <c r="H228" s="2" t="s">
        <v>895</v>
      </c>
      <c r="I228" s="50" t="s">
        <v>990</v>
      </c>
      <c r="J228" s="2" t="s">
        <v>229</v>
      </c>
      <c r="K228" s="2" t="s">
        <v>906</v>
      </c>
      <c r="L228" s="2" t="s">
        <v>929</v>
      </c>
      <c r="M228" s="2" t="s">
        <v>901</v>
      </c>
      <c r="N228" s="2" t="s">
        <v>902</v>
      </c>
      <c r="O228" t="s">
        <v>930</v>
      </c>
      <c r="P228" s="38"/>
      <c r="Q228" s="37"/>
      <c r="R228" s="2" t="s">
        <v>904</v>
      </c>
    </row>
    <row r="229" spans="3:19" x14ac:dyDescent="0.2">
      <c r="C229" s="85" t="s">
        <v>1188</v>
      </c>
      <c r="D229">
        <v>275</v>
      </c>
      <c r="E229" t="s">
        <v>1090</v>
      </c>
      <c r="F229" s="2" t="s">
        <v>893</v>
      </c>
      <c r="G229" t="s">
        <v>894</v>
      </c>
      <c r="H229" s="2" t="s">
        <v>895</v>
      </c>
      <c r="I229" s="50" t="s">
        <v>990</v>
      </c>
      <c r="J229" s="2" t="s">
        <v>229</v>
      </c>
      <c r="K229" s="2" t="s">
        <v>885</v>
      </c>
      <c r="L229" s="2" t="s">
        <v>929</v>
      </c>
      <c r="M229" s="2">
        <v>99176358</v>
      </c>
      <c r="N229" t="s">
        <v>1091</v>
      </c>
      <c r="O229" t="s">
        <v>930</v>
      </c>
      <c r="P229" s="38">
        <v>0</v>
      </c>
      <c r="Q229" s="37" t="s">
        <v>931</v>
      </c>
      <c r="R229" s="2" t="s">
        <v>898</v>
      </c>
    </row>
    <row r="230" spans="3:19" x14ac:dyDescent="0.2">
      <c r="C230" s="85" t="s">
        <v>1189</v>
      </c>
      <c r="D230">
        <v>275</v>
      </c>
      <c r="E230" t="s">
        <v>1090</v>
      </c>
      <c r="F230" s="2" t="s">
        <v>893</v>
      </c>
      <c r="G230" t="s">
        <v>894</v>
      </c>
      <c r="H230" s="2" t="s">
        <v>895</v>
      </c>
      <c r="I230" s="50" t="s">
        <v>990</v>
      </c>
      <c r="J230" s="2" t="s">
        <v>229</v>
      </c>
      <c r="K230" s="2" t="s">
        <v>900</v>
      </c>
      <c r="L230" s="2" t="s">
        <v>929</v>
      </c>
      <c r="M230" s="2" t="s">
        <v>901</v>
      </c>
      <c r="N230" s="2" t="s">
        <v>902</v>
      </c>
      <c r="O230" t="s">
        <v>930</v>
      </c>
      <c r="P230" s="38"/>
      <c r="Q230" s="37"/>
      <c r="R230" s="2" t="s">
        <v>904</v>
      </c>
      <c r="S230">
        <v>0</v>
      </c>
    </row>
    <row r="231" spans="3:19" x14ac:dyDescent="0.2">
      <c r="C231" s="85" t="s">
        <v>1190</v>
      </c>
      <c r="D231">
        <v>275</v>
      </c>
      <c r="E231" t="s">
        <v>1090</v>
      </c>
      <c r="F231" s="2" t="s">
        <v>893</v>
      </c>
      <c r="G231" t="s">
        <v>894</v>
      </c>
      <c r="H231" s="2" t="s">
        <v>895</v>
      </c>
      <c r="I231" s="50" t="s">
        <v>990</v>
      </c>
      <c r="J231" s="2" t="s">
        <v>229</v>
      </c>
      <c r="K231" s="2" t="s">
        <v>906</v>
      </c>
      <c r="L231" s="2" t="s">
        <v>929</v>
      </c>
      <c r="M231" s="2" t="s">
        <v>901</v>
      </c>
      <c r="N231" s="2" t="s">
        <v>902</v>
      </c>
      <c r="O231" t="s">
        <v>930</v>
      </c>
      <c r="P231" s="38"/>
      <c r="Q231" s="37"/>
      <c r="R231" s="2" t="s">
        <v>904</v>
      </c>
    </row>
    <row r="232" spans="3:19" x14ac:dyDescent="0.2">
      <c r="C232" s="85" t="s">
        <v>1191</v>
      </c>
      <c r="D232">
        <v>275</v>
      </c>
      <c r="E232" t="s">
        <v>1095</v>
      </c>
      <c r="F232" s="2" t="s">
        <v>893</v>
      </c>
      <c r="G232" t="s">
        <v>894</v>
      </c>
      <c r="H232" s="2" t="s">
        <v>895</v>
      </c>
      <c r="I232" s="50" t="s">
        <v>990</v>
      </c>
      <c r="J232" s="2" t="s">
        <v>229</v>
      </c>
      <c r="K232" s="2" t="s">
        <v>885</v>
      </c>
      <c r="L232" s="2" t="s">
        <v>929</v>
      </c>
      <c r="M232" s="2">
        <v>99176375</v>
      </c>
      <c r="O232" t="s">
        <v>930</v>
      </c>
      <c r="P232" s="38">
        <v>0</v>
      </c>
      <c r="Q232" s="37" t="s">
        <v>931</v>
      </c>
      <c r="R232" s="2" t="s">
        <v>898</v>
      </c>
    </row>
    <row r="233" spans="3:19" x14ac:dyDescent="0.2">
      <c r="C233" s="85" t="s">
        <v>1192</v>
      </c>
      <c r="D233">
        <v>275</v>
      </c>
      <c r="E233" t="s">
        <v>1095</v>
      </c>
      <c r="F233" s="2" t="s">
        <v>893</v>
      </c>
      <c r="G233" t="s">
        <v>894</v>
      </c>
      <c r="H233" s="2" t="s">
        <v>895</v>
      </c>
      <c r="I233" s="50" t="s">
        <v>990</v>
      </c>
      <c r="J233" s="2" t="s">
        <v>229</v>
      </c>
      <c r="K233" s="2" t="s">
        <v>900</v>
      </c>
      <c r="L233" s="2" t="s">
        <v>929</v>
      </c>
      <c r="M233" s="2">
        <v>99176421</v>
      </c>
      <c r="N233" s="2" t="s">
        <v>902</v>
      </c>
      <c r="O233" t="s">
        <v>930</v>
      </c>
      <c r="P233" s="38"/>
      <c r="Q233" s="37"/>
      <c r="R233" s="2" t="s">
        <v>904</v>
      </c>
    </row>
    <row r="234" spans="3:19" x14ac:dyDescent="0.2">
      <c r="C234" s="85" t="s">
        <v>1193</v>
      </c>
      <c r="D234">
        <v>275</v>
      </c>
      <c r="E234" t="s">
        <v>1095</v>
      </c>
      <c r="F234" s="2" t="s">
        <v>893</v>
      </c>
      <c r="G234" t="s">
        <v>894</v>
      </c>
      <c r="H234" s="2" t="s">
        <v>895</v>
      </c>
      <c r="I234" s="50" t="s">
        <v>990</v>
      </c>
      <c r="J234" s="2" t="s">
        <v>229</v>
      </c>
      <c r="K234" s="2" t="s">
        <v>906</v>
      </c>
      <c r="L234" s="2" t="s">
        <v>929</v>
      </c>
      <c r="M234" s="2">
        <v>99176421</v>
      </c>
      <c r="N234" s="2" t="s">
        <v>902</v>
      </c>
      <c r="O234" t="s">
        <v>930</v>
      </c>
      <c r="P234" s="38"/>
      <c r="Q234" s="37"/>
      <c r="R234" s="2" t="s">
        <v>904</v>
      </c>
    </row>
    <row r="235" spans="3:19" x14ac:dyDescent="0.2">
      <c r="C235" s="85" t="s">
        <v>1194</v>
      </c>
      <c r="D235">
        <v>275</v>
      </c>
      <c r="E235" s="37" t="s">
        <v>880</v>
      </c>
      <c r="F235" s="2" t="s">
        <v>893</v>
      </c>
      <c r="G235" t="s">
        <v>894</v>
      </c>
      <c r="H235" s="2" t="s">
        <v>895</v>
      </c>
      <c r="I235" s="2" t="s">
        <v>884</v>
      </c>
      <c r="J235" s="2" t="s">
        <v>99</v>
      </c>
      <c r="K235" s="2" t="s">
        <v>885</v>
      </c>
      <c r="L235" s="2" t="s">
        <v>896</v>
      </c>
      <c r="M235" s="2">
        <v>99176340</v>
      </c>
      <c r="O235" s="2" t="s">
        <v>897</v>
      </c>
      <c r="Q235" t="s">
        <v>890</v>
      </c>
      <c r="R235" s="2" t="s">
        <v>891</v>
      </c>
    </row>
    <row r="236" spans="3:19" x14ac:dyDescent="0.2">
      <c r="C236" s="85" t="s">
        <v>1195</v>
      </c>
      <c r="D236">
        <v>275</v>
      </c>
      <c r="E236" s="37" t="s">
        <v>880</v>
      </c>
      <c r="F236" s="2" t="s">
        <v>893</v>
      </c>
      <c r="G236" t="s">
        <v>894</v>
      </c>
      <c r="H236" s="2" t="s">
        <v>895</v>
      </c>
      <c r="I236" s="2" t="s">
        <v>884</v>
      </c>
      <c r="J236" s="2" t="s">
        <v>99</v>
      </c>
      <c r="K236" s="2" t="s">
        <v>900</v>
      </c>
      <c r="L236" s="2" t="s">
        <v>896</v>
      </c>
      <c r="M236" s="2" t="s">
        <v>901</v>
      </c>
      <c r="N236" s="2" t="s">
        <v>902</v>
      </c>
      <c r="O236" s="2" t="s">
        <v>897</v>
      </c>
      <c r="R236" s="2" t="s">
        <v>904</v>
      </c>
    </row>
    <row r="237" spans="3:19" x14ac:dyDescent="0.2">
      <c r="C237" s="85" t="s">
        <v>1196</v>
      </c>
      <c r="D237">
        <v>275</v>
      </c>
      <c r="E237" s="37" t="s">
        <v>880</v>
      </c>
      <c r="F237" s="2" t="s">
        <v>893</v>
      </c>
      <c r="G237" t="s">
        <v>894</v>
      </c>
      <c r="H237" s="2" t="s">
        <v>895</v>
      </c>
      <c r="I237" s="2" t="s">
        <v>884</v>
      </c>
      <c r="J237" s="2" t="s">
        <v>99</v>
      </c>
      <c r="K237" s="2" t="s">
        <v>906</v>
      </c>
      <c r="L237" s="2" t="s">
        <v>896</v>
      </c>
      <c r="M237" s="2" t="s">
        <v>901</v>
      </c>
      <c r="N237" s="2" t="s">
        <v>902</v>
      </c>
      <c r="O237" s="2" t="s">
        <v>897</v>
      </c>
      <c r="R237" s="2" t="s">
        <v>904</v>
      </c>
      <c r="S237">
        <v>0</v>
      </c>
    </row>
    <row r="238" spans="3:19" x14ac:dyDescent="0.2">
      <c r="C238" s="85" t="s">
        <v>1197</v>
      </c>
      <c r="D238">
        <v>275</v>
      </c>
      <c r="E238" t="s">
        <v>909</v>
      </c>
      <c r="F238" s="2" t="s">
        <v>893</v>
      </c>
      <c r="G238" t="s">
        <v>894</v>
      </c>
      <c r="H238" s="2" t="s">
        <v>895</v>
      </c>
      <c r="I238" s="2" t="s">
        <v>884</v>
      </c>
      <c r="J238" s="2" t="s">
        <v>119</v>
      </c>
      <c r="K238" s="2" t="s">
        <v>885</v>
      </c>
      <c r="L238" s="2" t="s">
        <v>896</v>
      </c>
      <c r="M238" s="2">
        <v>99176341</v>
      </c>
      <c r="O238" s="2" t="s">
        <v>914</v>
      </c>
      <c r="Q238" t="s">
        <v>890</v>
      </c>
      <c r="R238" s="2" t="s">
        <v>891</v>
      </c>
    </row>
    <row r="239" spans="3:19" x14ac:dyDescent="0.2">
      <c r="C239" s="85" t="s">
        <v>1198</v>
      </c>
      <c r="D239">
        <v>275</v>
      </c>
      <c r="E239" t="s">
        <v>909</v>
      </c>
      <c r="F239" s="2" t="s">
        <v>893</v>
      </c>
      <c r="G239" t="s">
        <v>894</v>
      </c>
      <c r="H239" s="2" t="s">
        <v>895</v>
      </c>
      <c r="I239" s="2" t="s">
        <v>884</v>
      </c>
      <c r="J239" s="2" t="s">
        <v>119</v>
      </c>
      <c r="K239" t="s">
        <v>900</v>
      </c>
      <c r="L239" s="2" t="s">
        <v>896</v>
      </c>
      <c r="M239" s="2" t="s">
        <v>901</v>
      </c>
      <c r="O239" s="2" t="s">
        <v>914</v>
      </c>
      <c r="R239" s="2" t="s">
        <v>904</v>
      </c>
    </row>
    <row r="240" spans="3:19" x14ac:dyDescent="0.2">
      <c r="C240" s="85" t="s">
        <v>1199</v>
      </c>
      <c r="D240">
        <v>275</v>
      </c>
      <c r="E240" t="s">
        <v>909</v>
      </c>
      <c r="F240" s="2" t="s">
        <v>893</v>
      </c>
      <c r="G240" t="s">
        <v>894</v>
      </c>
      <c r="H240" s="2" t="s">
        <v>895</v>
      </c>
      <c r="I240" s="2" t="s">
        <v>884</v>
      </c>
      <c r="J240" s="2" t="s">
        <v>119</v>
      </c>
      <c r="K240" t="s">
        <v>906</v>
      </c>
      <c r="L240" s="2" t="s">
        <v>896</v>
      </c>
      <c r="M240" s="2" t="s">
        <v>901</v>
      </c>
      <c r="O240" s="2" t="s">
        <v>914</v>
      </c>
      <c r="R240" s="2" t="s">
        <v>904</v>
      </c>
    </row>
    <row r="241" spans="3:19" x14ac:dyDescent="0.2">
      <c r="C241" s="85" t="s">
        <v>1200</v>
      </c>
      <c r="D241">
        <v>275</v>
      </c>
      <c r="E241" t="s">
        <v>959</v>
      </c>
      <c r="F241" s="2" t="s">
        <v>893</v>
      </c>
      <c r="G241" t="s">
        <v>894</v>
      </c>
      <c r="H241" s="2" t="s">
        <v>895</v>
      </c>
      <c r="I241" s="2" t="s">
        <v>928</v>
      </c>
      <c r="J241" s="2" t="s">
        <v>119</v>
      </c>
      <c r="K241" s="2" t="s">
        <v>885</v>
      </c>
      <c r="L241" s="2" t="s">
        <v>896</v>
      </c>
      <c r="M241" s="2" t="s">
        <v>901</v>
      </c>
      <c r="O241" s="2" t="s">
        <v>965</v>
      </c>
      <c r="Q241" t="s">
        <v>890</v>
      </c>
      <c r="R241" s="2" t="s">
        <v>891</v>
      </c>
    </row>
    <row r="242" spans="3:19" x14ac:dyDescent="0.2">
      <c r="C242" s="85" t="s">
        <v>1201</v>
      </c>
      <c r="D242">
        <v>275</v>
      </c>
      <c r="E242" t="s">
        <v>959</v>
      </c>
      <c r="F242" s="2" t="s">
        <v>893</v>
      </c>
      <c r="G242" t="s">
        <v>894</v>
      </c>
      <c r="H242" s="2" t="s">
        <v>895</v>
      </c>
      <c r="I242" s="2" t="s">
        <v>884</v>
      </c>
      <c r="J242" s="2" t="s">
        <v>119</v>
      </c>
      <c r="K242" s="2" t="s">
        <v>900</v>
      </c>
      <c r="L242" s="2" t="s">
        <v>896</v>
      </c>
      <c r="M242" s="2" t="s">
        <v>901</v>
      </c>
      <c r="N242" s="2" t="s">
        <v>902</v>
      </c>
      <c r="O242" s="2" t="s">
        <v>965</v>
      </c>
      <c r="R242" s="2" t="s">
        <v>904</v>
      </c>
    </row>
    <row r="243" spans="3:19" x14ac:dyDescent="0.2">
      <c r="C243" s="85" t="s">
        <v>1202</v>
      </c>
      <c r="D243">
        <v>275</v>
      </c>
      <c r="E243" t="s">
        <v>959</v>
      </c>
      <c r="F243" s="2" t="s">
        <v>893</v>
      </c>
      <c r="G243" t="s">
        <v>894</v>
      </c>
      <c r="H243" s="2" t="s">
        <v>895</v>
      </c>
      <c r="I243" s="2" t="s">
        <v>884</v>
      </c>
      <c r="J243" s="2" t="s">
        <v>119</v>
      </c>
      <c r="K243" s="2" t="s">
        <v>906</v>
      </c>
      <c r="L243" s="2" t="s">
        <v>896</v>
      </c>
      <c r="M243" s="2" t="s">
        <v>901</v>
      </c>
      <c r="N243" s="2" t="s">
        <v>902</v>
      </c>
      <c r="O243" s="2" t="s">
        <v>965</v>
      </c>
      <c r="R243" s="2" t="s">
        <v>904</v>
      </c>
    </row>
    <row r="244" spans="3:19" x14ac:dyDescent="0.2">
      <c r="C244" s="85" t="s">
        <v>1203</v>
      </c>
      <c r="D244">
        <v>275</v>
      </c>
      <c r="E244" t="s">
        <v>980</v>
      </c>
      <c r="F244" s="2" t="s">
        <v>881</v>
      </c>
      <c r="G244" t="s">
        <v>882</v>
      </c>
      <c r="H244" s="2" t="s">
        <v>883</v>
      </c>
      <c r="I244" s="2" t="s">
        <v>884</v>
      </c>
      <c r="J244" s="2" t="s">
        <v>143</v>
      </c>
      <c r="K244" s="2" t="s">
        <v>885</v>
      </c>
      <c r="L244" s="2" t="s">
        <v>896</v>
      </c>
      <c r="M244" s="2">
        <v>99176352</v>
      </c>
      <c r="O244" t="s">
        <v>983</v>
      </c>
      <c r="P244" s="34">
        <v>2270</v>
      </c>
      <c r="Q244" s="37" t="s">
        <v>890</v>
      </c>
      <c r="R244" s="2" t="s">
        <v>891</v>
      </c>
    </row>
    <row r="245" spans="3:19" x14ac:dyDescent="0.2">
      <c r="C245" s="85" t="s">
        <v>1204</v>
      </c>
      <c r="D245">
        <v>275</v>
      </c>
      <c r="E245" t="s">
        <v>980</v>
      </c>
      <c r="F245" s="2" t="s">
        <v>881</v>
      </c>
      <c r="G245" t="s">
        <v>882</v>
      </c>
      <c r="H245" s="2" t="s">
        <v>883</v>
      </c>
      <c r="I245" s="2" t="s">
        <v>884</v>
      </c>
      <c r="J245" s="2" t="s">
        <v>143</v>
      </c>
      <c r="K245" s="2" t="s">
        <v>900</v>
      </c>
      <c r="L245" s="2" t="s">
        <v>896</v>
      </c>
      <c r="M245" s="2" t="s">
        <v>901</v>
      </c>
      <c r="N245" s="2" t="s">
        <v>902</v>
      </c>
      <c r="O245" t="s">
        <v>983</v>
      </c>
      <c r="P245" s="34"/>
      <c r="Q245" s="37"/>
      <c r="R245" s="2" t="s">
        <v>891</v>
      </c>
    </row>
    <row r="246" spans="3:19" x14ac:dyDescent="0.2">
      <c r="C246" s="85" t="s">
        <v>1205</v>
      </c>
      <c r="D246">
        <v>275</v>
      </c>
      <c r="E246" t="s">
        <v>980</v>
      </c>
      <c r="F246" s="2" t="s">
        <v>881</v>
      </c>
      <c r="G246" t="s">
        <v>882</v>
      </c>
      <c r="H246" s="2" t="s">
        <v>883</v>
      </c>
      <c r="I246" s="2" t="s">
        <v>884</v>
      </c>
      <c r="J246" s="2" t="s">
        <v>143</v>
      </c>
      <c r="K246" s="2" t="s">
        <v>906</v>
      </c>
      <c r="L246" s="2" t="s">
        <v>896</v>
      </c>
      <c r="M246" s="2" t="s">
        <v>901</v>
      </c>
      <c r="N246" s="2" t="s">
        <v>902</v>
      </c>
      <c r="O246" t="s">
        <v>983</v>
      </c>
      <c r="P246" s="34"/>
      <c r="Q246" s="37"/>
      <c r="R246" s="2" t="s">
        <v>891</v>
      </c>
    </row>
    <row r="247" spans="3:19" x14ac:dyDescent="0.2">
      <c r="C247" s="85" t="s">
        <v>1206</v>
      </c>
      <c r="D247">
        <v>275</v>
      </c>
      <c r="E247" s="37" t="s">
        <v>880</v>
      </c>
      <c r="F247" s="2" t="s">
        <v>881</v>
      </c>
      <c r="G247" t="s">
        <v>882</v>
      </c>
      <c r="H247" s="2" t="s">
        <v>883</v>
      </c>
      <c r="I247" s="2" t="s">
        <v>884</v>
      </c>
      <c r="J247" s="2" t="s">
        <v>99</v>
      </c>
      <c r="K247" s="2" t="s">
        <v>885</v>
      </c>
      <c r="L247" s="2" t="s">
        <v>886</v>
      </c>
      <c r="M247" s="105" t="s">
        <v>901</v>
      </c>
      <c r="N247" s="2" t="s">
        <v>888</v>
      </c>
      <c r="O247" t="s">
        <v>889</v>
      </c>
      <c r="P247" s="34">
        <v>1360</v>
      </c>
      <c r="Q247" s="37" t="s">
        <v>890</v>
      </c>
      <c r="R247" s="2" t="s">
        <v>891</v>
      </c>
    </row>
    <row r="248" spans="3:19" x14ac:dyDescent="0.2">
      <c r="C248" s="85" t="s">
        <v>1207</v>
      </c>
      <c r="D248">
        <v>275</v>
      </c>
      <c r="E248" s="37" t="s">
        <v>880</v>
      </c>
      <c r="F248" s="2" t="s">
        <v>881</v>
      </c>
      <c r="G248" t="s">
        <v>882</v>
      </c>
      <c r="H248" s="2" t="s">
        <v>883</v>
      </c>
      <c r="I248" s="2" t="s">
        <v>884</v>
      </c>
      <c r="J248" s="2" t="s">
        <v>99</v>
      </c>
      <c r="K248" s="2" t="s">
        <v>900</v>
      </c>
      <c r="L248" s="2" t="s">
        <v>886</v>
      </c>
      <c r="M248" s="2" t="s">
        <v>901</v>
      </c>
      <c r="N248" s="2" t="s">
        <v>902</v>
      </c>
      <c r="O248" t="s">
        <v>889</v>
      </c>
      <c r="P248" s="34"/>
      <c r="Q248" s="37"/>
      <c r="R248" s="2" t="s">
        <v>891</v>
      </c>
    </row>
    <row r="249" spans="3:19" x14ac:dyDescent="0.2">
      <c r="C249" s="85" t="s">
        <v>1208</v>
      </c>
      <c r="D249">
        <v>275</v>
      </c>
      <c r="E249" s="37" t="s">
        <v>880</v>
      </c>
      <c r="F249" s="2" t="s">
        <v>881</v>
      </c>
      <c r="G249" t="s">
        <v>882</v>
      </c>
      <c r="H249" s="2" t="s">
        <v>883</v>
      </c>
      <c r="I249" s="2" t="s">
        <v>884</v>
      </c>
      <c r="J249" s="2" t="s">
        <v>99</v>
      </c>
      <c r="K249" s="2" t="s">
        <v>906</v>
      </c>
      <c r="L249" s="2" t="s">
        <v>886</v>
      </c>
      <c r="M249" s="2" t="s">
        <v>901</v>
      </c>
      <c r="N249" s="2" t="s">
        <v>902</v>
      </c>
      <c r="O249" t="s">
        <v>889</v>
      </c>
      <c r="P249" s="34"/>
      <c r="Q249" s="37"/>
      <c r="R249" s="2" t="s">
        <v>891</v>
      </c>
    </row>
    <row r="250" spans="3:19" x14ac:dyDescent="0.2">
      <c r="C250" s="85" t="s">
        <v>1209</v>
      </c>
      <c r="D250">
        <v>275</v>
      </c>
      <c r="E250" t="s">
        <v>909</v>
      </c>
      <c r="F250" s="2" t="s">
        <v>881</v>
      </c>
      <c r="G250" t="s">
        <v>882</v>
      </c>
      <c r="H250" s="2" t="s">
        <v>883</v>
      </c>
      <c r="I250" s="2" t="s">
        <v>884</v>
      </c>
      <c r="J250" s="2" t="s">
        <v>119</v>
      </c>
      <c r="K250" s="2" t="s">
        <v>885</v>
      </c>
      <c r="L250" s="2" t="s">
        <v>886</v>
      </c>
      <c r="M250" s="105" t="s">
        <v>901</v>
      </c>
      <c r="N250" t="s">
        <v>911</v>
      </c>
      <c r="O250" t="s">
        <v>912</v>
      </c>
      <c r="P250" s="34">
        <v>1400</v>
      </c>
      <c r="Q250" s="37" t="s">
        <v>890</v>
      </c>
      <c r="R250" s="2" t="s">
        <v>891</v>
      </c>
      <c r="S250">
        <v>0</v>
      </c>
    </row>
    <row r="251" spans="3:19" x14ac:dyDescent="0.2">
      <c r="C251" s="85" t="s">
        <v>1210</v>
      </c>
      <c r="D251">
        <v>275</v>
      </c>
      <c r="E251" t="s">
        <v>909</v>
      </c>
      <c r="F251" s="2" t="s">
        <v>881</v>
      </c>
      <c r="G251" t="s">
        <v>882</v>
      </c>
      <c r="H251" s="2" t="s">
        <v>883</v>
      </c>
      <c r="I251" s="2" t="s">
        <v>884</v>
      </c>
      <c r="J251" s="2" t="s">
        <v>119</v>
      </c>
      <c r="K251" t="s">
        <v>900</v>
      </c>
      <c r="L251" s="2" t="s">
        <v>886</v>
      </c>
      <c r="M251" s="2" t="s">
        <v>901</v>
      </c>
      <c r="O251" t="s">
        <v>912</v>
      </c>
      <c r="P251" s="34"/>
      <c r="Q251" s="37"/>
      <c r="R251" s="2" t="s">
        <v>891</v>
      </c>
    </row>
    <row r="252" spans="3:19" x14ac:dyDescent="0.2">
      <c r="C252" s="85" t="s">
        <v>1211</v>
      </c>
      <c r="D252">
        <v>275</v>
      </c>
      <c r="E252" t="s">
        <v>909</v>
      </c>
      <c r="F252" s="2" t="s">
        <v>881</v>
      </c>
      <c r="G252" t="s">
        <v>882</v>
      </c>
      <c r="H252" s="2" t="s">
        <v>883</v>
      </c>
      <c r="I252" s="2" t="s">
        <v>884</v>
      </c>
      <c r="J252" s="2" t="s">
        <v>119</v>
      </c>
      <c r="K252" t="s">
        <v>906</v>
      </c>
      <c r="L252" s="2" t="s">
        <v>886</v>
      </c>
      <c r="M252" s="2" t="s">
        <v>901</v>
      </c>
      <c r="O252" t="s">
        <v>912</v>
      </c>
      <c r="P252" s="34"/>
      <c r="Q252" s="37"/>
      <c r="R252" s="2" t="s">
        <v>891</v>
      </c>
    </row>
    <row r="253" spans="3:19" x14ac:dyDescent="0.2">
      <c r="C253" s="85" t="s">
        <v>1212</v>
      </c>
      <c r="D253">
        <v>275</v>
      </c>
      <c r="E253" t="s">
        <v>920</v>
      </c>
      <c r="F253" s="2" t="s">
        <v>881</v>
      </c>
      <c r="G253" t="s">
        <v>882</v>
      </c>
      <c r="H253" s="2" t="s">
        <v>883</v>
      </c>
      <c r="I253" s="2" t="s">
        <v>884</v>
      </c>
      <c r="J253" s="2" t="s">
        <v>99</v>
      </c>
      <c r="K253" s="2" t="s">
        <v>885</v>
      </c>
      <c r="L253" s="2" t="s">
        <v>886</v>
      </c>
      <c r="M253" s="105" t="s">
        <v>901</v>
      </c>
      <c r="N253" t="s">
        <v>922</v>
      </c>
      <c r="O253" t="s">
        <v>923</v>
      </c>
      <c r="P253" s="34">
        <v>1510</v>
      </c>
      <c r="Q253" s="37" t="s">
        <v>890</v>
      </c>
      <c r="R253" s="2" t="s">
        <v>891</v>
      </c>
    </row>
    <row r="254" spans="3:19" x14ac:dyDescent="0.2">
      <c r="C254" s="85" t="s">
        <v>1213</v>
      </c>
      <c r="D254">
        <v>275</v>
      </c>
      <c r="E254" t="s">
        <v>920</v>
      </c>
      <c r="F254" s="2" t="s">
        <v>881</v>
      </c>
      <c r="G254" t="s">
        <v>882</v>
      </c>
      <c r="H254" s="2" t="s">
        <v>883</v>
      </c>
      <c r="I254" s="2" t="s">
        <v>884</v>
      </c>
      <c r="J254" s="2" t="s">
        <v>99</v>
      </c>
      <c r="K254" s="2" t="s">
        <v>900</v>
      </c>
      <c r="L254" s="2" t="s">
        <v>886</v>
      </c>
      <c r="M254" s="2" t="s">
        <v>901</v>
      </c>
      <c r="N254" s="2" t="s">
        <v>902</v>
      </c>
      <c r="O254" t="s">
        <v>923</v>
      </c>
      <c r="P254" s="34"/>
      <c r="Q254" s="37"/>
      <c r="R254" s="2" t="s">
        <v>891</v>
      </c>
    </row>
    <row r="255" spans="3:19" x14ac:dyDescent="0.2">
      <c r="C255" s="85" t="s">
        <v>1214</v>
      </c>
      <c r="D255">
        <v>275</v>
      </c>
      <c r="E255" t="s">
        <v>920</v>
      </c>
      <c r="F255" s="2" t="s">
        <v>881</v>
      </c>
      <c r="G255" t="s">
        <v>882</v>
      </c>
      <c r="H255" s="2" t="s">
        <v>883</v>
      </c>
      <c r="I255" s="2" t="s">
        <v>884</v>
      </c>
      <c r="J255" s="2" t="s">
        <v>99</v>
      </c>
      <c r="K255" s="2" t="s">
        <v>906</v>
      </c>
      <c r="L255" s="2" t="s">
        <v>886</v>
      </c>
      <c r="M255" s="2" t="s">
        <v>901</v>
      </c>
      <c r="N255" s="2" t="s">
        <v>902</v>
      </c>
      <c r="O255" t="s">
        <v>923</v>
      </c>
      <c r="P255" s="34"/>
      <c r="Q255" s="37"/>
      <c r="R255" s="2" t="s">
        <v>891</v>
      </c>
    </row>
    <row r="256" spans="3:19" x14ac:dyDescent="0.2">
      <c r="C256" s="85" t="s">
        <v>1215</v>
      </c>
      <c r="D256">
        <v>275</v>
      </c>
      <c r="E256" t="s">
        <v>935</v>
      </c>
      <c r="F256" s="2" t="s">
        <v>881</v>
      </c>
      <c r="G256" t="s">
        <v>882</v>
      </c>
      <c r="H256" s="2" t="s">
        <v>883</v>
      </c>
      <c r="I256" s="2" t="s">
        <v>884</v>
      </c>
      <c r="J256" s="2" t="s">
        <v>119</v>
      </c>
      <c r="K256" s="2" t="s">
        <v>885</v>
      </c>
      <c r="L256" s="2" t="s">
        <v>886</v>
      </c>
      <c r="M256" s="2">
        <v>99176348</v>
      </c>
      <c r="N256" t="s">
        <v>937</v>
      </c>
      <c r="O256" t="s">
        <v>938</v>
      </c>
      <c r="P256" s="34">
        <v>1790</v>
      </c>
      <c r="Q256" s="37" t="s">
        <v>890</v>
      </c>
      <c r="R256" s="2" t="s">
        <v>891</v>
      </c>
    </row>
    <row r="257" spans="3:19" x14ac:dyDescent="0.2">
      <c r="C257" s="85" t="s">
        <v>1216</v>
      </c>
      <c r="D257">
        <v>275</v>
      </c>
      <c r="E257" t="s">
        <v>935</v>
      </c>
      <c r="F257" s="2" t="s">
        <v>881</v>
      </c>
      <c r="G257" t="s">
        <v>882</v>
      </c>
      <c r="H257" s="2" t="s">
        <v>883</v>
      </c>
      <c r="I257" s="2" t="s">
        <v>884</v>
      </c>
      <c r="J257" s="2" t="s">
        <v>119</v>
      </c>
      <c r="K257" s="2" t="s">
        <v>900</v>
      </c>
      <c r="L257" s="2" t="s">
        <v>886</v>
      </c>
      <c r="M257" s="2" t="s">
        <v>901</v>
      </c>
      <c r="N257" s="2" t="s">
        <v>902</v>
      </c>
      <c r="O257" t="s">
        <v>938</v>
      </c>
      <c r="P257" s="34"/>
      <c r="Q257" s="37"/>
      <c r="R257" s="2" t="s">
        <v>891</v>
      </c>
    </row>
    <row r="258" spans="3:19" x14ac:dyDescent="0.2">
      <c r="C258" s="85" t="s">
        <v>1217</v>
      </c>
      <c r="D258">
        <v>275</v>
      </c>
      <c r="E258" t="s">
        <v>935</v>
      </c>
      <c r="F258" s="2" t="s">
        <v>881</v>
      </c>
      <c r="G258" t="s">
        <v>882</v>
      </c>
      <c r="H258" s="2" t="s">
        <v>883</v>
      </c>
      <c r="I258" s="2" t="s">
        <v>884</v>
      </c>
      <c r="J258" s="2" t="s">
        <v>119</v>
      </c>
      <c r="K258" s="2" t="s">
        <v>906</v>
      </c>
      <c r="L258" s="2" t="s">
        <v>886</v>
      </c>
      <c r="M258" s="2" t="s">
        <v>901</v>
      </c>
      <c r="N258" s="2" t="s">
        <v>902</v>
      </c>
      <c r="O258" t="s">
        <v>938</v>
      </c>
      <c r="P258" s="34"/>
      <c r="Q258" s="37"/>
      <c r="R258" s="2" t="s">
        <v>891</v>
      </c>
    </row>
    <row r="259" spans="3:19" x14ac:dyDescent="0.2">
      <c r="C259" s="85" t="s">
        <v>1218</v>
      </c>
      <c r="D259">
        <v>275</v>
      </c>
      <c r="E259" t="s">
        <v>945</v>
      </c>
      <c r="F259" s="2" t="s">
        <v>881</v>
      </c>
      <c r="G259" t="s">
        <v>882</v>
      </c>
      <c r="H259" s="2" t="s">
        <v>883</v>
      </c>
      <c r="I259" s="2" t="s">
        <v>884</v>
      </c>
      <c r="J259" s="2" t="s">
        <v>119</v>
      </c>
      <c r="K259" s="2" t="s">
        <v>885</v>
      </c>
      <c r="L259" s="2" t="s">
        <v>886</v>
      </c>
      <c r="M259" s="2">
        <v>99176348</v>
      </c>
      <c r="N259" t="s">
        <v>937</v>
      </c>
      <c r="O259" t="s">
        <v>938</v>
      </c>
      <c r="P259" s="34">
        <v>1790</v>
      </c>
      <c r="Q259" s="37" t="s">
        <v>890</v>
      </c>
      <c r="R259" s="2" t="s">
        <v>891</v>
      </c>
      <c r="S259">
        <v>0</v>
      </c>
    </row>
    <row r="260" spans="3:19" x14ac:dyDescent="0.2">
      <c r="C260" s="85" t="s">
        <v>1219</v>
      </c>
      <c r="D260">
        <v>275</v>
      </c>
      <c r="E260" t="s">
        <v>945</v>
      </c>
      <c r="F260" s="2" t="s">
        <v>881</v>
      </c>
      <c r="G260" t="s">
        <v>882</v>
      </c>
      <c r="H260" s="2" t="s">
        <v>883</v>
      </c>
      <c r="I260" s="2" t="s">
        <v>884</v>
      </c>
      <c r="J260" s="2" t="s">
        <v>119</v>
      </c>
      <c r="K260" s="2" t="s">
        <v>900</v>
      </c>
      <c r="L260" s="2" t="s">
        <v>886</v>
      </c>
      <c r="M260" s="2" t="s">
        <v>901</v>
      </c>
      <c r="N260" s="2" t="s">
        <v>902</v>
      </c>
      <c r="O260" t="s">
        <v>938</v>
      </c>
      <c r="P260" s="34"/>
      <c r="Q260" s="37"/>
      <c r="R260" s="2" t="s">
        <v>891</v>
      </c>
    </row>
    <row r="261" spans="3:19" x14ac:dyDescent="0.2">
      <c r="C261" s="85" t="s">
        <v>1220</v>
      </c>
      <c r="D261">
        <v>275</v>
      </c>
      <c r="E261" t="s">
        <v>945</v>
      </c>
      <c r="F261" s="2" t="s">
        <v>881</v>
      </c>
      <c r="G261" t="s">
        <v>882</v>
      </c>
      <c r="H261" s="2" t="s">
        <v>883</v>
      </c>
      <c r="I261" s="2" t="s">
        <v>884</v>
      </c>
      <c r="J261" s="2" t="s">
        <v>119</v>
      </c>
      <c r="K261" s="2" t="s">
        <v>906</v>
      </c>
      <c r="L261" s="2" t="s">
        <v>886</v>
      </c>
      <c r="M261" s="2" t="s">
        <v>901</v>
      </c>
      <c r="N261" s="2" t="s">
        <v>902</v>
      </c>
      <c r="O261" t="s">
        <v>938</v>
      </c>
      <c r="P261" s="34"/>
      <c r="Q261" s="37"/>
      <c r="R261" s="2" t="s">
        <v>891</v>
      </c>
    </row>
    <row r="262" spans="3:19" x14ac:dyDescent="0.2">
      <c r="C262" s="85" t="s">
        <v>1221</v>
      </c>
      <c r="D262">
        <v>275</v>
      </c>
      <c r="E262" t="s">
        <v>952</v>
      </c>
      <c r="F262" s="2" t="s">
        <v>881</v>
      </c>
      <c r="G262" t="s">
        <v>882</v>
      </c>
      <c r="H262" s="2" t="s">
        <v>883</v>
      </c>
      <c r="I262" s="2" t="s">
        <v>884</v>
      </c>
      <c r="J262" s="2" t="s">
        <v>119</v>
      </c>
      <c r="K262" s="2" t="s">
        <v>885</v>
      </c>
      <c r="L262" s="2" t="s">
        <v>886</v>
      </c>
      <c r="M262" s="2">
        <v>99176348</v>
      </c>
      <c r="N262" t="s">
        <v>937</v>
      </c>
      <c r="O262" t="s">
        <v>938</v>
      </c>
      <c r="P262" s="34">
        <v>1790</v>
      </c>
      <c r="Q262" s="37" t="s">
        <v>890</v>
      </c>
      <c r="R262" s="2" t="s">
        <v>891</v>
      </c>
    </row>
    <row r="263" spans="3:19" x14ac:dyDescent="0.2">
      <c r="C263" s="85" t="s">
        <v>1222</v>
      </c>
      <c r="D263">
        <v>275</v>
      </c>
      <c r="E263" t="s">
        <v>952</v>
      </c>
      <c r="F263" s="2" t="s">
        <v>881</v>
      </c>
      <c r="G263" t="s">
        <v>882</v>
      </c>
      <c r="H263" s="2" t="s">
        <v>883</v>
      </c>
      <c r="I263" s="2" t="s">
        <v>884</v>
      </c>
      <c r="J263" s="2" t="s">
        <v>119</v>
      </c>
      <c r="K263" s="2" t="s">
        <v>900</v>
      </c>
      <c r="L263" s="2" t="s">
        <v>886</v>
      </c>
      <c r="M263" s="2" t="s">
        <v>901</v>
      </c>
      <c r="N263" s="2" t="s">
        <v>902</v>
      </c>
      <c r="O263" t="s">
        <v>938</v>
      </c>
      <c r="P263" s="34"/>
      <c r="Q263" s="37"/>
      <c r="R263" s="2" t="s">
        <v>891</v>
      </c>
      <c r="S263">
        <v>126</v>
      </c>
    </row>
    <row r="264" spans="3:19" x14ac:dyDescent="0.2">
      <c r="C264" s="85" t="s">
        <v>1223</v>
      </c>
      <c r="D264">
        <v>275</v>
      </c>
      <c r="E264" t="s">
        <v>952</v>
      </c>
      <c r="F264" s="2" t="s">
        <v>881</v>
      </c>
      <c r="G264" t="s">
        <v>882</v>
      </c>
      <c r="H264" s="2" t="s">
        <v>883</v>
      </c>
      <c r="I264" s="2" t="s">
        <v>884</v>
      </c>
      <c r="J264" s="2" t="s">
        <v>119</v>
      </c>
      <c r="K264" s="2" t="s">
        <v>906</v>
      </c>
      <c r="L264" s="2" t="s">
        <v>886</v>
      </c>
      <c r="M264" s="2" t="s">
        <v>901</v>
      </c>
      <c r="N264" s="2" t="s">
        <v>902</v>
      </c>
      <c r="O264" t="s">
        <v>938</v>
      </c>
      <c r="P264" s="34"/>
      <c r="Q264" s="37"/>
      <c r="R264" s="2" t="s">
        <v>891</v>
      </c>
    </row>
    <row r="265" spans="3:19" x14ac:dyDescent="0.2">
      <c r="C265" s="85" t="s">
        <v>1224</v>
      </c>
      <c r="D265">
        <v>275</v>
      </c>
      <c r="E265" t="s">
        <v>959</v>
      </c>
      <c r="F265" s="2" t="s">
        <v>881</v>
      </c>
      <c r="G265" t="s">
        <v>882</v>
      </c>
      <c r="H265" s="2" t="s">
        <v>883</v>
      </c>
      <c r="I265" s="2" t="s">
        <v>884</v>
      </c>
      <c r="J265" s="2" t="s">
        <v>119</v>
      </c>
      <c r="K265" s="2" t="s">
        <v>885</v>
      </c>
      <c r="L265" s="2" t="s">
        <v>886</v>
      </c>
      <c r="M265" s="105" t="s">
        <v>901</v>
      </c>
      <c r="N265" t="s">
        <v>962</v>
      </c>
      <c r="O265" t="s">
        <v>963</v>
      </c>
      <c r="P265" s="34">
        <v>2170</v>
      </c>
      <c r="Q265" s="37" t="s">
        <v>890</v>
      </c>
      <c r="R265" s="2" t="s">
        <v>891</v>
      </c>
    </row>
    <row r="266" spans="3:19" x14ac:dyDescent="0.2">
      <c r="C266" s="85" t="s">
        <v>1225</v>
      </c>
      <c r="D266">
        <v>275</v>
      </c>
      <c r="E266" t="s">
        <v>959</v>
      </c>
      <c r="F266" s="2" t="s">
        <v>881</v>
      </c>
      <c r="G266" t="s">
        <v>882</v>
      </c>
      <c r="H266" s="2" t="s">
        <v>883</v>
      </c>
      <c r="I266" s="2" t="s">
        <v>884</v>
      </c>
      <c r="J266" s="2" t="s">
        <v>119</v>
      </c>
      <c r="K266" s="2" t="s">
        <v>900</v>
      </c>
      <c r="L266" s="2" t="s">
        <v>886</v>
      </c>
      <c r="M266" s="2" t="s">
        <v>901</v>
      </c>
      <c r="N266" s="2" t="s">
        <v>902</v>
      </c>
      <c r="O266" t="s">
        <v>963</v>
      </c>
      <c r="P266" s="34"/>
      <c r="Q266" s="37"/>
      <c r="R266" s="2" t="s">
        <v>891</v>
      </c>
    </row>
    <row r="267" spans="3:19" x14ac:dyDescent="0.2">
      <c r="C267" s="85" t="s">
        <v>1226</v>
      </c>
      <c r="D267">
        <v>275</v>
      </c>
      <c r="E267" t="s">
        <v>959</v>
      </c>
      <c r="F267" s="2" t="s">
        <v>881</v>
      </c>
      <c r="G267" t="s">
        <v>882</v>
      </c>
      <c r="H267" s="2" t="s">
        <v>883</v>
      </c>
      <c r="I267" s="2" t="s">
        <v>884</v>
      </c>
      <c r="J267" s="2" t="s">
        <v>119</v>
      </c>
      <c r="K267" s="2" t="s">
        <v>906</v>
      </c>
      <c r="L267" s="2" t="s">
        <v>886</v>
      </c>
      <c r="M267" s="2" t="s">
        <v>901</v>
      </c>
      <c r="N267" s="2" t="s">
        <v>902</v>
      </c>
      <c r="O267" t="s">
        <v>963</v>
      </c>
      <c r="P267" s="34"/>
      <c r="Q267" s="37"/>
      <c r="R267" s="2" t="s">
        <v>891</v>
      </c>
    </row>
    <row r="268" spans="3:19" x14ac:dyDescent="0.2">
      <c r="C268" s="85" t="s">
        <v>1227</v>
      </c>
      <c r="D268">
        <v>275</v>
      </c>
      <c r="E268" t="s">
        <v>971</v>
      </c>
      <c r="F268" s="2" t="s">
        <v>881</v>
      </c>
      <c r="G268" t="s">
        <v>882</v>
      </c>
      <c r="H268" s="2" t="s">
        <v>883</v>
      </c>
      <c r="I268" s="2" t="s">
        <v>884</v>
      </c>
      <c r="J268" s="2" t="s">
        <v>119</v>
      </c>
      <c r="K268" s="2" t="s">
        <v>885</v>
      </c>
      <c r="L268" s="2" t="s">
        <v>886</v>
      </c>
      <c r="M268" s="2">
        <v>99176350</v>
      </c>
      <c r="N268" t="s">
        <v>973</v>
      </c>
      <c r="O268" t="s">
        <v>974</v>
      </c>
      <c r="P268" s="34">
        <v>2240</v>
      </c>
      <c r="Q268" s="37" t="s">
        <v>890</v>
      </c>
      <c r="R268" s="2" t="s">
        <v>891</v>
      </c>
    </row>
    <row r="269" spans="3:19" x14ac:dyDescent="0.2">
      <c r="C269" s="85" t="s">
        <v>1228</v>
      </c>
      <c r="D269">
        <v>275</v>
      </c>
      <c r="E269" t="s">
        <v>971</v>
      </c>
      <c r="F269" s="2" t="s">
        <v>881</v>
      </c>
      <c r="G269" t="s">
        <v>882</v>
      </c>
      <c r="H269" s="2" t="s">
        <v>883</v>
      </c>
      <c r="I269" s="2" t="s">
        <v>884</v>
      </c>
      <c r="J269" s="2" t="s">
        <v>119</v>
      </c>
      <c r="K269" s="2" t="s">
        <v>900</v>
      </c>
      <c r="L269" s="2" t="s">
        <v>886</v>
      </c>
      <c r="M269" s="2" t="s">
        <v>901</v>
      </c>
      <c r="N269" s="2" t="s">
        <v>902</v>
      </c>
      <c r="O269" t="s">
        <v>974</v>
      </c>
      <c r="P269" s="34"/>
      <c r="Q269" s="37"/>
      <c r="R269" s="2" t="s">
        <v>891</v>
      </c>
    </row>
    <row r="270" spans="3:19" x14ac:dyDescent="0.2">
      <c r="C270" s="85" t="s">
        <v>1229</v>
      </c>
      <c r="D270">
        <v>275</v>
      </c>
      <c r="E270" t="s">
        <v>971</v>
      </c>
      <c r="F270" s="2" t="s">
        <v>881</v>
      </c>
      <c r="G270" t="s">
        <v>882</v>
      </c>
      <c r="H270" s="2" t="s">
        <v>883</v>
      </c>
      <c r="I270" s="2" t="s">
        <v>884</v>
      </c>
      <c r="J270" s="2" t="s">
        <v>119</v>
      </c>
      <c r="K270" s="2" t="s">
        <v>906</v>
      </c>
      <c r="L270" s="2" t="s">
        <v>886</v>
      </c>
      <c r="M270" s="2" t="s">
        <v>901</v>
      </c>
      <c r="N270" s="2" t="s">
        <v>902</v>
      </c>
      <c r="O270" t="s">
        <v>974</v>
      </c>
      <c r="P270" s="34"/>
      <c r="Q270" s="37"/>
      <c r="R270" s="2" t="s">
        <v>891</v>
      </c>
      <c r="S270">
        <v>0</v>
      </c>
    </row>
    <row r="271" spans="3:19" x14ac:dyDescent="0.2">
      <c r="C271" t="s">
        <v>1230</v>
      </c>
      <c r="D271">
        <v>180</v>
      </c>
      <c r="E271" t="s">
        <v>1231</v>
      </c>
      <c r="F271" s="2" t="s">
        <v>881</v>
      </c>
      <c r="G271" t="s">
        <v>882</v>
      </c>
      <c r="H271" s="2" t="s">
        <v>883</v>
      </c>
      <c r="I271" s="50" t="s">
        <v>1232</v>
      </c>
      <c r="J271" s="2" t="s">
        <v>175</v>
      </c>
      <c r="K271" s="2" t="s">
        <v>885</v>
      </c>
      <c r="L271" s="2" t="s">
        <v>896</v>
      </c>
      <c r="M271" s="2">
        <v>99877184</v>
      </c>
      <c r="N271" t="s">
        <v>1233</v>
      </c>
      <c r="O271" t="s">
        <v>930</v>
      </c>
      <c r="P271" s="38">
        <v>0</v>
      </c>
      <c r="Q271" s="37" t="s">
        <v>931</v>
      </c>
      <c r="R271" s="2" t="s">
        <v>891</v>
      </c>
    </row>
    <row r="272" spans="3:19" x14ac:dyDescent="0.2">
      <c r="C272" t="s">
        <v>1234</v>
      </c>
      <c r="D272">
        <v>180</v>
      </c>
      <c r="E272" t="s">
        <v>1231</v>
      </c>
      <c r="F272" s="2" t="s">
        <v>881</v>
      </c>
      <c r="G272" t="s">
        <v>882</v>
      </c>
      <c r="H272" s="2" t="s">
        <v>883</v>
      </c>
      <c r="I272" s="50" t="s">
        <v>1232</v>
      </c>
      <c r="J272" s="2" t="s">
        <v>175</v>
      </c>
      <c r="K272" s="2" t="s">
        <v>900</v>
      </c>
      <c r="L272" s="2" t="s">
        <v>896</v>
      </c>
      <c r="M272" s="2" t="s">
        <v>901</v>
      </c>
      <c r="N272" s="2" t="s">
        <v>902</v>
      </c>
      <c r="O272" t="s">
        <v>930</v>
      </c>
      <c r="P272" s="38"/>
      <c r="Q272" s="37"/>
      <c r="R272" s="2" t="s">
        <v>891</v>
      </c>
    </row>
    <row r="273" spans="1:18" x14ac:dyDescent="0.2">
      <c r="C273" t="s">
        <v>1235</v>
      </c>
      <c r="D273">
        <v>180</v>
      </c>
      <c r="E273" t="s">
        <v>1231</v>
      </c>
      <c r="F273" s="2" t="s">
        <v>881</v>
      </c>
      <c r="G273" t="s">
        <v>882</v>
      </c>
      <c r="H273" s="2" t="s">
        <v>883</v>
      </c>
      <c r="I273" s="50" t="s">
        <v>1232</v>
      </c>
      <c r="J273" s="2" t="s">
        <v>175</v>
      </c>
      <c r="K273" s="2" t="s">
        <v>906</v>
      </c>
      <c r="L273" s="2" t="s">
        <v>896</v>
      </c>
      <c r="M273" s="2" t="s">
        <v>901</v>
      </c>
      <c r="N273" s="2" t="s">
        <v>902</v>
      </c>
      <c r="O273" t="s">
        <v>930</v>
      </c>
      <c r="P273" s="38"/>
      <c r="Q273" s="37"/>
      <c r="R273" s="2" t="s">
        <v>891</v>
      </c>
    </row>
    <row r="274" spans="1:18" x14ac:dyDescent="0.2">
      <c r="C274" t="s">
        <v>1236</v>
      </c>
      <c r="D274">
        <v>275</v>
      </c>
      <c r="E274" t="s">
        <v>1231</v>
      </c>
      <c r="F274" s="2" t="s">
        <v>881</v>
      </c>
      <c r="G274" t="s">
        <v>882</v>
      </c>
      <c r="H274" s="2" t="s">
        <v>883</v>
      </c>
      <c r="I274" s="50" t="s">
        <v>1232</v>
      </c>
      <c r="J274" s="2" t="s">
        <v>175</v>
      </c>
      <c r="K274" s="2" t="s">
        <v>885</v>
      </c>
      <c r="L274" s="2" t="s">
        <v>896</v>
      </c>
      <c r="M274" s="2">
        <v>99877184</v>
      </c>
      <c r="N274" t="s">
        <v>1233</v>
      </c>
      <c r="O274" t="s">
        <v>930</v>
      </c>
      <c r="P274" s="38">
        <v>0</v>
      </c>
      <c r="Q274" s="37" t="s">
        <v>931</v>
      </c>
      <c r="R274" s="2" t="s">
        <v>891</v>
      </c>
    </row>
    <row r="275" spans="1:18" x14ac:dyDescent="0.2">
      <c r="C275" t="s">
        <v>1237</v>
      </c>
      <c r="D275">
        <v>275</v>
      </c>
      <c r="E275" t="s">
        <v>1231</v>
      </c>
      <c r="F275" s="2" t="s">
        <v>881</v>
      </c>
      <c r="G275" t="s">
        <v>882</v>
      </c>
      <c r="H275" s="2" t="s">
        <v>883</v>
      </c>
      <c r="I275" s="50" t="s">
        <v>1232</v>
      </c>
      <c r="J275" s="2" t="s">
        <v>175</v>
      </c>
      <c r="K275" s="2" t="s">
        <v>900</v>
      </c>
      <c r="L275" s="2" t="s">
        <v>896</v>
      </c>
      <c r="M275" s="2" t="s">
        <v>901</v>
      </c>
      <c r="N275" s="2" t="s">
        <v>902</v>
      </c>
      <c r="O275" t="s">
        <v>930</v>
      </c>
      <c r="P275" s="38"/>
      <c r="Q275" s="37"/>
      <c r="R275" s="2" t="s">
        <v>891</v>
      </c>
    </row>
    <row r="276" spans="1:18" x14ac:dyDescent="0.2">
      <c r="C276" t="s">
        <v>1238</v>
      </c>
      <c r="D276">
        <v>275</v>
      </c>
      <c r="E276" t="s">
        <v>1231</v>
      </c>
      <c r="F276" s="2" t="s">
        <v>881</v>
      </c>
      <c r="G276" t="s">
        <v>882</v>
      </c>
      <c r="H276" s="2" t="s">
        <v>883</v>
      </c>
      <c r="I276" s="50" t="s">
        <v>1232</v>
      </c>
      <c r="J276" s="2" t="s">
        <v>175</v>
      </c>
      <c r="K276" s="2" t="s">
        <v>906</v>
      </c>
      <c r="L276" s="2" t="s">
        <v>896</v>
      </c>
      <c r="M276" s="2" t="s">
        <v>901</v>
      </c>
      <c r="N276" s="2" t="s">
        <v>902</v>
      </c>
      <c r="O276" t="s">
        <v>930</v>
      </c>
      <c r="P276" s="38"/>
      <c r="Q276" s="37"/>
      <c r="R276" s="2" t="s">
        <v>891</v>
      </c>
    </row>
    <row r="277" spans="1:18" x14ac:dyDescent="0.2">
      <c r="C277" t="s">
        <v>1239</v>
      </c>
      <c r="D277">
        <v>180</v>
      </c>
      <c r="E277" t="s">
        <v>1240</v>
      </c>
      <c r="F277" s="2" t="s">
        <v>881</v>
      </c>
      <c r="G277" t="s">
        <v>882</v>
      </c>
      <c r="H277" s="2" t="s">
        <v>883</v>
      </c>
      <c r="I277" s="50" t="s">
        <v>1232</v>
      </c>
      <c r="J277" s="2" t="s">
        <v>175</v>
      </c>
      <c r="K277" s="2" t="s">
        <v>885</v>
      </c>
      <c r="L277" s="2" t="s">
        <v>896</v>
      </c>
      <c r="M277" s="2">
        <v>99788194</v>
      </c>
      <c r="N277" t="s">
        <v>1241</v>
      </c>
      <c r="O277" t="s">
        <v>930</v>
      </c>
      <c r="P277" s="38">
        <v>0</v>
      </c>
      <c r="Q277" s="37" t="s">
        <v>931</v>
      </c>
      <c r="R277" s="2" t="s">
        <v>891</v>
      </c>
    </row>
    <row r="278" spans="1:18" x14ac:dyDescent="0.2">
      <c r="C278" t="s">
        <v>1242</v>
      </c>
      <c r="D278">
        <v>180</v>
      </c>
      <c r="E278" t="s">
        <v>1240</v>
      </c>
      <c r="F278" s="2" t="s">
        <v>881</v>
      </c>
      <c r="G278" t="s">
        <v>882</v>
      </c>
      <c r="H278" s="2" t="s">
        <v>883</v>
      </c>
      <c r="I278" s="50" t="s">
        <v>1232</v>
      </c>
      <c r="J278" s="2" t="s">
        <v>175</v>
      </c>
      <c r="K278" s="2" t="s">
        <v>900</v>
      </c>
      <c r="L278" s="2" t="s">
        <v>896</v>
      </c>
      <c r="M278" s="2" t="s">
        <v>901</v>
      </c>
      <c r="N278" s="2" t="s">
        <v>902</v>
      </c>
      <c r="O278" t="s">
        <v>930</v>
      </c>
      <c r="P278" s="38"/>
      <c r="Q278" s="37"/>
      <c r="R278" s="2" t="s">
        <v>891</v>
      </c>
    </row>
    <row r="279" spans="1:18" x14ac:dyDescent="0.2">
      <c r="C279" t="s">
        <v>1243</v>
      </c>
      <c r="D279">
        <v>180</v>
      </c>
      <c r="E279" t="s">
        <v>1240</v>
      </c>
      <c r="F279" s="2" t="s">
        <v>881</v>
      </c>
      <c r="G279" t="s">
        <v>882</v>
      </c>
      <c r="H279" s="2" t="s">
        <v>883</v>
      </c>
      <c r="I279" s="50" t="s">
        <v>1232</v>
      </c>
      <c r="J279" s="2" t="s">
        <v>175</v>
      </c>
      <c r="K279" s="2" t="s">
        <v>906</v>
      </c>
      <c r="L279" s="2" t="s">
        <v>896</v>
      </c>
      <c r="M279" s="2" t="s">
        <v>901</v>
      </c>
      <c r="N279" s="2" t="s">
        <v>902</v>
      </c>
      <c r="O279" t="s">
        <v>930</v>
      </c>
      <c r="P279" s="38"/>
      <c r="Q279" s="37"/>
      <c r="R279" s="2" t="s">
        <v>891</v>
      </c>
    </row>
    <row r="280" spans="1:18" x14ac:dyDescent="0.2">
      <c r="C280" t="s">
        <v>1244</v>
      </c>
      <c r="D280">
        <v>275</v>
      </c>
      <c r="E280" t="s">
        <v>1240</v>
      </c>
      <c r="F280" s="2" t="s">
        <v>881</v>
      </c>
      <c r="G280" t="s">
        <v>882</v>
      </c>
      <c r="H280" s="2" t="s">
        <v>883</v>
      </c>
      <c r="I280" s="50" t="s">
        <v>1232</v>
      </c>
      <c r="J280" s="2" t="s">
        <v>175</v>
      </c>
      <c r="K280" s="2" t="s">
        <v>885</v>
      </c>
      <c r="L280" s="2" t="s">
        <v>896</v>
      </c>
      <c r="M280" s="2">
        <v>99788194</v>
      </c>
      <c r="N280" t="s">
        <v>1241</v>
      </c>
      <c r="O280" t="s">
        <v>930</v>
      </c>
      <c r="P280" s="38">
        <v>0</v>
      </c>
      <c r="Q280" s="37" t="s">
        <v>931</v>
      </c>
      <c r="R280" s="2" t="s">
        <v>891</v>
      </c>
    </row>
    <row r="281" spans="1:18" x14ac:dyDescent="0.2">
      <c r="C281" t="s">
        <v>1245</v>
      </c>
      <c r="D281">
        <v>275</v>
      </c>
      <c r="E281" t="s">
        <v>1240</v>
      </c>
      <c r="F281" s="2" t="s">
        <v>881</v>
      </c>
      <c r="G281" t="s">
        <v>882</v>
      </c>
      <c r="H281" s="2" t="s">
        <v>883</v>
      </c>
      <c r="I281" s="50" t="s">
        <v>1232</v>
      </c>
      <c r="J281" s="2" t="s">
        <v>175</v>
      </c>
      <c r="K281" s="2" t="s">
        <v>900</v>
      </c>
      <c r="L281" s="2" t="s">
        <v>896</v>
      </c>
      <c r="M281" s="2" t="s">
        <v>901</v>
      </c>
      <c r="N281" s="2" t="s">
        <v>902</v>
      </c>
      <c r="O281" t="s">
        <v>930</v>
      </c>
      <c r="P281" s="38"/>
      <c r="Q281" s="37"/>
      <c r="R281" s="2" t="s">
        <v>891</v>
      </c>
    </row>
    <row r="282" spans="1:18" x14ac:dyDescent="0.2">
      <c r="C282" t="s">
        <v>1246</v>
      </c>
      <c r="D282">
        <v>275</v>
      </c>
      <c r="E282" t="s">
        <v>1240</v>
      </c>
      <c r="F282" s="2" t="s">
        <v>881</v>
      </c>
      <c r="G282" t="s">
        <v>882</v>
      </c>
      <c r="H282" s="2" t="s">
        <v>883</v>
      </c>
      <c r="I282" s="50" t="s">
        <v>1232</v>
      </c>
      <c r="J282" s="2" t="s">
        <v>175</v>
      </c>
      <c r="K282" s="2" t="s">
        <v>906</v>
      </c>
      <c r="L282" s="2" t="s">
        <v>896</v>
      </c>
      <c r="M282" s="2" t="s">
        <v>901</v>
      </c>
      <c r="N282" s="2" t="s">
        <v>902</v>
      </c>
      <c r="O282" t="s">
        <v>930</v>
      </c>
      <c r="P282" s="38"/>
      <c r="Q282" s="37"/>
      <c r="R282" s="2" t="s">
        <v>891</v>
      </c>
    </row>
    <row r="283" spans="1:18" x14ac:dyDescent="0.2">
      <c r="A283" s="48" t="s">
        <v>88</v>
      </c>
      <c r="F283" s="2"/>
      <c r="H283" s="2"/>
      <c r="I283" s="2"/>
      <c r="J283" s="2"/>
      <c r="K283" s="2"/>
      <c r="L283" s="2"/>
      <c r="M283" s="1"/>
      <c r="N283" s="2"/>
      <c r="P283" s="38"/>
      <c r="Q283" s="37"/>
    </row>
    <row r="284" spans="1:18" x14ac:dyDescent="0.2">
      <c r="F284" s="2"/>
      <c r="H284" s="2"/>
      <c r="I284" s="2"/>
      <c r="J284" s="2"/>
      <c r="K284" s="2"/>
      <c r="L284" s="2"/>
      <c r="M284" s="1"/>
      <c r="N284" s="2"/>
      <c r="P284" s="38"/>
      <c r="Q284" s="37"/>
    </row>
    <row r="285" spans="1:18" x14ac:dyDescent="0.2">
      <c r="F285" s="2"/>
      <c r="H285" s="2"/>
      <c r="I285" s="2"/>
      <c r="J285" s="2"/>
      <c r="K285" s="2"/>
      <c r="L285" s="2"/>
      <c r="M285" s="1"/>
      <c r="N285" s="2"/>
      <c r="P285" s="34"/>
      <c r="Q285" s="37"/>
    </row>
    <row r="286" spans="1:18" x14ac:dyDescent="0.2">
      <c r="F286" s="2"/>
      <c r="H286" s="2"/>
      <c r="I286" s="2"/>
      <c r="J286" s="2"/>
      <c r="K286" s="2"/>
      <c r="L286" s="2"/>
      <c r="M286" s="1"/>
      <c r="N286" s="2"/>
      <c r="P286" s="38"/>
      <c r="Q286" s="37"/>
    </row>
    <row r="287" spans="1:18" x14ac:dyDescent="0.2">
      <c r="F287" s="2"/>
      <c r="H287" s="2"/>
      <c r="I287" s="2"/>
      <c r="J287" s="2"/>
      <c r="K287" s="2"/>
      <c r="L287" s="2"/>
      <c r="M287" s="1"/>
      <c r="N287" s="2"/>
      <c r="P287" s="34"/>
      <c r="Q287" s="37"/>
    </row>
    <row r="288" spans="1:18" x14ac:dyDescent="0.2">
      <c r="F288" s="2"/>
      <c r="H288" s="2"/>
      <c r="I288" s="2"/>
      <c r="J288" s="2"/>
      <c r="K288" s="2"/>
      <c r="L288" s="2"/>
      <c r="M288" s="1"/>
      <c r="N288" s="2"/>
      <c r="P288" s="38"/>
      <c r="Q288" s="37"/>
    </row>
    <row r="289" spans="6:17" x14ac:dyDescent="0.2">
      <c r="F289" s="2"/>
      <c r="H289" s="2"/>
      <c r="I289" s="2"/>
      <c r="J289" s="2"/>
      <c r="K289" s="2"/>
      <c r="L289" s="2"/>
      <c r="M289" s="1"/>
      <c r="N289" s="2"/>
      <c r="P289" s="34"/>
      <c r="Q289" s="37"/>
    </row>
    <row r="290" spans="6:17" x14ac:dyDescent="0.2">
      <c r="F290" s="2"/>
      <c r="H290" s="2"/>
      <c r="I290" s="2"/>
      <c r="J290" s="2"/>
      <c r="K290" s="2"/>
      <c r="L290" s="2"/>
      <c r="M290" s="1"/>
      <c r="N290" s="2"/>
      <c r="P290" s="38"/>
      <c r="Q290" s="37"/>
    </row>
    <row r="291" spans="6:17" x14ac:dyDescent="0.2">
      <c r="F291" s="2"/>
      <c r="H291" s="2"/>
      <c r="I291" s="2"/>
      <c r="J291" s="2"/>
      <c r="K291" s="2"/>
      <c r="L291" s="2"/>
      <c r="M291" s="1"/>
      <c r="N291" s="2"/>
      <c r="P291" s="34"/>
      <c r="Q291" s="37"/>
    </row>
    <row r="292" spans="6:17" x14ac:dyDescent="0.2">
      <c r="F292" s="2"/>
      <c r="H292" s="2"/>
      <c r="I292" s="2"/>
      <c r="J292" s="2"/>
      <c r="K292" s="2"/>
      <c r="L292" s="2"/>
      <c r="M292" s="1"/>
      <c r="N292" s="2"/>
      <c r="O292" s="2"/>
    </row>
    <row r="293" spans="6:17" x14ac:dyDescent="0.2">
      <c r="F293" s="2"/>
      <c r="H293" s="2"/>
      <c r="I293" s="2"/>
      <c r="J293" s="2"/>
      <c r="K293" s="2"/>
      <c r="L293" s="2"/>
      <c r="M293" s="1"/>
      <c r="N293" s="2"/>
      <c r="O293" s="2"/>
    </row>
    <row r="294" spans="6:17" x14ac:dyDescent="0.2">
      <c r="F294" s="2"/>
      <c r="H294" s="2"/>
      <c r="I294" s="2"/>
      <c r="J294" s="2"/>
      <c r="K294" s="2"/>
      <c r="L294" s="2"/>
      <c r="M294" s="1"/>
      <c r="N294" s="2"/>
      <c r="O294" s="2"/>
    </row>
    <row r="295" spans="6:17" x14ac:dyDescent="0.2">
      <c r="F295" s="2"/>
      <c r="H295" s="2"/>
      <c r="I295" s="2"/>
      <c r="J295" s="2"/>
      <c r="K295" s="2"/>
      <c r="L295" s="2"/>
      <c r="M295" s="1"/>
      <c r="N295" s="2"/>
      <c r="P295" s="38"/>
      <c r="Q295" s="37"/>
    </row>
    <row r="296" spans="6:17" x14ac:dyDescent="0.2">
      <c r="F296" s="2"/>
      <c r="H296" s="2"/>
      <c r="I296" s="2"/>
      <c r="J296" s="2"/>
      <c r="K296" s="2"/>
      <c r="L296" s="2"/>
      <c r="M296" s="1"/>
      <c r="N296" s="2"/>
      <c r="P296" s="38"/>
      <c r="Q296" s="37"/>
    </row>
    <row r="297" spans="6:17" x14ac:dyDescent="0.2">
      <c r="F297" s="2"/>
      <c r="H297" s="2"/>
      <c r="I297" s="2"/>
      <c r="J297" s="2"/>
      <c r="K297" s="2"/>
      <c r="L297" s="2"/>
      <c r="M297" s="1"/>
      <c r="N297" s="2"/>
    </row>
    <row r="298" spans="6:17" x14ac:dyDescent="0.2">
      <c r="F298" s="2"/>
      <c r="H298" s="2"/>
      <c r="I298" s="2"/>
      <c r="J298" s="2"/>
      <c r="K298" s="2"/>
      <c r="L298" s="2"/>
      <c r="M298" s="1"/>
      <c r="N298" s="2"/>
    </row>
    <row r="299" spans="6:17" x14ac:dyDescent="0.2">
      <c r="F299" s="2"/>
      <c r="H299" s="2"/>
      <c r="I299" s="2"/>
      <c r="J299" s="2"/>
      <c r="K299" s="2"/>
      <c r="L299" s="2"/>
      <c r="M299" s="1"/>
      <c r="N299" s="2"/>
      <c r="P299" s="38"/>
      <c r="Q299" s="37"/>
    </row>
    <row r="300" spans="6:17" x14ac:dyDescent="0.2">
      <c r="F300" s="2"/>
      <c r="H300" s="2"/>
      <c r="I300" s="2"/>
      <c r="J300" s="2"/>
      <c r="K300" s="2"/>
      <c r="L300" s="2"/>
      <c r="M300" s="1"/>
      <c r="N300" s="2"/>
      <c r="P300" s="38"/>
      <c r="Q300" s="37"/>
    </row>
    <row r="301" spans="6:17" x14ac:dyDescent="0.2">
      <c r="F301" s="2"/>
      <c r="H301" s="2"/>
      <c r="I301" s="2"/>
      <c r="J301" s="2"/>
      <c r="K301" s="2"/>
      <c r="L301" s="2"/>
      <c r="M301" s="1"/>
      <c r="N301" s="2"/>
      <c r="P301" s="34"/>
      <c r="Q301" s="37"/>
    </row>
    <row r="302" spans="6:17" x14ac:dyDescent="0.2">
      <c r="F302" s="2"/>
      <c r="H302" s="2"/>
      <c r="I302" s="2"/>
      <c r="J302" s="2"/>
      <c r="K302" s="2"/>
      <c r="L302" s="2"/>
      <c r="M302" s="1"/>
      <c r="N302" s="2"/>
      <c r="P302" s="38"/>
      <c r="Q302" s="37"/>
    </row>
    <row r="303" spans="6:17" x14ac:dyDescent="0.2">
      <c r="F303" s="2"/>
      <c r="H303" s="2"/>
      <c r="I303" s="2"/>
      <c r="J303" s="2"/>
      <c r="K303" s="2"/>
      <c r="L303" s="2"/>
      <c r="M303" s="1"/>
      <c r="N303" s="2"/>
      <c r="P303" s="38"/>
      <c r="Q303" s="37"/>
    </row>
    <row r="304" spans="6:17" x14ac:dyDescent="0.2">
      <c r="F304" s="2"/>
      <c r="H304" s="2"/>
      <c r="I304" s="2"/>
      <c r="J304" s="2"/>
      <c r="K304" s="2"/>
      <c r="L304" s="2"/>
      <c r="M304" s="1"/>
      <c r="N304" s="2"/>
      <c r="P304" s="34"/>
      <c r="Q304" s="37"/>
    </row>
    <row r="305" spans="6:17" x14ac:dyDescent="0.2">
      <c r="F305" s="2"/>
      <c r="H305" s="2"/>
      <c r="I305" s="2"/>
      <c r="J305" s="2"/>
      <c r="K305" s="2"/>
      <c r="L305" s="2"/>
      <c r="M305" s="1"/>
      <c r="N305" s="2"/>
      <c r="P305" s="38"/>
      <c r="Q305" s="37"/>
    </row>
    <row r="306" spans="6:17" x14ac:dyDescent="0.2">
      <c r="F306" s="2"/>
      <c r="H306" s="2"/>
      <c r="I306" s="2"/>
      <c r="J306" s="2"/>
      <c r="K306" s="2"/>
      <c r="L306" s="2"/>
      <c r="M306" s="1"/>
      <c r="N306" s="2"/>
      <c r="P306" s="38"/>
      <c r="Q306" s="37"/>
    </row>
    <row r="307" spans="6:17" x14ac:dyDescent="0.2">
      <c r="F307" s="2"/>
      <c r="H307" s="2"/>
      <c r="I307" s="2"/>
      <c r="J307" s="2"/>
      <c r="K307" s="2"/>
      <c r="L307" s="2"/>
      <c r="M307" s="1"/>
      <c r="N307" s="2"/>
      <c r="P307" s="38"/>
      <c r="Q307" s="37"/>
    </row>
    <row r="308" spans="6:17" x14ac:dyDescent="0.2">
      <c r="F308" s="2"/>
      <c r="H308" s="2"/>
      <c r="I308" s="2"/>
      <c r="J308" s="2"/>
      <c r="K308" s="2"/>
      <c r="L308" s="2"/>
      <c r="M308" s="1"/>
      <c r="N308" s="2"/>
      <c r="P308" s="34"/>
      <c r="Q308" s="37"/>
    </row>
    <row r="309" spans="6:17" x14ac:dyDescent="0.2">
      <c r="F309" s="2"/>
      <c r="H309" s="2"/>
      <c r="I309" s="2"/>
      <c r="J309" s="2"/>
      <c r="K309" s="2"/>
      <c r="L309" s="2"/>
      <c r="M309" s="1"/>
      <c r="N309" s="2"/>
      <c r="P309" s="38"/>
      <c r="Q309" s="37"/>
    </row>
    <row r="310" spans="6:17" x14ac:dyDescent="0.2">
      <c r="F310" s="2"/>
      <c r="H310" s="2"/>
      <c r="I310" s="2"/>
      <c r="J310" s="2"/>
      <c r="K310" s="2"/>
      <c r="L310" s="2"/>
      <c r="M310" s="1"/>
      <c r="N310" s="2"/>
      <c r="P310" s="34"/>
      <c r="Q310" s="37"/>
    </row>
    <row r="311" spans="6:17" x14ac:dyDescent="0.2">
      <c r="F311" s="2"/>
      <c r="H311" s="2"/>
      <c r="I311" s="2"/>
      <c r="J311" s="2"/>
      <c r="K311" s="2"/>
      <c r="L311" s="2"/>
      <c r="M311" s="1"/>
      <c r="N311" s="2"/>
      <c r="P311" s="38"/>
      <c r="Q311" s="37"/>
    </row>
    <row r="312" spans="6:17" x14ac:dyDescent="0.2">
      <c r="F312" s="2"/>
      <c r="H312" s="2"/>
      <c r="I312" s="2"/>
      <c r="J312" s="2"/>
      <c r="K312" s="2"/>
      <c r="L312" s="2"/>
      <c r="M312" s="1"/>
      <c r="N312" s="2"/>
      <c r="P312" s="38"/>
      <c r="Q312" s="37"/>
    </row>
    <row r="313" spans="6:17" x14ac:dyDescent="0.2">
      <c r="F313" s="2"/>
      <c r="H313" s="2"/>
      <c r="I313" s="2"/>
      <c r="J313" s="2"/>
      <c r="K313" s="2"/>
      <c r="L313" s="2"/>
      <c r="M313" s="1"/>
      <c r="N313" s="2"/>
      <c r="P313" s="34"/>
      <c r="Q313" s="37"/>
    </row>
    <row r="314" spans="6:17" x14ac:dyDescent="0.2">
      <c r="F314" s="2"/>
      <c r="H314" s="2"/>
      <c r="I314" s="2"/>
      <c r="J314" s="2"/>
      <c r="K314" s="2"/>
      <c r="L314" s="2"/>
      <c r="M314" s="1"/>
      <c r="N314" s="2"/>
      <c r="P314" s="38"/>
      <c r="Q314" s="37"/>
    </row>
    <row r="315" spans="6:17" x14ac:dyDescent="0.2">
      <c r="F315" s="2"/>
      <c r="H315" s="2"/>
      <c r="I315" s="2"/>
      <c r="J315" s="2"/>
      <c r="K315" s="2"/>
      <c r="L315" s="2"/>
      <c r="M315" s="1"/>
      <c r="N315" s="2"/>
      <c r="P315" s="38"/>
      <c r="Q315" s="37"/>
    </row>
    <row r="316" spans="6:17" x14ac:dyDescent="0.2">
      <c r="F316" s="2"/>
      <c r="H316" s="2"/>
      <c r="I316" s="2"/>
      <c r="J316" s="2"/>
      <c r="K316" s="2"/>
      <c r="L316" s="2"/>
      <c r="M316" s="1"/>
      <c r="N316" s="2"/>
      <c r="P316" s="34"/>
      <c r="Q316" s="37"/>
    </row>
    <row r="317" spans="6:17" x14ac:dyDescent="0.2">
      <c r="F317" s="2"/>
      <c r="H317" s="2"/>
      <c r="I317" s="2"/>
      <c r="J317" s="2"/>
      <c r="K317" s="2"/>
      <c r="L317" s="2"/>
      <c r="M317" s="1"/>
      <c r="N317" s="2"/>
      <c r="P317" s="38"/>
      <c r="Q317" s="37"/>
    </row>
    <row r="318" spans="6:17" x14ac:dyDescent="0.2">
      <c r="F318" s="2"/>
      <c r="H318" s="2"/>
      <c r="I318" s="2"/>
      <c r="J318" s="2"/>
      <c r="K318" s="2"/>
      <c r="L318" s="2"/>
      <c r="M318" s="1"/>
      <c r="N318" s="2"/>
      <c r="P318" s="38"/>
      <c r="Q318" s="37"/>
    </row>
    <row r="319" spans="6:17" x14ac:dyDescent="0.2">
      <c r="F319" s="2"/>
      <c r="H319" s="2"/>
      <c r="I319" s="2"/>
      <c r="J319" s="2"/>
      <c r="K319" s="2"/>
      <c r="L319" s="2"/>
      <c r="M319" s="1"/>
      <c r="N319" s="2"/>
      <c r="P319" s="34"/>
      <c r="Q319" s="37"/>
    </row>
    <row r="320" spans="6:17" x14ac:dyDescent="0.2">
      <c r="F320" s="2"/>
      <c r="H320" s="2"/>
      <c r="I320" s="2"/>
      <c r="J320" s="2"/>
      <c r="K320" s="2"/>
      <c r="L320" s="2"/>
      <c r="M320" s="1"/>
      <c r="N320" s="2"/>
      <c r="P320" s="38"/>
      <c r="Q320" s="37"/>
    </row>
    <row r="321" spans="6:17" x14ac:dyDescent="0.2">
      <c r="F321" s="2"/>
      <c r="H321" s="2"/>
      <c r="I321" s="2"/>
      <c r="J321" s="2"/>
      <c r="K321" s="2"/>
      <c r="L321" s="2"/>
      <c r="M321" s="1"/>
      <c r="N321" s="2"/>
      <c r="P321" s="34"/>
      <c r="Q321" s="37"/>
    </row>
    <row r="322" spans="6:17" x14ac:dyDescent="0.2">
      <c r="F322" s="2"/>
      <c r="H322" s="2"/>
      <c r="I322" s="2"/>
      <c r="J322" s="2"/>
      <c r="K322" s="2"/>
      <c r="L322" s="2"/>
      <c r="M322" s="1"/>
      <c r="N322" s="2"/>
      <c r="P322" s="38"/>
      <c r="Q322" s="37"/>
    </row>
    <row r="323" spans="6:17" x14ac:dyDescent="0.2">
      <c r="F323" s="2"/>
      <c r="H323" s="2"/>
      <c r="I323" s="2"/>
      <c r="J323" s="2"/>
      <c r="K323" s="2"/>
      <c r="L323" s="2"/>
      <c r="M323" s="1"/>
      <c r="N323" s="2"/>
      <c r="P323" s="38"/>
      <c r="Q323" s="37"/>
    </row>
    <row r="324" spans="6:17" x14ac:dyDescent="0.2">
      <c r="F324" s="2"/>
      <c r="H324" s="2"/>
      <c r="I324" s="2"/>
      <c r="J324" s="2"/>
      <c r="K324" s="2"/>
      <c r="L324" s="2"/>
      <c r="M324" s="1"/>
      <c r="N324" s="2"/>
      <c r="P324" s="34"/>
      <c r="Q324" s="37"/>
    </row>
    <row r="325" spans="6:17" x14ac:dyDescent="0.2">
      <c r="F325" s="2"/>
      <c r="H325" s="2"/>
      <c r="I325" s="2"/>
      <c r="J325" s="2"/>
      <c r="K325" s="2"/>
      <c r="L325" s="2"/>
      <c r="M325" s="1"/>
      <c r="N325" s="2"/>
      <c r="P325" s="38"/>
      <c r="Q325" s="37"/>
    </row>
    <row r="326" spans="6:17" x14ac:dyDescent="0.2">
      <c r="F326" s="2"/>
      <c r="H326" s="2"/>
      <c r="I326" s="2"/>
      <c r="J326" s="2"/>
      <c r="K326" s="2"/>
      <c r="L326" s="2"/>
      <c r="M326" s="1"/>
      <c r="N326" s="2"/>
      <c r="P326" s="38"/>
      <c r="Q326" s="37"/>
    </row>
    <row r="327" spans="6:17" x14ac:dyDescent="0.2">
      <c r="F327" s="2"/>
      <c r="H327" s="2"/>
      <c r="I327" s="2"/>
      <c r="J327" s="2"/>
      <c r="K327" s="2"/>
      <c r="L327" s="2"/>
      <c r="M327" s="1"/>
      <c r="N327" s="2"/>
      <c r="P327" s="34"/>
      <c r="Q327" s="37"/>
    </row>
    <row r="328" spans="6:17" x14ac:dyDescent="0.2">
      <c r="F328" s="2"/>
      <c r="H328" s="2"/>
      <c r="I328" s="2"/>
      <c r="J328" s="2"/>
      <c r="K328" s="2"/>
      <c r="L328" s="2"/>
      <c r="M328" s="1"/>
      <c r="N328" s="2"/>
      <c r="P328" s="38"/>
      <c r="Q328" s="37"/>
    </row>
    <row r="329" spans="6:17" x14ac:dyDescent="0.2">
      <c r="F329" s="2"/>
      <c r="H329" s="2"/>
      <c r="I329" s="2"/>
      <c r="J329" s="2"/>
      <c r="K329" s="2"/>
      <c r="L329" s="2"/>
      <c r="M329" s="1"/>
      <c r="N329" s="2"/>
      <c r="P329" s="34"/>
      <c r="Q329" s="37"/>
    </row>
    <row r="330" spans="6:17" x14ac:dyDescent="0.2">
      <c r="F330" s="2"/>
      <c r="H330" s="2"/>
      <c r="I330" s="2"/>
      <c r="J330" s="2"/>
      <c r="K330" s="2"/>
      <c r="L330" s="2"/>
      <c r="M330" s="1"/>
      <c r="N330" s="2"/>
      <c r="P330" s="38"/>
      <c r="Q330" s="37"/>
    </row>
    <row r="331" spans="6:17" x14ac:dyDescent="0.2">
      <c r="F331" s="2"/>
      <c r="H331" s="2"/>
      <c r="I331" s="2"/>
      <c r="J331" s="2"/>
      <c r="K331" s="2"/>
      <c r="L331" s="2"/>
      <c r="M331" s="1"/>
      <c r="N331" s="2"/>
      <c r="P331" s="38"/>
      <c r="Q331" s="37"/>
    </row>
    <row r="332" spans="6:17" x14ac:dyDescent="0.2">
      <c r="F332" s="2"/>
      <c r="H332" s="2"/>
      <c r="I332" s="2"/>
      <c r="J332" s="2"/>
      <c r="K332" s="2"/>
      <c r="L332" s="2"/>
      <c r="M332" s="1"/>
      <c r="N332" s="2"/>
      <c r="P332" s="34"/>
      <c r="Q332" s="37"/>
    </row>
    <row r="333" spans="6:17" x14ac:dyDescent="0.2">
      <c r="F333" s="2"/>
      <c r="H333" s="2"/>
      <c r="I333" s="2"/>
      <c r="J333" s="2"/>
      <c r="K333" s="2"/>
      <c r="L333" s="2"/>
      <c r="M333" s="1"/>
      <c r="N333" s="2"/>
      <c r="P333" s="38"/>
      <c r="Q333" s="37"/>
    </row>
    <row r="334" spans="6:17" x14ac:dyDescent="0.2">
      <c r="F334" s="2"/>
      <c r="H334" s="2"/>
      <c r="I334" s="2"/>
      <c r="J334" s="2"/>
      <c r="K334" s="2"/>
      <c r="L334" s="2"/>
      <c r="M334" s="1"/>
      <c r="N334" s="2"/>
      <c r="P334" s="38"/>
      <c r="Q334" s="37"/>
    </row>
    <row r="335" spans="6:17" x14ac:dyDescent="0.2">
      <c r="F335" s="2"/>
      <c r="H335" s="2"/>
      <c r="I335" s="2"/>
      <c r="J335" s="2"/>
      <c r="K335" s="2"/>
      <c r="L335" s="2"/>
      <c r="M335" s="1"/>
      <c r="N335" s="2"/>
      <c r="P335" s="34"/>
      <c r="Q335" s="37"/>
    </row>
    <row r="336" spans="6:17" x14ac:dyDescent="0.2">
      <c r="F336" s="2"/>
      <c r="H336" s="2"/>
      <c r="I336" s="2"/>
      <c r="J336" s="2"/>
      <c r="K336" s="2"/>
      <c r="L336" s="2"/>
      <c r="M336" s="1"/>
      <c r="N336" s="2"/>
      <c r="P336" s="38"/>
      <c r="Q336" s="37"/>
    </row>
    <row r="337" spans="6:17" x14ac:dyDescent="0.2">
      <c r="F337" s="2"/>
      <c r="H337" s="2"/>
      <c r="I337" s="2"/>
      <c r="J337" s="2"/>
      <c r="K337" s="2"/>
      <c r="L337" s="2"/>
      <c r="M337" s="1"/>
      <c r="N337" s="2"/>
      <c r="P337" s="34"/>
      <c r="Q337" s="37"/>
    </row>
    <row r="338" spans="6:17" x14ac:dyDescent="0.2">
      <c r="F338" s="2"/>
      <c r="H338" s="2"/>
      <c r="I338" s="2"/>
      <c r="J338" s="2"/>
      <c r="K338" s="2"/>
      <c r="L338" s="2"/>
      <c r="M338" s="1"/>
      <c r="N338" s="2"/>
      <c r="P338" s="38"/>
      <c r="Q338" s="37"/>
    </row>
    <row r="339" spans="6:17" x14ac:dyDescent="0.2">
      <c r="F339" s="2"/>
      <c r="H339" s="2"/>
      <c r="I339" s="2"/>
      <c r="J339" s="2"/>
      <c r="K339" s="2"/>
      <c r="L339" s="2"/>
      <c r="M339" s="1"/>
      <c r="N339" s="2"/>
      <c r="P339" s="34"/>
      <c r="Q339" s="37"/>
    </row>
    <row r="340" spans="6:17" x14ac:dyDescent="0.2">
      <c r="F340" s="2"/>
      <c r="H340" s="2"/>
      <c r="I340" s="2"/>
      <c r="J340" s="2"/>
      <c r="K340" s="2"/>
      <c r="L340" s="2"/>
      <c r="M340" s="1"/>
      <c r="N340" s="2"/>
      <c r="P340" s="38"/>
      <c r="Q340" s="37"/>
    </row>
    <row r="341" spans="6:17" x14ac:dyDescent="0.2">
      <c r="F341" s="2"/>
      <c r="H341" s="2"/>
      <c r="I341" s="2"/>
      <c r="J341" s="2"/>
      <c r="K341" s="2"/>
      <c r="L341" s="2"/>
      <c r="M341" s="1"/>
      <c r="N341" s="2"/>
      <c r="P341" s="38"/>
      <c r="Q341" s="37"/>
    </row>
    <row r="342" spans="6:17" x14ac:dyDescent="0.2">
      <c r="F342" s="2"/>
      <c r="H342" s="2"/>
      <c r="I342" s="2"/>
      <c r="J342" s="2"/>
      <c r="K342" s="2"/>
      <c r="L342" s="2"/>
      <c r="M342" s="1"/>
      <c r="N342" s="2"/>
      <c r="P342" s="34"/>
      <c r="Q342" s="37"/>
    </row>
    <row r="343" spans="6:17" x14ac:dyDescent="0.2">
      <c r="F343" s="2"/>
      <c r="H343" s="2"/>
      <c r="I343" s="2"/>
      <c r="J343" s="2"/>
      <c r="K343" s="2"/>
      <c r="L343" s="2"/>
      <c r="M343" s="1"/>
      <c r="N343" s="2"/>
      <c r="P343" s="38"/>
      <c r="Q343" s="37"/>
    </row>
    <row r="344" spans="6:17" x14ac:dyDescent="0.2">
      <c r="F344" s="2"/>
      <c r="H344" s="2"/>
      <c r="I344" s="2"/>
      <c r="J344" s="2"/>
      <c r="K344" s="2"/>
      <c r="L344" s="2"/>
      <c r="M344" s="1"/>
      <c r="N344" s="2"/>
      <c r="P344" s="38"/>
      <c r="Q344" s="37"/>
    </row>
    <row r="345" spans="6:17" x14ac:dyDescent="0.2">
      <c r="F345" s="2"/>
      <c r="H345" s="2"/>
      <c r="I345" s="2"/>
      <c r="J345" s="2"/>
      <c r="K345" s="2"/>
      <c r="L345" s="2"/>
      <c r="M345" s="1"/>
      <c r="N345" s="2"/>
      <c r="P345" s="34"/>
      <c r="Q345" s="37"/>
    </row>
    <row r="346" spans="6:17" x14ac:dyDescent="0.2">
      <c r="F346" s="2"/>
      <c r="H346" s="2"/>
      <c r="I346" s="2"/>
      <c r="J346" s="2"/>
      <c r="K346" s="2"/>
      <c r="L346" s="2"/>
      <c r="M346" s="1"/>
      <c r="N346" s="2"/>
      <c r="P346" s="38"/>
      <c r="Q346" s="37"/>
    </row>
    <row r="347" spans="6:17" x14ac:dyDescent="0.2">
      <c r="F347" s="2"/>
      <c r="H347" s="2"/>
      <c r="I347" s="2"/>
      <c r="J347" s="2"/>
      <c r="K347" s="2"/>
      <c r="L347" s="2"/>
      <c r="M347" s="1"/>
      <c r="N347" s="2"/>
      <c r="P347" s="34"/>
      <c r="Q347" s="37"/>
    </row>
    <row r="348" spans="6:17" x14ac:dyDescent="0.2">
      <c r="F348" s="2"/>
      <c r="H348" s="2"/>
      <c r="I348" s="2"/>
      <c r="J348" s="2"/>
      <c r="K348" s="2"/>
      <c r="L348" s="2"/>
      <c r="M348" s="1"/>
      <c r="N348" s="2"/>
      <c r="P348" s="38"/>
      <c r="Q348" s="37"/>
    </row>
    <row r="349" spans="6:17" x14ac:dyDescent="0.2">
      <c r="F349" s="2"/>
      <c r="H349" s="2"/>
      <c r="I349" s="2"/>
      <c r="J349" s="2"/>
      <c r="K349" s="2"/>
      <c r="L349" s="2"/>
      <c r="M349" s="1"/>
      <c r="N349" s="2"/>
      <c r="P349" s="34"/>
      <c r="Q349" s="37"/>
    </row>
    <row r="350" spans="6:17" x14ac:dyDescent="0.2">
      <c r="F350" s="2"/>
      <c r="H350" s="2"/>
      <c r="I350" s="2"/>
      <c r="J350" s="2"/>
      <c r="K350" s="2"/>
      <c r="L350" s="2"/>
      <c r="M350" s="1"/>
      <c r="N350" s="2"/>
      <c r="P350" s="38"/>
      <c r="Q350" s="37"/>
    </row>
    <row r="351" spans="6:17" x14ac:dyDescent="0.2">
      <c r="F351" s="2"/>
      <c r="H351" s="2"/>
      <c r="I351" s="2"/>
      <c r="J351" s="2"/>
      <c r="K351" s="2"/>
      <c r="L351" s="2"/>
      <c r="M351" s="1"/>
      <c r="N351" s="2"/>
      <c r="P351" s="38"/>
      <c r="Q351" s="37"/>
    </row>
    <row r="352" spans="6:17" x14ac:dyDescent="0.2">
      <c r="F352" s="2"/>
      <c r="H352" s="2"/>
      <c r="I352" s="2"/>
      <c r="J352" s="2"/>
      <c r="K352" s="2"/>
      <c r="L352" s="2"/>
      <c r="M352" s="1"/>
      <c r="N352" s="2"/>
      <c r="P352" s="34"/>
      <c r="Q352" s="37"/>
    </row>
    <row r="353" spans="6:17" x14ac:dyDescent="0.2">
      <c r="F353" s="2"/>
      <c r="H353" s="2"/>
      <c r="I353" s="2"/>
      <c r="J353" s="2"/>
      <c r="K353" s="2"/>
      <c r="L353" s="2"/>
      <c r="M353" s="1"/>
      <c r="N353" s="2"/>
      <c r="P353" s="38"/>
      <c r="Q353" s="37"/>
    </row>
    <row r="354" spans="6:17" x14ac:dyDescent="0.2">
      <c r="F354" s="2"/>
      <c r="H354" s="2"/>
      <c r="I354" s="2"/>
      <c r="J354" s="2"/>
      <c r="K354" s="2"/>
      <c r="L354" s="2"/>
      <c r="M354" s="1"/>
      <c r="N354" s="2"/>
      <c r="P354" s="38"/>
      <c r="Q354" s="37"/>
    </row>
    <row r="355" spans="6:17" x14ac:dyDescent="0.2">
      <c r="F355" s="2"/>
      <c r="H355" s="2"/>
      <c r="I355" s="2"/>
      <c r="J355" s="2"/>
      <c r="K355" s="2"/>
      <c r="L355" s="2"/>
      <c r="M355" s="1"/>
      <c r="N355" s="2"/>
      <c r="P355" s="34"/>
      <c r="Q355" s="37"/>
    </row>
    <row r="356" spans="6:17" x14ac:dyDescent="0.2">
      <c r="F356" s="2"/>
      <c r="H356" s="2"/>
      <c r="I356" s="2"/>
      <c r="J356" s="2"/>
      <c r="K356" s="2"/>
      <c r="L356" s="2"/>
      <c r="M356" s="1"/>
      <c r="N356" s="2"/>
      <c r="P356" s="38"/>
      <c r="Q356" s="37"/>
    </row>
    <row r="357" spans="6:17" x14ac:dyDescent="0.2">
      <c r="F357" s="2"/>
      <c r="H357" s="2"/>
      <c r="I357" s="2"/>
      <c r="J357" s="2"/>
      <c r="K357" s="2"/>
      <c r="L357" s="2"/>
      <c r="M357" s="1"/>
      <c r="N357" s="2"/>
      <c r="P357" s="34"/>
      <c r="Q357" s="37"/>
    </row>
    <row r="358" spans="6:17" x14ac:dyDescent="0.2">
      <c r="F358" s="2"/>
      <c r="H358" s="2"/>
      <c r="I358" s="2"/>
      <c r="J358" s="2"/>
      <c r="K358" s="2"/>
      <c r="L358" s="2"/>
      <c r="M358" s="1"/>
      <c r="N358" s="2"/>
      <c r="P358" s="38"/>
      <c r="Q358" s="37"/>
    </row>
    <row r="359" spans="6:17" x14ac:dyDescent="0.2">
      <c r="F359" s="2"/>
      <c r="H359" s="2"/>
      <c r="I359" s="2"/>
      <c r="J359" s="2"/>
      <c r="K359" s="2"/>
      <c r="L359" s="2"/>
      <c r="M359" s="1"/>
      <c r="N359" s="2"/>
      <c r="P359" s="35"/>
      <c r="Q359" s="37"/>
    </row>
    <row r="360" spans="6:17" x14ac:dyDescent="0.2">
      <c r="F360" s="2"/>
      <c r="H360" s="2"/>
      <c r="I360" s="2"/>
      <c r="J360" s="2"/>
      <c r="K360" s="2"/>
      <c r="L360" s="2"/>
      <c r="M360" s="1"/>
      <c r="N360" s="2"/>
      <c r="P360" s="38"/>
      <c r="Q360" s="37"/>
    </row>
    <row r="361" spans="6:17" x14ac:dyDescent="0.2">
      <c r="F361" s="2"/>
      <c r="H361" s="2"/>
      <c r="I361" s="2"/>
      <c r="J361" s="2"/>
      <c r="K361" s="2"/>
      <c r="L361" s="2"/>
      <c r="M361" s="1"/>
      <c r="N361" s="2"/>
      <c r="P361" s="38"/>
      <c r="Q361" s="37"/>
    </row>
    <row r="362" spans="6:17" x14ac:dyDescent="0.2">
      <c r="F362" s="2"/>
      <c r="H362" s="2"/>
      <c r="I362" s="2"/>
      <c r="J362" s="2"/>
      <c r="K362" s="2"/>
      <c r="L362" s="2"/>
      <c r="M362" s="1"/>
      <c r="N362" s="2"/>
      <c r="P362" s="34"/>
      <c r="Q362" s="37"/>
    </row>
    <row r="363" spans="6:17" x14ac:dyDescent="0.2">
      <c r="F363" s="2"/>
      <c r="H363" s="2"/>
      <c r="I363" s="2"/>
      <c r="J363" s="2"/>
      <c r="K363" s="2"/>
      <c r="L363" s="2"/>
      <c r="M363" s="1"/>
      <c r="N363" s="2"/>
      <c r="P363" s="38"/>
      <c r="Q363" s="37"/>
    </row>
    <row r="364" spans="6:17" x14ac:dyDescent="0.2">
      <c r="F364" s="2"/>
      <c r="H364" s="2"/>
      <c r="I364" s="2"/>
      <c r="J364" s="2"/>
      <c r="K364" s="2"/>
      <c r="L364" s="2"/>
      <c r="M364" s="1"/>
      <c r="N364" s="2"/>
      <c r="P364" s="38"/>
      <c r="Q364" s="37"/>
    </row>
    <row r="365" spans="6:17" x14ac:dyDescent="0.2">
      <c r="F365" s="2"/>
      <c r="H365" s="2"/>
      <c r="I365" s="2"/>
      <c r="J365" s="2"/>
      <c r="K365" s="2"/>
      <c r="L365" s="2"/>
      <c r="M365" s="1"/>
      <c r="N365" s="2"/>
      <c r="P365" s="34"/>
      <c r="Q365" s="37"/>
    </row>
    <row r="366" spans="6:17" x14ac:dyDescent="0.2">
      <c r="F366" s="2"/>
      <c r="H366" s="2"/>
      <c r="I366" s="2"/>
      <c r="J366" s="2"/>
      <c r="K366" s="2"/>
      <c r="L366" s="2"/>
      <c r="M366" s="1"/>
      <c r="N366" s="2"/>
      <c r="P366" s="38"/>
      <c r="Q366" s="37"/>
    </row>
    <row r="367" spans="6:17" x14ac:dyDescent="0.2">
      <c r="F367" s="2"/>
      <c r="H367" s="2"/>
      <c r="I367" s="2"/>
      <c r="J367" s="2"/>
      <c r="K367" s="2"/>
      <c r="L367" s="2"/>
      <c r="M367" s="1"/>
      <c r="N367" s="2"/>
      <c r="P367" s="34"/>
      <c r="Q367" s="37"/>
    </row>
    <row r="368" spans="6:17" x14ac:dyDescent="0.2">
      <c r="F368" s="2"/>
      <c r="H368" s="2"/>
      <c r="I368" s="2"/>
      <c r="J368" s="2"/>
      <c r="K368" s="2"/>
      <c r="L368" s="2"/>
      <c r="M368" s="1"/>
      <c r="N368" s="2"/>
      <c r="P368" s="38"/>
      <c r="Q368" s="37"/>
    </row>
    <row r="369" spans="6:17" x14ac:dyDescent="0.2">
      <c r="F369" s="2"/>
      <c r="H369" s="2"/>
      <c r="I369" s="2"/>
      <c r="J369" s="2"/>
      <c r="K369" s="2"/>
      <c r="L369" s="2"/>
      <c r="M369" s="1"/>
      <c r="N369" s="2"/>
      <c r="P369" s="38"/>
      <c r="Q369" s="37"/>
    </row>
    <row r="370" spans="6:17" x14ac:dyDescent="0.2">
      <c r="F370" s="2"/>
      <c r="H370" s="2"/>
      <c r="I370" s="2"/>
      <c r="J370" s="2"/>
      <c r="K370" s="2"/>
      <c r="L370" s="2"/>
      <c r="M370" s="1"/>
      <c r="N370" s="2"/>
      <c r="P370" s="34"/>
      <c r="Q370" s="37"/>
    </row>
    <row r="371" spans="6:17" x14ac:dyDescent="0.2">
      <c r="F371" s="2"/>
      <c r="H371" s="2"/>
      <c r="I371" s="2"/>
      <c r="J371" s="2"/>
      <c r="K371" s="2"/>
      <c r="L371" s="2"/>
      <c r="M371" s="1"/>
      <c r="N371" s="2"/>
      <c r="P371" s="38"/>
      <c r="Q371" s="37"/>
    </row>
    <row r="372" spans="6:17" x14ac:dyDescent="0.2">
      <c r="F372" s="2"/>
      <c r="H372" s="2"/>
      <c r="I372" s="2"/>
      <c r="J372" s="2"/>
      <c r="K372" s="2"/>
      <c r="L372" s="2"/>
      <c r="M372" s="1"/>
      <c r="N372" s="2"/>
      <c r="P372" s="38"/>
      <c r="Q372" s="37"/>
    </row>
    <row r="373" spans="6:17" x14ac:dyDescent="0.2">
      <c r="F373" s="2"/>
      <c r="H373" s="2"/>
      <c r="I373" s="2"/>
      <c r="J373" s="2"/>
      <c r="K373" s="2"/>
      <c r="L373" s="2"/>
      <c r="M373" s="1"/>
      <c r="N373" s="2"/>
      <c r="P373" s="34"/>
      <c r="Q373" s="37"/>
    </row>
    <row r="374" spans="6:17" x14ac:dyDescent="0.2">
      <c r="F374" s="2"/>
      <c r="H374" s="2"/>
      <c r="I374" s="2"/>
      <c r="J374" s="2"/>
      <c r="K374" s="2"/>
      <c r="L374" s="2"/>
      <c r="M374" s="1"/>
      <c r="N374" s="2"/>
      <c r="P374" s="38"/>
      <c r="Q374" s="37"/>
    </row>
    <row r="375" spans="6:17" x14ac:dyDescent="0.2">
      <c r="F375" s="2"/>
      <c r="H375" s="2"/>
      <c r="I375" s="2"/>
      <c r="J375" s="2"/>
      <c r="K375" s="2"/>
      <c r="L375" s="2"/>
      <c r="M375" s="1"/>
      <c r="N375" s="2"/>
      <c r="P375" s="34"/>
      <c r="Q375" s="37"/>
    </row>
    <row r="376" spans="6:17" x14ac:dyDescent="0.2">
      <c r="F376" s="2"/>
      <c r="H376" s="2"/>
      <c r="I376" s="2"/>
      <c r="J376" s="2"/>
      <c r="K376" s="2"/>
      <c r="L376" s="2"/>
      <c r="M376" s="1"/>
      <c r="N376" s="2"/>
      <c r="P376" s="38"/>
      <c r="Q376" s="37"/>
    </row>
    <row r="377" spans="6:17" x14ac:dyDescent="0.2">
      <c r="F377" s="2"/>
      <c r="H377" s="2"/>
      <c r="I377" s="2"/>
      <c r="J377" s="2"/>
      <c r="K377" s="2"/>
      <c r="L377" s="2"/>
      <c r="M377" s="1"/>
      <c r="N377" s="2"/>
      <c r="P377" s="38"/>
      <c r="Q377" s="37"/>
    </row>
    <row r="378" spans="6:17" x14ac:dyDescent="0.2">
      <c r="F378" s="2"/>
      <c r="H378" s="2"/>
      <c r="I378" s="2"/>
      <c r="J378" s="2"/>
      <c r="K378" s="2"/>
      <c r="L378" s="2"/>
      <c r="M378" s="1"/>
      <c r="N378" s="2"/>
      <c r="P378" s="34"/>
      <c r="Q378" s="37"/>
    </row>
    <row r="379" spans="6:17" x14ac:dyDescent="0.2">
      <c r="F379" s="2"/>
      <c r="H379" s="2"/>
      <c r="I379" s="2"/>
      <c r="J379" s="2"/>
      <c r="K379" s="2"/>
      <c r="L379" s="2"/>
      <c r="M379" s="1"/>
      <c r="N379" s="2"/>
      <c r="P379" s="38"/>
      <c r="Q379" s="37"/>
    </row>
    <row r="380" spans="6:17" x14ac:dyDescent="0.2">
      <c r="F380" s="2"/>
      <c r="H380" s="2"/>
      <c r="I380" s="2"/>
      <c r="J380" s="2"/>
      <c r="K380" s="2"/>
      <c r="L380" s="2"/>
      <c r="M380" s="1"/>
      <c r="N380" s="2"/>
      <c r="P380" s="34"/>
      <c r="Q380" s="37"/>
    </row>
    <row r="381" spans="6:17" x14ac:dyDescent="0.2">
      <c r="F381" s="2"/>
      <c r="H381" s="2"/>
      <c r="I381" s="2"/>
      <c r="J381" s="2"/>
      <c r="K381" s="2"/>
      <c r="L381" s="2"/>
      <c r="M381" s="1"/>
      <c r="N381" s="2"/>
      <c r="P381" s="38"/>
      <c r="Q381" s="37"/>
    </row>
    <row r="382" spans="6:17" x14ac:dyDescent="0.2">
      <c r="F382" s="2"/>
      <c r="H382" s="2"/>
      <c r="I382" s="2"/>
      <c r="J382" s="2"/>
      <c r="K382" s="2"/>
      <c r="L382" s="2"/>
      <c r="M382" s="1"/>
      <c r="N382" s="2"/>
      <c r="P382" s="34"/>
      <c r="Q382" s="37"/>
    </row>
    <row r="383" spans="6:17" x14ac:dyDescent="0.2">
      <c r="F383" s="2"/>
      <c r="H383" s="2"/>
      <c r="I383" s="2"/>
      <c r="J383" s="2"/>
      <c r="K383" s="2"/>
      <c r="L383" s="2"/>
      <c r="M383" s="1"/>
      <c r="N383" s="2"/>
      <c r="P383" s="38"/>
      <c r="Q383" s="37"/>
    </row>
    <row r="384" spans="6:17" x14ac:dyDescent="0.2">
      <c r="F384" s="2"/>
      <c r="H384" s="2"/>
      <c r="I384" s="2"/>
      <c r="J384" s="2"/>
      <c r="K384" s="2"/>
      <c r="L384" s="2"/>
      <c r="M384" s="1"/>
      <c r="N384" s="2"/>
      <c r="P384" s="34"/>
      <c r="Q384" s="37"/>
    </row>
    <row r="385" spans="6:17" x14ac:dyDescent="0.2">
      <c r="F385" s="2"/>
      <c r="H385" s="2"/>
      <c r="I385" s="2"/>
      <c r="J385" s="2"/>
      <c r="K385" s="2"/>
      <c r="L385" s="2"/>
      <c r="M385" s="1"/>
      <c r="N385" s="2"/>
      <c r="O385" s="2"/>
    </row>
    <row r="386" spans="6:17" x14ac:dyDescent="0.2">
      <c r="F386" s="2"/>
      <c r="H386" s="2"/>
      <c r="I386" s="2"/>
      <c r="J386" s="2"/>
      <c r="K386" s="2"/>
      <c r="L386" s="2"/>
      <c r="M386" s="1"/>
      <c r="N386" s="2"/>
      <c r="O386" s="2"/>
    </row>
    <row r="387" spans="6:17" x14ac:dyDescent="0.2">
      <c r="F387" s="2"/>
      <c r="H387" s="2"/>
      <c r="I387" s="2"/>
      <c r="J387" s="2"/>
      <c r="K387" s="2"/>
      <c r="L387" s="2"/>
      <c r="M387" s="1"/>
      <c r="N387" s="2"/>
      <c r="O387" s="2"/>
    </row>
    <row r="388" spans="6:17" x14ac:dyDescent="0.2">
      <c r="F388" s="2"/>
      <c r="H388" s="2"/>
      <c r="I388" s="2"/>
      <c r="J388" s="2"/>
      <c r="K388" s="2"/>
      <c r="L388" s="2"/>
      <c r="M388" s="1"/>
      <c r="N388" s="2"/>
      <c r="P388" s="38"/>
      <c r="Q388" s="37"/>
    </row>
    <row r="389" spans="6:17" x14ac:dyDescent="0.2">
      <c r="F389" s="2"/>
      <c r="H389" s="2"/>
      <c r="I389" s="2"/>
      <c r="J389" s="2"/>
      <c r="K389" s="2"/>
      <c r="L389" s="2"/>
      <c r="M389" s="1"/>
      <c r="N389" s="2"/>
      <c r="P389" s="38"/>
      <c r="Q389" s="37"/>
    </row>
    <row r="390" spans="6:17" x14ac:dyDescent="0.2">
      <c r="F390" s="2"/>
      <c r="H390" s="2"/>
      <c r="I390" s="2"/>
      <c r="J390" s="2"/>
      <c r="K390" s="2"/>
      <c r="L390" s="2"/>
      <c r="M390" s="1"/>
      <c r="N390" s="2"/>
    </row>
    <row r="391" spans="6:17" x14ac:dyDescent="0.2">
      <c r="F391" s="2"/>
      <c r="H391" s="2"/>
      <c r="I391" s="2"/>
      <c r="J391" s="2"/>
      <c r="K391" s="2"/>
      <c r="L391" s="2"/>
      <c r="M391" s="1"/>
      <c r="N391" s="2"/>
    </row>
    <row r="392" spans="6:17" x14ac:dyDescent="0.2">
      <c r="F392" s="2"/>
      <c r="H392" s="2"/>
      <c r="I392" s="2"/>
      <c r="J392" s="2"/>
      <c r="K392" s="2"/>
      <c r="L392" s="2"/>
      <c r="M392" s="1"/>
      <c r="N392" s="2"/>
      <c r="P392" s="38"/>
      <c r="Q392" s="37"/>
    </row>
    <row r="393" spans="6:17" x14ac:dyDescent="0.2">
      <c r="F393" s="2"/>
      <c r="H393" s="2"/>
      <c r="I393" s="2"/>
      <c r="J393" s="2"/>
      <c r="K393" s="2"/>
      <c r="L393" s="2"/>
      <c r="M393" s="1"/>
      <c r="N393" s="2"/>
      <c r="P393" s="38"/>
      <c r="Q393" s="37"/>
    </row>
    <row r="394" spans="6:17" x14ac:dyDescent="0.2">
      <c r="F394" s="2"/>
      <c r="H394" s="2"/>
      <c r="I394" s="2"/>
      <c r="J394" s="2"/>
      <c r="K394" s="2"/>
      <c r="L394" s="2"/>
      <c r="M394" s="1"/>
      <c r="N394" s="2"/>
      <c r="P394" s="34"/>
      <c r="Q394" s="37"/>
    </row>
    <row r="395" spans="6:17" x14ac:dyDescent="0.2">
      <c r="F395" s="2"/>
      <c r="H395" s="2"/>
      <c r="I395" s="2"/>
      <c r="J395" s="2"/>
      <c r="K395" s="2"/>
      <c r="L395" s="2"/>
      <c r="M395" s="1"/>
      <c r="N395" s="2"/>
      <c r="P395" s="38"/>
      <c r="Q395" s="37"/>
    </row>
    <row r="396" spans="6:17" x14ac:dyDescent="0.2">
      <c r="F396" s="2"/>
      <c r="H396" s="2"/>
      <c r="I396" s="2"/>
      <c r="J396" s="2"/>
      <c r="K396" s="2"/>
      <c r="L396" s="2"/>
      <c r="M396" s="1"/>
      <c r="N396" s="2"/>
      <c r="P396" s="38"/>
      <c r="Q396" s="37"/>
    </row>
    <row r="397" spans="6:17" x14ac:dyDescent="0.2">
      <c r="F397" s="2"/>
      <c r="H397" s="2"/>
      <c r="I397" s="2"/>
      <c r="J397" s="2"/>
      <c r="K397" s="2"/>
      <c r="L397" s="2"/>
      <c r="M397" s="1"/>
      <c r="N397" s="2"/>
      <c r="P397" s="34"/>
      <c r="Q397" s="37"/>
    </row>
    <row r="398" spans="6:17" x14ac:dyDescent="0.2">
      <c r="F398" s="2"/>
      <c r="H398" s="2"/>
      <c r="I398" s="2"/>
      <c r="J398" s="2"/>
      <c r="K398" s="2"/>
      <c r="L398" s="2"/>
      <c r="M398" s="1"/>
      <c r="N398" s="2"/>
      <c r="P398" s="38"/>
      <c r="Q398" s="37"/>
    </row>
    <row r="399" spans="6:17" x14ac:dyDescent="0.2">
      <c r="F399" s="2"/>
      <c r="H399" s="2"/>
      <c r="I399" s="2"/>
      <c r="J399" s="2"/>
      <c r="K399" s="2"/>
      <c r="L399" s="2"/>
      <c r="M399" s="1"/>
      <c r="N399" s="2"/>
      <c r="P399" s="38"/>
      <c r="Q399" s="37"/>
    </row>
    <row r="400" spans="6:17" x14ac:dyDescent="0.2">
      <c r="F400" s="2"/>
      <c r="H400" s="2"/>
      <c r="I400" s="2"/>
      <c r="J400" s="2"/>
      <c r="K400" s="2"/>
      <c r="L400" s="2"/>
      <c r="M400" s="1"/>
      <c r="N400" s="2"/>
      <c r="P400" s="38"/>
      <c r="Q400" s="37"/>
    </row>
    <row r="401" spans="6:17" x14ac:dyDescent="0.2">
      <c r="F401" s="2"/>
      <c r="H401" s="2"/>
      <c r="I401" s="2"/>
      <c r="J401" s="2"/>
      <c r="K401" s="2"/>
      <c r="L401" s="2"/>
      <c r="M401" s="1"/>
      <c r="N401" s="2"/>
      <c r="P401" s="34"/>
      <c r="Q401" s="37"/>
    </row>
    <row r="402" spans="6:17" x14ac:dyDescent="0.2">
      <c r="F402" s="2"/>
      <c r="H402" s="2"/>
      <c r="I402" s="2"/>
      <c r="J402" s="2"/>
      <c r="K402" s="2"/>
      <c r="L402" s="2"/>
      <c r="M402" s="1"/>
      <c r="N402" s="2"/>
      <c r="P402" s="38"/>
      <c r="Q402" s="37"/>
    </row>
    <row r="403" spans="6:17" x14ac:dyDescent="0.2">
      <c r="F403" s="2"/>
      <c r="H403" s="2"/>
      <c r="I403" s="2"/>
      <c r="J403" s="2"/>
      <c r="K403" s="2"/>
      <c r="L403" s="2"/>
      <c r="M403" s="1"/>
      <c r="N403" s="2"/>
      <c r="P403" s="34"/>
      <c r="Q403" s="37"/>
    </row>
    <row r="404" spans="6:17" x14ac:dyDescent="0.2">
      <c r="F404" s="2"/>
      <c r="H404" s="2"/>
      <c r="I404" s="2"/>
      <c r="J404" s="2"/>
      <c r="K404" s="2"/>
      <c r="L404" s="2"/>
      <c r="M404" s="1"/>
      <c r="N404" s="2"/>
      <c r="P404" s="38"/>
      <c r="Q404" s="37"/>
    </row>
    <row r="405" spans="6:17" x14ac:dyDescent="0.2">
      <c r="F405" s="2"/>
      <c r="H405" s="2"/>
      <c r="I405" s="2"/>
      <c r="J405" s="2"/>
      <c r="K405" s="2"/>
      <c r="L405" s="2"/>
      <c r="M405" s="1"/>
      <c r="N405" s="2"/>
      <c r="P405" s="38"/>
      <c r="Q405" s="37"/>
    </row>
    <row r="406" spans="6:17" x14ac:dyDescent="0.2">
      <c r="F406" s="2"/>
      <c r="H406" s="2"/>
      <c r="I406" s="2"/>
      <c r="J406" s="2"/>
      <c r="K406" s="2"/>
      <c r="L406" s="2"/>
      <c r="M406" s="1"/>
      <c r="N406" s="2"/>
      <c r="P406" s="34"/>
      <c r="Q406" s="37"/>
    </row>
    <row r="407" spans="6:17" x14ac:dyDescent="0.2">
      <c r="F407" s="2"/>
      <c r="H407" s="2"/>
      <c r="I407" s="2"/>
      <c r="J407" s="2"/>
      <c r="K407" s="2"/>
      <c r="L407" s="2"/>
      <c r="M407" s="1"/>
      <c r="N407" s="2"/>
      <c r="P407" s="38"/>
      <c r="Q407" s="37"/>
    </row>
    <row r="408" spans="6:17" x14ac:dyDescent="0.2">
      <c r="F408" s="2"/>
      <c r="H408" s="2"/>
      <c r="I408" s="2"/>
      <c r="J408" s="2"/>
      <c r="K408" s="2"/>
      <c r="L408" s="2"/>
      <c r="M408" s="1"/>
      <c r="N408" s="2"/>
      <c r="P408" s="38"/>
      <c r="Q408" s="37"/>
    </row>
    <row r="409" spans="6:17" x14ac:dyDescent="0.2">
      <c r="F409" s="2"/>
      <c r="H409" s="2"/>
      <c r="I409" s="2"/>
      <c r="J409" s="2"/>
      <c r="K409" s="2"/>
      <c r="L409" s="2"/>
      <c r="M409" s="1"/>
      <c r="N409" s="2"/>
      <c r="P409" s="34"/>
      <c r="Q409" s="37"/>
    </row>
    <row r="410" spans="6:17" x14ac:dyDescent="0.2">
      <c r="F410" s="2"/>
      <c r="H410" s="2"/>
      <c r="I410" s="2"/>
      <c r="J410" s="2"/>
      <c r="K410" s="2"/>
      <c r="L410" s="2"/>
      <c r="M410" s="1"/>
      <c r="N410" s="2"/>
      <c r="P410" s="38"/>
      <c r="Q410" s="37"/>
    </row>
    <row r="411" spans="6:17" x14ac:dyDescent="0.2">
      <c r="F411" s="2"/>
      <c r="H411" s="2"/>
      <c r="I411" s="2"/>
      <c r="J411" s="2"/>
      <c r="K411" s="2"/>
      <c r="L411" s="2"/>
      <c r="M411" s="1"/>
      <c r="N411" s="2"/>
      <c r="P411" s="38"/>
      <c r="Q411" s="37"/>
    </row>
    <row r="412" spans="6:17" x14ac:dyDescent="0.2">
      <c r="F412" s="2"/>
      <c r="H412" s="2"/>
      <c r="I412" s="2"/>
      <c r="J412" s="2"/>
      <c r="K412" s="2"/>
      <c r="L412" s="2"/>
      <c r="M412" s="1"/>
      <c r="N412" s="2"/>
      <c r="P412" s="34"/>
      <c r="Q412" s="37"/>
    </row>
    <row r="413" spans="6:17" x14ac:dyDescent="0.2">
      <c r="F413" s="2"/>
      <c r="H413" s="2"/>
      <c r="I413" s="2"/>
      <c r="J413" s="2"/>
      <c r="K413" s="2"/>
      <c r="L413" s="2"/>
      <c r="M413" s="1"/>
      <c r="N413" s="2"/>
      <c r="P413" s="38"/>
      <c r="Q413" s="37"/>
    </row>
    <row r="414" spans="6:17" x14ac:dyDescent="0.2">
      <c r="F414" s="2"/>
      <c r="H414" s="2"/>
      <c r="I414" s="2"/>
      <c r="J414" s="2"/>
      <c r="K414" s="2"/>
      <c r="L414" s="2"/>
      <c r="M414" s="1"/>
      <c r="N414" s="2"/>
      <c r="P414" s="34"/>
      <c r="Q414" s="37"/>
    </row>
    <row r="415" spans="6:17" x14ac:dyDescent="0.2">
      <c r="F415" s="2"/>
      <c r="H415" s="2"/>
      <c r="I415" s="2"/>
      <c r="J415" s="2"/>
      <c r="K415" s="2"/>
      <c r="L415" s="2"/>
      <c r="M415" s="1"/>
      <c r="N415" s="2"/>
      <c r="P415" s="38"/>
      <c r="Q415" s="37"/>
    </row>
    <row r="416" spans="6:17" x14ac:dyDescent="0.2">
      <c r="F416" s="2"/>
      <c r="H416" s="2"/>
      <c r="I416" s="2"/>
      <c r="J416" s="2"/>
      <c r="K416" s="2"/>
      <c r="L416" s="2"/>
      <c r="M416" s="1"/>
      <c r="N416" s="2"/>
      <c r="P416" s="38"/>
      <c r="Q416" s="37"/>
    </row>
    <row r="417" spans="6:17" x14ac:dyDescent="0.2">
      <c r="F417" s="2"/>
      <c r="H417" s="2"/>
      <c r="I417" s="2"/>
      <c r="J417" s="2"/>
      <c r="K417" s="2"/>
      <c r="L417" s="2"/>
      <c r="M417" s="1"/>
      <c r="N417" s="2"/>
      <c r="P417" s="34"/>
      <c r="Q417" s="37"/>
    </row>
    <row r="418" spans="6:17" x14ac:dyDescent="0.2">
      <c r="F418" s="2"/>
      <c r="H418" s="2"/>
      <c r="I418" s="2"/>
      <c r="J418" s="2"/>
      <c r="K418" s="2"/>
      <c r="L418" s="2"/>
      <c r="M418" s="1"/>
      <c r="N418" s="2"/>
      <c r="P418" s="38"/>
      <c r="Q418" s="37"/>
    </row>
    <row r="419" spans="6:17" x14ac:dyDescent="0.2">
      <c r="F419" s="2"/>
      <c r="H419" s="2"/>
      <c r="I419" s="2"/>
      <c r="J419" s="2"/>
      <c r="K419" s="2"/>
      <c r="L419" s="2"/>
      <c r="M419" s="1"/>
      <c r="N419" s="2"/>
      <c r="P419" s="38"/>
      <c r="Q419" s="37"/>
    </row>
    <row r="420" spans="6:17" x14ac:dyDescent="0.2">
      <c r="F420" s="2"/>
      <c r="H420" s="2"/>
      <c r="I420" s="2"/>
      <c r="J420" s="2"/>
      <c r="K420" s="2"/>
      <c r="L420" s="2"/>
      <c r="M420" s="1"/>
      <c r="N420" s="2"/>
      <c r="P420" s="34"/>
      <c r="Q420" s="37"/>
    </row>
    <row r="421" spans="6:17" x14ac:dyDescent="0.2">
      <c r="F421" s="2"/>
      <c r="H421" s="2"/>
      <c r="I421" s="2"/>
      <c r="J421" s="2"/>
      <c r="K421" s="2"/>
      <c r="L421" s="2"/>
      <c r="M421" s="1"/>
      <c r="N421" s="2"/>
      <c r="P421" s="38"/>
      <c r="Q421" s="37"/>
    </row>
    <row r="422" spans="6:17" x14ac:dyDescent="0.2">
      <c r="F422" s="2"/>
      <c r="H422" s="2"/>
      <c r="I422" s="2"/>
      <c r="J422" s="2"/>
      <c r="K422" s="2"/>
      <c r="L422" s="2"/>
      <c r="M422" s="1"/>
      <c r="N422" s="2"/>
      <c r="P422" s="34"/>
      <c r="Q422" s="37"/>
    </row>
    <row r="423" spans="6:17" x14ac:dyDescent="0.2">
      <c r="F423" s="2"/>
      <c r="H423" s="2"/>
      <c r="I423" s="2"/>
      <c r="J423" s="2"/>
      <c r="K423" s="2"/>
      <c r="L423" s="2"/>
      <c r="M423" s="1"/>
      <c r="N423" s="2"/>
      <c r="P423" s="38"/>
      <c r="Q423" s="37"/>
    </row>
    <row r="424" spans="6:17" x14ac:dyDescent="0.2">
      <c r="F424" s="2"/>
      <c r="H424" s="2"/>
      <c r="I424" s="2"/>
      <c r="J424" s="2"/>
      <c r="K424" s="2"/>
      <c r="L424" s="2"/>
      <c r="M424" s="1"/>
      <c r="N424" s="2"/>
      <c r="P424" s="38"/>
      <c r="Q424" s="37"/>
    </row>
    <row r="425" spans="6:17" x14ac:dyDescent="0.2">
      <c r="F425" s="2"/>
      <c r="H425" s="2"/>
      <c r="I425" s="2"/>
      <c r="J425" s="2"/>
      <c r="K425" s="2"/>
      <c r="L425" s="2"/>
      <c r="M425" s="1"/>
      <c r="N425" s="2"/>
      <c r="P425" s="34"/>
      <c r="Q425" s="37"/>
    </row>
    <row r="426" spans="6:17" x14ac:dyDescent="0.2">
      <c r="F426" s="2"/>
      <c r="H426" s="2"/>
      <c r="I426" s="2"/>
      <c r="J426" s="2"/>
      <c r="K426" s="2"/>
      <c r="L426" s="2"/>
      <c r="M426" s="1"/>
      <c r="N426" s="2"/>
      <c r="P426" s="38"/>
      <c r="Q426" s="37"/>
    </row>
    <row r="427" spans="6:17" x14ac:dyDescent="0.2">
      <c r="F427" s="2"/>
      <c r="H427" s="2"/>
      <c r="I427" s="2"/>
      <c r="J427" s="2"/>
      <c r="K427" s="2"/>
      <c r="L427" s="2"/>
      <c r="M427" s="1"/>
      <c r="N427" s="2"/>
      <c r="P427" s="38"/>
      <c r="Q427" s="37"/>
    </row>
    <row r="428" spans="6:17" x14ac:dyDescent="0.2">
      <c r="F428" s="2"/>
      <c r="H428" s="2"/>
      <c r="I428" s="2"/>
      <c r="J428" s="2"/>
      <c r="K428" s="2"/>
      <c r="L428" s="2"/>
      <c r="M428" s="1"/>
      <c r="N428" s="2"/>
      <c r="P428" s="34"/>
      <c r="Q428" s="37"/>
    </row>
    <row r="429" spans="6:17" x14ac:dyDescent="0.2">
      <c r="F429" s="2"/>
      <c r="H429" s="2"/>
      <c r="I429" s="2"/>
      <c r="J429" s="2"/>
      <c r="K429" s="2"/>
      <c r="L429" s="2"/>
      <c r="M429" s="1"/>
      <c r="N429" s="2"/>
      <c r="P429" s="38"/>
      <c r="Q429" s="37"/>
    </row>
    <row r="430" spans="6:17" x14ac:dyDescent="0.2">
      <c r="F430" s="2"/>
      <c r="H430" s="2"/>
      <c r="I430" s="2"/>
      <c r="J430" s="2"/>
      <c r="K430" s="2"/>
      <c r="L430" s="2"/>
      <c r="M430" s="1"/>
      <c r="N430" s="2"/>
      <c r="P430" s="34"/>
      <c r="Q430" s="37"/>
    </row>
    <row r="431" spans="6:17" x14ac:dyDescent="0.2">
      <c r="F431" s="2"/>
      <c r="H431" s="2"/>
      <c r="I431" s="2"/>
      <c r="J431" s="2"/>
      <c r="K431" s="2"/>
      <c r="L431" s="2"/>
      <c r="M431" s="1"/>
      <c r="N431" s="2"/>
      <c r="P431" s="38"/>
      <c r="Q431" s="37"/>
    </row>
    <row r="432" spans="6:17" x14ac:dyDescent="0.2">
      <c r="F432" s="2"/>
      <c r="H432" s="2"/>
      <c r="I432" s="2"/>
      <c r="J432" s="2"/>
      <c r="K432" s="2"/>
      <c r="L432" s="2"/>
      <c r="M432" s="1"/>
      <c r="N432" s="2"/>
      <c r="P432" s="34"/>
      <c r="Q432" s="37"/>
    </row>
    <row r="433" spans="6:17" x14ac:dyDescent="0.2">
      <c r="F433" s="2"/>
      <c r="H433" s="2"/>
      <c r="I433" s="2"/>
      <c r="J433" s="2"/>
      <c r="K433" s="2"/>
      <c r="L433" s="2"/>
      <c r="M433" s="1"/>
      <c r="N433" s="2"/>
      <c r="P433" s="38"/>
      <c r="Q433" s="37"/>
    </row>
    <row r="434" spans="6:17" x14ac:dyDescent="0.2">
      <c r="F434" s="2"/>
      <c r="H434" s="2"/>
      <c r="I434" s="2"/>
      <c r="J434" s="2"/>
      <c r="K434" s="2"/>
      <c r="L434" s="2"/>
      <c r="M434" s="1"/>
      <c r="N434" s="2"/>
      <c r="P434" s="38"/>
      <c r="Q434" s="37"/>
    </row>
    <row r="435" spans="6:17" x14ac:dyDescent="0.2">
      <c r="F435" s="2"/>
      <c r="H435" s="2"/>
      <c r="I435" s="2"/>
      <c r="J435" s="2"/>
      <c r="K435" s="2"/>
      <c r="L435" s="2"/>
      <c r="M435" s="1"/>
      <c r="N435" s="2"/>
      <c r="P435" s="34"/>
      <c r="Q435" s="37"/>
    </row>
    <row r="436" spans="6:17" x14ac:dyDescent="0.2">
      <c r="F436" s="2"/>
      <c r="H436" s="2"/>
      <c r="I436" s="2"/>
      <c r="J436" s="2"/>
      <c r="K436" s="2"/>
      <c r="L436" s="2"/>
      <c r="M436" s="1"/>
      <c r="N436" s="2"/>
      <c r="P436" s="38"/>
      <c r="Q436" s="37"/>
    </row>
    <row r="437" spans="6:17" x14ac:dyDescent="0.2">
      <c r="F437" s="2"/>
      <c r="H437" s="2"/>
      <c r="I437" s="2"/>
      <c r="J437" s="2"/>
      <c r="K437" s="2"/>
      <c r="L437" s="2"/>
      <c r="M437" s="1"/>
      <c r="N437" s="2"/>
      <c r="P437" s="38"/>
      <c r="Q437" s="37"/>
    </row>
    <row r="438" spans="6:17" x14ac:dyDescent="0.2">
      <c r="F438" s="2"/>
      <c r="H438" s="2"/>
      <c r="I438" s="2"/>
      <c r="J438" s="2"/>
      <c r="K438" s="2"/>
      <c r="L438" s="2"/>
      <c r="M438" s="1"/>
      <c r="N438" s="2"/>
      <c r="P438" s="34"/>
      <c r="Q438" s="37"/>
    </row>
    <row r="439" spans="6:17" x14ac:dyDescent="0.2">
      <c r="F439" s="2"/>
      <c r="H439" s="2"/>
      <c r="I439" s="2"/>
      <c r="J439" s="2"/>
      <c r="K439" s="2"/>
      <c r="L439" s="2"/>
      <c r="M439" s="1"/>
      <c r="N439" s="2"/>
      <c r="P439" s="38"/>
      <c r="Q439" s="37"/>
    </row>
    <row r="440" spans="6:17" x14ac:dyDescent="0.2">
      <c r="F440" s="2"/>
      <c r="H440" s="2"/>
      <c r="I440" s="2"/>
      <c r="J440" s="2"/>
      <c r="K440" s="2"/>
      <c r="L440" s="2"/>
      <c r="M440" s="1"/>
      <c r="N440" s="2"/>
      <c r="P440" s="34"/>
      <c r="Q440" s="37"/>
    </row>
    <row r="441" spans="6:17" x14ac:dyDescent="0.2">
      <c r="F441" s="2"/>
      <c r="H441" s="2"/>
      <c r="I441" s="2"/>
      <c r="J441" s="2"/>
      <c r="K441" s="2"/>
      <c r="L441" s="2"/>
      <c r="M441" s="1"/>
      <c r="N441" s="2"/>
      <c r="P441" s="38"/>
      <c r="Q441" s="37"/>
    </row>
    <row r="442" spans="6:17" x14ac:dyDescent="0.2">
      <c r="F442" s="2"/>
      <c r="H442" s="2"/>
      <c r="I442" s="2"/>
      <c r="J442" s="2"/>
      <c r="K442" s="2"/>
      <c r="L442" s="2"/>
      <c r="M442" s="1"/>
      <c r="N442" s="2"/>
      <c r="P442" s="34"/>
      <c r="Q442" s="37"/>
    </row>
    <row r="443" spans="6:17" x14ac:dyDescent="0.2">
      <c r="F443" s="2"/>
      <c r="H443" s="2"/>
      <c r="I443" s="2"/>
      <c r="J443" s="2"/>
      <c r="K443" s="2"/>
      <c r="L443" s="2"/>
      <c r="M443" s="1"/>
      <c r="N443" s="2"/>
      <c r="P443" s="38"/>
      <c r="Q443" s="37"/>
    </row>
    <row r="444" spans="6:17" x14ac:dyDescent="0.2">
      <c r="F444" s="2"/>
      <c r="H444" s="2"/>
      <c r="I444" s="2"/>
      <c r="J444" s="2"/>
      <c r="K444" s="2"/>
      <c r="L444" s="2"/>
      <c r="M444" s="1"/>
      <c r="N444" s="2"/>
      <c r="P444" s="38"/>
      <c r="Q444" s="37"/>
    </row>
    <row r="445" spans="6:17" x14ac:dyDescent="0.2">
      <c r="F445" s="2"/>
      <c r="H445" s="2"/>
      <c r="I445" s="2"/>
      <c r="J445" s="2"/>
      <c r="K445" s="2"/>
      <c r="L445" s="2"/>
      <c r="M445" s="1"/>
      <c r="N445" s="2"/>
      <c r="P445" s="34"/>
      <c r="Q445" s="37"/>
    </row>
    <row r="446" spans="6:17" x14ac:dyDescent="0.2">
      <c r="F446" s="2"/>
      <c r="H446" s="2"/>
      <c r="I446" s="2"/>
      <c r="J446" s="2"/>
      <c r="K446" s="2"/>
      <c r="L446" s="2"/>
      <c r="M446" s="1"/>
      <c r="N446" s="2"/>
      <c r="P446" s="38"/>
      <c r="Q446" s="37"/>
    </row>
    <row r="447" spans="6:17" x14ac:dyDescent="0.2">
      <c r="F447" s="2"/>
      <c r="H447" s="2"/>
      <c r="I447" s="2"/>
      <c r="J447" s="2"/>
      <c r="K447" s="2"/>
      <c r="L447" s="2"/>
      <c r="M447" s="1"/>
      <c r="N447" s="2"/>
      <c r="P447" s="38"/>
      <c r="Q447" s="37"/>
    </row>
    <row r="448" spans="6:17" x14ac:dyDescent="0.2">
      <c r="F448" s="2"/>
      <c r="H448" s="2"/>
      <c r="I448" s="2"/>
      <c r="J448" s="2"/>
      <c r="K448" s="2"/>
      <c r="L448" s="2"/>
      <c r="M448" s="1"/>
      <c r="N448" s="2"/>
      <c r="P448" s="34"/>
      <c r="Q448" s="37"/>
    </row>
    <row r="449" spans="6:17" x14ac:dyDescent="0.2">
      <c r="F449" s="2"/>
      <c r="H449" s="2"/>
      <c r="I449" s="2"/>
      <c r="J449" s="2"/>
      <c r="K449" s="2"/>
      <c r="L449" s="2"/>
      <c r="M449" s="1"/>
      <c r="N449" s="2"/>
      <c r="P449" s="38"/>
      <c r="Q449" s="37"/>
    </row>
    <row r="450" spans="6:17" x14ac:dyDescent="0.2">
      <c r="F450" s="2"/>
      <c r="H450" s="2"/>
      <c r="I450" s="2"/>
      <c r="J450" s="2"/>
      <c r="K450" s="2"/>
      <c r="L450" s="2"/>
      <c r="M450" s="1"/>
      <c r="N450" s="2"/>
      <c r="P450" s="34"/>
      <c r="Q450" s="37"/>
    </row>
    <row r="451" spans="6:17" x14ac:dyDescent="0.2">
      <c r="F451" s="2"/>
      <c r="H451" s="2"/>
      <c r="I451" s="2"/>
      <c r="J451" s="2"/>
      <c r="K451" s="2"/>
      <c r="L451" s="2"/>
      <c r="M451" s="1"/>
      <c r="N451" s="2"/>
      <c r="P451" s="38"/>
      <c r="Q451" s="37"/>
    </row>
    <row r="452" spans="6:17" x14ac:dyDescent="0.2">
      <c r="F452" s="2"/>
      <c r="H452" s="2"/>
      <c r="I452" s="2"/>
      <c r="J452" s="2"/>
      <c r="K452" s="2"/>
      <c r="L452" s="2"/>
      <c r="M452" s="1"/>
      <c r="N452" s="2"/>
      <c r="P452" s="35"/>
      <c r="Q452" s="37"/>
    </row>
    <row r="453" spans="6:17" x14ac:dyDescent="0.2">
      <c r="F453" s="2"/>
      <c r="H453" s="2"/>
      <c r="I453" s="2"/>
      <c r="J453" s="2"/>
      <c r="K453" s="2"/>
      <c r="L453" s="2"/>
      <c r="M453" s="1"/>
      <c r="N453" s="2"/>
      <c r="P453" s="38"/>
      <c r="Q453" s="37"/>
    </row>
    <row r="454" spans="6:17" x14ac:dyDescent="0.2">
      <c r="F454" s="2"/>
      <c r="H454" s="2"/>
      <c r="I454" s="2"/>
      <c r="J454" s="2"/>
      <c r="K454" s="2"/>
      <c r="L454" s="2"/>
      <c r="M454" s="1"/>
      <c r="N454" s="2"/>
      <c r="P454" s="38"/>
      <c r="Q454" s="37"/>
    </row>
    <row r="455" spans="6:17" x14ac:dyDescent="0.2">
      <c r="F455" s="2"/>
      <c r="H455" s="2"/>
      <c r="I455" s="2"/>
      <c r="J455" s="2"/>
      <c r="K455" s="2"/>
      <c r="L455" s="2"/>
      <c r="M455" s="1"/>
      <c r="N455" s="2"/>
      <c r="P455" s="34"/>
      <c r="Q455" s="37"/>
    </row>
    <row r="456" spans="6:17" x14ac:dyDescent="0.2">
      <c r="F456" s="2"/>
      <c r="H456" s="2"/>
      <c r="I456" s="2"/>
      <c r="J456" s="2"/>
      <c r="K456" s="2"/>
      <c r="L456" s="2"/>
      <c r="M456" s="1"/>
      <c r="N456" s="2"/>
      <c r="P456" s="38"/>
      <c r="Q456" s="37"/>
    </row>
    <row r="457" spans="6:17" x14ac:dyDescent="0.2">
      <c r="F457" s="2"/>
      <c r="H457" s="2"/>
      <c r="I457" s="2"/>
      <c r="J457" s="2"/>
      <c r="K457" s="2"/>
      <c r="L457" s="2"/>
      <c r="M457" s="1"/>
      <c r="N457" s="2"/>
      <c r="P457" s="38"/>
      <c r="Q457" s="37"/>
    </row>
    <row r="458" spans="6:17" x14ac:dyDescent="0.2">
      <c r="F458" s="2"/>
      <c r="H458" s="2"/>
      <c r="I458" s="2"/>
      <c r="J458" s="2"/>
      <c r="K458" s="2"/>
      <c r="L458" s="2"/>
      <c r="M458" s="1"/>
      <c r="N458" s="2"/>
      <c r="P458" s="34"/>
      <c r="Q458" s="37"/>
    </row>
    <row r="459" spans="6:17" x14ac:dyDescent="0.2">
      <c r="F459" s="2"/>
      <c r="H459" s="2"/>
      <c r="I459" s="2"/>
      <c r="J459" s="2"/>
      <c r="K459" s="2"/>
      <c r="L459" s="2"/>
      <c r="M459" s="1"/>
      <c r="N459" s="2"/>
      <c r="P459" s="38"/>
      <c r="Q459" s="37"/>
    </row>
    <row r="460" spans="6:17" x14ac:dyDescent="0.2">
      <c r="F460" s="2"/>
      <c r="H460" s="2"/>
      <c r="I460" s="2"/>
      <c r="J460" s="2"/>
      <c r="K460" s="2"/>
      <c r="L460" s="2"/>
      <c r="M460" s="1"/>
      <c r="N460" s="2"/>
      <c r="P460" s="34"/>
      <c r="Q460" s="37"/>
    </row>
    <row r="461" spans="6:17" x14ac:dyDescent="0.2">
      <c r="F461" s="2"/>
      <c r="H461" s="2"/>
      <c r="I461" s="2"/>
      <c r="J461" s="2"/>
      <c r="K461" s="2"/>
      <c r="L461" s="2"/>
      <c r="M461" s="1"/>
      <c r="N461" s="2"/>
      <c r="P461" s="38"/>
      <c r="Q461" s="37"/>
    </row>
    <row r="462" spans="6:17" x14ac:dyDescent="0.2">
      <c r="F462" s="2"/>
      <c r="H462" s="2"/>
      <c r="I462" s="2"/>
      <c r="J462" s="2"/>
      <c r="K462" s="2"/>
      <c r="L462" s="2"/>
      <c r="M462" s="1"/>
      <c r="N462" s="2"/>
      <c r="P462" s="38"/>
      <c r="Q462" s="37"/>
    </row>
    <row r="463" spans="6:17" x14ac:dyDescent="0.2">
      <c r="F463" s="2"/>
      <c r="H463" s="2"/>
      <c r="I463" s="2"/>
      <c r="J463" s="2"/>
      <c r="K463" s="2"/>
      <c r="L463" s="2"/>
      <c r="M463" s="1"/>
      <c r="N463" s="2"/>
      <c r="P463" s="34"/>
      <c r="Q463" s="37"/>
    </row>
    <row r="464" spans="6:17" x14ac:dyDescent="0.2">
      <c r="F464" s="2"/>
      <c r="H464" s="2"/>
      <c r="I464" s="2"/>
      <c r="J464" s="2"/>
      <c r="K464" s="2"/>
      <c r="L464" s="2"/>
      <c r="M464" s="1"/>
      <c r="N464" s="2"/>
      <c r="P464" s="38"/>
      <c r="Q464" s="37"/>
    </row>
    <row r="465" spans="6:17" x14ac:dyDescent="0.2">
      <c r="F465" s="2"/>
      <c r="H465" s="2"/>
      <c r="I465" s="2"/>
      <c r="J465" s="2"/>
      <c r="K465" s="2"/>
      <c r="L465" s="2"/>
      <c r="M465" s="1"/>
      <c r="N465" s="2"/>
      <c r="P465" s="38"/>
      <c r="Q465" s="37"/>
    </row>
    <row r="466" spans="6:17" x14ac:dyDescent="0.2">
      <c r="F466" s="2"/>
      <c r="H466" s="2"/>
      <c r="I466" s="2"/>
      <c r="J466" s="2"/>
      <c r="K466" s="2"/>
      <c r="L466" s="2"/>
      <c r="M466" s="1"/>
      <c r="N466" s="2"/>
      <c r="P466" s="34"/>
      <c r="Q466" s="37"/>
    </row>
    <row r="467" spans="6:17" x14ac:dyDescent="0.2">
      <c r="F467" s="2"/>
      <c r="H467" s="2"/>
      <c r="I467" s="2"/>
      <c r="J467" s="2"/>
      <c r="K467" s="2"/>
      <c r="L467" s="2"/>
      <c r="M467" s="1"/>
      <c r="N467" s="2"/>
      <c r="P467" s="38"/>
      <c r="Q467" s="37"/>
    </row>
    <row r="468" spans="6:17" x14ac:dyDescent="0.2">
      <c r="F468" s="2"/>
      <c r="H468" s="2"/>
      <c r="I468" s="2"/>
      <c r="J468" s="2"/>
      <c r="K468" s="2"/>
      <c r="L468" s="2"/>
      <c r="M468" s="1"/>
      <c r="N468" s="2"/>
      <c r="P468" s="34"/>
      <c r="Q468" s="37"/>
    </row>
    <row r="469" spans="6:17" x14ac:dyDescent="0.2">
      <c r="F469" s="2"/>
      <c r="H469" s="2"/>
      <c r="I469" s="2"/>
      <c r="J469" s="2"/>
      <c r="K469" s="2"/>
      <c r="L469" s="2"/>
      <c r="M469" s="1"/>
      <c r="N469" s="2"/>
      <c r="P469" s="38"/>
      <c r="Q469" s="37"/>
    </row>
    <row r="470" spans="6:17" x14ac:dyDescent="0.2">
      <c r="F470" s="2"/>
      <c r="H470" s="2"/>
      <c r="I470" s="2"/>
      <c r="J470" s="2"/>
      <c r="K470" s="2"/>
      <c r="L470" s="2"/>
      <c r="M470" s="1"/>
      <c r="N470" s="2"/>
      <c r="P470" s="38"/>
      <c r="Q470" s="37"/>
    </row>
    <row r="471" spans="6:17" x14ac:dyDescent="0.2">
      <c r="F471" s="2"/>
      <c r="H471" s="2"/>
      <c r="I471" s="2"/>
      <c r="J471" s="2"/>
      <c r="K471" s="2"/>
      <c r="L471" s="2"/>
      <c r="M471" s="1"/>
      <c r="N471" s="2"/>
      <c r="P471" s="34"/>
      <c r="Q471" s="37"/>
    </row>
    <row r="472" spans="6:17" x14ac:dyDescent="0.2">
      <c r="F472" s="2"/>
      <c r="H472" s="2"/>
      <c r="I472" s="2"/>
      <c r="J472" s="2"/>
      <c r="K472" s="2"/>
      <c r="L472" s="2"/>
      <c r="M472" s="1"/>
      <c r="N472" s="2"/>
      <c r="P472" s="38"/>
      <c r="Q472" s="37"/>
    </row>
    <row r="473" spans="6:17" x14ac:dyDescent="0.2">
      <c r="F473" s="2"/>
      <c r="H473" s="2"/>
      <c r="I473" s="2"/>
      <c r="J473" s="2"/>
      <c r="K473" s="2"/>
      <c r="L473" s="2"/>
      <c r="M473" s="1"/>
      <c r="N473" s="2"/>
      <c r="P473" s="34"/>
      <c r="Q473" s="37"/>
    </row>
    <row r="474" spans="6:17" x14ac:dyDescent="0.2">
      <c r="F474" s="2"/>
      <c r="H474" s="2"/>
      <c r="I474" s="2"/>
      <c r="J474" s="2"/>
      <c r="K474" s="2"/>
      <c r="L474" s="2"/>
      <c r="M474" s="1"/>
      <c r="N474" s="2"/>
      <c r="P474" s="38"/>
      <c r="Q474" s="37"/>
    </row>
    <row r="475" spans="6:17" x14ac:dyDescent="0.2">
      <c r="F475" s="2"/>
      <c r="H475" s="2"/>
      <c r="I475" s="2"/>
      <c r="J475" s="2"/>
      <c r="K475" s="2"/>
      <c r="L475" s="2"/>
      <c r="M475" s="1"/>
      <c r="N475" s="2"/>
      <c r="P475" s="34"/>
      <c r="Q475" s="37"/>
    </row>
    <row r="476" spans="6:17" x14ac:dyDescent="0.2">
      <c r="F476" s="2"/>
      <c r="H476" s="2"/>
      <c r="I476" s="2"/>
      <c r="J476" s="2"/>
      <c r="K476" s="2"/>
      <c r="L476" s="2"/>
      <c r="M476" s="1"/>
      <c r="N476" s="2"/>
      <c r="P476" s="38"/>
      <c r="Q476" s="37"/>
    </row>
    <row r="477" spans="6:17" x14ac:dyDescent="0.2">
      <c r="F477" s="2"/>
      <c r="H477" s="2"/>
      <c r="I477" s="2"/>
      <c r="J477" s="2"/>
      <c r="K477" s="2"/>
      <c r="L477" s="2"/>
      <c r="M477" s="1"/>
      <c r="N477" s="2"/>
      <c r="P477" s="34"/>
      <c r="Q477" s="37"/>
    </row>
    <row r="478" spans="6:17" x14ac:dyDescent="0.2">
      <c r="F478" s="2"/>
      <c r="H478" s="2"/>
      <c r="I478" s="2"/>
      <c r="J478" s="2"/>
      <c r="K478" s="2"/>
      <c r="L478" s="2"/>
      <c r="M478" s="1"/>
      <c r="N478" s="2"/>
      <c r="O478" s="2"/>
    </row>
    <row r="479" spans="6:17" x14ac:dyDescent="0.2">
      <c r="F479" s="2"/>
      <c r="H479" s="2"/>
      <c r="I479" s="2"/>
      <c r="J479" s="2"/>
      <c r="K479" s="2"/>
      <c r="L479" s="2"/>
      <c r="M479" s="1"/>
      <c r="N479" s="2"/>
      <c r="O479" s="2"/>
    </row>
    <row r="480" spans="6:17" x14ac:dyDescent="0.2">
      <c r="F480" s="2"/>
      <c r="H480" s="2"/>
      <c r="I480" s="2"/>
      <c r="J480" s="2"/>
      <c r="K480" s="2"/>
      <c r="L480" s="2"/>
      <c r="M480" s="1"/>
      <c r="N480" s="2"/>
      <c r="O480" s="2"/>
    </row>
    <row r="481" spans="6:17" x14ac:dyDescent="0.2">
      <c r="F481" s="2"/>
      <c r="H481" s="2"/>
      <c r="I481" s="2"/>
      <c r="J481" s="2"/>
      <c r="K481" s="2"/>
      <c r="L481" s="2"/>
      <c r="M481" s="1"/>
      <c r="N481" s="2"/>
      <c r="P481" s="38"/>
      <c r="Q481" s="37"/>
    </row>
    <row r="482" spans="6:17" x14ac:dyDescent="0.2">
      <c r="F482" s="2"/>
      <c r="H482" s="2"/>
      <c r="I482" s="2"/>
      <c r="J482" s="2"/>
      <c r="K482" s="2"/>
      <c r="L482" s="2"/>
      <c r="M482" s="1"/>
      <c r="N482" s="2"/>
      <c r="P482" s="38"/>
      <c r="Q482" s="37"/>
    </row>
    <row r="483" spans="6:17" x14ac:dyDescent="0.2">
      <c r="F483" s="2"/>
      <c r="H483" s="2"/>
      <c r="I483" s="2"/>
      <c r="J483" s="2"/>
      <c r="K483" s="2"/>
      <c r="L483" s="2"/>
      <c r="M483" s="1"/>
      <c r="N483" s="2"/>
    </row>
    <row r="484" spans="6:17" x14ac:dyDescent="0.2">
      <c r="F484" s="2"/>
      <c r="H484" s="2"/>
      <c r="I484" s="2"/>
      <c r="J484" s="2"/>
      <c r="K484" s="2"/>
      <c r="L484" s="2"/>
      <c r="M484" s="1"/>
      <c r="N484" s="2"/>
    </row>
    <row r="485" spans="6:17" x14ac:dyDescent="0.2">
      <c r="F485" s="2"/>
      <c r="H485" s="2"/>
      <c r="I485" s="2"/>
      <c r="J485" s="2"/>
      <c r="K485" s="2"/>
      <c r="L485" s="2"/>
      <c r="M485" s="1"/>
      <c r="N485" s="2"/>
      <c r="P485" s="38"/>
      <c r="Q485" s="37"/>
    </row>
    <row r="486" spans="6:17" x14ac:dyDescent="0.2">
      <c r="F486" s="2"/>
      <c r="H486" s="2"/>
      <c r="I486" s="2"/>
      <c r="J486" s="2"/>
      <c r="K486" s="2"/>
      <c r="L486" s="2"/>
      <c r="M486" s="1"/>
      <c r="N486" s="2"/>
      <c r="P486" s="38"/>
      <c r="Q486" s="37"/>
    </row>
    <row r="487" spans="6:17" x14ac:dyDescent="0.2">
      <c r="F487" s="2"/>
      <c r="H487" s="2"/>
      <c r="I487" s="2"/>
      <c r="J487" s="2"/>
      <c r="K487" s="2"/>
      <c r="L487" s="2"/>
      <c r="M487" s="1"/>
      <c r="N487" s="2"/>
      <c r="P487" s="34"/>
      <c r="Q487" s="37"/>
    </row>
    <row r="488" spans="6:17" x14ac:dyDescent="0.2">
      <c r="F488" s="2"/>
      <c r="H488" s="2"/>
      <c r="I488" s="2"/>
      <c r="J488" s="2"/>
      <c r="K488" s="2"/>
      <c r="L488" s="2"/>
      <c r="M488" s="1"/>
      <c r="N488" s="2"/>
      <c r="P488" s="38"/>
      <c r="Q488" s="37"/>
    </row>
    <row r="489" spans="6:17" x14ac:dyDescent="0.2">
      <c r="F489" s="2"/>
      <c r="H489" s="2"/>
      <c r="I489" s="2"/>
      <c r="J489" s="2"/>
      <c r="K489" s="2"/>
      <c r="L489" s="2"/>
      <c r="M489" s="1"/>
      <c r="N489" s="2"/>
      <c r="P489" s="38"/>
      <c r="Q489" s="37"/>
    </row>
    <row r="490" spans="6:17" x14ac:dyDescent="0.2">
      <c r="F490" s="2"/>
      <c r="H490" s="2"/>
      <c r="I490" s="2"/>
      <c r="J490" s="2"/>
      <c r="K490" s="2"/>
      <c r="L490" s="2"/>
      <c r="M490" s="1"/>
      <c r="N490" s="2"/>
      <c r="P490" s="34"/>
      <c r="Q490" s="37"/>
    </row>
    <row r="491" spans="6:17" x14ac:dyDescent="0.2">
      <c r="F491" s="2"/>
      <c r="H491" s="2"/>
      <c r="I491" s="2"/>
      <c r="J491" s="2"/>
      <c r="K491" s="2"/>
      <c r="L491" s="2"/>
      <c r="M491" s="1"/>
      <c r="N491" s="2"/>
      <c r="P491" s="38"/>
      <c r="Q491" s="37"/>
    </row>
    <row r="492" spans="6:17" x14ac:dyDescent="0.2">
      <c r="F492" s="2"/>
      <c r="H492" s="2"/>
      <c r="I492" s="2"/>
      <c r="J492" s="2"/>
      <c r="K492" s="2"/>
      <c r="L492" s="2"/>
      <c r="M492" s="1"/>
      <c r="N492" s="2"/>
      <c r="P492" s="38"/>
      <c r="Q492" s="37"/>
    </row>
    <row r="493" spans="6:17" x14ac:dyDescent="0.2">
      <c r="F493" s="2"/>
      <c r="H493" s="2"/>
      <c r="I493" s="2"/>
      <c r="J493" s="2"/>
      <c r="K493" s="2"/>
      <c r="L493" s="2"/>
      <c r="M493" s="1"/>
      <c r="N493" s="2"/>
      <c r="P493" s="38"/>
      <c r="Q493" s="37"/>
    </row>
    <row r="494" spans="6:17" x14ac:dyDescent="0.2">
      <c r="F494" s="2"/>
      <c r="H494" s="2"/>
      <c r="I494" s="2"/>
      <c r="J494" s="2"/>
      <c r="K494" s="2"/>
      <c r="L494" s="2"/>
      <c r="M494" s="1"/>
      <c r="N494" s="2"/>
      <c r="P494" s="34"/>
      <c r="Q494" s="37"/>
    </row>
    <row r="495" spans="6:17" x14ac:dyDescent="0.2">
      <c r="F495" s="2"/>
      <c r="H495" s="2"/>
      <c r="I495" s="2"/>
      <c r="J495" s="2"/>
      <c r="K495" s="2"/>
      <c r="L495" s="2"/>
      <c r="M495" s="1"/>
      <c r="N495" s="2"/>
      <c r="P495" s="38"/>
      <c r="Q495" s="37"/>
    </row>
    <row r="496" spans="6:17" x14ac:dyDescent="0.2">
      <c r="F496" s="2"/>
      <c r="H496" s="2"/>
      <c r="I496" s="2"/>
      <c r="J496" s="2"/>
      <c r="K496" s="2"/>
      <c r="L496" s="2"/>
      <c r="M496" s="1"/>
      <c r="N496" s="2"/>
      <c r="P496" s="34"/>
      <c r="Q496" s="37"/>
    </row>
    <row r="497" spans="6:17" x14ac:dyDescent="0.2">
      <c r="F497" s="2"/>
      <c r="H497" s="2"/>
      <c r="I497" s="2"/>
      <c r="J497" s="2"/>
      <c r="K497" s="2"/>
      <c r="L497" s="2"/>
      <c r="M497" s="1"/>
      <c r="N497" s="2"/>
      <c r="P497" s="38"/>
      <c r="Q497" s="37"/>
    </row>
    <row r="498" spans="6:17" x14ac:dyDescent="0.2">
      <c r="F498" s="2"/>
      <c r="H498" s="2"/>
      <c r="I498" s="2"/>
      <c r="J498" s="2"/>
      <c r="K498" s="2"/>
      <c r="L498" s="2"/>
      <c r="M498" s="1"/>
      <c r="N498" s="2"/>
      <c r="P498" s="38"/>
      <c r="Q498" s="37"/>
    </row>
    <row r="499" spans="6:17" x14ac:dyDescent="0.2">
      <c r="F499" s="2"/>
      <c r="H499" s="2"/>
      <c r="I499" s="2"/>
      <c r="J499" s="2"/>
      <c r="K499" s="2"/>
      <c r="L499" s="2"/>
      <c r="M499" s="1"/>
      <c r="N499" s="2"/>
      <c r="P499" s="34"/>
      <c r="Q499" s="37"/>
    </row>
    <row r="500" spans="6:17" x14ac:dyDescent="0.2">
      <c r="F500" s="2"/>
      <c r="H500" s="2"/>
      <c r="I500" s="2"/>
      <c r="J500" s="2"/>
      <c r="K500" s="2"/>
      <c r="L500" s="2"/>
      <c r="M500" s="1"/>
      <c r="N500" s="2"/>
      <c r="P500" s="38"/>
      <c r="Q500" s="37"/>
    </row>
    <row r="501" spans="6:17" x14ac:dyDescent="0.2">
      <c r="F501" s="2"/>
      <c r="H501" s="2"/>
      <c r="I501" s="2"/>
      <c r="J501" s="2"/>
      <c r="K501" s="2"/>
      <c r="L501" s="2"/>
      <c r="M501" s="1"/>
      <c r="N501" s="2"/>
      <c r="P501" s="38"/>
      <c r="Q501" s="37"/>
    </row>
    <row r="502" spans="6:17" x14ac:dyDescent="0.2">
      <c r="F502" s="2"/>
      <c r="H502" s="2"/>
      <c r="I502" s="2"/>
      <c r="J502" s="2"/>
      <c r="K502" s="2"/>
      <c r="L502" s="2"/>
      <c r="M502" s="1"/>
      <c r="N502" s="2"/>
      <c r="P502" s="34"/>
      <c r="Q502" s="37"/>
    </row>
    <row r="503" spans="6:17" x14ac:dyDescent="0.2">
      <c r="F503" s="2"/>
      <c r="H503" s="2"/>
      <c r="I503" s="2"/>
      <c r="J503" s="2"/>
      <c r="K503" s="2"/>
      <c r="L503" s="2"/>
      <c r="M503" s="1"/>
      <c r="N503" s="2"/>
      <c r="P503" s="38"/>
      <c r="Q503" s="37"/>
    </row>
    <row r="504" spans="6:17" x14ac:dyDescent="0.2">
      <c r="F504" s="2"/>
      <c r="H504" s="2"/>
      <c r="I504" s="2"/>
      <c r="J504" s="2"/>
      <c r="K504" s="2"/>
      <c r="L504" s="2"/>
      <c r="M504" s="1"/>
      <c r="N504" s="2"/>
      <c r="P504" s="38"/>
      <c r="Q504" s="37"/>
    </row>
    <row r="505" spans="6:17" x14ac:dyDescent="0.2">
      <c r="F505" s="2"/>
      <c r="H505" s="2"/>
      <c r="I505" s="2"/>
      <c r="J505" s="2"/>
      <c r="K505" s="2"/>
      <c r="L505" s="2"/>
      <c r="M505" s="1"/>
      <c r="N505" s="2"/>
      <c r="P505" s="34"/>
      <c r="Q505" s="37"/>
    </row>
    <row r="506" spans="6:17" x14ac:dyDescent="0.2">
      <c r="F506" s="2"/>
      <c r="H506" s="2"/>
      <c r="I506" s="2"/>
      <c r="J506" s="2"/>
      <c r="K506" s="2"/>
      <c r="L506" s="2"/>
      <c r="M506" s="1"/>
      <c r="N506" s="2"/>
      <c r="P506" s="38"/>
      <c r="Q506" s="37"/>
    </row>
    <row r="507" spans="6:17" x14ac:dyDescent="0.2">
      <c r="F507" s="2"/>
      <c r="H507" s="2"/>
      <c r="I507" s="2"/>
      <c r="J507" s="2"/>
      <c r="K507" s="2"/>
      <c r="L507" s="2"/>
      <c r="M507" s="1"/>
      <c r="N507" s="2"/>
      <c r="P507" s="34"/>
      <c r="Q507" s="37"/>
    </row>
    <row r="508" spans="6:17" x14ac:dyDescent="0.2">
      <c r="F508" s="2"/>
      <c r="H508" s="2"/>
      <c r="I508" s="2"/>
      <c r="J508" s="2"/>
      <c r="K508" s="2"/>
      <c r="L508" s="2"/>
      <c r="M508" s="1"/>
      <c r="N508" s="2"/>
      <c r="P508" s="38"/>
      <c r="Q508" s="37"/>
    </row>
    <row r="509" spans="6:17" x14ac:dyDescent="0.2">
      <c r="F509" s="2"/>
      <c r="H509" s="2"/>
      <c r="I509" s="2"/>
      <c r="J509" s="2"/>
      <c r="K509" s="2"/>
      <c r="L509" s="2"/>
      <c r="M509" s="1"/>
      <c r="N509" s="2"/>
      <c r="P509" s="38"/>
      <c r="Q509" s="37"/>
    </row>
    <row r="510" spans="6:17" x14ac:dyDescent="0.2">
      <c r="F510" s="2"/>
      <c r="H510" s="2"/>
      <c r="I510" s="2"/>
      <c r="J510" s="2"/>
      <c r="K510" s="2"/>
      <c r="L510" s="2"/>
      <c r="M510" s="1"/>
      <c r="N510" s="2"/>
      <c r="P510" s="34"/>
      <c r="Q510" s="37"/>
    </row>
    <row r="511" spans="6:17" x14ac:dyDescent="0.2">
      <c r="F511" s="2"/>
      <c r="H511" s="2"/>
      <c r="I511" s="2"/>
      <c r="J511" s="2"/>
      <c r="K511" s="2"/>
      <c r="L511" s="2"/>
      <c r="M511" s="1"/>
      <c r="N511" s="2"/>
      <c r="P511" s="38"/>
      <c r="Q511" s="37"/>
    </row>
    <row r="512" spans="6:17" x14ac:dyDescent="0.2">
      <c r="F512" s="2"/>
      <c r="H512" s="2"/>
      <c r="I512" s="2"/>
      <c r="J512" s="2"/>
      <c r="K512" s="2"/>
      <c r="L512" s="2"/>
      <c r="M512" s="1"/>
      <c r="N512" s="2"/>
      <c r="P512" s="38"/>
      <c r="Q512" s="37"/>
    </row>
    <row r="513" spans="6:17" x14ac:dyDescent="0.2">
      <c r="F513" s="2"/>
      <c r="H513" s="2"/>
      <c r="I513" s="2"/>
      <c r="J513" s="2"/>
      <c r="K513" s="2"/>
      <c r="L513" s="2"/>
      <c r="M513" s="1"/>
      <c r="N513" s="2"/>
      <c r="P513" s="34"/>
      <c r="Q513" s="37"/>
    </row>
    <row r="514" spans="6:17" x14ac:dyDescent="0.2">
      <c r="F514" s="2"/>
      <c r="H514" s="2"/>
      <c r="I514" s="2"/>
      <c r="J514" s="2"/>
      <c r="K514" s="2"/>
      <c r="L514" s="2"/>
      <c r="M514" s="1"/>
      <c r="N514" s="2"/>
      <c r="P514" s="38"/>
      <c r="Q514" s="37"/>
    </row>
    <row r="515" spans="6:17" x14ac:dyDescent="0.2">
      <c r="F515" s="2"/>
      <c r="H515" s="2"/>
      <c r="I515" s="2"/>
      <c r="J515" s="2"/>
      <c r="K515" s="2"/>
      <c r="L515" s="2"/>
      <c r="M515" s="1"/>
      <c r="N515" s="2"/>
      <c r="P515" s="34"/>
      <c r="Q515" s="37"/>
    </row>
    <row r="516" spans="6:17" x14ac:dyDescent="0.2">
      <c r="F516" s="2"/>
      <c r="H516" s="2"/>
      <c r="I516" s="2"/>
      <c r="J516" s="2"/>
      <c r="K516" s="2"/>
      <c r="L516" s="2"/>
      <c r="M516" s="1"/>
      <c r="N516" s="2"/>
      <c r="P516" s="38"/>
      <c r="Q516" s="37"/>
    </row>
    <row r="517" spans="6:17" x14ac:dyDescent="0.2">
      <c r="F517" s="2"/>
      <c r="H517" s="2"/>
      <c r="I517" s="2"/>
      <c r="J517" s="2"/>
      <c r="K517" s="2"/>
      <c r="L517" s="2"/>
      <c r="M517" s="1"/>
      <c r="N517" s="2"/>
      <c r="P517" s="38"/>
      <c r="Q517" s="37"/>
    </row>
    <row r="518" spans="6:17" x14ac:dyDescent="0.2">
      <c r="F518" s="2"/>
      <c r="H518" s="2"/>
      <c r="I518" s="2"/>
      <c r="J518" s="2"/>
      <c r="K518" s="2"/>
      <c r="L518" s="2"/>
      <c r="M518" s="1"/>
      <c r="N518" s="2"/>
      <c r="P518" s="34"/>
      <c r="Q518" s="37"/>
    </row>
    <row r="519" spans="6:17" x14ac:dyDescent="0.2">
      <c r="F519" s="2"/>
      <c r="H519" s="2"/>
      <c r="I519" s="2"/>
      <c r="J519" s="2"/>
      <c r="K519" s="2"/>
      <c r="L519" s="2"/>
      <c r="M519" s="1"/>
      <c r="N519" s="2"/>
      <c r="P519" s="38"/>
      <c r="Q519" s="37"/>
    </row>
    <row r="520" spans="6:17" x14ac:dyDescent="0.2">
      <c r="F520" s="2"/>
      <c r="H520" s="2"/>
      <c r="I520" s="2"/>
      <c r="J520" s="2"/>
      <c r="K520" s="2"/>
      <c r="L520" s="2"/>
      <c r="M520" s="1"/>
      <c r="N520" s="2"/>
      <c r="P520" s="38"/>
      <c r="Q520" s="37"/>
    </row>
    <row r="521" spans="6:17" x14ac:dyDescent="0.2">
      <c r="F521" s="2"/>
      <c r="H521" s="2"/>
      <c r="I521" s="2"/>
      <c r="J521" s="2"/>
      <c r="K521" s="2"/>
      <c r="L521" s="2"/>
      <c r="M521" s="1"/>
      <c r="N521" s="2"/>
      <c r="P521" s="34"/>
      <c r="Q521" s="37"/>
    </row>
    <row r="522" spans="6:17" x14ac:dyDescent="0.2">
      <c r="F522" s="2"/>
      <c r="H522" s="2"/>
      <c r="I522" s="2"/>
      <c r="J522" s="2"/>
      <c r="K522" s="2"/>
      <c r="L522" s="2"/>
      <c r="M522" s="1"/>
      <c r="N522" s="2"/>
      <c r="P522" s="38"/>
      <c r="Q522" s="37"/>
    </row>
    <row r="523" spans="6:17" x14ac:dyDescent="0.2">
      <c r="F523" s="2"/>
      <c r="H523" s="2"/>
      <c r="I523" s="2"/>
      <c r="J523" s="2"/>
      <c r="K523" s="2"/>
      <c r="L523" s="2"/>
      <c r="M523" s="1"/>
      <c r="N523" s="2"/>
      <c r="P523" s="34"/>
      <c r="Q523" s="37"/>
    </row>
    <row r="524" spans="6:17" x14ac:dyDescent="0.2">
      <c r="F524" s="2"/>
      <c r="H524" s="2"/>
      <c r="I524" s="2"/>
      <c r="J524" s="2"/>
      <c r="K524" s="2"/>
      <c r="L524" s="2"/>
      <c r="M524" s="1"/>
      <c r="N524" s="2"/>
      <c r="P524" s="38"/>
      <c r="Q524" s="37"/>
    </row>
    <row r="525" spans="6:17" x14ac:dyDescent="0.2">
      <c r="F525" s="2"/>
      <c r="H525" s="2"/>
      <c r="I525" s="2"/>
      <c r="J525" s="2"/>
      <c r="K525" s="2"/>
      <c r="L525" s="2"/>
      <c r="M525" s="1"/>
      <c r="N525" s="2"/>
      <c r="P525" s="34"/>
      <c r="Q525" s="37"/>
    </row>
    <row r="526" spans="6:17" x14ac:dyDescent="0.2">
      <c r="F526" s="2"/>
      <c r="H526" s="2"/>
      <c r="I526" s="2"/>
      <c r="J526" s="2"/>
      <c r="K526" s="2"/>
      <c r="L526" s="2"/>
      <c r="M526" s="1"/>
      <c r="N526" s="2"/>
      <c r="P526" s="38"/>
      <c r="Q526" s="37"/>
    </row>
    <row r="527" spans="6:17" x14ac:dyDescent="0.2">
      <c r="F527" s="2"/>
      <c r="H527" s="2"/>
      <c r="I527" s="2"/>
      <c r="J527" s="2"/>
      <c r="K527" s="2"/>
      <c r="L527" s="2"/>
      <c r="M527" s="1"/>
      <c r="N527" s="2"/>
      <c r="P527" s="38"/>
      <c r="Q527" s="37"/>
    </row>
    <row r="528" spans="6:17" x14ac:dyDescent="0.2">
      <c r="F528" s="2"/>
      <c r="H528" s="2"/>
      <c r="I528" s="2"/>
      <c r="J528" s="2"/>
      <c r="K528" s="2"/>
      <c r="L528" s="2"/>
      <c r="M528" s="1"/>
      <c r="N528" s="2"/>
      <c r="P528" s="34"/>
      <c r="Q528" s="37"/>
    </row>
    <row r="529" spans="6:17" x14ac:dyDescent="0.2">
      <c r="F529" s="2"/>
      <c r="H529" s="2"/>
      <c r="I529" s="2"/>
      <c r="J529" s="2"/>
      <c r="K529" s="2"/>
      <c r="L529" s="2"/>
      <c r="M529" s="1"/>
      <c r="N529" s="2"/>
      <c r="P529" s="38"/>
      <c r="Q529" s="37"/>
    </row>
    <row r="530" spans="6:17" x14ac:dyDescent="0.2">
      <c r="F530" s="2"/>
      <c r="H530" s="2"/>
      <c r="I530" s="2"/>
      <c r="J530" s="2"/>
      <c r="K530" s="2"/>
      <c r="L530" s="2"/>
      <c r="M530" s="1"/>
      <c r="N530" s="2"/>
      <c r="P530" s="38"/>
      <c r="Q530" s="37"/>
    </row>
    <row r="531" spans="6:17" x14ac:dyDescent="0.2">
      <c r="F531" s="2"/>
      <c r="H531" s="2"/>
      <c r="I531" s="2"/>
      <c r="J531" s="2"/>
      <c r="K531" s="2"/>
      <c r="L531" s="2"/>
      <c r="M531" s="1"/>
      <c r="N531" s="2"/>
      <c r="P531" s="34"/>
      <c r="Q531" s="37"/>
    </row>
    <row r="532" spans="6:17" x14ac:dyDescent="0.2">
      <c r="F532" s="2"/>
      <c r="H532" s="2"/>
      <c r="I532" s="2"/>
      <c r="J532" s="2"/>
      <c r="K532" s="2"/>
      <c r="L532" s="2"/>
      <c r="M532" s="1"/>
      <c r="N532" s="2"/>
      <c r="P532" s="38"/>
      <c r="Q532" s="37"/>
    </row>
    <row r="533" spans="6:17" x14ac:dyDescent="0.2">
      <c r="F533" s="2"/>
      <c r="H533" s="2"/>
      <c r="I533" s="2"/>
      <c r="J533" s="2"/>
      <c r="K533" s="2"/>
      <c r="L533" s="2"/>
      <c r="M533" s="1"/>
      <c r="N533" s="2"/>
      <c r="P533" s="34"/>
      <c r="Q533" s="37"/>
    </row>
    <row r="534" spans="6:17" x14ac:dyDescent="0.2">
      <c r="F534" s="2"/>
      <c r="H534" s="2"/>
      <c r="I534" s="2"/>
      <c r="J534" s="2"/>
      <c r="K534" s="2"/>
      <c r="L534" s="2"/>
      <c r="M534" s="1"/>
      <c r="N534" s="2"/>
      <c r="P534" s="38"/>
      <c r="Q534" s="37"/>
    </row>
    <row r="535" spans="6:17" x14ac:dyDescent="0.2">
      <c r="F535" s="2"/>
      <c r="H535" s="2"/>
      <c r="I535" s="2"/>
      <c r="J535" s="2"/>
      <c r="K535" s="2"/>
      <c r="L535" s="2"/>
      <c r="M535" s="1"/>
      <c r="N535" s="2"/>
      <c r="P535" s="34"/>
      <c r="Q535" s="37"/>
    </row>
    <row r="536" spans="6:17" x14ac:dyDescent="0.2">
      <c r="F536" s="2"/>
      <c r="H536" s="2"/>
      <c r="I536" s="2"/>
      <c r="J536" s="2"/>
      <c r="K536" s="2"/>
      <c r="L536" s="2"/>
      <c r="M536" s="1"/>
      <c r="N536" s="2"/>
      <c r="P536" s="38"/>
      <c r="Q536" s="37"/>
    </row>
    <row r="537" spans="6:17" x14ac:dyDescent="0.2">
      <c r="F537" s="2"/>
      <c r="H537" s="2"/>
      <c r="I537" s="2"/>
      <c r="J537" s="2"/>
      <c r="K537" s="2"/>
      <c r="L537" s="2"/>
      <c r="M537" s="1"/>
      <c r="N537" s="2"/>
      <c r="P537" s="38"/>
      <c r="Q537" s="37"/>
    </row>
    <row r="538" spans="6:17" x14ac:dyDescent="0.2">
      <c r="F538" s="2"/>
      <c r="H538" s="2"/>
      <c r="I538" s="2"/>
      <c r="J538" s="2"/>
      <c r="K538" s="2"/>
      <c r="L538" s="2"/>
      <c r="M538" s="1"/>
      <c r="N538" s="2"/>
      <c r="P538" s="34"/>
      <c r="Q538" s="37"/>
    </row>
    <row r="539" spans="6:17" x14ac:dyDescent="0.2">
      <c r="F539" s="2"/>
      <c r="H539" s="2"/>
      <c r="I539" s="2"/>
      <c r="J539" s="2"/>
      <c r="K539" s="2"/>
      <c r="L539" s="2"/>
      <c r="M539" s="1"/>
      <c r="N539" s="2"/>
      <c r="P539" s="38"/>
      <c r="Q539" s="37"/>
    </row>
    <row r="540" spans="6:17" x14ac:dyDescent="0.2">
      <c r="F540" s="2"/>
      <c r="H540" s="2"/>
      <c r="I540" s="2"/>
      <c r="J540" s="2"/>
      <c r="K540" s="2"/>
      <c r="L540" s="2"/>
      <c r="M540" s="1"/>
      <c r="N540" s="2"/>
      <c r="P540" s="38"/>
      <c r="Q540" s="37"/>
    </row>
    <row r="541" spans="6:17" x14ac:dyDescent="0.2">
      <c r="F541" s="2"/>
      <c r="H541" s="2"/>
      <c r="I541" s="2"/>
      <c r="J541" s="2"/>
      <c r="K541" s="2"/>
      <c r="L541" s="2"/>
      <c r="M541" s="1"/>
      <c r="N541" s="2"/>
      <c r="P541" s="34"/>
      <c r="Q541" s="37"/>
    </row>
    <row r="542" spans="6:17" x14ac:dyDescent="0.2">
      <c r="F542" s="2"/>
      <c r="H542" s="2"/>
      <c r="I542" s="2"/>
      <c r="J542" s="2"/>
      <c r="K542" s="2"/>
      <c r="L542" s="2"/>
      <c r="M542" s="1"/>
      <c r="N542" s="2"/>
      <c r="P542" s="38"/>
      <c r="Q542" s="37"/>
    </row>
    <row r="543" spans="6:17" x14ac:dyDescent="0.2">
      <c r="F543" s="2"/>
      <c r="H543" s="2"/>
      <c r="I543" s="2"/>
      <c r="J543" s="2"/>
      <c r="K543" s="2"/>
      <c r="L543" s="2"/>
      <c r="M543" s="1"/>
      <c r="N543" s="2"/>
      <c r="P543" s="34"/>
      <c r="Q543" s="37"/>
    </row>
    <row r="544" spans="6:17" x14ac:dyDescent="0.2">
      <c r="F544" s="2"/>
      <c r="H544" s="2"/>
      <c r="I544" s="2"/>
      <c r="J544" s="2"/>
      <c r="K544" s="2"/>
      <c r="L544" s="2"/>
      <c r="M544" s="1"/>
      <c r="N544" s="2"/>
      <c r="P544" s="38"/>
      <c r="Q544" s="37"/>
    </row>
    <row r="545" spans="6:17" x14ac:dyDescent="0.2">
      <c r="F545" s="2"/>
      <c r="H545" s="2"/>
      <c r="I545" s="2"/>
      <c r="J545" s="2"/>
      <c r="K545" s="2"/>
      <c r="L545" s="2"/>
      <c r="M545" s="1"/>
      <c r="N545" s="2"/>
      <c r="P545" s="35"/>
      <c r="Q545" s="37"/>
    </row>
    <row r="546" spans="6:17" x14ac:dyDescent="0.2">
      <c r="F546" s="2"/>
      <c r="H546" s="2"/>
      <c r="I546" s="2"/>
      <c r="J546" s="2"/>
      <c r="K546" s="2"/>
      <c r="L546" s="2"/>
      <c r="M546" s="1"/>
      <c r="N546" s="2"/>
      <c r="P546" s="38"/>
      <c r="Q546" s="37"/>
    </row>
    <row r="547" spans="6:17" x14ac:dyDescent="0.2">
      <c r="F547" s="2"/>
      <c r="H547" s="2"/>
      <c r="I547" s="2"/>
      <c r="J547" s="2"/>
      <c r="K547" s="2"/>
      <c r="L547" s="2"/>
      <c r="M547" s="1"/>
      <c r="N547" s="2"/>
      <c r="P547" s="38"/>
      <c r="Q547" s="37"/>
    </row>
    <row r="548" spans="6:17" x14ac:dyDescent="0.2">
      <c r="F548" s="2"/>
      <c r="H548" s="2"/>
      <c r="I548" s="2"/>
      <c r="J548" s="2"/>
      <c r="K548" s="2"/>
      <c r="L548" s="2"/>
      <c r="M548" s="1"/>
      <c r="N548" s="2"/>
      <c r="P548" s="34"/>
      <c r="Q548" s="37"/>
    </row>
    <row r="549" spans="6:17" x14ac:dyDescent="0.2">
      <c r="F549" s="2"/>
      <c r="H549" s="2"/>
      <c r="I549" s="2"/>
      <c r="J549" s="2"/>
      <c r="K549" s="2"/>
      <c r="L549" s="2"/>
      <c r="M549" s="1"/>
      <c r="N549" s="2"/>
      <c r="P549" s="38"/>
      <c r="Q549" s="37"/>
    </row>
    <row r="550" spans="6:17" x14ac:dyDescent="0.2">
      <c r="F550" s="2"/>
      <c r="H550" s="2"/>
      <c r="I550" s="2"/>
      <c r="J550" s="2"/>
      <c r="K550" s="2"/>
      <c r="L550" s="2"/>
      <c r="M550" s="1"/>
      <c r="N550" s="2"/>
      <c r="P550" s="38"/>
      <c r="Q550" s="37"/>
    </row>
    <row r="551" spans="6:17" x14ac:dyDescent="0.2">
      <c r="F551" s="2"/>
      <c r="H551" s="2"/>
      <c r="I551" s="2"/>
      <c r="J551" s="2"/>
      <c r="K551" s="2"/>
      <c r="L551" s="2"/>
      <c r="M551" s="1"/>
      <c r="N551" s="2"/>
      <c r="P551" s="34"/>
      <c r="Q551" s="37"/>
    </row>
    <row r="552" spans="6:17" x14ac:dyDescent="0.2">
      <c r="F552" s="2"/>
      <c r="H552" s="2"/>
      <c r="I552" s="2"/>
      <c r="J552" s="2"/>
      <c r="K552" s="2"/>
      <c r="L552" s="2"/>
      <c r="M552" s="1"/>
      <c r="N552" s="2"/>
      <c r="P552" s="38"/>
      <c r="Q552" s="37"/>
    </row>
    <row r="553" spans="6:17" x14ac:dyDescent="0.2">
      <c r="F553" s="2"/>
      <c r="H553" s="2"/>
      <c r="I553" s="2"/>
      <c r="J553" s="2"/>
      <c r="K553" s="2"/>
      <c r="L553" s="2"/>
      <c r="M553" s="1"/>
      <c r="N553" s="2"/>
      <c r="P553" s="34"/>
      <c r="Q553" s="37"/>
    </row>
    <row r="554" spans="6:17" x14ac:dyDescent="0.2">
      <c r="F554" s="2"/>
      <c r="H554" s="2"/>
      <c r="I554" s="2"/>
      <c r="J554" s="2"/>
      <c r="K554" s="2"/>
      <c r="L554" s="2"/>
      <c r="M554" s="1"/>
      <c r="N554" s="2"/>
      <c r="P554" s="38"/>
      <c r="Q554" s="37"/>
    </row>
    <row r="555" spans="6:17" x14ac:dyDescent="0.2">
      <c r="F555" s="2"/>
      <c r="H555" s="2"/>
      <c r="I555" s="2"/>
      <c r="J555" s="2"/>
      <c r="K555" s="2"/>
      <c r="L555" s="2"/>
      <c r="M555" s="1"/>
      <c r="N555" s="2"/>
      <c r="P555" s="38"/>
      <c r="Q555" s="37"/>
    </row>
    <row r="556" spans="6:17" x14ac:dyDescent="0.2">
      <c r="F556" s="2"/>
      <c r="H556" s="2"/>
      <c r="I556" s="2"/>
      <c r="J556" s="2"/>
      <c r="K556" s="2"/>
      <c r="L556" s="2"/>
      <c r="M556" s="1"/>
      <c r="N556" s="2"/>
      <c r="P556" s="34"/>
      <c r="Q556" s="37"/>
    </row>
    <row r="557" spans="6:17" x14ac:dyDescent="0.2">
      <c r="F557" s="2"/>
      <c r="H557" s="2"/>
      <c r="I557" s="2"/>
      <c r="J557" s="2"/>
      <c r="K557" s="2"/>
      <c r="L557" s="2"/>
      <c r="M557" s="1"/>
      <c r="N557" s="2"/>
      <c r="P557" s="38"/>
      <c r="Q557" s="37"/>
    </row>
    <row r="558" spans="6:17" x14ac:dyDescent="0.2">
      <c r="F558" s="2"/>
      <c r="H558" s="2"/>
      <c r="I558" s="2"/>
      <c r="J558" s="2"/>
      <c r="K558" s="2"/>
      <c r="L558" s="2"/>
      <c r="M558" s="1"/>
      <c r="N558" s="2"/>
      <c r="P558" s="38"/>
      <c r="Q558" s="37"/>
    </row>
    <row r="559" spans="6:17" x14ac:dyDescent="0.2">
      <c r="F559" s="2"/>
      <c r="H559" s="2"/>
      <c r="I559" s="2"/>
      <c r="J559" s="2"/>
      <c r="K559" s="2"/>
      <c r="L559" s="2"/>
      <c r="M559" s="1"/>
      <c r="N559" s="2"/>
      <c r="P559" s="34"/>
      <c r="Q559" s="37"/>
    </row>
    <row r="560" spans="6:17" x14ac:dyDescent="0.2">
      <c r="F560" s="2"/>
      <c r="H560" s="2"/>
      <c r="I560" s="2"/>
      <c r="J560" s="2"/>
      <c r="K560" s="2"/>
      <c r="L560" s="2"/>
      <c r="M560" s="1"/>
      <c r="N560" s="2"/>
      <c r="P560" s="38"/>
      <c r="Q560" s="37"/>
    </row>
    <row r="561" spans="6:17" x14ac:dyDescent="0.2">
      <c r="F561" s="2"/>
      <c r="H561" s="2"/>
      <c r="I561" s="2"/>
      <c r="J561" s="2"/>
      <c r="K561" s="2"/>
      <c r="L561" s="2"/>
      <c r="M561" s="1"/>
      <c r="N561" s="2"/>
      <c r="P561" s="34"/>
      <c r="Q561" s="37"/>
    </row>
    <row r="562" spans="6:17" x14ac:dyDescent="0.2">
      <c r="F562" s="2"/>
      <c r="H562" s="2"/>
      <c r="I562" s="2"/>
      <c r="J562" s="2"/>
      <c r="K562" s="2"/>
      <c r="L562" s="2"/>
      <c r="M562" s="1"/>
      <c r="N562" s="2"/>
      <c r="P562" s="38"/>
      <c r="Q562" s="37"/>
    </row>
    <row r="563" spans="6:17" x14ac:dyDescent="0.2">
      <c r="F563" s="2"/>
      <c r="H563" s="2"/>
      <c r="I563" s="2"/>
      <c r="J563" s="2"/>
      <c r="K563" s="2"/>
      <c r="L563" s="2"/>
      <c r="M563" s="1"/>
      <c r="N563" s="2"/>
      <c r="P563" s="38"/>
      <c r="Q563" s="37"/>
    </row>
    <row r="564" spans="6:17" x14ac:dyDescent="0.2">
      <c r="F564" s="2"/>
      <c r="H564" s="2"/>
      <c r="I564" s="2"/>
      <c r="J564" s="2"/>
      <c r="K564" s="2"/>
      <c r="L564" s="2"/>
      <c r="M564" s="1"/>
      <c r="N564" s="2"/>
      <c r="P564" s="34"/>
      <c r="Q564" s="37"/>
    </row>
    <row r="565" spans="6:17" x14ac:dyDescent="0.2">
      <c r="F565" s="2"/>
      <c r="H565" s="2"/>
      <c r="I565" s="2"/>
      <c r="J565" s="2"/>
      <c r="K565" s="2"/>
      <c r="L565" s="2"/>
      <c r="M565" s="1"/>
      <c r="N565" s="2"/>
      <c r="P565" s="38"/>
      <c r="Q565" s="37"/>
    </row>
    <row r="566" spans="6:17" x14ac:dyDescent="0.2">
      <c r="F566" s="2"/>
      <c r="H566" s="2"/>
      <c r="I566" s="2"/>
      <c r="J566" s="2"/>
      <c r="K566" s="2"/>
      <c r="L566" s="2"/>
      <c r="M566" s="1"/>
      <c r="N566" s="2"/>
      <c r="P566" s="34"/>
      <c r="Q566" s="37"/>
    </row>
    <row r="567" spans="6:17" x14ac:dyDescent="0.2">
      <c r="F567" s="2"/>
      <c r="H567" s="2"/>
      <c r="I567" s="2"/>
      <c r="J567" s="2"/>
      <c r="K567" s="2"/>
      <c r="L567" s="2"/>
      <c r="M567" s="1"/>
      <c r="N567" s="2"/>
      <c r="P567" s="38"/>
      <c r="Q567" s="37"/>
    </row>
    <row r="568" spans="6:17" x14ac:dyDescent="0.2">
      <c r="F568" s="2"/>
      <c r="H568" s="2"/>
      <c r="I568" s="2"/>
      <c r="J568" s="2"/>
      <c r="K568" s="2"/>
      <c r="L568" s="2"/>
      <c r="M568" s="1"/>
      <c r="N568" s="2"/>
      <c r="P568" s="34"/>
      <c r="Q568" s="37"/>
    </row>
    <row r="569" spans="6:17" x14ac:dyDescent="0.2">
      <c r="F569" s="2"/>
      <c r="H569" s="2"/>
      <c r="I569" s="2"/>
      <c r="J569" s="2"/>
      <c r="K569" s="2"/>
      <c r="L569" s="2"/>
      <c r="M569" s="1"/>
      <c r="N569" s="2"/>
      <c r="P569" s="38"/>
      <c r="Q569" s="37"/>
    </row>
    <row r="570" spans="6:17" x14ac:dyDescent="0.2">
      <c r="F570" s="2"/>
      <c r="H570" s="2"/>
      <c r="I570" s="2"/>
      <c r="J570" s="2"/>
      <c r="K570" s="2"/>
      <c r="L570" s="2"/>
      <c r="M570" s="1"/>
      <c r="N570" s="2"/>
      <c r="P570" s="34"/>
      <c r="Q570" s="37"/>
    </row>
    <row r="571" spans="6:17" x14ac:dyDescent="0.2">
      <c r="F571" s="2"/>
      <c r="H571" s="2"/>
      <c r="I571" s="2"/>
      <c r="J571" s="2"/>
      <c r="K571" s="2"/>
      <c r="L571" s="2"/>
      <c r="M571" s="1"/>
      <c r="N571" s="2"/>
      <c r="O571" s="2"/>
    </row>
    <row r="572" spans="6:17" x14ac:dyDescent="0.2">
      <c r="F572" s="2"/>
      <c r="H572" s="2"/>
      <c r="I572" s="2"/>
      <c r="J572" s="2"/>
      <c r="K572" s="2"/>
      <c r="L572" s="2"/>
      <c r="M572" s="1"/>
      <c r="N572" s="2"/>
      <c r="O572" s="2"/>
    </row>
    <row r="573" spans="6:17" x14ac:dyDescent="0.2">
      <c r="F573" s="2"/>
      <c r="H573" s="2"/>
      <c r="I573" s="2"/>
      <c r="J573" s="2"/>
      <c r="K573" s="2"/>
      <c r="L573" s="2"/>
      <c r="M573" s="1"/>
      <c r="N573" s="2"/>
      <c r="O573" s="2"/>
    </row>
    <row r="574" spans="6:17" x14ac:dyDescent="0.2">
      <c r="F574" s="2"/>
      <c r="H574" s="2"/>
      <c r="I574" s="2"/>
      <c r="J574" s="2"/>
      <c r="K574" s="2"/>
      <c r="L574" s="2"/>
      <c r="M574" s="1"/>
      <c r="N574" s="2"/>
      <c r="P574" s="38"/>
      <c r="Q574" s="37"/>
    </row>
    <row r="575" spans="6:17" x14ac:dyDescent="0.2">
      <c r="F575" s="2"/>
      <c r="H575" s="2"/>
      <c r="I575" s="2"/>
      <c r="J575" s="2"/>
      <c r="K575" s="2"/>
      <c r="L575" s="2"/>
      <c r="M575" s="1"/>
      <c r="N575" s="2"/>
      <c r="P575" s="38"/>
      <c r="Q575" s="37"/>
    </row>
    <row r="576" spans="6:17" x14ac:dyDescent="0.2">
      <c r="F576" s="2"/>
      <c r="H576" s="2"/>
      <c r="I576" s="2"/>
      <c r="J576" s="2"/>
      <c r="K576" s="2"/>
      <c r="L576" s="2"/>
      <c r="M576" s="1"/>
      <c r="N576" s="2"/>
    </row>
    <row r="577" spans="6:17" x14ac:dyDescent="0.2">
      <c r="F577" s="2"/>
      <c r="H577" s="2"/>
      <c r="I577" s="2"/>
      <c r="J577" s="2"/>
      <c r="K577" s="2"/>
      <c r="L577" s="2"/>
      <c r="M577" s="1"/>
      <c r="N577" s="2"/>
    </row>
    <row r="578" spans="6:17" x14ac:dyDescent="0.2">
      <c r="F578" s="2"/>
      <c r="H578" s="2"/>
      <c r="I578" s="2"/>
      <c r="J578" s="2"/>
      <c r="K578" s="2"/>
      <c r="L578" s="2"/>
      <c r="M578" s="1"/>
      <c r="N578" s="2"/>
      <c r="P578" s="38"/>
      <c r="Q578" s="37"/>
    </row>
    <row r="579" spans="6:17" x14ac:dyDescent="0.2">
      <c r="F579" s="2"/>
      <c r="H579" s="2"/>
      <c r="I579" s="2"/>
      <c r="J579" s="2"/>
      <c r="K579" s="2"/>
      <c r="L579" s="2"/>
      <c r="M579" s="1"/>
      <c r="N579" s="2"/>
      <c r="P579" s="38"/>
      <c r="Q579" s="37"/>
    </row>
    <row r="580" spans="6:17" x14ac:dyDescent="0.2">
      <c r="F580" s="2"/>
      <c r="H580" s="2"/>
      <c r="I580" s="2"/>
      <c r="J580" s="2"/>
      <c r="K580" s="2"/>
      <c r="L580" s="2"/>
      <c r="M580" s="1"/>
      <c r="N580" s="2"/>
      <c r="P580" s="34"/>
      <c r="Q580" s="37"/>
    </row>
    <row r="581" spans="6:17" x14ac:dyDescent="0.2">
      <c r="F581" s="2"/>
      <c r="H581" s="2"/>
      <c r="I581" s="2"/>
      <c r="J581" s="2"/>
      <c r="K581" s="2"/>
      <c r="L581" s="2"/>
      <c r="M581" s="1"/>
      <c r="N581" s="2"/>
      <c r="P581" s="38"/>
      <c r="Q581" s="37"/>
    </row>
    <row r="582" spans="6:17" x14ac:dyDescent="0.2">
      <c r="F582" s="2"/>
      <c r="H582" s="2"/>
      <c r="I582" s="2"/>
      <c r="J582" s="2"/>
      <c r="K582" s="2"/>
      <c r="L582" s="2"/>
      <c r="M582" s="1"/>
      <c r="N582" s="2"/>
      <c r="P582" s="38"/>
      <c r="Q582" s="37"/>
    </row>
    <row r="583" spans="6:17" x14ac:dyDescent="0.2">
      <c r="F583" s="2"/>
      <c r="H583" s="2"/>
      <c r="I583" s="2"/>
      <c r="J583" s="2"/>
      <c r="K583" s="2"/>
      <c r="L583" s="2"/>
      <c r="M583" s="1"/>
      <c r="N583" s="2"/>
      <c r="P583" s="34"/>
      <c r="Q583" s="37"/>
    </row>
    <row r="584" spans="6:17" x14ac:dyDescent="0.2">
      <c r="F584" s="2"/>
      <c r="H584" s="2"/>
      <c r="I584" s="2"/>
      <c r="J584" s="2"/>
      <c r="K584" s="2"/>
      <c r="L584" s="2"/>
      <c r="M584" s="1"/>
      <c r="N584" s="2"/>
      <c r="P584" s="38"/>
      <c r="Q584" s="37"/>
    </row>
    <row r="585" spans="6:17" x14ac:dyDescent="0.2">
      <c r="F585" s="2"/>
      <c r="H585" s="2"/>
      <c r="I585" s="2"/>
      <c r="J585" s="2"/>
      <c r="K585" s="2"/>
      <c r="L585" s="2"/>
      <c r="M585" s="1"/>
      <c r="N585" s="2"/>
      <c r="P585" s="38"/>
      <c r="Q585" s="37"/>
    </row>
    <row r="586" spans="6:17" x14ac:dyDescent="0.2">
      <c r="F586" s="2"/>
      <c r="H586" s="2"/>
      <c r="I586" s="2"/>
      <c r="J586" s="2"/>
      <c r="K586" s="2"/>
      <c r="L586" s="2"/>
      <c r="M586" s="1"/>
      <c r="N586" s="2"/>
      <c r="P586" s="38"/>
      <c r="Q586" s="37"/>
    </row>
    <row r="587" spans="6:17" x14ac:dyDescent="0.2">
      <c r="F587" s="2"/>
      <c r="H587" s="2"/>
      <c r="I587" s="2"/>
      <c r="J587" s="2"/>
      <c r="K587" s="2"/>
      <c r="L587" s="2"/>
      <c r="M587" s="1"/>
      <c r="N587" s="2"/>
      <c r="P587" s="34"/>
      <c r="Q587" s="37"/>
    </row>
    <row r="588" spans="6:17" x14ac:dyDescent="0.2">
      <c r="F588" s="2"/>
      <c r="H588" s="2"/>
      <c r="I588" s="2"/>
      <c r="J588" s="2"/>
      <c r="K588" s="2"/>
      <c r="L588" s="2"/>
      <c r="M588" s="1"/>
      <c r="N588" s="2"/>
      <c r="P588" s="38"/>
      <c r="Q588" s="37"/>
    </row>
    <row r="589" spans="6:17" x14ac:dyDescent="0.2">
      <c r="F589" s="2"/>
      <c r="H589" s="2"/>
      <c r="I589" s="2"/>
      <c r="J589" s="2"/>
      <c r="K589" s="2"/>
      <c r="L589" s="2"/>
      <c r="M589" s="1"/>
      <c r="N589" s="2"/>
      <c r="P589" s="34"/>
      <c r="Q589" s="37"/>
    </row>
    <row r="590" spans="6:17" x14ac:dyDescent="0.2">
      <c r="F590" s="2"/>
      <c r="H590" s="2"/>
      <c r="I590" s="2"/>
      <c r="J590" s="2"/>
      <c r="K590" s="2"/>
      <c r="L590" s="2"/>
      <c r="M590" s="1"/>
      <c r="N590" s="2"/>
      <c r="P590" s="38"/>
      <c r="Q590" s="37"/>
    </row>
    <row r="591" spans="6:17" x14ac:dyDescent="0.2">
      <c r="F591" s="2"/>
      <c r="H591" s="2"/>
      <c r="I591" s="2"/>
      <c r="J591" s="2"/>
      <c r="K591" s="2"/>
      <c r="L591" s="2"/>
      <c r="M591" s="1"/>
      <c r="N591" s="2"/>
      <c r="P591" s="38"/>
      <c r="Q591" s="37"/>
    </row>
    <row r="592" spans="6:17" x14ac:dyDescent="0.2">
      <c r="F592" s="2"/>
      <c r="H592" s="2"/>
      <c r="I592" s="2"/>
      <c r="J592" s="2"/>
      <c r="K592" s="2"/>
      <c r="L592" s="2"/>
      <c r="M592" s="1"/>
      <c r="N592" s="2"/>
      <c r="P592" s="34"/>
      <c r="Q592" s="37"/>
    </row>
    <row r="593" spans="6:17" x14ac:dyDescent="0.2">
      <c r="F593" s="2"/>
      <c r="H593" s="2"/>
      <c r="I593" s="2"/>
      <c r="J593" s="2"/>
      <c r="K593" s="2"/>
      <c r="L593" s="2"/>
      <c r="M593" s="1"/>
      <c r="N593" s="2"/>
      <c r="P593" s="38"/>
      <c r="Q593" s="37"/>
    </row>
    <row r="594" spans="6:17" x14ac:dyDescent="0.2">
      <c r="F594" s="2"/>
      <c r="H594" s="2"/>
      <c r="I594" s="2"/>
      <c r="J594" s="2"/>
      <c r="K594" s="2"/>
      <c r="L594" s="2"/>
      <c r="M594" s="1"/>
      <c r="N594" s="2"/>
      <c r="P594" s="38"/>
      <c r="Q594" s="37"/>
    </row>
    <row r="595" spans="6:17" x14ac:dyDescent="0.2">
      <c r="F595" s="2"/>
      <c r="H595" s="2"/>
      <c r="I595" s="2"/>
      <c r="J595" s="2"/>
      <c r="K595" s="2"/>
      <c r="L595" s="2"/>
      <c r="M595" s="1"/>
      <c r="N595" s="2"/>
      <c r="P595" s="34"/>
      <c r="Q595" s="37"/>
    </row>
    <row r="596" spans="6:17" x14ac:dyDescent="0.2">
      <c r="F596" s="2"/>
      <c r="H596" s="2"/>
      <c r="I596" s="2"/>
      <c r="J596" s="2"/>
      <c r="K596" s="2"/>
      <c r="L596" s="2"/>
      <c r="M596" s="1"/>
      <c r="N596" s="2"/>
      <c r="P596" s="38"/>
      <c r="Q596" s="37"/>
    </row>
    <row r="597" spans="6:17" x14ac:dyDescent="0.2">
      <c r="F597" s="2"/>
      <c r="H597" s="2"/>
      <c r="I597" s="2"/>
      <c r="J597" s="2"/>
      <c r="K597" s="2"/>
      <c r="L597" s="2"/>
      <c r="M597" s="1"/>
      <c r="N597" s="2"/>
      <c r="P597" s="38"/>
      <c r="Q597" s="37"/>
    </row>
    <row r="598" spans="6:17" x14ac:dyDescent="0.2">
      <c r="F598" s="2"/>
      <c r="H598" s="2"/>
      <c r="I598" s="2"/>
      <c r="J598" s="2"/>
      <c r="K598" s="2"/>
      <c r="L598" s="2"/>
      <c r="M598" s="1"/>
      <c r="N598" s="2"/>
      <c r="P598" s="34"/>
      <c r="Q598" s="37"/>
    </row>
    <row r="599" spans="6:17" x14ac:dyDescent="0.2">
      <c r="F599" s="2"/>
      <c r="H599" s="2"/>
      <c r="I599" s="2"/>
      <c r="J599" s="2"/>
      <c r="K599" s="2"/>
      <c r="L599" s="2"/>
      <c r="M599" s="1"/>
      <c r="N599" s="2"/>
      <c r="P599" s="38"/>
      <c r="Q599" s="37"/>
    </row>
    <row r="600" spans="6:17" x14ac:dyDescent="0.2">
      <c r="F600" s="2"/>
      <c r="H600" s="2"/>
      <c r="I600" s="2"/>
      <c r="J600" s="2"/>
      <c r="K600" s="2"/>
      <c r="L600" s="2"/>
      <c r="M600" s="1"/>
      <c r="N600" s="2"/>
      <c r="P600" s="34"/>
      <c r="Q600" s="37"/>
    </row>
    <row r="601" spans="6:17" x14ac:dyDescent="0.2">
      <c r="F601" s="2"/>
      <c r="H601" s="2"/>
      <c r="I601" s="2"/>
      <c r="J601" s="2"/>
      <c r="K601" s="2"/>
      <c r="L601" s="2"/>
      <c r="M601" s="1"/>
      <c r="N601" s="2"/>
      <c r="P601" s="38"/>
      <c r="Q601" s="37"/>
    </row>
    <row r="602" spans="6:17" x14ac:dyDescent="0.2">
      <c r="F602" s="2"/>
      <c r="H602" s="2"/>
      <c r="I602" s="2"/>
      <c r="J602" s="2"/>
      <c r="K602" s="2"/>
      <c r="L602" s="2"/>
      <c r="M602" s="1"/>
      <c r="N602" s="2"/>
      <c r="P602" s="38"/>
      <c r="Q602" s="37"/>
    </row>
    <row r="603" spans="6:17" x14ac:dyDescent="0.2">
      <c r="F603" s="2"/>
      <c r="H603" s="2"/>
      <c r="I603" s="2"/>
      <c r="J603" s="2"/>
      <c r="K603" s="2"/>
      <c r="L603" s="2"/>
      <c r="M603" s="1"/>
      <c r="N603" s="2"/>
      <c r="P603" s="34"/>
      <c r="Q603" s="37"/>
    </row>
    <row r="604" spans="6:17" x14ac:dyDescent="0.2">
      <c r="F604" s="2"/>
      <c r="H604" s="2"/>
      <c r="I604" s="2"/>
      <c r="J604" s="2"/>
      <c r="K604" s="2"/>
      <c r="L604" s="2"/>
      <c r="M604" s="1"/>
      <c r="N604" s="2"/>
      <c r="P604" s="38"/>
      <c r="Q604" s="37"/>
    </row>
    <row r="605" spans="6:17" x14ac:dyDescent="0.2">
      <c r="F605" s="2"/>
      <c r="H605" s="2"/>
      <c r="I605" s="2"/>
      <c r="J605" s="2"/>
      <c r="K605" s="2"/>
      <c r="L605" s="2"/>
      <c r="M605" s="1"/>
      <c r="N605" s="2"/>
      <c r="P605" s="38"/>
      <c r="Q605" s="37"/>
    </row>
    <row r="606" spans="6:17" x14ac:dyDescent="0.2">
      <c r="F606" s="2"/>
      <c r="H606" s="2"/>
      <c r="I606" s="2"/>
      <c r="J606" s="2"/>
      <c r="K606" s="2"/>
      <c r="L606" s="2"/>
      <c r="M606" s="1"/>
      <c r="N606" s="2"/>
      <c r="P606" s="34"/>
      <c r="Q606" s="37"/>
    </row>
    <row r="607" spans="6:17" x14ac:dyDescent="0.2">
      <c r="F607" s="2"/>
      <c r="H607" s="2"/>
      <c r="I607" s="2"/>
      <c r="J607" s="2"/>
      <c r="K607" s="2"/>
      <c r="L607" s="2"/>
      <c r="M607" s="1"/>
      <c r="N607" s="2"/>
      <c r="P607" s="38"/>
      <c r="Q607" s="37"/>
    </row>
    <row r="608" spans="6:17" x14ac:dyDescent="0.2">
      <c r="F608" s="2"/>
      <c r="H608" s="2"/>
      <c r="I608" s="2"/>
      <c r="J608" s="2"/>
      <c r="K608" s="2"/>
      <c r="L608" s="2"/>
      <c r="M608" s="1"/>
      <c r="N608" s="2"/>
      <c r="P608" s="34"/>
      <c r="Q608" s="37"/>
    </row>
    <row r="609" spans="6:17" x14ac:dyDescent="0.2">
      <c r="F609" s="2"/>
      <c r="H609" s="2"/>
      <c r="I609" s="2"/>
      <c r="J609" s="2"/>
      <c r="K609" s="2"/>
      <c r="L609" s="2"/>
      <c r="M609" s="1"/>
      <c r="N609" s="2"/>
      <c r="P609" s="38"/>
      <c r="Q609" s="37"/>
    </row>
    <row r="610" spans="6:17" x14ac:dyDescent="0.2">
      <c r="F610" s="2"/>
      <c r="H610" s="2"/>
      <c r="I610" s="2"/>
      <c r="J610" s="2"/>
      <c r="K610" s="2"/>
      <c r="L610" s="2"/>
      <c r="M610" s="1"/>
      <c r="N610" s="2"/>
      <c r="P610" s="38"/>
      <c r="Q610" s="37"/>
    </row>
    <row r="611" spans="6:17" x14ac:dyDescent="0.2">
      <c r="F611" s="2"/>
      <c r="H611" s="2"/>
      <c r="I611" s="2"/>
      <c r="J611" s="2"/>
      <c r="K611" s="2"/>
      <c r="L611" s="2"/>
      <c r="M611" s="1"/>
      <c r="N611" s="2"/>
      <c r="P611" s="34"/>
      <c r="Q611" s="37"/>
    </row>
    <row r="612" spans="6:17" x14ac:dyDescent="0.2">
      <c r="F612" s="2"/>
      <c r="H612" s="2"/>
      <c r="I612" s="2"/>
      <c r="J612" s="2"/>
      <c r="K612" s="2"/>
      <c r="L612" s="2"/>
      <c r="M612" s="1"/>
      <c r="N612" s="2"/>
      <c r="P612" s="38"/>
      <c r="Q612" s="37"/>
    </row>
    <row r="613" spans="6:17" x14ac:dyDescent="0.2">
      <c r="F613" s="2"/>
      <c r="H613" s="2"/>
      <c r="I613" s="2"/>
      <c r="J613" s="2"/>
      <c r="K613" s="2"/>
      <c r="L613" s="2"/>
      <c r="M613" s="1"/>
      <c r="N613" s="2"/>
      <c r="P613" s="38"/>
      <c r="Q613" s="37"/>
    </row>
    <row r="614" spans="6:17" x14ac:dyDescent="0.2">
      <c r="F614" s="2"/>
      <c r="H614" s="2"/>
      <c r="I614" s="2"/>
      <c r="J614" s="2"/>
      <c r="K614" s="2"/>
      <c r="L614" s="2"/>
      <c r="M614" s="1"/>
      <c r="N614" s="2"/>
      <c r="P614" s="34"/>
      <c r="Q614" s="37"/>
    </row>
    <row r="615" spans="6:17" x14ac:dyDescent="0.2">
      <c r="F615" s="2"/>
      <c r="H615" s="2"/>
      <c r="I615" s="2"/>
      <c r="J615" s="2"/>
      <c r="K615" s="2"/>
      <c r="L615" s="2"/>
      <c r="M615" s="1"/>
      <c r="N615" s="2"/>
      <c r="P615" s="38"/>
      <c r="Q615" s="37"/>
    </row>
    <row r="616" spans="6:17" x14ac:dyDescent="0.2">
      <c r="F616" s="2"/>
      <c r="H616" s="2"/>
      <c r="I616" s="2"/>
      <c r="J616" s="2"/>
      <c r="K616" s="2"/>
      <c r="L616" s="2"/>
      <c r="M616" s="1"/>
      <c r="N616" s="2"/>
      <c r="P616" s="34"/>
      <c r="Q616" s="37"/>
    </row>
    <row r="617" spans="6:17" x14ac:dyDescent="0.2">
      <c r="F617" s="2"/>
      <c r="H617" s="2"/>
      <c r="I617" s="2"/>
      <c r="J617" s="2"/>
      <c r="K617" s="2"/>
      <c r="L617" s="2"/>
      <c r="M617" s="1"/>
      <c r="N617" s="2"/>
      <c r="P617" s="38"/>
      <c r="Q617" s="37"/>
    </row>
    <row r="618" spans="6:17" x14ac:dyDescent="0.2">
      <c r="F618" s="2"/>
      <c r="H618" s="2"/>
      <c r="I618" s="2"/>
      <c r="J618" s="2"/>
      <c r="K618" s="2"/>
      <c r="L618" s="2"/>
      <c r="M618" s="1"/>
      <c r="N618" s="2"/>
      <c r="P618" s="34"/>
      <c r="Q618" s="37"/>
    </row>
    <row r="619" spans="6:17" x14ac:dyDescent="0.2">
      <c r="F619" s="2"/>
      <c r="H619" s="2"/>
      <c r="I619" s="2"/>
      <c r="J619" s="2"/>
      <c r="K619" s="2"/>
      <c r="L619" s="2"/>
      <c r="M619" s="1"/>
      <c r="N619" s="2"/>
      <c r="P619" s="38"/>
      <c r="Q619" s="37"/>
    </row>
    <row r="620" spans="6:17" x14ac:dyDescent="0.2">
      <c r="F620" s="2"/>
      <c r="H620" s="2"/>
      <c r="I620" s="2"/>
      <c r="J620" s="2"/>
      <c r="K620" s="2"/>
      <c r="L620" s="2"/>
      <c r="M620" s="1"/>
      <c r="N620" s="2"/>
      <c r="P620" s="38"/>
      <c r="Q620" s="37"/>
    </row>
    <row r="621" spans="6:17" x14ac:dyDescent="0.2">
      <c r="F621" s="2"/>
      <c r="H621" s="2"/>
      <c r="I621" s="2"/>
      <c r="J621" s="2"/>
      <c r="K621" s="2"/>
      <c r="L621" s="2"/>
      <c r="M621" s="1"/>
      <c r="N621" s="2"/>
      <c r="P621" s="34"/>
      <c r="Q621" s="37"/>
    </row>
    <row r="622" spans="6:17" x14ac:dyDescent="0.2">
      <c r="F622" s="2"/>
      <c r="H622" s="2"/>
      <c r="I622" s="2"/>
      <c r="J622" s="2"/>
      <c r="K622" s="2"/>
      <c r="L622" s="2"/>
      <c r="M622" s="1"/>
      <c r="N622" s="2"/>
      <c r="P622" s="38"/>
      <c r="Q622" s="37"/>
    </row>
    <row r="623" spans="6:17" x14ac:dyDescent="0.2">
      <c r="F623" s="2"/>
      <c r="H623" s="2"/>
      <c r="I623" s="2"/>
      <c r="J623" s="2"/>
      <c r="K623" s="2"/>
      <c r="L623" s="2"/>
      <c r="M623" s="1"/>
      <c r="N623" s="2"/>
      <c r="P623" s="38"/>
      <c r="Q623" s="37"/>
    </row>
    <row r="624" spans="6:17" x14ac:dyDescent="0.2">
      <c r="F624" s="2"/>
      <c r="H624" s="2"/>
      <c r="I624" s="2"/>
      <c r="J624" s="2"/>
      <c r="K624" s="2"/>
      <c r="L624" s="2"/>
      <c r="M624" s="1"/>
      <c r="N624" s="2"/>
      <c r="P624" s="34"/>
      <c r="Q624" s="37"/>
    </row>
    <row r="625" spans="6:17" x14ac:dyDescent="0.2">
      <c r="F625" s="2"/>
      <c r="H625" s="2"/>
      <c r="I625" s="2"/>
      <c r="J625" s="2"/>
      <c r="K625" s="2"/>
      <c r="L625" s="2"/>
      <c r="M625" s="1"/>
      <c r="N625" s="2"/>
      <c r="P625" s="38"/>
      <c r="Q625" s="37"/>
    </row>
    <row r="626" spans="6:17" x14ac:dyDescent="0.2">
      <c r="F626" s="2"/>
      <c r="H626" s="2"/>
      <c r="I626" s="2"/>
      <c r="J626" s="2"/>
      <c r="K626" s="2"/>
      <c r="L626" s="2"/>
      <c r="M626" s="1"/>
      <c r="N626" s="2"/>
      <c r="P626" s="34"/>
      <c r="Q626" s="37"/>
    </row>
    <row r="627" spans="6:17" x14ac:dyDescent="0.2">
      <c r="F627" s="2"/>
      <c r="H627" s="2"/>
      <c r="I627" s="2"/>
      <c r="J627" s="2"/>
      <c r="K627" s="2"/>
      <c r="L627" s="2"/>
      <c r="M627" s="1"/>
      <c r="N627" s="2"/>
      <c r="P627" s="38"/>
      <c r="Q627" s="37"/>
    </row>
    <row r="628" spans="6:17" x14ac:dyDescent="0.2">
      <c r="F628" s="2"/>
      <c r="H628" s="2"/>
      <c r="I628" s="2"/>
      <c r="J628" s="2"/>
      <c r="K628" s="2"/>
      <c r="L628" s="2"/>
      <c r="M628" s="1"/>
      <c r="N628" s="2"/>
      <c r="P628" s="34"/>
      <c r="Q628" s="37"/>
    </row>
    <row r="629" spans="6:17" x14ac:dyDescent="0.2">
      <c r="F629" s="2"/>
      <c r="H629" s="2"/>
      <c r="I629" s="2"/>
      <c r="J629" s="2"/>
      <c r="K629" s="2"/>
      <c r="L629" s="2"/>
      <c r="M629" s="1"/>
      <c r="N629" s="2"/>
      <c r="P629" s="38"/>
      <c r="Q629" s="37"/>
    </row>
    <row r="630" spans="6:17" x14ac:dyDescent="0.2">
      <c r="F630" s="2"/>
      <c r="H630" s="2"/>
      <c r="I630" s="2"/>
      <c r="J630" s="2"/>
      <c r="K630" s="2"/>
      <c r="L630" s="2"/>
      <c r="M630" s="1"/>
      <c r="N630" s="2"/>
      <c r="P630" s="38"/>
      <c r="Q630" s="37"/>
    </row>
    <row r="631" spans="6:17" x14ac:dyDescent="0.2">
      <c r="F631" s="2"/>
      <c r="H631" s="2"/>
      <c r="I631" s="2"/>
      <c r="J631" s="2"/>
      <c r="K631" s="2"/>
      <c r="L631" s="2"/>
      <c r="M631" s="1"/>
      <c r="N631" s="2"/>
      <c r="P631" s="34"/>
      <c r="Q631" s="37"/>
    </row>
    <row r="632" spans="6:17" x14ac:dyDescent="0.2">
      <c r="F632" s="2"/>
      <c r="H632" s="2"/>
      <c r="I632" s="2"/>
      <c r="J632" s="2"/>
      <c r="K632" s="2"/>
      <c r="L632" s="2"/>
      <c r="M632" s="1"/>
      <c r="N632" s="2"/>
      <c r="P632" s="38"/>
      <c r="Q632" s="37"/>
    </row>
    <row r="633" spans="6:17" x14ac:dyDescent="0.2">
      <c r="F633" s="2"/>
      <c r="H633" s="2"/>
      <c r="I633" s="2"/>
      <c r="J633" s="2"/>
      <c r="K633" s="2"/>
      <c r="L633" s="2"/>
      <c r="M633" s="1"/>
      <c r="N633" s="2"/>
      <c r="P633" s="38"/>
      <c r="Q633" s="37"/>
    </row>
    <row r="634" spans="6:17" x14ac:dyDescent="0.2">
      <c r="F634" s="2"/>
      <c r="H634" s="2"/>
      <c r="I634" s="2"/>
      <c r="J634" s="2"/>
      <c r="K634" s="2"/>
      <c r="L634" s="2"/>
      <c r="M634" s="1"/>
      <c r="N634" s="2"/>
      <c r="P634" s="34"/>
      <c r="Q634" s="37"/>
    </row>
    <row r="635" spans="6:17" x14ac:dyDescent="0.2">
      <c r="F635" s="2"/>
      <c r="H635" s="2"/>
      <c r="I635" s="2"/>
      <c r="J635" s="2"/>
      <c r="K635" s="2"/>
      <c r="L635" s="2"/>
      <c r="M635" s="1"/>
      <c r="N635" s="2"/>
      <c r="P635" s="38"/>
      <c r="Q635" s="37"/>
    </row>
    <row r="636" spans="6:17" x14ac:dyDescent="0.2">
      <c r="F636" s="2"/>
      <c r="H636" s="2"/>
      <c r="I636" s="2"/>
      <c r="J636" s="2"/>
      <c r="K636" s="2"/>
      <c r="L636" s="2"/>
      <c r="M636" s="1"/>
      <c r="N636" s="2"/>
      <c r="P636" s="34"/>
      <c r="Q636" s="37"/>
    </row>
    <row r="637" spans="6:17" x14ac:dyDescent="0.2">
      <c r="F637" s="2"/>
      <c r="H637" s="2"/>
      <c r="I637" s="2"/>
      <c r="J637" s="2"/>
      <c r="K637" s="2"/>
      <c r="L637" s="2"/>
      <c r="M637" s="1"/>
      <c r="N637" s="2"/>
      <c r="P637" s="38"/>
      <c r="Q637" s="37"/>
    </row>
    <row r="638" spans="6:17" x14ac:dyDescent="0.2">
      <c r="F638" s="2"/>
      <c r="H638" s="2"/>
      <c r="I638" s="2"/>
      <c r="J638" s="2"/>
      <c r="K638" s="2"/>
      <c r="L638" s="2"/>
      <c r="M638" s="1"/>
      <c r="N638" s="2"/>
      <c r="P638" s="35"/>
      <c r="Q638" s="37"/>
    </row>
    <row r="639" spans="6:17" x14ac:dyDescent="0.2">
      <c r="F639" s="2"/>
      <c r="H639" s="2"/>
      <c r="I639" s="2"/>
      <c r="J639" s="2"/>
      <c r="K639" s="2"/>
      <c r="L639" s="2"/>
      <c r="M639" s="1"/>
      <c r="N639" s="2"/>
      <c r="P639" s="38"/>
      <c r="Q639" s="37"/>
    </row>
    <row r="640" spans="6:17" x14ac:dyDescent="0.2">
      <c r="F640" s="2"/>
      <c r="H640" s="2"/>
      <c r="I640" s="2"/>
      <c r="J640" s="2"/>
      <c r="K640" s="2"/>
      <c r="L640" s="2"/>
      <c r="M640" s="1"/>
      <c r="N640" s="2"/>
      <c r="P640" s="38"/>
      <c r="Q640" s="37"/>
    </row>
    <row r="641" spans="6:17" x14ac:dyDescent="0.2">
      <c r="F641" s="2"/>
      <c r="H641" s="2"/>
      <c r="I641" s="2"/>
      <c r="J641" s="2"/>
      <c r="K641" s="2"/>
      <c r="L641" s="2"/>
      <c r="M641" s="1"/>
      <c r="N641" s="2"/>
      <c r="P641" s="34"/>
      <c r="Q641" s="37"/>
    </row>
    <row r="642" spans="6:17" x14ac:dyDescent="0.2">
      <c r="F642" s="2"/>
      <c r="H642" s="2"/>
      <c r="I642" s="2"/>
      <c r="J642" s="2"/>
      <c r="K642" s="2"/>
      <c r="L642" s="2"/>
      <c r="M642" s="1"/>
      <c r="N642" s="2"/>
      <c r="P642" s="38"/>
      <c r="Q642" s="37"/>
    </row>
    <row r="643" spans="6:17" x14ac:dyDescent="0.2">
      <c r="F643" s="2"/>
      <c r="H643" s="2"/>
      <c r="I643" s="2"/>
      <c r="J643" s="2"/>
      <c r="K643" s="2"/>
      <c r="L643" s="2"/>
      <c r="M643" s="1"/>
      <c r="N643" s="2"/>
      <c r="P643" s="38"/>
      <c r="Q643" s="37"/>
    </row>
    <row r="644" spans="6:17" x14ac:dyDescent="0.2">
      <c r="F644" s="2"/>
      <c r="H644" s="2"/>
      <c r="I644" s="2"/>
      <c r="J644" s="2"/>
      <c r="K644" s="2"/>
      <c r="L644" s="2"/>
      <c r="M644" s="1"/>
      <c r="N644" s="2"/>
      <c r="P644" s="34"/>
      <c r="Q644" s="37"/>
    </row>
    <row r="645" spans="6:17" x14ac:dyDescent="0.2">
      <c r="F645" s="2"/>
      <c r="H645" s="2"/>
      <c r="I645" s="2"/>
      <c r="J645" s="2"/>
      <c r="K645" s="2"/>
      <c r="L645" s="2"/>
      <c r="M645" s="1"/>
      <c r="N645" s="2"/>
      <c r="P645" s="38"/>
      <c r="Q645" s="37"/>
    </row>
    <row r="646" spans="6:17" x14ac:dyDescent="0.2">
      <c r="F646" s="2"/>
      <c r="H646" s="2"/>
      <c r="I646" s="2"/>
      <c r="J646" s="2"/>
      <c r="K646" s="2"/>
      <c r="L646" s="2"/>
      <c r="M646" s="1"/>
      <c r="N646" s="2"/>
      <c r="P646" s="34"/>
      <c r="Q646" s="37"/>
    </row>
    <row r="647" spans="6:17" x14ac:dyDescent="0.2">
      <c r="F647" s="2"/>
      <c r="H647" s="2"/>
      <c r="I647" s="2"/>
      <c r="J647" s="2"/>
      <c r="K647" s="2"/>
      <c r="L647" s="2"/>
      <c r="M647" s="1"/>
      <c r="N647" s="2"/>
      <c r="P647" s="38"/>
      <c r="Q647" s="37"/>
    </row>
    <row r="648" spans="6:17" x14ac:dyDescent="0.2">
      <c r="F648" s="2"/>
      <c r="H648" s="2"/>
      <c r="I648" s="2"/>
      <c r="J648" s="2"/>
      <c r="K648" s="2"/>
      <c r="L648" s="2"/>
      <c r="M648" s="1"/>
      <c r="N648" s="2"/>
      <c r="P648" s="38"/>
      <c r="Q648" s="37"/>
    </row>
    <row r="649" spans="6:17" x14ac:dyDescent="0.2">
      <c r="F649" s="2"/>
      <c r="H649" s="2"/>
      <c r="I649" s="2"/>
      <c r="J649" s="2"/>
      <c r="K649" s="2"/>
      <c r="L649" s="2"/>
      <c r="M649" s="1"/>
      <c r="N649" s="2"/>
      <c r="P649" s="34"/>
      <c r="Q649" s="37"/>
    </row>
    <row r="650" spans="6:17" x14ac:dyDescent="0.2">
      <c r="F650" s="2"/>
      <c r="H650" s="2"/>
      <c r="I650" s="2"/>
      <c r="J650" s="2"/>
      <c r="K650" s="2"/>
      <c r="L650" s="2"/>
      <c r="M650" s="1"/>
      <c r="N650" s="2"/>
      <c r="P650" s="38"/>
      <c r="Q650" s="37"/>
    </row>
    <row r="651" spans="6:17" x14ac:dyDescent="0.2">
      <c r="F651" s="2"/>
      <c r="H651" s="2"/>
      <c r="I651" s="2"/>
      <c r="J651" s="2"/>
      <c r="K651" s="2"/>
      <c r="L651" s="2"/>
      <c r="M651" s="1"/>
      <c r="N651" s="2"/>
      <c r="P651" s="38"/>
      <c r="Q651" s="37"/>
    </row>
    <row r="652" spans="6:17" x14ac:dyDescent="0.2">
      <c r="F652" s="2"/>
      <c r="H652" s="2"/>
      <c r="I652" s="2"/>
      <c r="J652" s="2"/>
      <c r="K652" s="2"/>
      <c r="L652" s="2"/>
      <c r="M652" s="1"/>
      <c r="N652" s="2"/>
      <c r="P652" s="34"/>
      <c r="Q652" s="37"/>
    </row>
    <row r="653" spans="6:17" x14ac:dyDescent="0.2">
      <c r="F653" s="2"/>
      <c r="H653" s="2"/>
      <c r="I653" s="2"/>
      <c r="J653" s="2"/>
      <c r="K653" s="2"/>
      <c r="L653" s="2"/>
      <c r="M653" s="1"/>
      <c r="N653" s="2"/>
      <c r="P653" s="38"/>
      <c r="Q653" s="37"/>
    </row>
    <row r="654" spans="6:17" x14ac:dyDescent="0.2">
      <c r="F654" s="2"/>
      <c r="H654" s="2"/>
      <c r="I654" s="2"/>
      <c r="J654" s="2"/>
      <c r="K654" s="2"/>
      <c r="L654" s="2"/>
      <c r="M654" s="1"/>
      <c r="N654" s="2"/>
      <c r="P654" s="34"/>
      <c r="Q654" s="37"/>
    </row>
    <row r="655" spans="6:17" x14ac:dyDescent="0.2">
      <c r="F655" s="2"/>
      <c r="H655" s="2"/>
      <c r="I655" s="2"/>
      <c r="J655" s="2"/>
      <c r="K655" s="2"/>
      <c r="L655" s="2"/>
      <c r="M655" s="1"/>
      <c r="N655" s="2"/>
      <c r="P655" s="38"/>
      <c r="Q655" s="37"/>
    </row>
    <row r="656" spans="6:17" x14ac:dyDescent="0.2">
      <c r="F656" s="2"/>
      <c r="H656" s="2"/>
      <c r="I656" s="2"/>
      <c r="J656" s="2"/>
      <c r="K656" s="2"/>
      <c r="L656" s="2"/>
      <c r="M656" s="1"/>
      <c r="N656" s="2"/>
      <c r="P656" s="38"/>
      <c r="Q656" s="37"/>
    </row>
    <row r="657" spans="6:17" x14ac:dyDescent="0.2">
      <c r="F657" s="2"/>
      <c r="H657" s="2"/>
      <c r="I657" s="2"/>
      <c r="J657" s="2"/>
      <c r="K657" s="2"/>
      <c r="L657" s="2"/>
      <c r="M657" s="1"/>
      <c r="N657" s="2"/>
      <c r="P657" s="34"/>
      <c r="Q657" s="37"/>
    </row>
    <row r="658" spans="6:17" x14ac:dyDescent="0.2">
      <c r="F658" s="2"/>
      <c r="H658" s="2"/>
      <c r="I658" s="2"/>
      <c r="J658" s="2"/>
      <c r="K658" s="2"/>
      <c r="L658" s="2"/>
      <c r="M658" s="1"/>
      <c r="N658" s="2"/>
      <c r="P658" s="38"/>
      <c r="Q658" s="37"/>
    </row>
    <row r="659" spans="6:17" x14ac:dyDescent="0.2">
      <c r="F659" s="2"/>
      <c r="H659" s="2"/>
      <c r="I659" s="2"/>
      <c r="J659" s="2"/>
      <c r="K659" s="2"/>
      <c r="L659" s="2"/>
      <c r="M659" s="1"/>
      <c r="N659" s="2"/>
      <c r="P659" s="34"/>
      <c r="Q659" s="37"/>
    </row>
    <row r="660" spans="6:17" x14ac:dyDescent="0.2">
      <c r="F660" s="2"/>
      <c r="H660" s="2"/>
      <c r="I660" s="2"/>
      <c r="J660" s="2"/>
      <c r="K660" s="2"/>
      <c r="L660" s="2"/>
      <c r="M660" s="1"/>
      <c r="N660" s="2"/>
      <c r="P660" s="38"/>
      <c r="Q660" s="37"/>
    </row>
    <row r="661" spans="6:17" x14ac:dyDescent="0.2">
      <c r="F661" s="2"/>
      <c r="H661" s="2"/>
      <c r="I661" s="2"/>
      <c r="J661" s="2"/>
      <c r="K661" s="2"/>
      <c r="L661" s="2"/>
      <c r="M661" s="1"/>
      <c r="N661" s="2"/>
      <c r="P661" s="34"/>
      <c r="Q661" s="37"/>
    </row>
    <row r="662" spans="6:17" x14ac:dyDescent="0.2">
      <c r="F662" s="2"/>
      <c r="H662" s="2"/>
      <c r="I662" s="2"/>
      <c r="J662" s="2"/>
      <c r="K662" s="2"/>
      <c r="L662" s="2"/>
      <c r="M662" s="1"/>
      <c r="N662" s="2"/>
      <c r="P662" s="38"/>
      <c r="Q662" s="37"/>
    </row>
    <row r="663" spans="6:17" x14ac:dyDescent="0.2">
      <c r="F663" s="2"/>
      <c r="H663" s="2"/>
      <c r="I663" s="2"/>
      <c r="J663" s="2"/>
      <c r="K663" s="2"/>
      <c r="L663" s="2"/>
      <c r="M663" s="1"/>
      <c r="N663" s="2"/>
      <c r="P663" s="34"/>
      <c r="Q663" s="37"/>
    </row>
    <row r="664" spans="6:17" x14ac:dyDescent="0.2">
      <c r="F664" s="2"/>
      <c r="H664" s="2"/>
      <c r="I664" s="2"/>
      <c r="J664" s="2"/>
      <c r="K664" s="2"/>
      <c r="L664" s="2"/>
      <c r="M664" s="1"/>
      <c r="N664" s="2"/>
      <c r="O664" s="2"/>
    </row>
    <row r="665" spans="6:17" x14ac:dyDescent="0.2">
      <c r="F665" s="2"/>
      <c r="H665" s="2"/>
      <c r="I665" s="2"/>
      <c r="J665" s="2"/>
      <c r="K665" s="2"/>
      <c r="L665" s="2"/>
      <c r="M665" s="1"/>
      <c r="N665" s="2"/>
      <c r="O665" s="2"/>
    </row>
    <row r="666" spans="6:17" x14ac:dyDescent="0.2">
      <c r="F666" s="2"/>
      <c r="H666" s="2"/>
      <c r="I666" s="2"/>
      <c r="J666" s="2"/>
      <c r="K666" s="2"/>
      <c r="L666" s="2"/>
      <c r="M666" s="1"/>
      <c r="N666" s="2"/>
      <c r="O666" s="2"/>
    </row>
    <row r="667" spans="6:17" x14ac:dyDescent="0.2">
      <c r="F667" s="2"/>
      <c r="H667" s="2"/>
      <c r="I667" s="2"/>
      <c r="J667" s="2"/>
      <c r="K667" s="2"/>
      <c r="L667" s="2"/>
      <c r="M667" s="1"/>
      <c r="N667" s="2"/>
      <c r="P667" s="38"/>
      <c r="Q667" s="37"/>
    </row>
    <row r="668" spans="6:17" x14ac:dyDescent="0.2">
      <c r="F668" s="2"/>
      <c r="H668" s="2"/>
      <c r="I668" s="2"/>
      <c r="J668" s="2"/>
      <c r="K668" s="2"/>
      <c r="L668" s="2"/>
      <c r="M668" s="1"/>
      <c r="N668" s="2"/>
      <c r="P668" s="38"/>
      <c r="Q668" s="37"/>
    </row>
    <row r="669" spans="6:17" x14ac:dyDescent="0.2">
      <c r="F669" s="2"/>
      <c r="H669" s="2"/>
      <c r="I669" s="2"/>
      <c r="J669" s="2"/>
      <c r="K669" s="2"/>
      <c r="L669" s="2"/>
      <c r="M669" s="1"/>
      <c r="N669" s="2"/>
    </row>
    <row r="670" spans="6:17" x14ac:dyDescent="0.2">
      <c r="F670" s="2"/>
      <c r="H670" s="2"/>
      <c r="I670" s="2"/>
      <c r="J670" s="2"/>
      <c r="K670" s="2"/>
      <c r="L670" s="2"/>
      <c r="M670" s="1"/>
      <c r="N670" s="2"/>
    </row>
    <row r="671" spans="6:17" x14ac:dyDescent="0.2">
      <c r="F671" s="2"/>
      <c r="H671" s="2"/>
      <c r="I671" s="2"/>
      <c r="J671" s="2"/>
      <c r="K671" s="2"/>
      <c r="L671" s="2"/>
      <c r="M671" s="1"/>
      <c r="N671" s="2"/>
      <c r="P671" s="38"/>
      <c r="Q671" s="37"/>
    </row>
    <row r="672" spans="6:17" x14ac:dyDescent="0.2">
      <c r="F672" s="2"/>
      <c r="H672" s="2"/>
      <c r="I672" s="2"/>
      <c r="J672" s="2"/>
      <c r="K672" s="2"/>
      <c r="L672" s="2"/>
      <c r="M672" s="1"/>
      <c r="N672" s="2"/>
      <c r="P672" s="38"/>
      <c r="Q672" s="37"/>
    </row>
    <row r="673" spans="6:17" x14ac:dyDescent="0.2">
      <c r="F673" s="2"/>
      <c r="H673" s="2"/>
      <c r="I673" s="2"/>
      <c r="J673" s="2"/>
      <c r="K673" s="2"/>
      <c r="L673" s="2"/>
      <c r="M673" s="1"/>
      <c r="N673" s="2"/>
      <c r="P673" s="34"/>
      <c r="Q673" s="37"/>
    </row>
    <row r="674" spans="6:17" x14ac:dyDescent="0.2">
      <c r="F674" s="2"/>
      <c r="H674" s="2"/>
      <c r="I674" s="2"/>
      <c r="J674" s="2"/>
      <c r="K674" s="2"/>
      <c r="L674" s="2"/>
      <c r="M674" s="1"/>
      <c r="N674" s="2"/>
      <c r="P674" s="38"/>
      <c r="Q674" s="37"/>
    </row>
    <row r="675" spans="6:17" x14ac:dyDescent="0.2">
      <c r="F675" s="2"/>
      <c r="H675" s="2"/>
      <c r="I675" s="2"/>
      <c r="J675" s="2"/>
      <c r="K675" s="2"/>
      <c r="L675" s="2"/>
      <c r="M675" s="1"/>
      <c r="N675" s="2"/>
      <c r="P675" s="38"/>
      <c r="Q675" s="37"/>
    </row>
    <row r="676" spans="6:17" x14ac:dyDescent="0.2">
      <c r="F676" s="2"/>
      <c r="H676" s="2"/>
      <c r="I676" s="2"/>
      <c r="J676" s="2"/>
      <c r="K676" s="2"/>
      <c r="L676" s="2"/>
      <c r="M676" s="1"/>
      <c r="N676" s="2"/>
      <c r="P676" s="34"/>
      <c r="Q676" s="37"/>
    </row>
    <row r="677" spans="6:17" x14ac:dyDescent="0.2">
      <c r="F677" s="2"/>
      <c r="H677" s="2"/>
      <c r="I677" s="2"/>
      <c r="J677" s="2"/>
      <c r="K677" s="2"/>
      <c r="L677" s="2"/>
      <c r="M677" s="1"/>
      <c r="N677" s="2"/>
      <c r="P677" s="38"/>
      <c r="Q677" s="37"/>
    </row>
    <row r="678" spans="6:17" x14ac:dyDescent="0.2">
      <c r="F678" s="2"/>
      <c r="H678" s="2"/>
      <c r="I678" s="2"/>
      <c r="J678" s="2"/>
      <c r="K678" s="2"/>
      <c r="L678" s="2"/>
      <c r="M678" s="1"/>
      <c r="N678" s="2"/>
      <c r="P678" s="38"/>
      <c r="Q678" s="37"/>
    </row>
    <row r="679" spans="6:17" x14ac:dyDescent="0.2">
      <c r="F679" s="2"/>
      <c r="H679" s="2"/>
      <c r="I679" s="2"/>
      <c r="J679" s="2"/>
      <c r="K679" s="2"/>
      <c r="L679" s="2"/>
      <c r="M679" s="1"/>
      <c r="N679" s="2"/>
      <c r="P679" s="38"/>
      <c r="Q679" s="37"/>
    </row>
    <row r="680" spans="6:17" x14ac:dyDescent="0.2">
      <c r="F680" s="2"/>
      <c r="H680" s="2"/>
      <c r="I680" s="2"/>
      <c r="J680" s="2"/>
      <c r="K680" s="2"/>
      <c r="L680" s="2"/>
      <c r="M680" s="1"/>
      <c r="N680" s="2"/>
      <c r="P680" s="34"/>
      <c r="Q680" s="37"/>
    </row>
    <row r="681" spans="6:17" x14ac:dyDescent="0.2">
      <c r="F681" s="2"/>
      <c r="H681" s="2"/>
      <c r="I681" s="2"/>
      <c r="J681" s="2"/>
      <c r="K681" s="2"/>
      <c r="L681" s="2"/>
      <c r="M681" s="1"/>
      <c r="N681" s="2"/>
      <c r="P681" s="38"/>
      <c r="Q681" s="37"/>
    </row>
    <row r="682" spans="6:17" x14ac:dyDescent="0.2">
      <c r="F682" s="2"/>
      <c r="H682" s="2"/>
      <c r="I682" s="2"/>
      <c r="J682" s="2"/>
      <c r="K682" s="2"/>
      <c r="L682" s="2"/>
      <c r="M682" s="1"/>
      <c r="N682" s="2"/>
      <c r="P682" s="34"/>
      <c r="Q682" s="37"/>
    </row>
    <row r="683" spans="6:17" x14ac:dyDescent="0.2">
      <c r="F683" s="2"/>
      <c r="H683" s="2"/>
      <c r="I683" s="2"/>
      <c r="J683" s="2"/>
      <c r="K683" s="2"/>
      <c r="L683" s="2"/>
      <c r="M683" s="1"/>
      <c r="N683" s="2"/>
      <c r="P683" s="38"/>
      <c r="Q683" s="37"/>
    </row>
    <row r="684" spans="6:17" x14ac:dyDescent="0.2">
      <c r="F684" s="2"/>
      <c r="H684" s="2"/>
      <c r="I684" s="2"/>
      <c r="J684" s="2"/>
      <c r="K684" s="2"/>
      <c r="L684" s="2"/>
      <c r="M684" s="1"/>
      <c r="N684" s="2"/>
      <c r="P684" s="38"/>
      <c r="Q684" s="37"/>
    </row>
    <row r="685" spans="6:17" x14ac:dyDescent="0.2">
      <c r="F685" s="2"/>
      <c r="H685" s="2"/>
      <c r="I685" s="2"/>
      <c r="J685" s="2"/>
      <c r="K685" s="2"/>
      <c r="L685" s="2"/>
      <c r="M685" s="1"/>
      <c r="N685" s="2"/>
      <c r="P685" s="34"/>
      <c r="Q685" s="37"/>
    </row>
    <row r="686" spans="6:17" x14ac:dyDescent="0.2">
      <c r="F686" s="2"/>
      <c r="H686" s="2"/>
      <c r="I686" s="2"/>
      <c r="J686" s="2"/>
      <c r="K686" s="2"/>
      <c r="L686" s="2"/>
      <c r="M686" s="1"/>
      <c r="N686" s="2"/>
      <c r="P686" s="38"/>
      <c r="Q686" s="37"/>
    </row>
    <row r="687" spans="6:17" x14ac:dyDescent="0.2">
      <c r="F687" s="2"/>
      <c r="H687" s="2"/>
      <c r="I687" s="2"/>
      <c r="J687" s="2"/>
      <c r="K687" s="2"/>
      <c r="L687" s="2"/>
      <c r="M687" s="1"/>
      <c r="N687" s="2"/>
      <c r="P687" s="38"/>
      <c r="Q687" s="37"/>
    </row>
    <row r="688" spans="6:17" x14ac:dyDescent="0.2">
      <c r="F688" s="2"/>
      <c r="H688" s="2"/>
      <c r="I688" s="2"/>
      <c r="J688" s="2"/>
      <c r="K688" s="2"/>
      <c r="L688" s="2"/>
      <c r="M688" s="1"/>
      <c r="N688" s="2"/>
      <c r="P688" s="34"/>
      <c r="Q688" s="37"/>
    </row>
    <row r="689" spans="6:17" x14ac:dyDescent="0.2">
      <c r="F689" s="2"/>
      <c r="H689" s="2"/>
      <c r="I689" s="2"/>
      <c r="J689" s="2"/>
      <c r="K689" s="2"/>
      <c r="L689" s="2"/>
      <c r="M689" s="1"/>
      <c r="N689" s="2"/>
      <c r="P689" s="38"/>
      <c r="Q689" s="37"/>
    </row>
    <row r="690" spans="6:17" x14ac:dyDescent="0.2">
      <c r="F690" s="2"/>
      <c r="H690" s="2"/>
      <c r="I690" s="2"/>
      <c r="J690" s="2"/>
      <c r="K690" s="2"/>
      <c r="L690" s="2"/>
      <c r="M690" s="1"/>
      <c r="N690" s="2"/>
      <c r="P690" s="38"/>
      <c r="Q690" s="37"/>
    </row>
    <row r="691" spans="6:17" x14ac:dyDescent="0.2">
      <c r="F691" s="2"/>
      <c r="H691" s="2"/>
      <c r="I691" s="2"/>
      <c r="J691" s="2"/>
      <c r="K691" s="2"/>
      <c r="L691" s="2"/>
      <c r="M691" s="1"/>
      <c r="N691" s="2"/>
      <c r="P691" s="34"/>
      <c r="Q691" s="37"/>
    </row>
    <row r="692" spans="6:17" x14ac:dyDescent="0.2">
      <c r="F692" s="2"/>
      <c r="H692" s="2"/>
      <c r="I692" s="2"/>
      <c r="J692" s="2"/>
      <c r="K692" s="2"/>
      <c r="L692" s="2"/>
      <c r="M692" s="1"/>
      <c r="N692" s="2"/>
      <c r="P692" s="38"/>
      <c r="Q692" s="37"/>
    </row>
    <row r="693" spans="6:17" x14ac:dyDescent="0.2">
      <c r="F693" s="2"/>
      <c r="H693" s="2"/>
      <c r="I693" s="2"/>
      <c r="J693" s="2"/>
      <c r="K693" s="2"/>
      <c r="L693" s="2"/>
      <c r="M693" s="1"/>
      <c r="N693" s="2"/>
      <c r="P693" s="34"/>
      <c r="Q693" s="37"/>
    </row>
    <row r="694" spans="6:17" x14ac:dyDescent="0.2">
      <c r="F694" s="2"/>
      <c r="H694" s="2"/>
      <c r="I694" s="2"/>
      <c r="J694" s="2"/>
      <c r="K694" s="2"/>
      <c r="L694" s="2"/>
      <c r="M694" s="1"/>
      <c r="N694" s="2"/>
      <c r="P694" s="38"/>
      <c r="Q694" s="37"/>
    </row>
    <row r="695" spans="6:17" x14ac:dyDescent="0.2">
      <c r="F695" s="2"/>
      <c r="H695" s="2"/>
      <c r="I695" s="2"/>
      <c r="J695" s="2"/>
      <c r="K695" s="2"/>
      <c r="L695" s="2"/>
      <c r="M695" s="1"/>
      <c r="N695" s="2"/>
      <c r="P695" s="38"/>
      <c r="Q695" s="37"/>
    </row>
    <row r="696" spans="6:17" x14ac:dyDescent="0.2">
      <c r="F696" s="2"/>
      <c r="H696" s="2"/>
      <c r="I696" s="2"/>
      <c r="J696" s="2"/>
      <c r="K696" s="2"/>
      <c r="L696" s="2"/>
      <c r="M696" s="1"/>
      <c r="N696" s="2"/>
      <c r="P696" s="34"/>
      <c r="Q696" s="37"/>
    </row>
    <row r="697" spans="6:17" x14ac:dyDescent="0.2">
      <c r="F697" s="2"/>
      <c r="H697" s="2"/>
      <c r="I697" s="2"/>
      <c r="J697" s="2"/>
      <c r="K697" s="2"/>
      <c r="L697" s="2"/>
      <c r="M697" s="1"/>
      <c r="N697" s="2"/>
      <c r="P697" s="38"/>
      <c r="Q697" s="37"/>
    </row>
    <row r="698" spans="6:17" x14ac:dyDescent="0.2">
      <c r="F698" s="2"/>
      <c r="H698" s="2"/>
      <c r="I698" s="2"/>
      <c r="J698" s="2"/>
      <c r="K698" s="2"/>
      <c r="L698" s="2"/>
      <c r="M698" s="1"/>
      <c r="N698" s="2"/>
      <c r="P698" s="38"/>
      <c r="Q698" s="37"/>
    </row>
    <row r="699" spans="6:17" x14ac:dyDescent="0.2">
      <c r="F699" s="2"/>
      <c r="H699" s="2"/>
      <c r="I699" s="2"/>
      <c r="J699" s="2"/>
      <c r="K699" s="2"/>
      <c r="L699" s="2"/>
      <c r="M699" s="1"/>
      <c r="N699" s="2"/>
      <c r="P699" s="34"/>
      <c r="Q699" s="37"/>
    </row>
    <row r="700" spans="6:17" x14ac:dyDescent="0.2">
      <c r="F700" s="2"/>
      <c r="H700" s="2"/>
      <c r="I700" s="2"/>
      <c r="J700" s="2"/>
      <c r="K700" s="2"/>
      <c r="L700" s="2"/>
      <c r="M700" s="1"/>
      <c r="N700" s="2"/>
      <c r="P700" s="38"/>
      <c r="Q700" s="37"/>
    </row>
    <row r="701" spans="6:17" x14ac:dyDescent="0.2">
      <c r="F701" s="2"/>
      <c r="H701" s="2"/>
      <c r="I701" s="2"/>
      <c r="J701" s="2"/>
      <c r="K701" s="2"/>
      <c r="L701" s="2"/>
      <c r="M701" s="1"/>
      <c r="N701" s="2"/>
      <c r="P701" s="34"/>
      <c r="Q701" s="37"/>
    </row>
    <row r="702" spans="6:17" x14ac:dyDescent="0.2">
      <c r="F702" s="2"/>
      <c r="H702" s="2"/>
      <c r="I702" s="2"/>
      <c r="J702" s="2"/>
      <c r="K702" s="2"/>
      <c r="L702" s="2"/>
      <c r="M702" s="1"/>
      <c r="N702" s="2"/>
      <c r="P702" s="38"/>
      <c r="Q702" s="37"/>
    </row>
    <row r="703" spans="6:17" x14ac:dyDescent="0.2">
      <c r="F703" s="2"/>
      <c r="H703" s="2"/>
      <c r="I703" s="2"/>
      <c r="J703" s="2"/>
      <c r="K703" s="2"/>
      <c r="L703" s="2"/>
      <c r="M703" s="1"/>
      <c r="N703" s="2"/>
      <c r="P703" s="38"/>
      <c r="Q703" s="37"/>
    </row>
    <row r="704" spans="6:17" x14ac:dyDescent="0.2">
      <c r="F704" s="2"/>
      <c r="H704" s="2"/>
      <c r="I704" s="2"/>
      <c r="J704" s="2"/>
      <c r="K704" s="2"/>
      <c r="L704" s="2"/>
      <c r="M704" s="1"/>
      <c r="N704" s="2"/>
      <c r="P704" s="34"/>
      <c r="Q704" s="37"/>
    </row>
    <row r="705" spans="6:17" x14ac:dyDescent="0.2">
      <c r="F705" s="2"/>
      <c r="H705" s="2"/>
      <c r="I705" s="2"/>
      <c r="J705" s="2"/>
      <c r="K705" s="2"/>
      <c r="L705" s="2"/>
      <c r="M705" s="1"/>
      <c r="N705" s="2"/>
      <c r="P705" s="38"/>
      <c r="Q705" s="37"/>
    </row>
    <row r="706" spans="6:17" x14ac:dyDescent="0.2">
      <c r="F706" s="2"/>
      <c r="H706" s="2"/>
      <c r="I706" s="2"/>
      <c r="J706" s="2"/>
      <c r="K706" s="2"/>
      <c r="L706" s="2"/>
      <c r="M706" s="1"/>
      <c r="N706" s="2"/>
      <c r="P706" s="38"/>
      <c r="Q706" s="37"/>
    </row>
    <row r="707" spans="6:17" x14ac:dyDescent="0.2">
      <c r="F707" s="2"/>
      <c r="H707" s="2"/>
      <c r="I707" s="2"/>
      <c r="J707" s="2"/>
      <c r="K707" s="2"/>
      <c r="L707" s="2"/>
      <c r="M707" s="1"/>
      <c r="N707" s="2"/>
      <c r="P707" s="34"/>
      <c r="Q707" s="37"/>
    </row>
    <row r="708" spans="6:17" x14ac:dyDescent="0.2">
      <c r="F708" s="2"/>
      <c r="H708" s="2"/>
      <c r="I708" s="2"/>
      <c r="J708" s="2"/>
      <c r="K708" s="2"/>
      <c r="L708" s="2"/>
      <c r="M708" s="1"/>
      <c r="N708" s="2"/>
      <c r="P708" s="38"/>
      <c r="Q708" s="37"/>
    </row>
    <row r="709" spans="6:17" x14ac:dyDescent="0.2">
      <c r="F709" s="2"/>
      <c r="H709" s="2"/>
      <c r="I709" s="2"/>
      <c r="J709" s="2"/>
      <c r="K709" s="2"/>
      <c r="L709" s="2"/>
      <c r="M709" s="1"/>
      <c r="N709" s="2"/>
      <c r="P709" s="34"/>
      <c r="Q709" s="37"/>
    </row>
    <row r="710" spans="6:17" x14ac:dyDescent="0.2">
      <c r="F710" s="2"/>
      <c r="H710" s="2"/>
      <c r="I710" s="2"/>
      <c r="J710" s="2"/>
      <c r="K710" s="2"/>
      <c r="L710" s="2"/>
      <c r="M710" s="1"/>
      <c r="N710" s="2"/>
      <c r="P710" s="38"/>
      <c r="Q710" s="37"/>
    </row>
    <row r="711" spans="6:17" x14ac:dyDescent="0.2">
      <c r="F711" s="2"/>
      <c r="H711" s="2"/>
      <c r="I711" s="2"/>
      <c r="J711" s="2"/>
      <c r="K711" s="2"/>
      <c r="L711" s="2"/>
      <c r="M711" s="1"/>
      <c r="N711" s="2"/>
      <c r="P711" s="34"/>
      <c r="Q711" s="37"/>
    </row>
    <row r="712" spans="6:17" x14ac:dyDescent="0.2">
      <c r="F712" s="2"/>
      <c r="H712" s="2"/>
      <c r="I712" s="2"/>
      <c r="J712" s="2"/>
      <c r="K712" s="2"/>
      <c r="L712" s="2"/>
      <c r="M712" s="1"/>
      <c r="N712" s="2"/>
      <c r="P712" s="38"/>
      <c r="Q712" s="37"/>
    </row>
    <row r="713" spans="6:17" x14ac:dyDescent="0.2">
      <c r="F713" s="2"/>
      <c r="H713" s="2"/>
      <c r="I713" s="2"/>
      <c r="J713" s="2"/>
      <c r="K713" s="2"/>
      <c r="L713" s="2"/>
      <c r="M713" s="1"/>
      <c r="N713" s="2"/>
      <c r="P713" s="38"/>
      <c r="Q713" s="37"/>
    </row>
    <row r="714" spans="6:17" x14ac:dyDescent="0.2">
      <c r="F714" s="2"/>
      <c r="H714" s="2"/>
      <c r="I714" s="2"/>
      <c r="J714" s="2"/>
      <c r="K714" s="2"/>
      <c r="L714" s="2"/>
      <c r="M714" s="1"/>
      <c r="N714" s="2"/>
      <c r="P714" s="34"/>
      <c r="Q714" s="37"/>
    </row>
    <row r="715" spans="6:17" x14ac:dyDescent="0.2">
      <c r="F715" s="2"/>
      <c r="H715" s="2"/>
      <c r="I715" s="2"/>
      <c r="J715" s="2"/>
      <c r="K715" s="2"/>
      <c r="L715" s="2"/>
      <c r="M715" s="1"/>
      <c r="N715" s="2"/>
      <c r="P715" s="38"/>
      <c r="Q715" s="37"/>
    </row>
    <row r="716" spans="6:17" x14ac:dyDescent="0.2">
      <c r="F716" s="2"/>
      <c r="H716" s="2"/>
      <c r="I716" s="2"/>
      <c r="J716" s="2"/>
      <c r="K716" s="2"/>
      <c r="L716" s="2"/>
      <c r="M716" s="1"/>
      <c r="N716" s="2"/>
      <c r="P716" s="38"/>
      <c r="Q716" s="37"/>
    </row>
    <row r="717" spans="6:17" x14ac:dyDescent="0.2">
      <c r="F717" s="2"/>
      <c r="H717" s="2"/>
      <c r="I717" s="2"/>
      <c r="J717" s="2"/>
      <c r="K717" s="2"/>
      <c r="L717" s="2"/>
      <c r="M717" s="1"/>
      <c r="N717" s="2"/>
      <c r="P717" s="34"/>
      <c r="Q717" s="37"/>
    </row>
    <row r="718" spans="6:17" x14ac:dyDescent="0.2">
      <c r="F718" s="2"/>
      <c r="H718" s="2"/>
      <c r="I718" s="2"/>
      <c r="J718" s="2"/>
      <c r="K718" s="2"/>
      <c r="L718" s="2"/>
      <c r="M718" s="1"/>
      <c r="N718" s="2"/>
      <c r="P718" s="38"/>
      <c r="Q718" s="37"/>
    </row>
    <row r="719" spans="6:17" x14ac:dyDescent="0.2">
      <c r="F719" s="2"/>
      <c r="H719" s="2"/>
      <c r="I719" s="2"/>
      <c r="J719" s="2"/>
      <c r="K719" s="2"/>
      <c r="L719" s="2"/>
      <c r="M719" s="1"/>
      <c r="N719" s="2"/>
      <c r="P719" s="34"/>
      <c r="Q719" s="37"/>
    </row>
    <row r="720" spans="6:17" x14ac:dyDescent="0.2">
      <c r="F720" s="2"/>
      <c r="H720" s="2"/>
      <c r="I720" s="2"/>
      <c r="J720" s="2"/>
      <c r="K720" s="2"/>
      <c r="L720" s="2"/>
      <c r="M720" s="1"/>
      <c r="N720" s="2"/>
      <c r="P720" s="38"/>
      <c r="Q720" s="37"/>
    </row>
    <row r="721" spans="6:17" x14ac:dyDescent="0.2">
      <c r="F721" s="2"/>
      <c r="H721" s="2"/>
      <c r="I721" s="2"/>
      <c r="J721" s="2"/>
      <c r="K721" s="2"/>
      <c r="L721" s="2"/>
      <c r="M721" s="1"/>
      <c r="N721" s="2"/>
      <c r="P721" s="34"/>
      <c r="Q721" s="37"/>
    </row>
    <row r="722" spans="6:17" x14ac:dyDescent="0.2">
      <c r="F722" s="2"/>
      <c r="H722" s="2"/>
      <c r="I722" s="2"/>
      <c r="J722" s="2"/>
      <c r="K722" s="2"/>
      <c r="L722" s="2"/>
      <c r="M722" s="1"/>
      <c r="N722" s="2"/>
      <c r="P722" s="38"/>
      <c r="Q722" s="37"/>
    </row>
    <row r="723" spans="6:17" x14ac:dyDescent="0.2">
      <c r="F723" s="2"/>
      <c r="H723" s="2"/>
      <c r="I723" s="2"/>
      <c r="J723" s="2"/>
      <c r="K723" s="2"/>
      <c r="L723" s="2"/>
      <c r="M723" s="1"/>
      <c r="N723" s="2"/>
      <c r="P723" s="38"/>
      <c r="Q723" s="37"/>
    </row>
    <row r="724" spans="6:17" x14ac:dyDescent="0.2">
      <c r="F724" s="2"/>
      <c r="H724" s="2"/>
      <c r="I724" s="2"/>
      <c r="J724" s="2"/>
      <c r="K724" s="2"/>
      <c r="L724" s="2"/>
      <c r="M724" s="1"/>
      <c r="N724" s="2"/>
      <c r="P724" s="34"/>
      <c r="Q724" s="37"/>
    </row>
    <row r="725" spans="6:17" x14ac:dyDescent="0.2">
      <c r="F725" s="2"/>
      <c r="H725" s="2"/>
      <c r="I725" s="2"/>
      <c r="J725" s="2"/>
      <c r="K725" s="2"/>
      <c r="L725" s="2"/>
      <c r="M725" s="1"/>
      <c r="N725" s="2"/>
      <c r="P725" s="38"/>
      <c r="Q725" s="37"/>
    </row>
    <row r="726" spans="6:17" x14ac:dyDescent="0.2">
      <c r="F726" s="2"/>
      <c r="H726" s="2"/>
      <c r="I726" s="2"/>
      <c r="J726" s="2"/>
      <c r="K726" s="2"/>
      <c r="L726" s="2"/>
      <c r="M726" s="1"/>
      <c r="N726" s="2"/>
      <c r="P726" s="38"/>
      <c r="Q726" s="37"/>
    </row>
    <row r="727" spans="6:17" x14ac:dyDescent="0.2">
      <c r="F727" s="2"/>
      <c r="H727" s="2"/>
      <c r="I727" s="2"/>
      <c r="J727" s="2"/>
      <c r="K727" s="2"/>
      <c r="L727" s="2"/>
      <c r="M727" s="1"/>
      <c r="N727" s="2"/>
      <c r="P727" s="34"/>
      <c r="Q727" s="37"/>
    </row>
    <row r="728" spans="6:17" x14ac:dyDescent="0.2">
      <c r="F728" s="2"/>
      <c r="H728" s="2"/>
      <c r="I728" s="2"/>
      <c r="J728" s="2"/>
      <c r="K728" s="2"/>
      <c r="L728" s="2"/>
      <c r="M728" s="1"/>
      <c r="N728" s="2"/>
      <c r="P728" s="38"/>
      <c r="Q728" s="37"/>
    </row>
    <row r="729" spans="6:17" x14ac:dyDescent="0.2">
      <c r="F729" s="2"/>
      <c r="H729" s="2"/>
      <c r="I729" s="2"/>
      <c r="J729" s="2"/>
      <c r="K729" s="2"/>
      <c r="L729" s="2"/>
      <c r="M729" s="1"/>
      <c r="N729" s="2"/>
      <c r="P729" s="34"/>
      <c r="Q729" s="37"/>
    </row>
    <row r="730" spans="6:17" x14ac:dyDescent="0.2">
      <c r="F730" s="2"/>
      <c r="H730" s="2"/>
      <c r="I730" s="2"/>
      <c r="J730" s="2"/>
      <c r="K730" s="2"/>
      <c r="L730" s="2"/>
      <c r="M730" s="1"/>
      <c r="N730" s="2"/>
      <c r="P730" s="38"/>
      <c r="Q730" s="37"/>
    </row>
    <row r="731" spans="6:17" x14ac:dyDescent="0.2">
      <c r="F731" s="2"/>
      <c r="H731" s="2"/>
      <c r="I731" s="2"/>
      <c r="J731" s="2"/>
      <c r="K731" s="2"/>
      <c r="L731" s="2"/>
      <c r="M731" s="1"/>
      <c r="N731" s="2"/>
      <c r="P731" s="35"/>
      <c r="Q731" s="37"/>
    </row>
    <row r="732" spans="6:17" x14ac:dyDescent="0.2">
      <c r="F732" s="2"/>
      <c r="H732" s="2"/>
      <c r="I732" s="2"/>
      <c r="J732" s="2"/>
      <c r="K732" s="2"/>
      <c r="L732" s="2"/>
      <c r="M732" s="1"/>
      <c r="N732" s="2"/>
      <c r="P732" s="38"/>
      <c r="Q732" s="37"/>
    </row>
    <row r="733" spans="6:17" x14ac:dyDescent="0.2">
      <c r="F733" s="2"/>
      <c r="H733" s="2"/>
      <c r="I733" s="2"/>
      <c r="J733" s="2"/>
      <c r="K733" s="2"/>
      <c r="L733" s="2"/>
      <c r="M733" s="1"/>
      <c r="N733" s="2"/>
      <c r="P733" s="38"/>
      <c r="Q733" s="37"/>
    </row>
    <row r="734" spans="6:17" x14ac:dyDescent="0.2">
      <c r="F734" s="2"/>
      <c r="H734" s="2"/>
      <c r="I734" s="2"/>
      <c r="J734" s="2"/>
      <c r="K734" s="2"/>
      <c r="L734" s="2"/>
      <c r="M734" s="1"/>
      <c r="N734" s="2"/>
      <c r="P734" s="34"/>
      <c r="Q734" s="37"/>
    </row>
    <row r="735" spans="6:17" x14ac:dyDescent="0.2">
      <c r="F735" s="2"/>
      <c r="H735" s="2"/>
      <c r="I735" s="2"/>
      <c r="J735" s="2"/>
      <c r="K735" s="2"/>
      <c r="L735" s="2"/>
      <c r="M735" s="1"/>
      <c r="N735" s="2"/>
      <c r="P735" s="38"/>
      <c r="Q735" s="37"/>
    </row>
    <row r="736" spans="6:17" x14ac:dyDescent="0.2">
      <c r="F736" s="2"/>
      <c r="H736" s="2"/>
      <c r="I736" s="2"/>
      <c r="J736" s="2"/>
      <c r="K736" s="2"/>
      <c r="L736" s="2"/>
      <c r="M736" s="1"/>
      <c r="N736" s="2"/>
      <c r="P736" s="38"/>
      <c r="Q736" s="37"/>
    </row>
    <row r="737" spans="6:17" x14ac:dyDescent="0.2">
      <c r="F737" s="2"/>
      <c r="H737" s="2"/>
      <c r="I737" s="2"/>
      <c r="J737" s="2"/>
      <c r="K737" s="2"/>
      <c r="L737" s="2"/>
      <c r="M737" s="1"/>
      <c r="N737" s="2"/>
      <c r="P737" s="34"/>
      <c r="Q737" s="37"/>
    </row>
    <row r="738" spans="6:17" x14ac:dyDescent="0.2">
      <c r="F738" s="2"/>
      <c r="H738" s="2"/>
      <c r="I738" s="2"/>
      <c r="J738" s="2"/>
      <c r="K738" s="2"/>
      <c r="L738" s="2"/>
      <c r="M738" s="1"/>
      <c r="N738" s="2"/>
      <c r="P738" s="38"/>
      <c r="Q738" s="37"/>
    </row>
    <row r="739" spans="6:17" x14ac:dyDescent="0.2">
      <c r="F739" s="2"/>
      <c r="H739" s="2"/>
      <c r="I739" s="2"/>
      <c r="J739" s="2"/>
      <c r="K739" s="2"/>
      <c r="L739" s="2"/>
      <c r="M739" s="1"/>
      <c r="N739" s="2"/>
      <c r="P739" s="34"/>
      <c r="Q739" s="37"/>
    </row>
    <row r="740" spans="6:17" x14ac:dyDescent="0.2">
      <c r="F740" s="2"/>
      <c r="H740" s="2"/>
      <c r="I740" s="2"/>
      <c r="J740" s="2"/>
      <c r="K740" s="2"/>
      <c r="L740" s="2"/>
      <c r="M740" s="1"/>
      <c r="N740" s="2"/>
      <c r="P740" s="38"/>
      <c r="Q740" s="37"/>
    </row>
    <row r="741" spans="6:17" x14ac:dyDescent="0.2">
      <c r="F741" s="2"/>
      <c r="H741" s="2"/>
      <c r="I741" s="2"/>
      <c r="J741" s="2"/>
      <c r="K741" s="2"/>
      <c r="L741" s="2"/>
      <c r="M741" s="1"/>
      <c r="N741" s="2"/>
      <c r="P741" s="38"/>
      <c r="Q741" s="37"/>
    </row>
    <row r="742" spans="6:17" x14ac:dyDescent="0.2">
      <c r="F742" s="2"/>
      <c r="H742" s="2"/>
      <c r="I742" s="2"/>
      <c r="J742" s="2"/>
      <c r="K742" s="2"/>
      <c r="L742" s="2"/>
      <c r="M742" s="1"/>
      <c r="N742" s="2"/>
      <c r="P742" s="34"/>
      <c r="Q742" s="37"/>
    </row>
    <row r="743" spans="6:17" x14ac:dyDescent="0.2">
      <c r="F743" s="2"/>
      <c r="H743" s="2"/>
      <c r="I743" s="2"/>
      <c r="J743" s="2"/>
      <c r="K743" s="2"/>
      <c r="L743" s="2"/>
      <c r="M743" s="1"/>
      <c r="N743" s="2"/>
      <c r="P743" s="38"/>
      <c r="Q743" s="37"/>
    </row>
    <row r="744" spans="6:17" x14ac:dyDescent="0.2">
      <c r="F744" s="2"/>
      <c r="H744" s="2"/>
      <c r="I744" s="2"/>
      <c r="J744" s="2"/>
      <c r="K744" s="2"/>
      <c r="L744" s="2"/>
      <c r="M744" s="1"/>
      <c r="N744" s="2"/>
      <c r="P744" s="38"/>
      <c r="Q744" s="37"/>
    </row>
    <row r="745" spans="6:17" x14ac:dyDescent="0.2">
      <c r="F745" s="2"/>
      <c r="H745" s="2"/>
      <c r="I745" s="2"/>
      <c r="J745" s="2"/>
      <c r="K745" s="2"/>
      <c r="L745" s="2"/>
      <c r="M745" s="1"/>
      <c r="N745" s="2"/>
      <c r="P745" s="34"/>
      <c r="Q745" s="37"/>
    </row>
    <row r="746" spans="6:17" x14ac:dyDescent="0.2">
      <c r="F746" s="2"/>
      <c r="H746" s="2"/>
      <c r="I746" s="2"/>
      <c r="J746" s="2"/>
      <c r="K746" s="2"/>
      <c r="L746" s="2"/>
      <c r="M746" s="1"/>
      <c r="N746" s="2"/>
      <c r="P746" s="38"/>
      <c r="Q746" s="37"/>
    </row>
    <row r="747" spans="6:17" x14ac:dyDescent="0.2">
      <c r="F747" s="2"/>
      <c r="H747" s="2"/>
      <c r="I747" s="2"/>
      <c r="J747" s="2"/>
      <c r="K747" s="2"/>
      <c r="L747" s="2"/>
      <c r="M747" s="1"/>
      <c r="N747" s="2"/>
      <c r="P747" s="34"/>
      <c r="Q747" s="37"/>
    </row>
    <row r="748" spans="6:17" x14ac:dyDescent="0.2">
      <c r="F748" s="2"/>
      <c r="H748" s="2"/>
      <c r="I748" s="2"/>
      <c r="J748" s="2"/>
      <c r="K748" s="2"/>
      <c r="L748" s="2"/>
      <c r="M748" s="1"/>
      <c r="N748" s="2"/>
      <c r="P748" s="38"/>
      <c r="Q748" s="37"/>
    </row>
    <row r="749" spans="6:17" x14ac:dyDescent="0.2">
      <c r="F749" s="2"/>
      <c r="H749" s="2"/>
      <c r="I749" s="2"/>
      <c r="J749" s="2"/>
      <c r="K749" s="2"/>
      <c r="L749" s="2"/>
      <c r="M749" s="1"/>
      <c r="N749" s="2"/>
      <c r="P749" s="38"/>
      <c r="Q749" s="37"/>
    </row>
    <row r="750" spans="6:17" x14ac:dyDescent="0.2">
      <c r="F750" s="2"/>
      <c r="H750" s="2"/>
      <c r="I750" s="2"/>
      <c r="J750" s="2"/>
      <c r="K750" s="2"/>
      <c r="L750" s="2"/>
      <c r="M750" s="1"/>
      <c r="N750" s="2"/>
      <c r="P750" s="34"/>
      <c r="Q750" s="37"/>
    </row>
    <row r="751" spans="6:17" x14ac:dyDescent="0.2">
      <c r="F751" s="2"/>
      <c r="H751" s="2"/>
      <c r="I751" s="2"/>
      <c r="J751" s="2"/>
      <c r="K751" s="2"/>
      <c r="L751" s="2"/>
      <c r="M751" s="1"/>
      <c r="N751" s="2"/>
      <c r="P751" s="38"/>
      <c r="Q751" s="37"/>
    </row>
    <row r="752" spans="6:17" x14ac:dyDescent="0.2">
      <c r="F752" s="2"/>
      <c r="H752" s="2"/>
      <c r="I752" s="2"/>
      <c r="J752" s="2"/>
      <c r="K752" s="2"/>
      <c r="L752" s="2"/>
      <c r="M752" s="1"/>
      <c r="N752" s="2"/>
      <c r="P752" s="34"/>
      <c r="Q752" s="37"/>
    </row>
    <row r="753" spans="6:17" x14ac:dyDescent="0.2">
      <c r="F753" s="2"/>
      <c r="H753" s="2"/>
      <c r="I753" s="2"/>
      <c r="J753" s="2"/>
      <c r="K753" s="2"/>
      <c r="L753" s="2"/>
      <c r="M753" s="1"/>
      <c r="N753" s="2"/>
      <c r="P753" s="38"/>
      <c r="Q753" s="37"/>
    </row>
    <row r="754" spans="6:17" x14ac:dyDescent="0.2">
      <c r="F754" s="2"/>
      <c r="H754" s="2"/>
      <c r="I754" s="2"/>
      <c r="J754" s="2"/>
      <c r="K754" s="2"/>
      <c r="L754" s="2"/>
      <c r="M754" s="1"/>
      <c r="N754" s="2"/>
      <c r="P754" s="34"/>
      <c r="Q754" s="37"/>
    </row>
    <row r="755" spans="6:17" x14ac:dyDescent="0.2">
      <c r="F755" s="2"/>
      <c r="H755" s="2"/>
      <c r="I755" s="2"/>
      <c r="J755" s="2"/>
      <c r="K755" s="2"/>
      <c r="L755" s="2"/>
      <c r="M755" s="1"/>
      <c r="N755" s="2"/>
      <c r="P755" s="38"/>
      <c r="Q755" s="37"/>
    </row>
    <row r="756" spans="6:17" x14ac:dyDescent="0.2">
      <c r="F756" s="2"/>
      <c r="H756" s="2"/>
      <c r="I756" s="2"/>
      <c r="J756" s="2"/>
      <c r="K756" s="2"/>
      <c r="L756" s="2"/>
      <c r="M756" s="1"/>
      <c r="N756" s="2"/>
      <c r="P756" s="34"/>
      <c r="Q756" s="37"/>
    </row>
    <row r="757" spans="6:17" x14ac:dyDescent="0.2">
      <c r="F757" s="2"/>
      <c r="H757" s="2"/>
      <c r="I757" s="2"/>
      <c r="J757" s="2"/>
      <c r="K757" s="2"/>
      <c r="L757" s="2"/>
      <c r="M757" s="1"/>
      <c r="N757" s="2"/>
      <c r="O757" s="2"/>
    </row>
    <row r="758" spans="6:17" x14ac:dyDescent="0.2">
      <c r="F758" s="2"/>
      <c r="H758" s="2"/>
      <c r="I758" s="2"/>
      <c r="J758" s="2"/>
      <c r="K758" s="2"/>
      <c r="L758" s="2"/>
      <c r="M758" s="1"/>
      <c r="N758" s="2"/>
      <c r="O758" s="2"/>
    </row>
    <row r="759" spans="6:17" x14ac:dyDescent="0.2">
      <c r="F759" s="2"/>
      <c r="H759" s="2"/>
      <c r="I759" s="2"/>
      <c r="J759" s="2"/>
      <c r="K759" s="2"/>
      <c r="L759" s="2"/>
      <c r="M759" s="1"/>
      <c r="N759" s="2"/>
      <c r="O759" s="2"/>
    </row>
    <row r="760" spans="6:17" x14ac:dyDescent="0.2">
      <c r="F760" s="2"/>
      <c r="H760" s="2"/>
      <c r="I760" s="2"/>
      <c r="J760" s="2"/>
      <c r="K760" s="2"/>
      <c r="L760" s="2"/>
      <c r="M760" s="1"/>
      <c r="N760" s="2"/>
      <c r="P760" s="38"/>
      <c r="Q760" s="37"/>
    </row>
    <row r="761" spans="6:17" x14ac:dyDescent="0.2">
      <c r="F761" s="2"/>
      <c r="H761" s="2"/>
      <c r="I761" s="2"/>
      <c r="J761" s="2"/>
      <c r="K761" s="2"/>
      <c r="L761" s="2"/>
      <c r="M761" s="1"/>
      <c r="N761" s="2"/>
      <c r="P761" s="38"/>
      <c r="Q761" s="37"/>
    </row>
    <row r="762" spans="6:17" x14ac:dyDescent="0.2">
      <c r="F762" s="2"/>
      <c r="H762" s="2"/>
      <c r="I762" s="2"/>
      <c r="J762" s="2"/>
      <c r="K762" s="2"/>
      <c r="L762" s="2"/>
      <c r="M762" s="1"/>
      <c r="N762" s="2"/>
    </row>
    <row r="763" spans="6:17" x14ac:dyDescent="0.2">
      <c r="F763" s="2"/>
      <c r="H763" s="2"/>
      <c r="I763" s="2"/>
      <c r="J763" s="2"/>
      <c r="K763" s="2"/>
      <c r="L763" s="2"/>
      <c r="M763" s="1"/>
      <c r="N763" s="2"/>
    </row>
    <row r="764" spans="6:17" x14ac:dyDescent="0.2">
      <c r="F764" s="2"/>
      <c r="H764" s="2"/>
      <c r="I764" s="2"/>
      <c r="J764" s="2"/>
      <c r="K764" s="2"/>
      <c r="L764" s="2"/>
      <c r="M764" s="1"/>
      <c r="N764" s="2"/>
      <c r="P764" s="38"/>
      <c r="Q764" s="37"/>
    </row>
    <row r="765" spans="6:17" x14ac:dyDescent="0.2">
      <c r="F765" s="2"/>
      <c r="H765" s="2"/>
      <c r="I765" s="2"/>
      <c r="J765" s="2"/>
      <c r="K765" s="2"/>
      <c r="L765" s="2"/>
      <c r="M765" s="1"/>
      <c r="N765" s="2"/>
      <c r="P765" s="38"/>
      <c r="Q765" s="37"/>
    </row>
    <row r="766" spans="6:17" x14ac:dyDescent="0.2">
      <c r="F766" s="2"/>
      <c r="H766" s="2"/>
      <c r="I766" s="2"/>
      <c r="J766" s="2"/>
      <c r="K766" s="2"/>
      <c r="L766" s="2"/>
      <c r="M766" s="1"/>
      <c r="N766" s="2"/>
      <c r="P766" s="34"/>
      <c r="Q766" s="37"/>
    </row>
    <row r="767" spans="6:17" x14ac:dyDescent="0.2">
      <c r="F767" s="2"/>
      <c r="H767" s="2"/>
      <c r="I767" s="2"/>
      <c r="J767" s="2"/>
      <c r="K767" s="2"/>
      <c r="L767" s="2"/>
      <c r="M767" s="1"/>
      <c r="N767" s="2"/>
      <c r="P767" s="38"/>
      <c r="Q767" s="37"/>
    </row>
    <row r="768" spans="6:17" x14ac:dyDescent="0.2">
      <c r="F768" s="2"/>
      <c r="H768" s="2"/>
      <c r="I768" s="2"/>
      <c r="J768" s="2"/>
      <c r="K768" s="2"/>
      <c r="L768" s="2"/>
      <c r="M768" s="1"/>
      <c r="N768" s="2"/>
      <c r="P768" s="38"/>
      <c r="Q768" s="37"/>
    </row>
    <row r="769" spans="6:17" x14ac:dyDescent="0.2">
      <c r="F769" s="2"/>
      <c r="H769" s="2"/>
      <c r="I769" s="2"/>
      <c r="J769" s="2"/>
      <c r="K769" s="2"/>
      <c r="L769" s="2"/>
      <c r="M769" s="1"/>
      <c r="N769" s="2"/>
      <c r="P769" s="34"/>
      <c r="Q769" s="37"/>
    </row>
    <row r="770" spans="6:17" x14ac:dyDescent="0.2">
      <c r="F770" s="2"/>
      <c r="H770" s="2"/>
      <c r="I770" s="2"/>
      <c r="J770" s="2"/>
      <c r="K770" s="2"/>
      <c r="L770" s="2"/>
      <c r="M770" s="1"/>
      <c r="N770" s="2"/>
      <c r="P770" s="38"/>
      <c r="Q770" s="37"/>
    </row>
  </sheetData>
  <autoFilter ref="C6:S283" xr:uid="{00000000-0009-0000-0000-000003000000}"/>
  <dataValidations disablePrompts="1" count="5">
    <dataValidation type="list" allowBlank="1" showInputMessage="1" showErrorMessage="1" errorTitle="Invalid Attribute Type" error="Please select an attribute type from the dropdown list." sqref="L4 G4 S4 N4 P4:Q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M4 E4:F4 H4:K4" xr:uid="{00000000-0002-0000-0300-000001000000}">
      <formula1>"text, double, calculation, compatibility rule, pointer"</formula1>
    </dataValidation>
    <dataValidation type="list" allowBlank="1" showInputMessage="1" showErrorMessage="1" sqref="A6:B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." sqref="R4 O4" xr:uid="{00000000-0002-0000-0300-000003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" sqref="B4:D4" xr:uid="{00000000-0002-0000-0300-000004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60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134" sqref="J134"/>
    </sheetView>
  </sheetViews>
  <sheetFormatPr defaultColWidth="9.140625" defaultRowHeight="12.75" outlineLevelRow="1" x14ac:dyDescent="0.2"/>
  <cols>
    <col min="1" max="1" width="28.7109375" style="12" customWidth="1"/>
    <col min="2" max="2" width="10.5703125" customWidth="1"/>
    <col min="3" max="3" width="24.5703125" bestFit="1" customWidth="1"/>
    <col min="4" max="4" width="10.140625" customWidth="1"/>
    <col min="5" max="5" width="41" customWidth="1"/>
    <col min="6" max="6" width="6.28515625" style="118" customWidth="1"/>
    <col min="7" max="7" width="19.85546875" customWidth="1"/>
    <col min="8" max="8" width="20.85546875" customWidth="1"/>
    <col min="9" max="9" width="15" customWidth="1"/>
    <col min="10" max="10" width="28.42578125" customWidth="1"/>
    <col min="11" max="11" width="28.140625" customWidth="1"/>
    <col min="12" max="12" width="24.140625" customWidth="1"/>
    <col min="13" max="13" width="11.42578125" bestFit="1" customWidth="1"/>
    <col min="14" max="14" width="19.5703125" bestFit="1" customWidth="1"/>
    <col min="15" max="15" width="18.140625" bestFit="1" customWidth="1"/>
  </cols>
  <sheetData>
    <row r="1" spans="1:22" s="18" customFormat="1" x14ac:dyDescent="0.2">
      <c r="A1" s="40" t="s">
        <v>63</v>
      </c>
      <c r="B1" s="56" t="s">
        <v>1247</v>
      </c>
      <c r="C1" s="33"/>
      <c r="D1" s="33"/>
      <c r="E1" s="33"/>
      <c r="F1" s="11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T1" s="18" t="s">
        <v>668</v>
      </c>
      <c r="V1" s="18" t="s">
        <v>667</v>
      </c>
    </row>
    <row r="2" spans="1:22" outlineLevel="1" x14ac:dyDescent="0.2">
      <c r="A2" s="42" t="s">
        <v>1248</v>
      </c>
      <c r="B2" s="43"/>
      <c r="C2" s="43" t="str">
        <f>IF($A$6="Full Data", "ID", "")</f>
        <v>ID</v>
      </c>
      <c r="D2" s="43" t="str">
        <f>IF($A$6="Quick Price", "ID", "")</f>
        <v/>
      </c>
      <c r="E2" s="43" t="s">
        <v>71</v>
      </c>
      <c r="F2" s="113" t="s">
        <v>676</v>
      </c>
      <c r="G2" s="43"/>
      <c r="H2" s="43" t="str">
        <f>IF($A$6="Full Data", "ImpellerMaterial", "")</f>
        <v>ImpellerMaterial</v>
      </c>
      <c r="I2" s="43" t="str">
        <f>IF($A$6="Full Data", "PacoMatlCode", "")</f>
        <v>PacoMatlCode</v>
      </c>
      <c r="J2" s="43" t="str">
        <f>IF($A$6="Full Data", "CapScrewandWasher", "")</f>
        <v>CapScrewandWasher</v>
      </c>
      <c r="K2" s="43" t="str">
        <f>IF($A$6="Full Data", "ImpellerKey", "")</f>
        <v>ImpellerKey</v>
      </c>
      <c r="L2" s="43" t="str">
        <f>IF($A$6="Full Data", "Coating", "")</f>
        <v>Coating</v>
      </c>
      <c r="M2" s="43" t="str">
        <f>IF($A$6="Full Data", "BOM", "")</f>
        <v>BOM</v>
      </c>
      <c r="N2" s="43"/>
      <c r="O2" s="43" t="s">
        <v>671</v>
      </c>
      <c r="P2" s="23" t="str">
        <f>IF($A$6="Full Data", "LeadtimeID", "")</f>
        <v>LeadtimeID</v>
      </c>
      <c r="Q2" s="28"/>
    </row>
    <row r="3" spans="1:22" outlineLevel="1" x14ac:dyDescent="0.2">
      <c r="A3" s="42" t="str">
        <f>IF($A$6="Full Data", "PumpOptions", "BasicOptionsDynamicDesc")</f>
        <v>PumpOptions</v>
      </c>
      <c r="B3" s="43"/>
      <c r="C3" s="43" t="str">
        <f>IF($A$6="Full Data", "PriceList", "")</f>
        <v>PriceList</v>
      </c>
      <c r="D3" s="43" t="str">
        <f>IF($A$6="Quick Price", "PriceList", "")</f>
        <v/>
      </c>
      <c r="E3" s="43"/>
      <c r="F3" s="113"/>
      <c r="G3" s="43" t="s">
        <v>65</v>
      </c>
      <c r="H3" s="43"/>
      <c r="I3" s="43"/>
      <c r="J3" s="43"/>
      <c r="K3" s="43"/>
      <c r="L3" s="43"/>
      <c r="M3" s="43"/>
      <c r="N3" s="43"/>
      <c r="O3" s="28"/>
      <c r="P3" s="15"/>
      <c r="Q3" s="28"/>
    </row>
    <row r="4" spans="1:22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 Price", "pointer", "")</f>
        <v/>
      </c>
      <c r="E4" s="45" t="s">
        <v>85</v>
      </c>
      <c r="F4" s="114" t="s">
        <v>85</v>
      </c>
      <c r="G4" s="45" t="s">
        <v>84</v>
      </c>
      <c r="H4" s="45" t="str">
        <f t="shared" ref="H4:M4" si="0">IF($A$6="Full Data", "text", "")</f>
        <v>text</v>
      </c>
      <c r="I4" s="45" t="str">
        <f t="shared" si="0"/>
        <v>text</v>
      </c>
      <c r="J4" s="45" t="str">
        <f t="shared" si="0"/>
        <v>text</v>
      </c>
      <c r="K4" s="45" t="str">
        <f t="shared" si="0"/>
        <v>text</v>
      </c>
      <c r="L4" s="45" t="str">
        <f t="shared" si="0"/>
        <v>text</v>
      </c>
      <c r="M4" s="45" t="str">
        <f t="shared" si="0"/>
        <v>text</v>
      </c>
      <c r="N4" s="45"/>
      <c r="O4" s="45" t="s">
        <v>84</v>
      </c>
      <c r="P4" s="45" t="s">
        <v>84</v>
      </c>
      <c r="Q4" s="29"/>
      <c r="R4" s="29" t="s">
        <v>88</v>
      </c>
    </row>
    <row r="5" spans="1:22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115"/>
      <c r="G5" s="47"/>
      <c r="H5" s="47"/>
      <c r="I5" s="47"/>
      <c r="J5" s="47"/>
      <c r="K5" s="47"/>
      <c r="L5" s="47"/>
      <c r="M5" s="47"/>
      <c r="N5" s="47"/>
      <c r="O5" s="30"/>
      <c r="P5" s="47"/>
      <c r="Q5" s="30"/>
    </row>
    <row r="6" spans="1:22" ht="13.9" customHeight="1" thickTop="1" x14ac:dyDescent="0.2">
      <c r="A6" s="12" t="s">
        <v>867</v>
      </c>
      <c r="B6" s="6" t="s">
        <v>1249</v>
      </c>
      <c r="C6" s="6" t="s">
        <v>65</v>
      </c>
      <c r="D6" s="6" t="s">
        <v>1250</v>
      </c>
      <c r="E6" s="6" t="s">
        <v>71</v>
      </c>
      <c r="F6" s="121" t="s">
        <v>676</v>
      </c>
      <c r="G6" s="6" t="s">
        <v>871</v>
      </c>
      <c r="H6" s="6" t="s">
        <v>1251</v>
      </c>
      <c r="I6" s="6" t="s">
        <v>1252</v>
      </c>
      <c r="J6" s="6" t="s">
        <v>1253</v>
      </c>
      <c r="K6" s="6" t="s">
        <v>1254</v>
      </c>
      <c r="L6" s="6" t="s">
        <v>1255</v>
      </c>
      <c r="M6" s="6" t="s">
        <v>875</v>
      </c>
      <c r="N6" s="31" t="s">
        <v>3</v>
      </c>
      <c r="O6" s="6" t="s">
        <v>677</v>
      </c>
      <c r="P6" s="13" t="s">
        <v>672</v>
      </c>
      <c r="Q6" s="31" t="s">
        <v>877</v>
      </c>
    </row>
    <row r="7" spans="1:22" x14ac:dyDescent="0.2">
      <c r="A7" s="48" t="s">
        <v>95</v>
      </c>
      <c r="B7" t="str">
        <f t="shared" ref="B7:B70" si="1">IF(I7="B21", IF(L7="Coating_Standard", "Y", "N"), "N")</f>
        <v>N</v>
      </c>
      <c r="C7" t="s">
        <v>1256</v>
      </c>
      <c r="D7" t="str">
        <f t="shared" ref="D7:D70" si="2">IF(B7="Y", C7, "")</f>
        <v/>
      </c>
      <c r="E7" t="s">
        <v>1257</v>
      </c>
      <c r="F7" s="118" t="s">
        <v>257</v>
      </c>
      <c r="G7" s="2" t="s">
        <v>1258</v>
      </c>
      <c r="H7" s="37" t="s">
        <v>1259</v>
      </c>
      <c r="I7" s="37" t="s">
        <v>1260</v>
      </c>
      <c r="J7" s="37" t="s">
        <v>1261</v>
      </c>
      <c r="K7" s="37" t="s">
        <v>1262</v>
      </c>
      <c r="L7" s="37" t="s">
        <v>885</v>
      </c>
      <c r="M7" s="96">
        <v>98876012</v>
      </c>
      <c r="N7" s="37" t="s">
        <v>1263</v>
      </c>
      <c r="O7" t="s">
        <v>1264</v>
      </c>
      <c r="P7" s="37" t="s">
        <v>898</v>
      </c>
      <c r="Q7" s="37">
        <v>0</v>
      </c>
    </row>
    <row r="8" spans="1:22" x14ac:dyDescent="0.2">
      <c r="B8" t="str">
        <f t="shared" si="1"/>
        <v>N</v>
      </c>
      <c r="C8" t="s">
        <v>1265</v>
      </c>
      <c r="D8" t="str">
        <f t="shared" si="2"/>
        <v/>
      </c>
      <c r="E8" t="s">
        <v>1257</v>
      </c>
      <c r="F8" s="118" t="s">
        <v>257</v>
      </c>
      <c r="G8" t="s">
        <v>1266</v>
      </c>
      <c r="H8" s="37" t="s">
        <v>1267</v>
      </c>
      <c r="I8" s="37" t="s">
        <v>1268</v>
      </c>
      <c r="J8" s="37" t="s">
        <v>1261</v>
      </c>
      <c r="K8" s="37" t="s">
        <v>1269</v>
      </c>
      <c r="L8" s="37" t="s">
        <v>885</v>
      </c>
      <c r="M8" s="1">
        <v>97775274</v>
      </c>
      <c r="N8" s="1"/>
      <c r="O8" t="s">
        <v>1270</v>
      </c>
      <c r="P8" t="s">
        <v>904</v>
      </c>
    </row>
    <row r="9" spans="1:22" x14ac:dyDescent="0.2">
      <c r="B9" t="str">
        <f t="shared" si="1"/>
        <v>N</v>
      </c>
      <c r="C9" t="s">
        <v>1271</v>
      </c>
      <c r="D9" t="str">
        <f t="shared" si="2"/>
        <v/>
      </c>
      <c r="E9" t="s">
        <v>1257</v>
      </c>
      <c r="F9" s="118" t="s">
        <v>257</v>
      </c>
      <c r="G9" t="s">
        <v>1266</v>
      </c>
      <c r="H9" s="37" t="s">
        <v>1267</v>
      </c>
      <c r="I9" s="37" t="s">
        <v>1268</v>
      </c>
      <c r="J9" s="37" t="s">
        <v>1261</v>
      </c>
      <c r="K9" s="37" t="s">
        <v>1269</v>
      </c>
      <c r="L9" s="37" t="s">
        <v>906</v>
      </c>
      <c r="M9" s="1" t="s">
        <v>901</v>
      </c>
      <c r="N9" s="37"/>
      <c r="O9" t="s">
        <v>1270</v>
      </c>
      <c r="P9" t="s">
        <v>904</v>
      </c>
    </row>
    <row r="10" spans="1:22" x14ac:dyDescent="0.2">
      <c r="B10" t="str">
        <f t="shared" si="1"/>
        <v>N</v>
      </c>
      <c r="C10" t="s">
        <v>1272</v>
      </c>
      <c r="D10" t="str">
        <f t="shared" si="2"/>
        <v/>
      </c>
      <c r="E10" t="s">
        <v>1257</v>
      </c>
      <c r="F10" s="118" t="s">
        <v>257</v>
      </c>
      <c r="G10" s="2" t="s">
        <v>1258</v>
      </c>
      <c r="H10" s="37" t="s">
        <v>1259</v>
      </c>
      <c r="I10" s="37" t="s">
        <v>1260</v>
      </c>
      <c r="J10" s="37" t="s">
        <v>1261</v>
      </c>
      <c r="K10" s="37" t="s">
        <v>1262</v>
      </c>
      <c r="L10" s="37" t="s">
        <v>906</v>
      </c>
      <c r="M10" s="1" t="s">
        <v>901</v>
      </c>
      <c r="N10" s="37"/>
      <c r="O10" t="s">
        <v>1264</v>
      </c>
      <c r="P10" t="s">
        <v>904</v>
      </c>
      <c r="Q10" s="37"/>
    </row>
    <row r="11" spans="1:22" x14ac:dyDescent="0.2">
      <c r="B11" t="str">
        <f t="shared" si="1"/>
        <v>N</v>
      </c>
      <c r="C11" t="s">
        <v>1273</v>
      </c>
      <c r="D11" t="str">
        <f t="shared" si="2"/>
        <v/>
      </c>
      <c r="E11" t="s">
        <v>1257</v>
      </c>
      <c r="F11" s="118" t="s">
        <v>257</v>
      </c>
      <c r="G11" t="s">
        <v>1266</v>
      </c>
      <c r="H11" s="37" t="s">
        <v>1267</v>
      </c>
      <c r="I11" s="37" t="s">
        <v>1268</v>
      </c>
      <c r="J11" s="37" t="s">
        <v>1261</v>
      </c>
      <c r="K11" s="37" t="s">
        <v>1269</v>
      </c>
      <c r="L11" s="37" t="s">
        <v>1274</v>
      </c>
      <c r="M11" s="1" t="s">
        <v>901</v>
      </c>
      <c r="N11" s="37"/>
      <c r="O11" t="s">
        <v>1270</v>
      </c>
      <c r="P11" t="s">
        <v>904</v>
      </c>
    </row>
    <row r="12" spans="1:22" x14ac:dyDescent="0.2">
      <c r="B12" t="str">
        <f t="shared" si="1"/>
        <v>N</v>
      </c>
      <c r="C12" t="s">
        <v>1275</v>
      </c>
      <c r="D12" t="str">
        <f t="shared" si="2"/>
        <v/>
      </c>
      <c r="E12" t="s">
        <v>1257</v>
      </c>
      <c r="F12" s="118" t="s">
        <v>257</v>
      </c>
      <c r="G12" s="2" t="s">
        <v>1258</v>
      </c>
      <c r="H12" s="37" t="s">
        <v>1259</v>
      </c>
      <c r="I12" s="37" t="s">
        <v>1260</v>
      </c>
      <c r="J12" s="37" t="s">
        <v>1261</v>
      </c>
      <c r="K12" s="37" t="s">
        <v>1262</v>
      </c>
      <c r="L12" s="37" t="s">
        <v>1274</v>
      </c>
      <c r="M12" s="1" t="s">
        <v>901</v>
      </c>
      <c r="N12" s="37"/>
      <c r="O12" t="s">
        <v>1264</v>
      </c>
      <c r="P12" t="s">
        <v>904</v>
      </c>
      <c r="Q12" s="37"/>
    </row>
    <row r="13" spans="1:22" x14ac:dyDescent="0.2">
      <c r="B13" t="str">
        <f t="shared" si="1"/>
        <v>N</v>
      </c>
      <c r="C13" t="s">
        <v>1276</v>
      </c>
      <c r="D13" t="str">
        <f t="shared" si="2"/>
        <v/>
      </c>
      <c r="E13" t="s">
        <v>1257</v>
      </c>
      <c r="F13" s="118" t="s">
        <v>257</v>
      </c>
      <c r="G13" t="s">
        <v>1266</v>
      </c>
      <c r="H13" s="37" t="s">
        <v>1267</v>
      </c>
      <c r="I13" s="37" t="s">
        <v>1268</v>
      </c>
      <c r="J13" s="37" t="s">
        <v>1261</v>
      </c>
      <c r="K13" s="37" t="s">
        <v>1269</v>
      </c>
      <c r="L13" s="37" t="s">
        <v>1277</v>
      </c>
      <c r="M13" s="1">
        <v>97775274</v>
      </c>
      <c r="N13" s="1"/>
      <c r="O13" t="s">
        <v>1270</v>
      </c>
      <c r="P13" t="s">
        <v>904</v>
      </c>
    </row>
    <row r="14" spans="1:22" x14ac:dyDescent="0.2">
      <c r="B14" t="str">
        <f t="shared" si="1"/>
        <v>N</v>
      </c>
      <c r="C14" t="s">
        <v>1278</v>
      </c>
      <c r="D14" t="str">
        <f t="shared" si="2"/>
        <v/>
      </c>
      <c r="E14" t="s">
        <v>1257</v>
      </c>
      <c r="F14" s="118" t="s">
        <v>257</v>
      </c>
      <c r="G14" s="2" t="s">
        <v>1258</v>
      </c>
      <c r="H14" s="37" t="s">
        <v>1259</v>
      </c>
      <c r="I14" s="37" t="s">
        <v>1260</v>
      </c>
      <c r="J14" s="37" t="s">
        <v>1261</v>
      </c>
      <c r="K14" s="37" t="s">
        <v>1262</v>
      </c>
      <c r="L14" s="37" t="s">
        <v>1277</v>
      </c>
      <c r="M14" s="1" t="s">
        <v>901</v>
      </c>
      <c r="N14" s="37"/>
      <c r="O14" t="s">
        <v>1264</v>
      </c>
      <c r="P14" t="s">
        <v>904</v>
      </c>
      <c r="Q14" s="37">
        <v>126</v>
      </c>
    </row>
    <row r="15" spans="1:22" x14ac:dyDescent="0.2">
      <c r="B15" t="str">
        <f t="shared" si="1"/>
        <v>N</v>
      </c>
      <c r="C15" t="s">
        <v>1279</v>
      </c>
      <c r="D15" t="str">
        <f t="shared" si="2"/>
        <v/>
      </c>
      <c r="E15" t="s">
        <v>1257</v>
      </c>
      <c r="F15" s="118" t="s">
        <v>257</v>
      </c>
      <c r="G15" t="s">
        <v>1266</v>
      </c>
      <c r="H15" s="37" t="s">
        <v>1267</v>
      </c>
      <c r="I15" s="37" t="s">
        <v>1268</v>
      </c>
      <c r="J15" s="37" t="s">
        <v>1261</v>
      </c>
      <c r="K15" s="37" t="s">
        <v>1269</v>
      </c>
      <c r="L15" s="37" t="s">
        <v>900</v>
      </c>
      <c r="M15" s="1">
        <v>97775274</v>
      </c>
      <c r="N15" s="1"/>
      <c r="O15" t="s">
        <v>1270</v>
      </c>
      <c r="P15" t="s">
        <v>904</v>
      </c>
    </row>
    <row r="16" spans="1:22" x14ac:dyDescent="0.2">
      <c r="B16" t="str">
        <f t="shared" si="1"/>
        <v>N</v>
      </c>
      <c r="C16" t="s">
        <v>1280</v>
      </c>
      <c r="D16" t="str">
        <f t="shared" si="2"/>
        <v/>
      </c>
      <c r="E16" t="s">
        <v>1257</v>
      </c>
      <c r="F16" s="118" t="s">
        <v>257</v>
      </c>
      <c r="G16" s="2" t="s">
        <v>1258</v>
      </c>
      <c r="H16" s="37" t="s">
        <v>1259</v>
      </c>
      <c r="I16" s="37" t="s">
        <v>1260</v>
      </c>
      <c r="J16" s="37" t="s">
        <v>1261</v>
      </c>
      <c r="K16" s="37" t="s">
        <v>1262</v>
      </c>
      <c r="L16" s="37" t="s">
        <v>900</v>
      </c>
      <c r="M16" s="1" t="s">
        <v>901</v>
      </c>
      <c r="N16" s="37"/>
      <c r="O16" t="s">
        <v>1264</v>
      </c>
      <c r="P16" t="s">
        <v>904</v>
      </c>
      <c r="Q16" s="37">
        <v>126</v>
      </c>
    </row>
    <row r="17" spans="2:17" x14ac:dyDescent="0.2">
      <c r="B17" t="str">
        <f t="shared" si="1"/>
        <v>N</v>
      </c>
      <c r="C17" t="s">
        <v>1281</v>
      </c>
      <c r="D17" t="str">
        <f t="shared" si="2"/>
        <v/>
      </c>
      <c r="E17" t="s">
        <v>1257</v>
      </c>
      <c r="F17" s="118" t="s">
        <v>257</v>
      </c>
      <c r="G17" t="s">
        <v>1266</v>
      </c>
      <c r="H17" s="37" t="s">
        <v>1267</v>
      </c>
      <c r="I17" s="37" t="s">
        <v>1268</v>
      </c>
      <c r="J17" s="37" t="s">
        <v>1261</v>
      </c>
      <c r="K17" s="37" t="s">
        <v>1269</v>
      </c>
      <c r="L17" s="37" t="s">
        <v>1282</v>
      </c>
      <c r="M17" s="1">
        <v>97775274</v>
      </c>
      <c r="N17" s="1"/>
      <c r="O17" t="s">
        <v>1270</v>
      </c>
      <c r="P17" t="s">
        <v>904</v>
      </c>
    </row>
    <row r="18" spans="2:17" x14ac:dyDescent="0.2">
      <c r="B18" t="str">
        <f t="shared" si="1"/>
        <v>N</v>
      </c>
      <c r="C18" t="s">
        <v>1283</v>
      </c>
      <c r="D18" t="str">
        <f t="shared" si="2"/>
        <v/>
      </c>
      <c r="E18" t="s">
        <v>1257</v>
      </c>
      <c r="F18" s="118" t="s">
        <v>257</v>
      </c>
      <c r="G18" s="2" t="s">
        <v>1258</v>
      </c>
      <c r="H18" s="37" t="s">
        <v>1259</v>
      </c>
      <c r="I18" s="37" t="s">
        <v>1260</v>
      </c>
      <c r="J18" s="37" t="s">
        <v>1261</v>
      </c>
      <c r="K18" s="37" t="s">
        <v>1262</v>
      </c>
      <c r="L18" s="37" t="s">
        <v>1282</v>
      </c>
      <c r="M18" s="1" t="s">
        <v>901</v>
      </c>
      <c r="N18" s="37"/>
      <c r="O18" t="s">
        <v>1284</v>
      </c>
      <c r="P18" t="s">
        <v>904</v>
      </c>
      <c r="Q18" s="37">
        <v>126</v>
      </c>
    </row>
    <row r="19" spans="2:17" x14ac:dyDescent="0.2">
      <c r="B19" t="str">
        <f t="shared" si="1"/>
        <v>N</v>
      </c>
      <c r="C19" t="s">
        <v>1285</v>
      </c>
      <c r="D19" t="str">
        <f t="shared" si="2"/>
        <v/>
      </c>
      <c r="E19" t="s">
        <v>909</v>
      </c>
      <c r="F19" s="118" t="s">
        <v>257</v>
      </c>
      <c r="G19" t="s">
        <v>1266</v>
      </c>
      <c r="H19" s="37" t="s">
        <v>1267</v>
      </c>
      <c r="I19" s="37" t="s">
        <v>1268</v>
      </c>
      <c r="J19" s="37" t="s">
        <v>1261</v>
      </c>
      <c r="K19" s="37" t="s">
        <v>1269</v>
      </c>
      <c r="L19" s="37" t="s">
        <v>885</v>
      </c>
      <c r="M19" s="1">
        <v>97775277</v>
      </c>
      <c r="N19" s="1"/>
      <c r="O19" t="s">
        <v>1286</v>
      </c>
      <c r="P19" t="s">
        <v>904</v>
      </c>
    </row>
    <row r="20" spans="2:17" x14ac:dyDescent="0.2">
      <c r="B20" t="str">
        <f t="shared" si="1"/>
        <v>N</v>
      </c>
      <c r="C20" t="s">
        <v>1287</v>
      </c>
      <c r="D20" t="str">
        <f t="shared" si="2"/>
        <v/>
      </c>
      <c r="E20" t="s">
        <v>909</v>
      </c>
      <c r="F20" s="118" t="s">
        <v>257</v>
      </c>
      <c r="G20" t="s">
        <v>1266</v>
      </c>
      <c r="H20" s="37" t="s">
        <v>1267</v>
      </c>
      <c r="I20" s="37" t="s">
        <v>1268</v>
      </c>
      <c r="J20" s="37" t="s">
        <v>1261</v>
      </c>
      <c r="K20" s="37" t="s">
        <v>1269</v>
      </c>
      <c r="L20" s="37" t="s">
        <v>906</v>
      </c>
      <c r="M20" s="1" t="s">
        <v>901</v>
      </c>
      <c r="N20" s="37"/>
      <c r="O20" t="s">
        <v>1286</v>
      </c>
      <c r="P20" t="s">
        <v>904</v>
      </c>
    </row>
    <row r="21" spans="2:17" x14ac:dyDescent="0.2">
      <c r="B21" t="str">
        <f t="shared" si="1"/>
        <v>N</v>
      </c>
      <c r="C21" t="s">
        <v>1288</v>
      </c>
      <c r="D21" t="str">
        <f t="shared" si="2"/>
        <v/>
      </c>
      <c r="E21" t="s">
        <v>909</v>
      </c>
      <c r="F21" s="118" t="s">
        <v>257</v>
      </c>
      <c r="G21" t="s">
        <v>1266</v>
      </c>
      <c r="H21" s="37" t="s">
        <v>1267</v>
      </c>
      <c r="I21" s="37" t="s">
        <v>1268</v>
      </c>
      <c r="J21" s="37" t="s">
        <v>1261</v>
      </c>
      <c r="K21" s="37" t="s">
        <v>1269</v>
      </c>
      <c r="L21" s="37" t="s">
        <v>1274</v>
      </c>
      <c r="M21" s="1" t="s">
        <v>901</v>
      </c>
      <c r="N21" s="37"/>
      <c r="O21" t="s">
        <v>1286</v>
      </c>
      <c r="P21" t="s">
        <v>904</v>
      </c>
    </row>
    <row r="22" spans="2:17" x14ac:dyDescent="0.2">
      <c r="B22" t="str">
        <f t="shared" si="1"/>
        <v>N</v>
      </c>
      <c r="C22" t="s">
        <v>1289</v>
      </c>
      <c r="D22" t="str">
        <f t="shared" si="2"/>
        <v/>
      </c>
      <c r="E22" t="s">
        <v>909</v>
      </c>
      <c r="F22" s="118" t="s">
        <v>257</v>
      </c>
      <c r="G22" t="s">
        <v>1266</v>
      </c>
      <c r="H22" s="37" t="s">
        <v>1267</v>
      </c>
      <c r="I22" s="37" t="s">
        <v>1268</v>
      </c>
      <c r="J22" s="37" t="s">
        <v>1261</v>
      </c>
      <c r="K22" s="37" t="s">
        <v>1269</v>
      </c>
      <c r="L22" s="37" t="s">
        <v>1277</v>
      </c>
      <c r="M22" s="1">
        <v>97775277</v>
      </c>
      <c r="N22" s="1"/>
      <c r="O22" t="s">
        <v>1286</v>
      </c>
      <c r="P22" t="s">
        <v>904</v>
      </c>
    </row>
    <row r="23" spans="2:17" x14ac:dyDescent="0.2">
      <c r="B23" t="str">
        <f t="shared" si="1"/>
        <v>N</v>
      </c>
      <c r="C23" t="s">
        <v>1290</v>
      </c>
      <c r="D23" t="str">
        <f t="shared" si="2"/>
        <v/>
      </c>
      <c r="E23" t="s">
        <v>909</v>
      </c>
      <c r="F23" s="118" t="s">
        <v>257</v>
      </c>
      <c r="G23" t="s">
        <v>1266</v>
      </c>
      <c r="H23" s="37" t="s">
        <v>1267</v>
      </c>
      <c r="I23" s="37" t="s">
        <v>1268</v>
      </c>
      <c r="J23" s="37" t="s">
        <v>1261</v>
      </c>
      <c r="K23" s="37" t="s">
        <v>1269</v>
      </c>
      <c r="L23" s="37" t="s">
        <v>900</v>
      </c>
      <c r="M23" s="1">
        <v>97775277</v>
      </c>
      <c r="N23" s="1"/>
      <c r="O23" t="s">
        <v>1286</v>
      </c>
      <c r="P23" t="s">
        <v>904</v>
      </c>
    </row>
    <row r="24" spans="2:17" x14ac:dyDescent="0.2">
      <c r="B24" t="str">
        <f t="shared" si="1"/>
        <v>N</v>
      </c>
      <c r="C24" t="s">
        <v>1291</v>
      </c>
      <c r="D24" t="str">
        <f t="shared" si="2"/>
        <v/>
      </c>
      <c r="E24" t="s">
        <v>909</v>
      </c>
      <c r="F24" s="118" t="s">
        <v>257</v>
      </c>
      <c r="G24" t="s">
        <v>1266</v>
      </c>
      <c r="H24" s="37" t="s">
        <v>1267</v>
      </c>
      <c r="I24" s="37" t="s">
        <v>1268</v>
      </c>
      <c r="J24" s="37" t="s">
        <v>1261</v>
      </c>
      <c r="K24" s="37" t="s">
        <v>1269</v>
      </c>
      <c r="L24" s="37" t="s">
        <v>1282</v>
      </c>
      <c r="M24" s="1">
        <v>97775277</v>
      </c>
      <c r="N24" s="1"/>
      <c r="O24" t="s">
        <v>1286</v>
      </c>
      <c r="P24" t="s">
        <v>904</v>
      </c>
    </row>
    <row r="25" spans="2:17" x14ac:dyDescent="0.2">
      <c r="B25" t="str">
        <f t="shared" si="1"/>
        <v>N</v>
      </c>
      <c r="C25" t="s">
        <v>1292</v>
      </c>
      <c r="D25" t="str">
        <f t="shared" si="2"/>
        <v/>
      </c>
      <c r="E25" t="s">
        <v>920</v>
      </c>
      <c r="F25" s="118" t="s">
        <v>257</v>
      </c>
      <c r="G25" s="2" t="s">
        <v>1258</v>
      </c>
      <c r="H25" s="37" t="s">
        <v>1259</v>
      </c>
      <c r="I25" s="37" t="s">
        <v>1260</v>
      </c>
      <c r="J25" s="37" t="s">
        <v>1261</v>
      </c>
      <c r="K25" s="37" t="s">
        <v>1262</v>
      </c>
      <c r="L25" s="37" t="s">
        <v>885</v>
      </c>
      <c r="M25" s="87">
        <v>98876020</v>
      </c>
      <c r="N25" s="37" t="s">
        <v>1293</v>
      </c>
      <c r="O25" s="37" t="s">
        <v>1294</v>
      </c>
      <c r="P25" s="37" t="s">
        <v>898</v>
      </c>
      <c r="Q25" s="37">
        <v>0</v>
      </c>
    </row>
    <row r="26" spans="2:17" x14ac:dyDescent="0.2">
      <c r="B26" t="str">
        <f t="shared" si="1"/>
        <v>N</v>
      </c>
      <c r="C26" t="s">
        <v>1295</v>
      </c>
      <c r="D26" t="str">
        <f t="shared" si="2"/>
        <v/>
      </c>
      <c r="E26" t="s">
        <v>920</v>
      </c>
      <c r="F26" s="118" t="s">
        <v>257</v>
      </c>
      <c r="G26" t="s">
        <v>1266</v>
      </c>
      <c r="H26" s="37" t="s">
        <v>1267</v>
      </c>
      <c r="I26" s="37" t="s">
        <v>1268</v>
      </c>
      <c r="J26" s="37" t="s">
        <v>1261</v>
      </c>
      <c r="K26" s="37" t="s">
        <v>1269</v>
      </c>
      <c r="L26" s="37" t="s">
        <v>885</v>
      </c>
      <c r="M26" s="1">
        <v>97775279</v>
      </c>
      <c r="N26" s="1"/>
      <c r="O26" t="s">
        <v>1296</v>
      </c>
      <c r="P26" t="s">
        <v>904</v>
      </c>
    </row>
    <row r="27" spans="2:17" x14ac:dyDescent="0.2">
      <c r="B27" t="str">
        <f t="shared" si="1"/>
        <v>N</v>
      </c>
      <c r="C27" t="s">
        <v>1297</v>
      </c>
      <c r="D27" t="str">
        <f t="shared" si="2"/>
        <v/>
      </c>
      <c r="E27" t="s">
        <v>920</v>
      </c>
      <c r="F27" s="118" t="s">
        <v>257</v>
      </c>
      <c r="G27" t="s">
        <v>1266</v>
      </c>
      <c r="H27" s="37" t="s">
        <v>1267</v>
      </c>
      <c r="I27" s="37" t="s">
        <v>1268</v>
      </c>
      <c r="J27" s="37" t="s">
        <v>1261</v>
      </c>
      <c r="K27" s="37" t="s">
        <v>1269</v>
      </c>
      <c r="L27" s="37" t="s">
        <v>906</v>
      </c>
      <c r="M27" s="1" t="s">
        <v>901</v>
      </c>
      <c r="N27" s="37"/>
      <c r="O27" t="s">
        <v>1296</v>
      </c>
      <c r="P27" t="s">
        <v>904</v>
      </c>
    </row>
    <row r="28" spans="2:17" x14ac:dyDescent="0.2">
      <c r="B28" t="str">
        <f t="shared" si="1"/>
        <v>N</v>
      </c>
      <c r="C28" t="s">
        <v>1298</v>
      </c>
      <c r="D28" t="str">
        <f t="shared" si="2"/>
        <v/>
      </c>
      <c r="E28" t="s">
        <v>920</v>
      </c>
      <c r="F28" s="118" t="s">
        <v>257</v>
      </c>
      <c r="G28" s="2" t="s">
        <v>1258</v>
      </c>
      <c r="H28" s="37" t="s">
        <v>1259</v>
      </c>
      <c r="I28" s="37" t="s">
        <v>1260</v>
      </c>
      <c r="J28" s="37" t="s">
        <v>1261</v>
      </c>
      <c r="K28" s="37" t="s">
        <v>1262</v>
      </c>
      <c r="L28" s="37" t="s">
        <v>906</v>
      </c>
      <c r="M28" s="1" t="s">
        <v>901</v>
      </c>
      <c r="N28" s="37"/>
      <c r="O28" s="37" t="s">
        <v>1294</v>
      </c>
      <c r="P28" t="s">
        <v>904</v>
      </c>
      <c r="Q28" s="37"/>
    </row>
    <row r="29" spans="2:17" x14ac:dyDescent="0.2">
      <c r="B29" t="str">
        <f t="shared" si="1"/>
        <v>N</v>
      </c>
      <c r="C29" t="s">
        <v>1299</v>
      </c>
      <c r="D29" t="str">
        <f t="shared" si="2"/>
        <v/>
      </c>
      <c r="E29" t="s">
        <v>920</v>
      </c>
      <c r="F29" s="118" t="s">
        <v>257</v>
      </c>
      <c r="G29" t="s">
        <v>1266</v>
      </c>
      <c r="H29" s="37" t="s">
        <v>1267</v>
      </c>
      <c r="I29" s="37" t="s">
        <v>1268</v>
      </c>
      <c r="J29" s="37" t="s">
        <v>1261</v>
      </c>
      <c r="K29" s="37" t="s">
        <v>1269</v>
      </c>
      <c r="L29" s="37" t="s">
        <v>1274</v>
      </c>
      <c r="M29" s="1" t="s">
        <v>901</v>
      </c>
      <c r="N29" s="37"/>
      <c r="O29" t="s">
        <v>1296</v>
      </c>
      <c r="P29" t="s">
        <v>904</v>
      </c>
    </row>
    <row r="30" spans="2:17" x14ac:dyDescent="0.2">
      <c r="B30" t="str">
        <f t="shared" si="1"/>
        <v>N</v>
      </c>
      <c r="C30" t="s">
        <v>1300</v>
      </c>
      <c r="D30" t="str">
        <f t="shared" si="2"/>
        <v/>
      </c>
      <c r="E30" t="s">
        <v>920</v>
      </c>
      <c r="F30" s="118" t="s">
        <v>257</v>
      </c>
      <c r="G30" s="2" t="s">
        <v>1258</v>
      </c>
      <c r="H30" s="37" t="s">
        <v>1259</v>
      </c>
      <c r="I30" s="37" t="s">
        <v>1260</v>
      </c>
      <c r="J30" s="37" t="s">
        <v>1261</v>
      </c>
      <c r="K30" s="37" t="s">
        <v>1262</v>
      </c>
      <c r="L30" s="37" t="s">
        <v>1274</v>
      </c>
      <c r="M30" s="1" t="s">
        <v>901</v>
      </c>
      <c r="N30" s="37"/>
      <c r="O30" s="37" t="s">
        <v>1294</v>
      </c>
      <c r="P30" t="s">
        <v>904</v>
      </c>
      <c r="Q30" s="37"/>
    </row>
    <row r="31" spans="2:17" x14ac:dyDescent="0.2">
      <c r="B31" t="str">
        <f t="shared" si="1"/>
        <v>N</v>
      </c>
      <c r="C31" t="s">
        <v>1301</v>
      </c>
      <c r="D31" t="str">
        <f t="shared" si="2"/>
        <v/>
      </c>
      <c r="E31" t="s">
        <v>920</v>
      </c>
      <c r="F31" s="118" t="s">
        <v>257</v>
      </c>
      <c r="G31" t="s">
        <v>1266</v>
      </c>
      <c r="H31" s="37" t="s">
        <v>1267</v>
      </c>
      <c r="I31" s="37" t="s">
        <v>1268</v>
      </c>
      <c r="J31" s="37" t="s">
        <v>1261</v>
      </c>
      <c r="K31" s="37" t="s">
        <v>1269</v>
      </c>
      <c r="L31" s="37" t="s">
        <v>1277</v>
      </c>
      <c r="M31" s="1">
        <v>97775279</v>
      </c>
      <c r="N31" s="1"/>
      <c r="O31" t="s">
        <v>1296</v>
      </c>
      <c r="P31" t="s">
        <v>904</v>
      </c>
    </row>
    <row r="32" spans="2:17" x14ac:dyDescent="0.2">
      <c r="B32" t="str">
        <f t="shared" si="1"/>
        <v>N</v>
      </c>
      <c r="C32" t="s">
        <v>1302</v>
      </c>
      <c r="D32" t="str">
        <f t="shared" si="2"/>
        <v/>
      </c>
      <c r="E32" t="s">
        <v>920</v>
      </c>
      <c r="F32" s="118" t="s">
        <v>257</v>
      </c>
      <c r="G32" s="2" t="s">
        <v>1258</v>
      </c>
      <c r="H32" s="37" t="s">
        <v>1259</v>
      </c>
      <c r="I32" s="37" t="s">
        <v>1260</v>
      </c>
      <c r="J32" s="37" t="s">
        <v>1261</v>
      </c>
      <c r="K32" s="37" t="s">
        <v>1262</v>
      </c>
      <c r="L32" s="37" t="s">
        <v>1277</v>
      </c>
      <c r="M32" s="1" t="s">
        <v>901</v>
      </c>
      <c r="N32" s="37"/>
      <c r="O32" s="37" t="s">
        <v>1294</v>
      </c>
      <c r="P32" t="s">
        <v>904</v>
      </c>
      <c r="Q32" s="37">
        <v>126</v>
      </c>
    </row>
    <row r="33" spans="2:17" x14ac:dyDescent="0.2">
      <c r="B33" t="str">
        <f t="shared" si="1"/>
        <v>N</v>
      </c>
      <c r="C33" t="s">
        <v>1303</v>
      </c>
      <c r="D33" t="str">
        <f t="shared" si="2"/>
        <v/>
      </c>
      <c r="E33" t="s">
        <v>920</v>
      </c>
      <c r="F33" s="118" t="s">
        <v>257</v>
      </c>
      <c r="G33" t="s">
        <v>1266</v>
      </c>
      <c r="H33" s="37" t="s">
        <v>1267</v>
      </c>
      <c r="I33" s="37" t="s">
        <v>1268</v>
      </c>
      <c r="J33" s="37" t="s">
        <v>1261</v>
      </c>
      <c r="K33" s="37" t="s">
        <v>1269</v>
      </c>
      <c r="L33" s="37" t="s">
        <v>900</v>
      </c>
      <c r="M33" s="1">
        <v>97775279</v>
      </c>
      <c r="N33" s="1"/>
      <c r="O33" t="s">
        <v>1296</v>
      </c>
      <c r="P33" t="s">
        <v>904</v>
      </c>
    </row>
    <row r="34" spans="2:17" x14ac:dyDescent="0.2">
      <c r="B34" t="str">
        <f t="shared" si="1"/>
        <v>N</v>
      </c>
      <c r="C34" t="s">
        <v>1304</v>
      </c>
      <c r="D34" t="str">
        <f t="shared" si="2"/>
        <v/>
      </c>
      <c r="E34" t="s">
        <v>920</v>
      </c>
      <c r="F34" s="118" t="s">
        <v>257</v>
      </c>
      <c r="G34" s="2" t="s">
        <v>1258</v>
      </c>
      <c r="H34" s="37" t="s">
        <v>1259</v>
      </c>
      <c r="I34" s="37" t="s">
        <v>1260</v>
      </c>
      <c r="J34" s="37" t="s">
        <v>1261</v>
      </c>
      <c r="K34" s="37" t="s">
        <v>1262</v>
      </c>
      <c r="L34" s="37" t="s">
        <v>900</v>
      </c>
      <c r="M34" s="1" t="s">
        <v>901</v>
      </c>
      <c r="N34" s="37"/>
      <c r="O34" s="37" t="s">
        <v>1294</v>
      </c>
      <c r="P34" t="s">
        <v>904</v>
      </c>
      <c r="Q34" s="37">
        <v>126</v>
      </c>
    </row>
    <row r="35" spans="2:17" x14ac:dyDescent="0.2">
      <c r="B35" t="str">
        <f t="shared" si="1"/>
        <v>N</v>
      </c>
      <c r="C35" t="s">
        <v>1305</v>
      </c>
      <c r="D35" t="str">
        <f t="shared" si="2"/>
        <v/>
      </c>
      <c r="E35" t="s">
        <v>920</v>
      </c>
      <c r="F35" s="118" t="s">
        <v>257</v>
      </c>
      <c r="G35" t="s">
        <v>1266</v>
      </c>
      <c r="H35" s="37" t="s">
        <v>1267</v>
      </c>
      <c r="I35" s="37" t="s">
        <v>1268</v>
      </c>
      <c r="J35" s="37" t="s">
        <v>1261</v>
      </c>
      <c r="K35" s="37" t="s">
        <v>1269</v>
      </c>
      <c r="L35" s="37" t="s">
        <v>1282</v>
      </c>
      <c r="M35" s="1">
        <v>97775279</v>
      </c>
      <c r="N35" s="1"/>
      <c r="O35" t="s">
        <v>1296</v>
      </c>
      <c r="P35" t="s">
        <v>904</v>
      </c>
    </row>
    <row r="36" spans="2:17" x14ac:dyDescent="0.2">
      <c r="B36" t="str">
        <f t="shared" si="1"/>
        <v>N</v>
      </c>
      <c r="C36" t="s">
        <v>1306</v>
      </c>
      <c r="D36" t="str">
        <f t="shared" si="2"/>
        <v/>
      </c>
      <c r="E36" t="s">
        <v>920</v>
      </c>
      <c r="F36" s="118" t="s">
        <v>257</v>
      </c>
      <c r="G36" s="2" t="s">
        <v>1258</v>
      </c>
      <c r="H36" s="37" t="s">
        <v>1259</v>
      </c>
      <c r="I36" s="37" t="s">
        <v>1260</v>
      </c>
      <c r="J36" s="37" t="s">
        <v>1261</v>
      </c>
      <c r="K36" s="37" t="s">
        <v>1262</v>
      </c>
      <c r="L36" s="37" t="s">
        <v>1282</v>
      </c>
      <c r="M36" s="1" t="s">
        <v>901</v>
      </c>
      <c r="N36" s="37"/>
      <c r="O36" s="37" t="s">
        <v>1307</v>
      </c>
      <c r="P36" t="s">
        <v>904</v>
      </c>
      <c r="Q36" s="37">
        <v>126</v>
      </c>
    </row>
    <row r="37" spans="2:17" x14ac:dyDescent="0.2">
      <c r="B37" t="str">
        <f t="shared" si="1"/>
        <v>N</v>
      </c>
      <c r="C37" t="s">
        <v>1308</v>
      </c>
      <c r="D37" t="str">
        <f t="shared" si="2"/>
        <v/>
      </c>
      <c r="E37" t="s">
        <v>1309</v>
      </c>
      <c r="F37" s="118" t="s">
        <v>257</v>
      </c>
      <c r="G37" s="2" t="s">
        <v>1258</v>
      </c>
      <c r="H37" s="37" t="s">
        <v>1259</v>
      </c>
      <c r="I37" s="37" t="s">
        <v>1260</v>
      </c>
      <c r="J37" s="37" t="s">
        <v>1261</v>
      </c>
      <c r="K37" s="37" t="s">
        <v>1262</v>
      </c>
      <c r="L37" s="37" t="s">
        <v>885</v>
      </c>
      <c r="M37" s="87">
        <v>98876022</v>
      </c>
      <c r="N37" s="37" t="s">
        <v>1310</v>
      </c>
      <c r="O37" t="s">
        <v>1311</v>
      </c>
      <c r="P37" s="37" t="s">
        <v>898</v>
      </c>
      <c r="Q37" s="37">
        <v>0</v>
      </c>
    </row>
    <row r="38" spans="2:17" x14ac:dyDescent="0.2">
      <c r="B38" t="str">
        <f t="shared" si="1"/>
        <v>N</v>
      </c>
      <c r="C38" t="s">
        <v>1312</v>
      </c>
      <c r="D38" t="str">
        <f t="shared" si="2"/>
        <v/>
      </c>
      <c r="E38" t="s">
        <v>1309</v>
      </c>
      <c r="F38" s="118" t="s">
        <v>257</v>
      </c>
      <c r="G38" t="s">
        <v>1266</v>
      </c>
      <c r="H38" s="37" t="s">
        <v>1267</v>
      </c>
      <c r="I38" s="37" t="s">
        <v>1268</v>
      </c>
      <c r="J38" s="37" t="s">
        <v>1261</v>
      </c>
      <c r="K38" s="37" t="s">
        <v>1269</v>
      </c>
      <c r="L38" s="37" t="s">
        <v>885</v>
      </c>
      <c r="M38" s="1">
        <v>97775280</v>
      </c>
      <c r="N38" s="1"/>
      <c r="O38" t="s">
        <v>1313</v>
      </c>
      <c r="P38" t="s">
        <v>904</v>
      </c>
    </row>
    <row r="39" spans="2:17" x14ac:dyDescent="0.2">
      <c r="B39" t="str">
        <f t="shared" si="1"/>
        <v>N</v>
      </c>
      <c r="C39" t="s">
        <v>1314</v>
      </c>
      <c r="D39" t="str">
        <f t="shared" si="2"/>
        <v/>
      </c>
      <c r="E39" t="s">
        <v>1309</v>
      </c>
      <c r="F39" s="118" t="s">
        <v>257</v>
      </c>
      <c r="G39" t="s">
        <v>1266</v>
      </c>
      <c r="H39" s="37" t="s">
        <v>1267</v>
      </c>
      <c r="I39" s="37" t="s">
        <v>1268</v>
      </c>
      <c r="J39" s="37" t="s">
        <v>1261</v>
      </c>
      <c r="K39" s="37" t="s">
        <v>1269</v>
      </c>
      <c r="L39" s="37" t="s">
        <v>906</v>
      </c>
      <c r="M39" s="1" t="s">
        <v>901</v>
      </c>
      <c r="N39" s="37"/>
      <c r="O39" t="s">
        <v>1313</v>
      </c>
      <c r="P39" t="s">
        <v>904</v>
      </c>
    </row>
    <row r="40" spans="2:17" x14ac:dyDescent="0.2">
      <c r="B40" t="str">
        <f t="shared" si="1"/>
        <v>N</v>
      </c>
      <c r="C40" t="s">
        <v>1315</v>
      </c>
      <c r="D40" t="str">
        <f t="shared" si="2"/>
        <v/>
      </c>
      <c r="E40" t="s">
        <v>1309</v>
      </c>
      <c r="F40" s="118" t="s">
        <v>257</v>
      </c>
      <c r="G40" s="2" t="s">
        <v>1258</v>
      </c>
      <c r="H40" s="37" t="s">
        <v>1259</v>
      </c>
      <c r="I40" s="37" t="s">
        <v>1260</v>
      </c>
      <c r="J40" s="37" t="s">
        <v>1261</v>
      </c>
      <c r="K40" s="37" t="s">
        <v>1262</v>
      </c>
      <c r="L40" s="37" t="s">
        <v>906</v>
      </c>
      <c r="M40" s="1" t="s">
        <v>901</v>
      </c>
      <c r="N40" s="37"/>
      <c r="O40" t="s">
        <v>1311</v>
      </c>
      <c r="P40" t="s">
        <v>904</v>
      </c>
      <c r="Q40" s="37"/>
    </row>
    <row r="41" spans="2:17" x14ac:dyDescent="0.2">
      <c r="B41" t="str">
        <f t="shared" si="1"/>
        <v>N</v>
      </c>
      <c r="C41" t="s">
        <v>1316</v>
      </c>
      <c r="D41" t="str">
        <f t="shared" si="2"/>
        <v/>
      </c>
      <c r="E41" t="s">
        <v>1309</v>
      </c>
      <c r="F41" s="118" t="s">
        <v>257</v>
      </c>
      <c r="G41" t="s">
        <v>1266</v>
      </c>
      <c r="H41" s="37" t="s">
        <v>1267</v>
      </c>
      <c r="I41" s="37" t="s">
        <v>1268</v>
      </c>
      <c r="J41" s="37" t="s">
        <v>1261</v>
      </c>
      <c r="K41" s="37" t="s">
        <v>1269</v>
      </c>
      <c r="L41" s="37" t="s">
        <v>1274</v>
      </c>
      <c r="M41" s="1" t="s">
        <v>901</v>
      </c>
      <c r="N41" s="37"/>
      <c r="O41" t="s">
        <v>1313</v>
      </c>
      <c r="P41" t="s">
        <v>904</v>
      </c>
    </row>
    <row r="42" spans="2:17" x14ac:dyDescent="0.2">
      <c r="B42" t="str">
        <f t="shared" si="1"/>
        <v>N</v>
      </c>
      <c r="C42" t="s">
        <v>1317</v>
      </c>
      <c r="D42" t="str">
        <f t="shared" si="2"/>
        <v/>
      </c>
      <c r="E42" t="s">
        <v>1309</v>
      </c>
      <c r="F42" s="118" t="s">
        <v>257</v>
      </c>
      <c r="G42" s="2" t="s">
        <v>1258</v>
      </c>
      <c r="H42" s="37" t="s">
        <v>1259</v>
      </c>
      <c r="I42" s="37" t="s">
        <v>1260</v>
      </c>
      <c r="J42" s="37" t="s">
        <v>1261</v>
      </c>
      <c r="K42" s="37" t="s">
        <v>1262</v>
      </c>
      <c r="L42" s="37" t="s">
        <v>1274</v>
      </c>
      <c r="M42" s="1" t="s">
        <v>901</v>
      </c>
      <c r="N42" s="37"/>
      <c r="O42" t="s">
        <v>1311</v>
      </c>
      <c r="P42" t="s">
        <v>904</v>
      </c>
      <c r="Q42" s="37"/>
    </row>
    <row r="43" spans="2:17" x14ac:dyDescent="0.2">
      <c r="B43" t="str">
        <f t="shared" si="1"/>
        <v>N</v>
      </c>
      <c r="C43" t="s">
        <v>1318</v>
      </c>
      <c r="D43" t="str">
        <f t="shared" si="2"/>
        <v/>
      </c>
      <c r="E43" t="s">
        <v>1309</v>
      </c>
      <c r="F43" s="118" t="s">
        <v>257</v>
      </c>
      <c r="G43" t="s">
        <v>1266</v>
      </c>
      <c r="H43" s="37" t="s">
        <v>1267</v>
      </c>
      <c r="I43" s="37" t="s">
        <v>1268</v>
      </c>
      <c r="J43" s="37" t="s">
        <v>1261</v>
      </c>
      <c r="K43" s="37" t="s">
        <v>1269</v>
      </c>
      <c r="L43" s="37" t="s">
        <v>1277</v>
      </c>
      <c r="M43" s="1">
        <v>97775280</v>
      </c>
      <c r="N43" s="1"/>
      <c r="O43" t="s">
        <v>1313</v>
      </c>
      <c r="P43" t="s">
        <v>904</v>
      </c>
    </row>
    <row r="44" spans="2:17" x14ac:dyDescent="0.2">
      <c r="B44" t="str">
        <f t="shared" si="1"/>
        <v>N</v>
      </c>
      <c r="C44" t="s">
        <v>1319</v>
      </c>
      <c r="D44" t="str">
        <f t="shared" si="2"/>
        <v/>
      </c>
      <c r="E44" t="s">
        <v>1309</v>
      </c>
      <c r="F44" s="118" t="s">
        <v>257</v>
      </c>
      <c r="G44" s="2" t="s">
        <v>1258</v>
      </c>
      <c r="H44" s="37" t="s">
        <v>1259</v>
      </c>
      <c r="I44" s="37" t="s">
        <v>1260</v>
      </c>
      <c r="J44" s="37" t="s">
        <v>1261</v>
      </c>
      <c r="K44" s="37" t="s">
        <v>1262</v>
      </c>
      <c r="L44" s="37" t="s">
        <v>1277</v>
      </c>
      <c r="M44" s="1" t="s">
        <v>901</v>
      </c>
      <c r="N44" s="37"/>
      <c r="O44" t="s">
        <v>1311</v>
      </c>
      <c r="P44" t="s">
        <v>904</v>
      </c>
      <c r="Q44" s="37">
        <v>126</v>
      </c>
    </row>
    <row r="45" spans="2:17" x14ac:dyDescent="0.2">
      <c r="B45" t="str">
        <f t="shared" si="1"/>
        <v>N</v>
      </c>
      <c r="C45" t="s">
        <v>1320</v>
      </c>
      <c r="D45" t="str">
        <f t="shared" si="2"/>
        <v/>
      </c>
      <c r="E45" t="s">
        <v>1309</v>
      </c>
      <c r="F45" s="118" t="s">
        <v>257</v>
      </c>
      <c r="G45" t="s">
        <v>1266</v>
      </c>
      <c r="H45" s="37" t="s">
        <v>1267</v>
      </c>
      <c r="I45" s="37" t="s">
        <v>1268</v>
      </c>
      <c r="J45" s="37" t="s">
        <v>1261</v>
      </c>
      <c r="K45" s="37" t="s">
        <v>1269</v>
      </c>
      <c r="L45" s="37" t="s">
        <v>900</v>
      </c>
      <c r="M45" s="1">
        <v>97775280</v>
      </c>
      <c r="N45" s="1"/>
      <c r="O45" t="s">
        <v>1313</v>
      </c>
      <c r="P45" t="s">
        <v>904</v>
      </c>
    </row>
    <row r="46" spans="2:17" x14ac:dyDescent="0.2">
      <c r="B46" t="str">
        <f t="shared" si="1"/>
        <v>N</v>
      </c>
      <c r="C46" t="s">
        <v>1321</v>
      </c>
      <c r="D46" t="str">
        <f t="shared" si="2"/>
        <v/>
      </c>
      <c r="E46" t="s">
        <v>1309</v>
      </c>
      <c r="F46" s="118" t="s">
        <v>257</v>
      </c>
      <c r="G46" s="2" t="s">
        <v>1258</v>
      </c>
      <c r="H46" s="37" t="s">
        <v>1259</v>
      </c>
      <c r="I46" s="37" t="s">
        <v>1260</v>
      </c>
      <c r="J46" s="37" t="s">
        <v>1261</v>
      </c>
      <c r="K46" s="37" t="s">
        <v>1262</v>
      </c>
      <c r="L46" s="37" t="s">
        <v>900</v>
      </c>
      <c r="M46" s="1" t="s">
        <v>901</v>
      </c>
      <c r="N46" s="37"/>
      <c r="O46" t="s">
        <v>1311</v>
      </c>
      <c r="P46" t="s">
        <v>904</v>
      </c>
      <c r="Q46" s="37">
        <v>126</v>
      </c>
    </row>
    <row r="47" spans="2:17" x14ac:dyDescent="0.2">
      <c r="B47" t="str">
        <f t="shared" si="1"/>
        <v>N</v>
      </c>
      <c r="C47" t="s">
        <v>1322</v>
      </c>
      <c r="D47" t="str">
        <f t="shared" si="2"/>
        <v/>
      </c>
      <c r="E47" t="s">
        <v>1309</v>
      </c>
      <c r="F47" s="118" t="s">
        <v>257</v>
      </c>
      <c r="G47" t="s">
        <v>1266</v>
      </c>
      <c r="H47" s="37" t="s">
        <v>1267</v>
      </c>
      <c r="I47" s="37" t="s">
        <v>1268</v>
      </c>
      <c r="J47" s="37" t="s">
        <v>1261</v>
      </c>
      <c r="K47" s="37" t="s">
        <v>1269</v>
      </c>
      <c r="L47" s="37" t="s">
        <v>1282</v>
      </c>
      <c r="M47" s="1">
        <v>97775280</v>
      </c>
      <c r="N47" s="1"/>
      <c r="O47" t="s">
        <v>1313</v>
      </c>
      <c r="P47" t="s">
        <v>904</v>
      </c>
    </row>
    <row r="48" spans="2:17" x14ac:dyDescent="0.2">
      <c r="B48" t="str">
        <f t="shared" si="1"/>
        <v>N</v>
      </c>
      <c r="C48" t="s">
        <v>1323</v>
      </c>
      <c r="D48" t="str">
        <f t="shared" si="2"/>
        <v/>
      </c>
      <c r="E48" t="s">
        <v>1309</v>
      </c>
      <c r="F48" s="118" t="s">
        <v>257</v>
      </c>
      <c r="G48" s="2" t="s">
        <v>1258</v>
      </c>
      <c r="H48" s="37" t="s">
        <v>1259</v>
      </c>
      <c r="I48" s="37" t="s">
        <v>1260</v>
      </c>
      <c r="J48" s="37" t="s">
        <v>1261</v>
      </c>
      <c r="K48" s="37" t="s">
        <v>1262</v>
      </c>
      <c r="L48" s="37" t="s">
        <v>1282</v>
      </c>
      <c r="M48" s="1" t="s">
        <v>901</v>
      </c>
      <c r="N48" s="37"/>
      <c r="O48" t="s">
        <v>1324</v>
      </c>
      <c r="P48" t="s">
        <v>904</v>
      </c>
      <c r="Q48" s="37">
        <v>126</v>
      </c>
    </row>
    <row r="49" spans="2:17" x14ac:dyDescent="0.2">
      <c r="B49" t="str">
        <f t="shared" si="1"/>
        <v>N</v>
      </c>
      <c r="C49" t="s">
        <v>1325</v>
      </c>
      <c r="D49" t="str">
        <f t="shared" si="2"/>
        <v/>
      </c>
      <c r="E49" t="s">
        <v>1326</v>
      </c>
      <c r="F49" s="118" t="s">
        <v>318</v>
      </c>
      <c r="G49" s="2" t="s">
        <v>1258</v>
      </c>
      <c r="H49" s="37" t="s">
        <v>1259</v>
      </c>
      <c r="I49" s="37" t="s">
        <v>1260</v>
      </c>
      <c r="J49" s="37" t="s">
        <v>1261</v>
      </c>
      <c r="K49" s="37" t="s">
        <v>1262</v>
      </c>
      <c r="L49" s="37" t="s">
        <v>885</v>
      </c>
      <c r="M49" s="87">
        <v>98876024</v>
      </c>
      <c r="N49" s="37"/>
      <c r="O49" t="s">
        <v>1327</v>
      </c>
      <c r="P49" s="37" t="s">
        <v>898</v>
      </c>
      <c r="Q49" s="37">
        <v>0</v>
      </c>
    </row>
    <row r="50" spans="2:17" x14ac:dyDescent="0.2">
      <c r="B50" t="str">
        <f t="shared" si="1"/>
        <v>N</v>
      </c>
      <c r="C50" t="s">
        <v>1328</v>
      </c>
      <c r="D50" t="str">
        <f t="shared" si="2"/>
        <v/>
      </c>
      <c r="E50" t="s">
        <v>1326</v>
      </c>
      <c r="F50" s="118" t="s">
        <v>318</v>
      </c>
      <c r="G50" t="s">
        <v>1266</v>
      </c>
      <c r="H50" s="37" t="s">
        <v>1267</v>
      </c>
      <c r="I50" s="37" t="s">
        <v>1268</v>
      </c>
      <c r="J50" s="37" t="s">
        <v>1261</v>
      </c>
      <c r="K50" s="37" t="s">
        <v>1269</v>
      </c>
      <c r="L50" s="37" t="s">
        <v>885</v>
      </c>
      <c r="M50" s="1">
        <v>97775291</v>
      </c>
      <c r="N50" s="1"/>
      <c r="O50" t="s">
        <v>1329</v>
      </c>
      <c r="P50" t="s">
        <v>904</v>
      </c>
    </row>
    <row r="51" spans="2:17" x14ac:dyDescent="0.2">
      <c r="B51" t="str">
        <f t="shared" si="1"/>
        <v>N</v>
      </c>
      <c r="C51" t="s">
        <v>1330</v>
      </c>
      <c r="D51" t="str">
        <f t="shared" si="2"/>
        <v/>
      </c>
      <c r="E51" t="s">
        <v>1326</v>
      </c>
      <c r="F51" s="118" t="s">
        <v>318</v>
      </c>
      <c r="G51" t="s">
        <v>1266</v>
      </c>
      <c r="H51" s="37" t="s">
        <v>1267</v>
      </c>
      <c r="I51" s="37" t="s">
        <v>1268</v>
      </c>
      <c r="J51" s="37" t="s">
        <v>1261</v>
      </c>
      <c r="K51" s="37" t="s">
        <v>1269</v>
      </c>
      <c r="L51" s="37" t="s">
        <v>906</v>
      </c>
      <c r="M51" s="1" t="s">
        <v>901</v>
      </c>
      <c r="N51" s="37"/>
      <c r="O51" t="s">
        <v>1329</v>
      </c>
      <c r="P51" t="s">
        <v>904</v>
      </c>
    </row>
    <row r="52" spans="2:17" x14ac:dyDescent="0.2">
      <c r="B52" t="str">
        <f t="shared" si="1"/>
        <v>N</v>
      </c>
      <c r="C52" t="s">
        <v>1331</v>
      </c>
      <c r="D52" t="str">
        <f t="shared" si="2"/>
        <v/>
      </c>
      <c r="E52" t="s">
        <v>1326</v>
      </c>
      <c r="F52" s="118" t="s">
        <v>318</v>
      </c>
      <c r="G52" s="2" t="s">
        <v>1258</v>
      </c>
      <c r="H52" s="37" t="s">
        <v>1259</v>
      </c>
      <c r="I52" s="37" t="s">
        <v>1260</v>
      </c>
      <c r="J52" s="37" t="s">
        <v>1261</v>
      </c>
      <c r="K52" s="37" t="s">
        <v>1262</v>
      </c>
      <c r="L52" s="37" t="s">
        <v>906</v>
      </c>
      <c r="M52" s="1" t="s">
        <v>901</v>
      </c>
      <c r="N52" s="37"/>
      <c r="O52" t="s">
        <v>1327</v>
      </c>
      <c r="P52" t="s">
        <v>904</v>
      </c>
      <c r="Q52" s="37"/>
    </row>
    <row r="53" spans="2:17" x14ac:dyDescent="0.2">
      <c r="B53" t="str">
        <f t="shared" si="1"/>
        <v>N</v>
      </c>
      <c r="C53" t="s">
        <v>1332</v>
      </c>
      <c r="D53" t="str">
        <f t="shared" si="2"/>
        <v/>
      </c>
      <c r="E53" t="s">
        <v>1326</v>
      </c>
      <c r="F53" s="118" t="s">
        <v>318</v>
      </c>
      <c r="G53" t="s">
        <v>1266</v>
      </c>
      <c r="H53" s="37" t="s">
        <v>1267</v>
      </c>
      <c r="I53" s="37" t="s">
        <v>1268</v>
      </c>
      <c r="J53" s="37" t="s">
        <v>1261</v>
      </c>
      <c r="K53" s="37" t="s">
        <v>1269</v>
      </c>
      <c r="L53" s="37" t="s">
        <v>1274</v>
      </c>
      <c r="M53" s="1" t="s">
        <v>901</v>
      </c>
      <c r="N53" s="37"/>
      <c r="O53" t="s">
        <v>1329</v>
      </c>
      <c r="P53" t="s">
        <v>904</v>
      </c>
    </row>
    <row r="54" spans="2:17" x14ac:dyDescent="0.2">
      <c r="B54" t="str">
        <f t="shared" si="1"/>
        <v>N</v>
      </c>
      <c r="C54" t="s">
        <v>1333</v>
      </c>
      <c r="D54" t="str">
        <f t="shared" si="2"/>
        <v/>
      </c>
      <c r="E54" t="s">
        <v>1326</v>
      </c>
      <c r="F54" s="118" t="s">
        <v>318</v>
      </c>
      <c r="G54" s="2" t="s">
        <v>1258</v>
      </c>
      <c r="H54" s="37" t="s">
        <v>1259</v>
      </c>
      <c r="I54" s="37" t="s">
        <v>1260</v>
      </c>
      <c r="J54" s="37" t="s">
        <v>1261</v>
      </c>
      <c r="K54" s="37" t="s">
        <v>1262</v>
      </c>
      <c r="L54" s="37" t="s">
        <v>1274</v>
      </c>
      <c r="M54" s="1" t="s">
        <v>901</v>
      </c>
      <c r="N54" s="37"/>
      <c r="O54" t="s">
        <v>1327</v>
      </c>
      <c r="P54" t="s">
        <v>904</v>
      </c>
      <c r="Q54" s="37"/>
    </row>
    <row r="55" spans="2:17" x14ac:dyDescent="0.2">
      <c r="B55" t="str">
        <f t="shared" si="1"/>
        <v>N</v>
      </c>
      <c r="C55" t="s">
        <v>1334</v>
      </c>
      <c r="D55" t="str">
        <f t="shared" si="2"/>
        <v/>
      </c>
      <c r="E55" t="s">
        <v>1326</v>
      </c>
      <c r="F55" s="118" t="s">
        <v>318</v>
      </c>
      <c r="G55" t="s">
        <v>1266</v>
      </c>
      <c r="H55" s="37" t="s">
        <v>1267</v>
      </c>
      <c r="I55" s="37" t="s">
        <v>1268</v>
      </c>
      <c r="J55" s="37" t="s">
        <v>1261</v>
      </c>
      <c r="K55" s="37" t="s">
        <v>1269</v>
      </c>
      <c r="L55" s="37" t="s">
        <v>1277</v>
      </c>
      <c r="M55" s="1">
        <v>97775291</v>
      </c>
      <c r="N55" s="1"/>
      <c r="O55" t="s">
        <v>1329</v>
      </c>
      <c r="P55" t="s">
        <v>904</v>
      </c>
    </row>
    <row r="56" spans="2:17" x14ac:dyDescent="0.2">
      <c r="B56" t="str">
        <f t="shared" si="1"/>
        <v>N</v>
      </c>
      <c r="C56" t="s">
        <v>1335</v>
      </c>
      <c r="D56" t="str">
        <f t="shared" si="2"/>
        <v/>
      </c>
      <c r="E56" t="s">
        <v>1326</v>
      </c>
      <c r="F56" s="118" t="s">
        <v>318</v>
      </c>
      <c r="G56" s="2" t="s">
        <v>1258</v>
      </c>
      <c r="H56" s="37" t="s">
        <v>1259</v>
      </c>
      <c r="I56" s="37" t="s">
        <v>1260</v>
      </c>
      <c r="J56" s="37" t="s">
        <v>1261</v>
      </c>
      <c r="K56" s="37" t="s">
        <v>1262</v>
      </c>
      <c r="L56" s="37" t="s">
        <v>1277</v>
      </c>
      <c r="M56" s="1" t="s">
        <v>901</v>
      </c>
      <c r="N56" s="37"/>
      <c r="O56" t="s">
        <v>1327</v>
      </c>
      <c r="P56" t="s">
        <v>904</v>
      </c>
      <c r="Q56" s="37">
        <v>126</v>
      </c>
    </row>
    <row r="57" spans="2:17" x14ac:dyDescent="0.2">
      <c r="B57" t="str">
        <f t="shared" si="1"/>
        <v>N</v>
      </c>
      <c r="C57" t="s">
        <v>1336</v>
      </c>
      <c r="D57" t="str">
        <f t="shared" si="2"/>
        <v/>
      </c>
      <c r="E57" t="s">
        <v>1326</v>
      </c>
      <c r="F57" s="118" t="s">
        <v>318</v>
      </c>
      <c r="G57" t="s">
        <v>1266</v>
      </c>
      <c r="H57" s="37" t="s">
        <v>1267</v>
      </c>
      <c r="I57" s="37" t="s">
        <v>1268</v>
      </c>
      <c r="J57" s="37" t="s">
        <v>1261</v>
      </c>
      <c r="K57" s="37" t="s">
        <v>1269</v>
      </c>
      <c r="L57" s="37" t="s">
        <v>900</v>
      </c>
      <c r="M57" s="1">
        <v>97775291</v>
      </c>
      <c r="N57" s="1"/>
      <c r="O57" t="s">
        <v>1329</v>
      </c>
      <c r="P57" t="s">
        <v>904</v>
      </c>
    </row>
    <row r="58" spans="2:17" x14ac:dyDescent="0.2">
      <c r="B58" t="str">
        <f t="shared" si="1"/>
        <v>N</v>
      </c>
      <c r="C58" t="s">
        <v>1337</v>
      </c>
      <c r="D58" t="str">
        <f t="shared" si="2"/>
        <v/>
      </c>
      <c r="E58" t="s">
        <v>1326</v>
      </c>
      <c r="F58" s="118" t="s">
        <v>318</v>
      </c>
      <c r="G58" s="2" t="s">
        <v>1258</v>
      </c>
      <c r="H58" s="37" t="s">
        <v>1259</v>
      </c>
      <c r="I58" s="37" t="s">
        <v>1260</v>
      </c>
      <c r="J58" s="37" t="s">
        <v>1261</v>
      </c>
      <c r="K58" s="37" t="s">
        <v>1262</v>
      </c>
      <c r="L58" s="37" t="s">
        <v>900</v>
      </c>
      <c r="M58" s="1" t="s">
        <v>901</v>
      </c>
      <c r="N58" s="37"/>
      <c r="O58" t="s">
        <v>1327</v>
      </c>
      <c r="P58" t="s">
        <v>904</v>
      </c>
      <c r="Q58" s="37">
        <v>126</v>
      </c>
    </row>
    <row r="59" spans="2:17" x14ac:dyDescent="0.2">
      <c r="B59" t="str">
        <f t="shared" si="1"/>
        <v>N</v>
      </c>
      <c r="C59" t="s">
        <v>1338</v>
      </c>
      <c r="D59" t="str">
        <f t="shared" si="2"/>
        <v/>
      </c>
      <c r="E59" t="s">
        <v>1326</v>
      </c>
      <c r="F59" s="118" t="s">
        <v>318</v>
      </c>
      <c r="G59" t="s">
        <v>1266</v>
      </c>
      <c r="H59" s="37" t="s">
        <v>1267</v>
      </c>
      <c r="I59" s="37" t="s">
        <v>1268</v>
      </c>
      <c r="J59" s="37" t="s">
        <v>1261</v>
      </c>
      <c r="K59" s="37" t="s">
        <v>1269</v>
      </c>
      <c r="L59" s="37" t="s">
        <v>1282</v>
      </c>
      <c r="M59" s="1">
        <v>97775291</v>
      </c>
      <c r="N59" s="1"/>
      <c r="O59" t="s">
        <v>1329</v>
      </c>
      <c r="P59" t="s">
        <v>904</v>
      </c>
    </row>
    <row r="60" spans="2:17" x14ac:dyDescent="0.2">
      <c r="B60" t="str">
        <f t="shared" si="1"/>
        <v>N</v>
      </c>
      <c r="C60" t="s">
        <v>1339</v>
      </c>
      <c r="D60" t="str">
        <f t="shared" si="2"/>
        <v/>
      </c>
      <c r="E60" t="s">
        <v>1326</v>
      </c>
      <c r="F60" s="118" t="s">
        <v>318</v>
      </c>
      <c r="G60" s="2" t="s">
        <v>1258</v>
      </c>
      <c r="H60" s="37" t="s">
        <v>1259</v>
      </c>
      <c r="I60" s="37" t="s">
        <v>1260</v>
      </c>
      <c r="J60" s="37" t="s">
        <v>1261</v>
      </c>
      <c r="K60" s="37" t="s">
        <v>1262</v>
      </c>
      <c r="L60" s="37" t="s">
        <v>1282</v>
      </c>
      <c r="M60" s="1" t="s">
        <v>901</v>
      </c>
      <c r="N60" s="37"/>
      <c r="O60" t="s">
        <v>1340</v>
      </c>
      <c r="P60" t="s">
        <v>904</v>
      </c>
      <c r="Q60" s="37">
        <v>126</v>
      </c>
    </row>
    <row r="61" spans="2:17" x14ac:dyDescent="0.2">
      <c r="B61" t="str">
        <f t="shared" si="1"/>
        <v>N</v>
      </c>
      <c r="C61" t="s">
        <v>1341</v>
      </c>
      <c r="D61" t="str">
        <f t="shared" si="2"/>
        <v/>
      </c>
      <c r="E61" t="s">
        <v>1342</v>
      </c>
      <c r="F61" s="118" t="s">
        <v>257</v>
      </c>
      <c r="G61" s="2" t="s">
        <v>1258</v>
      </c>
      <c r="H61" s="37" t="s">
        <v>1259</v>
      </c>
      <c r="I61" s="37" t="s">
        <v>1260</v>
      </c>
      <c r="J61" s="37" t="s">
        <v>1261</v>
      </c>
      <c r="K61" s="37" t="s">
        <v>1262</v>
      </c>
      <c r="L61" s="37" t="s">
        <v>885</v>
      </c>
      <c r="M61" s="87">
        <v>98876025</v>
      </c>
      <c r="N61" s="37" t="s">
        <v>1343</v>
      </c>
      <c r="O61" t="s">
        <v>1344</v>
      </c>
      <c r="P61" s="37" t="s">
        <v>898</v>
      </c>
      <c r="Q61" s="37">
        <v>0</v>
      </c>
    </row>
    <row r="62" spans="2:17" x14ac:dyDescent="0.2">
      <c r="B62" t="str">
        <f t="shared" si="1"/>
        <v>N</v>
      </c>
      <c r="C62" t="s">
        <v>1345</v>
      </c>
      <c r="D62" t="str">
        <f t="shared" si="2"/>
        <v/>
      </c>
      <c r="E62" t="s">
        <v>1342</v>
      </c>
      <c r="F62" s="118" t="s">
        <v>257</v>
      </c>
      <c r="G62" t="s">
        <v>1266</v>
      </c>
      <c r="H62" s="37" t="s">
        <v>1267</v>
      </c>
      <c r="I62" s="37" t="s">
        <v>1268</v>
      </c>
      <c r="J62" s="37" t="s">
        <v>1261</v>
      </c>
      <c r="K62" s="37" t="s">
        <v>1269</v>
      </c>
      <c r="L62" s="37" t="s">
        <v>885</v>
      </c>
      <c r="M62" s="1">
        <v>97775292</v>
      </c>
      <c r="N62" s="1"/>
      <c r="O62" t="s">
        <v>1346</v>
      </c>
      <c r="P62" t="s">
        <v>904</v>
      </c>
    </row>
    <row r="63" spans="2:17" x14ac:dyDescent="0.2">
      <c r="B63" t="str">
        <f t="shared" si="1"/>
        <v>N</v>
      </c>
      <c r="C63" t="s">
        <v>1347</v>
      </c>
      <c r="D63" t="str">
        <f t="shared" si="2"/>
        <v/>
      </c>
      <c r="E63" t="s">
        <v>1342</v>
      </c>
      <c r="F63" s="118" t="s">
        <v>257</v>
      </c>
      <c r="G63" t="s">
        <v>1266</v>
      </c>
      <c r="H63" s="37" t="s">
        <v>1267</v>
      </c>
      <c r="I63" s="37" t="s">
        <v>1268</v>
      </c>
      <c r="J63" s="37" t="s">
        <v>1261</v>
      </c>
      <c r="K63" s="37" t="s">
        <v>1269</v>
      </c>
      <c r="L63" s="37" t="s">
        <v>906</v>
      </c>
      <c r="M63" s="1" t="s">
        <v>901</v>
      </c>
      <c r="N63" s="37"/>
      <c r="O63" t="s">
        <v>1346</v>
      </c>
      <c r="P63" t="s">
        <v>904</v>
      </c>
    </row>
    <row r="64" spans="2:17" x14ac:dyDescent="0.2">
      <c r="B64" t="str">
        <f t="shared" si="1"/>
        <v>N</v>
      </c>
      <c r="C64" t="s">
        <v>1348</v>
      </c>
      <c r="D64" t="str">
        <f t="shared" si="2"/>
        <v/>
      </c>
      <c r="E64" t="s">
        <v>1342</v>
      </c>
      <c r="F64" s="118" t="s">
        <v>257</v>
      </c>
      <c r="G64" s="2" t="s">
        <v>1258</v>
      </c>
      <c r="H64" s="37" t="s">
        <v>1259</v>
      </c>
      <c r="I64" s="37" t="s">
        <v>1260</v>
      </c>
      <c r="J64" s="37" t="s">
        <v>1261</v>
      </c>
      <c r="K64" s="37" t="s">
        <v>1262</v>
      </c>
      <c r="L64" s="37" t="s">
        <v>906</v>
      </c>
      <c r="M64" s="1" t="s">
        <v>901</v>
      </c>
      <c r="N64" s="37"/>
      <c r="O64" t="s">
        <v>1344</v>
      </c>
      <c r="P64" t="s">
        <v>904</v>
      </c>
      <c r="Q64" s="37"/>
    </row>
    <row r="65" spans="2:17" x14ac:dyDescent="0.2">
      <c r="B65" t="str">
        <f t="shared" si="1"/>
        <v>N</v>
      </c>
      <c r="C65" t="s">
        <v>1349</v>
      </c>
      <c r="D65" t="str">
        <f t="shared" si="2"/>
        <v/>
      </c>
      <c r="E65" t="s">
        <v>1342</v>
      </c>
      <c r="F65" s="118" t="s">
        <v>257</v>
      </c>
      <c r="G65" t="s">
        <v>1266</v>
      </c>
      <c r="H65" s="37" t="s">
        <v>1267</v>
      </c>
      <c r="I65" s="37" t="s">
        <v>1268</v>
      </c>
      <c r="J65" s="37" t="s">
        <v>1261</v>
      </c>
      <c r="K65" s="37" t="s">
        <v>1269</v>
      </c>
      <c r="L65" s="37" t="s">
        <v>1274</v>
      </c>
      <c r="M65" s="1" t="s">
        <v>901</v>
      </c>
      <c r="N65" s="37"/>
      <c r="O65" t="s">
        <v>1346</v>
      </c>
      <c r="P65" t="s">
        <v>904</v>
      </c>
    </row>
    <row r="66" spans="2:17" x14ac:dyDescent="0.2">
      <c r="B66" t="str">
        <f t="shared" si="1"/>
        <v>N</v>
      </c>
      <c r="C66" t="s">
        <v>1350</v>
      </c>
      <c r="D66" t="str">
        <f t="shared" si="2"/>
        <v/>
      </c>
      <c r="E66" t="s">
        <v>1342</v>
      </c>
      <c r="F66" s="118" t="s">
        <v>257</v>
      </c>
      <c r="G66" s="2" t="s">
        <v>1258</v>
      </c>
      <c r="H66" s="37" t="s">
        <v>1259</v>
      </c>
      <c r="I66" s="37" t="s">
        <v>1260</v>
      </c>
      <c r="J66" s="37" t="s">
        <v>1261</v>
      </c>
      <c r="K66" s="37" t="s">
        <v>1262</v>
      </c>
      <c r="L66" s="37" t="s">
        <v>1274</v>
      </c>
      <c r="M66" s="1" t="s">
        <v>901</v>
      </c>
      <c r="N66" s="37"/>
      <c r="O66" t="s">
        <v>1344</v>
      </c>
      <c r="P66" t="s">
        <v>904</v>
      </c>
      <c r="Q66" s="37"/>
    </row>
    <row r="67" spans="2:17" x14ac:dyDescent="0.2">
      <c r="B67" t="str">
        <f t="shared" si="1"/>
        <v>N</v>
      </c>
      <c r="C67" t="s">
        <v>1351</v>
      </c>
      <c r="D67" t="str">
        <f t="shared" si="2"/>
        <v/>
      </c>
      <c r="E67" t="s">
        <v>1342</v>
      </c>
      <c r="F67" s="118" t="s">
        <v>257</v>
      </c>
      <c r="G67" t="s">
        <v>1266</v>
      </c>
      <c r="H67" s="37" t="s">
        <v>1267</v>
      </c>
      <c r="I67" s="37" t="s">
        <v>1268</v>
      </c>
      <c r="J67" s="37" t="s">
        <v>1261</v>
      </c>
      <c r="K67" s="37" t="s">
        <v>1269</v>
      </c>
      <c r="L67" s="37" t="s">
        <v>1277</v>
      </c>
      <c r="M67" s="1">
        <v>97775292</v>
      </c>
      <c r="N67" s="1"/>
      <c r="O67" t="s">
        <v>1346</v>
      </c>
      <c r="P67" t="s">
        <v>904</v>
      </c>
    </row>
    <row r="68" spans="2:17" x14ac:dyDescent="0.2">
      <c r="B68" t="str">
        <f t="shared" si="1"/>
        <v>N</v>
      </c>
      <c r="C68" t="s">
        <v>1352</v>
      </c>
      <c r="D68" t="str">
        <f t="shared" si="2"/>
        <v/>
      </c>
      <c r="E68" t="s">
        <v>1342</v>
      </c>
      <c r="F68" s="118" t="s">
        <v>257</v>
      </c>
      <c r="G68" s="2" t="s">
        <v>1258</v>
      </c>
      <c r="H68" s="37" t="s">
        <v>1259</v>
      </c>
      <c r="I68" s="37" t="s">
        <v>1260</v>
      </c>
      <c r="J68" s="37" t="s">
        <v>1261</v>
      </c>
      <c r="K68" s="37" t="s">
        <v>1262</v>
      </c>
      <c r="L68" s="37" t="s">
        <v>1277</v>
      </c>
      <c r="M68" s="1" t="s">
        <v>901</v>
      </c>
      <c r="N68" s="37"/>
      <c r="O68" t="s">
        <v>1344</v>
      </c>
      <c r="P68" t="s">
        <v>904</v>
      </c>
      <c r="Q68" s="37">
        <v>126</v>
      </c>
    </row>
    <row r="69" spans="2:17" x14ac:dyDescent="0.2">
      <c r="B69" t="str">
        <f t="shared" si="1"/>
        <v>N</v>
      </c>
      <c r="C69" t="s">
        <v>1353</v>
      </c>
      <c r="D69" t="str">
        <f t="shared" si="2"/>
        <v/>
      </c>
      <c r="E69" t="s">
        <v>1342</v>
      </c>
      <c r="F69" s="118" t="s">
        <v>257</v>
      </c>
      <c r="G69" t="s">
        <v>1266</v>
      </c>
      <c r="H69" s="37" t="s">
        <v>1267</v>
      </c>
      <c r="I69" s="37" t="s">
        <v>1268</v>
      </c>
      <c r="J69" s="37" t="s">
        <v>1261</v>
      </c>
      <c r="K69" s="37" t="s">
        <v>1269</v>
      </c>
      <c r="L69" s="37" t="s">
        <v>900</v>
      </c>
      <c r="M69" s="1">
        <v>97775292</v>
      </c>
      <c r="N69" s="1"/>
      <c r="O69" t="s">
        <v>1346</v>
      </c>
      <c r="P69" t="s">
        <v>904</v>
      </c>
    </row>
    <row r="70" spans="2:17" x14ac:dyDescent="0.2">
      <c r="B70" t="str">
        <f t="shared" si="1"/>
        <v>N</v>
      </c>
      <c r="C70" t="s">
        <v>1354</v>
      </c>
      <c r="D70" t="str">
        <f t="shared" si="2"/>
        <v/>
      </c>
      <c r="E70" t="s">
        <v>1342</v>
      </c>
      <c r="F70" s="118" t="s">
        <v>257</v>
      </c>
      <c r="G70" s="2" t="s">
        <v>1258</v>
      </c>
      <c r="H70" s="37" t="s">
        <v>1259</v>
      </c>
      <c r="I70" s="37" t="s">
        <v>1260</v>
      </c>
      <c r="J70" s="37" t="s">
        <v>1261</v>
      </c>
      <c r="K70" s="37" t="s">
        <v>1262</v>
      </c>
      <c r="L70" s="37" t="s">
        <v>900</v>
      </c>
      <c r="M70" s="1" t="s">
        <v>901</v>
      </c>
      <c r="N70" s="37"/>
      <c r="O70" t="s">
        <v>1344</v>
      </c>
      <c r="P70" t="s">
        <v>904</v>
      </c>
      <c r="Q70" s="37">
        <v>126</v>
      </c>
    </row>
    <row r="71" spans="2:17" x14ac:dyDescent="0.2">
      <c r="B71" t="str">
        <f t="shared" ref="B71:B134" si="3">IF(I71="B21", IF(L71="Coating_Standard", "Y", "N"), "N")</f>
        <v>N</v>
      </c>
      <c r="C71" t="s">
        <v>1355</v>
      </c>
      <c r="D71" t="str">
        <f t="shared" ref="D71:D134" si="4">IF(B71="Y", C71, "")</f>
        <v/>
      </c>
      <c r="E71" t="s">
        <v>1342</v>
      </c>
      <c r="F71" s="118" t="s">
        <v>257</v>
      </c>
      <c r="G71" t="s">
        <v>1266</v>
      </c>
      <c r="H71" s="37" t="s">
        <v>1267</v>
      </c>
      <c r="I71" s="37" t="s">
        <v>1268</v>
      </c>
      <c r="J71" s="37" t="s">
        <v>1261</v>
      </c>
      <c r="K71" s="37" t="s">
        <v>1269</v>
      </c>
      <c r="L71" s="37" t="s">
        <v>1282</v>
      </c>
      <c r="M71" s="1">
        <v>97775292</v>
      </c>
      <c r="N71" s="1"/>
      <c r="O71" t="s">
        <v>1346</v>
      </c>
      <c r="P71" t="s">
        <v>904</v>
      </c>
    </row>
    <row r="72" spans="2:17" x14ac:dyDescent="0.2">
      <c r="B72" t="str">
        <f t="shared" si="3"/>
        <v>N</v>
      </c>
      <c r="C72" t="s">
        <v>1356</v>
      </c>
      <c r="D72" t="str">
        <f t="shared" si="4"/>
        <v/>
      </c>
      <c r="E72" t="s">
        <v>1342</v>
      </c>
      <c r="F72" s="118" t="s">
        <v>257</v>
      </c>
      <c r="G72" s="2" t="s">
        <v>1258</v>
      </c>
      <c r="H72" s="37" t="s">
        <v>1259</v>
      </c>
      <c r="I72" s="37" t="s">
        <v>1260</v>
      </c>
      <c r="J72" s="37" t="s">
        <v>1261</v>
      </c>
      <c r="K72" s="37" t="s">
        <v>1262</v>
      </c>
      <c r="L72" s="37" t="s">
        <v>1282</v>
      </c>
      <c r="M72" s="1" t="s">
        <v>901</v>
      </c>
      <c r="N72" s="37"/>
      <c r="O72" t="s">
        <v>1357</v>
      </c>
      <c r="P72" t="s">
        <v>904</v>
      </c>
      <c r="Q72" s="37">
        <v>126</v>
      </c>
    </row>
    <row r="73" spans="2:17" x14ac:dyDescent="0.2">
      <c r="B73" t="str">
        <f t="shared" si="3"/>
        <v>N</v>
      </c>
      <c r="C73" t="s">
        <v>1358</v>
      </c>
      <c r="D73" t="str">
        <f t="shared" si="4"/>
        <v/>
      </c>
      <c r="E73" t="s">
        <v>1359</v>
      </c>
      <c r="F73" s="118" t="s">
        <v>318</v>
      </c>
      <c r="G73" s="2" t="s">
        <v>1258</v>
      </c>
      <c r="H73" s="37" t="s">
        <v>1259</v>
      </c>
      <c r="I73" s="37" t="s">
        <v>1260</v>
      </c>
      <c r="J73" s="37" t="s">
        <v>1261</v>
      </c>
      <c r="K73" s="37" t="s">
        <v>1262</v>
      </c>
      <c r="L73" s="37" t="s">
        <v>885</v>
      </c>
      <c r="M73" s="87">
        <v>98876026</v>
      </c>
      <c r="N73" s="37" t="s">
        <v>1360</v>
      </c>
      <c r="O73" t="s">
        <v>1361</v>
      </c>
      <c r="P73" s="37" t="s">
        <v>898</v>
      </c>
      <c r="Q73" s="37">
        <v>0</v>
      </c>
    </row>
    <row r="74" spans="2:17" x14ac:dyDescent="0.2">
      <c r="B74" t="str">
        <f t="shared" si="3"/>
        <v>N</v>
      </c>
      <c r="C74" t="s">
        <v>1362</v>
      </c>
      <c r="D74" t="str">
        <f t="shared" si="4"/>
        <v/>
      </c>
      <c r="E74" t="s">
        <v>1359</v>
      </c>
      <c r="F74" s="118" t="s">
        <v>318</v>
      </c>
      <c r="G74" t="s">
        <v>1266</v>
      </c>
      <c r="H74" s="37" t="s">
        <v>1267</v>
      </c>
      <c r="I74" s="37" t="s">
        <v>1268</v>
      </c>
      <c r="J74" s="37" t="s">
        <v>1261</v>
      </c>
      <c r="K74" s="37" t="s">
        <v>1269</v>
      </c>
      <c r="L74" s="37" t="s">
        <v>885</v>
      </c>
      <c r="M74" s="1">
        <v>97775293</v>
      </c>
      <c r="N74" s="1"/>
      <c r="O74" t="s">
        <v>1363</v>
      </c>
      <c r="P74" t="s">
        <v>904</v>
      </c>
    </row>
    <row r="75" spans="2:17" x14ac:dyDescent="0.2">
      <c r="B75" t="str">
        <f t="shared" si="3"/>
        <v>N</v>
      </c>
      <c r="C75" t="s">
        <v>1364</v>
      </c>
      <c r="D75" t="str">
        <f t="shared" si="4"/>
        <v/>
      </c>
      <c r="E75" t="s">
        <v>1359</v>
      </c>
      <c r="F75" s="118" t="s">
        <v>318</v>
      </c>
      <c r="G75" t="s">
        <v>1266</v>
      </c>
      <c r="H75" s="37" t="s">
        <v>1267</v>
      </c>
      <c r="I75" s="37" t="s">
        <v>1268</v>
      </c>
      <c r="J75" s="37" t="s">
        <v>1261</v>
      </c>
      <c r="K75" s="37" t="s">
        <v>1269</v>
      </c>
      <c r="L75" s="37" t="s">
        <v>906</v>
      </c>
      <c r="M75" s="1" t="s">
        <v>901</v>
      </c>
      <c r="N75" s="37"/>
      <c r="O75" t="s">
        <v>1363</v>
      </c>
      <c r="P75" t="s">
        <v>904</v>
      </c>
    </row>
    <row r="76" spans="2:17" x14ac:dyDescent="0.2">
      <c r="B76" t="str">
        <f t="shared" si="3"/>
        <v>N</v>
      </c>
      <c r="C76" t="s">
        <v>1365</v>
      </c>
      <c r="D76" t="str">
        <f t="shared" si="4"/>
        <v/>
      </c>
      <c r="E76" t="s">
        <v>1359</v>
      </c>
      <c r="F76" s="118" t="s">
        <v>318</v>
      </c>
      <c r="G76" s="2" t="s">
        <v>1258</v>
      </c>
      <c r="H76" s="37" t="s">
        <v>1259</v>
      </c>
      <c r="I76" s="37" t="s">
        <v>1260</v>
      </c>
      <c r="J76" s="37" t="s">
        <v>1261</v>
      </c>
      <c r="K76" s="37" t="s">
        <v>1262</v>
      </c>
      <c r="L76" s="37" t="s">
        <v>906</v>
      </c>
      <c r="M76" s="1" t="s">
        <v>901</v>
      </c>
      <c r="N76" s="37"/>
      <c r="O76" t="s">
        <v>1361</v>
      </c>
      <c r="P76" t="s">
        <v>904</v>
      </c>
      <c r="Q76" s="37"/>
    </row>
    <row r="77" spans="2:17" x14ac:dyDescent="0.2">
      <c r="B77" t="str">
        <f t="shared" si="3"/>
        <v>N</v>
      </c>
      <c r="C77" t="s">
        <v>1366</v>
      </c>
      <c r="D77" t="str">
        <f t="shared" si="4"/>
        <v/>
      </c>
      <c r="E77" t="s">
        <v>1359</v>
      </c>
      <c r="F77" s="118" t="s">
        <v>318</v>
      </c>
      <c r="G77" t="s">
        <v>1266</v>
      </c>
      <c r="H77" s="37" t="s">
        <v>1267</v>
      </c>
      <c r="I77" s="37" t="s">
        <v>1268</v>
      </c>
      <c r="J77" s="37" t="s">
        <v>1261</v>
      </c>
      <c r="K77" s="37" t="s">
        <v>1269</v>
      </c>
      <c r="L77" s="37" t="s">
        <v>1274</v>
      </c>
      <c r="M77" s="1" t="s">
        <v>901</v>
      </c>
      <c r="N77" s="37"/>
      <c r="O77" t="s">
        <v>1363</v>
      </c>
      <c r="P77" t="s">
        <v>904</v>
      </c>
    </row>
    <row r="78" spans="2:17" x14ac:dyDescent="0.2">
      <c r="B78" t="str">
        <f t="shared" si="3"/>
        <v>N</v>
      </c>
      <c r="C78" t="s">
        <v>1367</v>
      </c>
      <c r="D78" t="str">
        <f t="shared" si="4"/>
        <v/>
      </c>
      <c r="E78" t="s">
        <v>1359</v>
      </c>
      <c r="F78" s="118" t="s">
        <v>318</v>
      </c>
      <c r="G78" s="2" t="s">
        <v>1258</v>
      </c>
      <c r="H78" s="37" t="s">
        <v>1259</v>
      </c>
      <c r="I78" s="37" t="s">
        <v>1260</v>
      </c>
      <c r="J78" s="37" t="s">
        <v>1261</v>
      </c>
      <c r="K78" s="37" t="s">
        <v>1262</v>
      </c>
      <c r="L78" s="37" t="s">
        <v>1274</v>
      </c>
      <c r="M78" s="1" t="s">
        <v>901</v>
      </c>
      <c r="N78" s="37"/>
      <c r="O78" t="s">
        <v>1361</v>
      </c>
      <c r="P78" t="s">
        <v>904</v>
      </c>
      <c r="Q78" s="37"/>
    </row>
    <row r="79" spans="2:17" x14ac:dyDescent="0.2">
      <c r="B79" t="str">
        <f t="shared" si="3"/>
        <v>N</v>
      </c>
      <c r="C79" t="s">
        <v>1368</v>
      </c>
      <c r="D79" t="str">
        <f t="shared" si="4"/>
        <v/>
      </c>
      <c r="E79" t="s">
        <v>1359</v>
      </c>
      <c r="F79" s="118" t="s">
        <v>318</v>
      </c>
      <c r="G79" t="s">
        <v>1266</v>
      </c>
      <c r="H79" s="37" t="s">
        <v>1267</v>
      </c>
      <c r="I79" s="37" t="s">
        <v>1268</v>
      </c>
      <c r="J79" s="37" t="s">
        <v>1261</v>
      </c>
      <c r="K79" s="37" t="s">
        <v>1269</v>
      </c>
      <c r="L79" s="37" t="s">
        <v>1277</v>
      </c>
      <c r="M79" s="1">
        <v>97775293</v>
      </c>
      <c r="N79" s="1"/>
      <c r="O79" t="s">
        <v>1363</v>
      </c>
      <c r="P79" t="s">
        <v>904</v>
      </c>
    </row>
    <row r="80" spans="2:17" x14ac:dyDescent="0.2">
      <c r="B80" t="str">
        <f t="shared" si="3"/>
        <v>N</v>
      </c>
      <c r="C80" t="s">
        <v>1369</v>
      </c>
      <c r="D80" t="str">
        <f t="shared" si="4"/>
        <v/>
      </c>
      <c r="E80" t="s">
        <v>1359</v>
      </c>
      <c r="F80" s="118" t="s">
        <v>318</v>
      </c>
      <c r="G80" s="2" t="s">
        <v>1258</v>
      </c>
      <c r="H80" s="37" t="s">
        <v>1259</v>
      </c>
      <c r="I80" s="37" t="s">
        <v>1260</v>
      </c>
      <c r="J80" s="37" t="s">
        <v>1261</v>
      </c>
      <c r="K80" s="37" t="s">
        <v>1262</v>
      </c>
      <c r="L80" s="37" t="s">
        <v>1277</v>
      </c>
      <c r="M80" s="1" t="s">
        <v>901</v>
      </c>
      <c r="N80" s="37"/>
      <c r="O80" t="s">
        <v>1361</v>
      </c>
      <c r="P80" t="s">
        <v>904</v>
      </c>
      <c r="Q80" s="37">
        <v>126</v>
      </c>
    </row>
    <row r="81" spans="2:17" x14ac:dyDescent="0.2">
      <c r="B81" t="str">
        <f t="shared" si="3"/>
        <v>N</v>
      </c>
      <c r="C81" t="s">
        <v>1370</v>
      </c>
      <c r="D81" t="str">
        <f t="shared" si="4"/>
        <v/>
      </c>
      <c r="E81" t="s">
        <v>1359</v>
      </c>
      <c r="F81" s="118" t="s">
        <v>318</v>
      </c>
      <c r="G81" t="s">
        <v>1266</v>
      </c>
      <c r="H81" s="37" t="s">
        <v>1267</v>
      </c>
      <c r="I81" s="37" t="s">
        <v>1268</v>
      </c>
      <c r="J81" s="37" t="s">
        <v>1261</v>
      </c>
      <c r="K81" s="37" t="s">
        <v>1269</v>
      </c>
      <c r="L81" s="37" t="s">
        <v>900</v>
      </c>
      <c r="M81" s="1">
        <v>97775293</v>
      </c>
      <c r="N81" s="1"/>
      <c r="O81" t="s">
        <v>1363</v>
      </c>
      <c r="P81" t="s">
        <v>904</v>
      </c>
    </row>
    <row r="82" spans="2:17" x14ac:dyDescent="0.2">
      <c r="B82" t="str">
        <f t="shared" si="3"/>
        <v>N</v>
      </c>
      <c r="C82" t="s">
        <v>1371</v>
      </c>
      <c r="D82" t="str">
        <f t="shared" si="4"/>
        <v/>
      </c>
      <c r="E82" t="s">
        <v>1359</v>
      </c>
      <c r="F82" s="118" t="s">
        <v>318</v>
      </c>
      <c r="G82" s="2" t="s">
        <v>1258</v>
      </c>
      <c r="H82" s="37" t="s">
        <v>1259</v>
      </c>
      <c r="I82" s="37" t="s">
        <v>1260</v>
      </c>
      <c r="J82" s="37" t="s">
        <v>1261</v>
      </c>
      <c r="K82" s="37" t="s">
        <v>1262</v>
      </c>
      <c r="L82" s="37" t="s">
        <v>900</v>
      </c>
      <c r="M82" s="1" t="s">
        <v>901</v>
      </c>
      <c r="N82" s="37"/>
      <c r="O82" t="s">
        <v>1361</v>
      </c>
      <c r="P82" t="s">
        <v>904</v>
      </c>
      <c r="Q82" s="37">
        <v>126</v>
      </c>
    </row>
    <row r="83" spans="2:17" x14ac:dyDescent="0.2">
      <c r="B83" t="str">
        <f t="shared" si="3"/>
        <v>N</v>
      </c>
      <c r="C83" t="s">
        <v>1372</v>
      </c>
      <c r="D83" t="str">
        <f t="shared" si="4"/>
        <v/>
      </c>
      <c r="E83" t="s">
        <v>1359</v>
      </c>
      <c r="F83" s="118" t="s">
        <v>318</v>
      </c>
      <c r="G83" t="s">
        <v>1266</v>
      </c>
      <c r="H83" s="37" t="s">
        <v>1267</v>
      </c>
      <c r="I83" s="37" t="s">
        <v>1268</v>
      </c>
      <c r="J83" s="37" t="s">
        <v>1261</v>
      </c>
      <c r="K83" s="37" t="s">
        <v>1269</v>
      </c>
      <c r="L83" s="37" t="s">
        <v>1282</v>
      </c>
      <c r="M83" s="1">
        <v>97775293</v>
      </c>
      <c r="N83" s="1"/>
      <c r="O83" t="s">
        <v>1363</v>
      </c>
      <c r="P83" t="s">
        <v>904</v>
      </c>
    </row>
    <row r="84" spans="2:17" x14ac:dyDescent="0.2">
      <c r="B84" t="str">
        <f t="shared" si="3"/>
        <v>N</v>
      </c>
      <c r="C84" t="s">
        <v>1373</v>
      </c>
      <c r="D84" t="str">
        <f t="shared" si="4"/>
        <v/>
      </c>
      <c r="E84" t="s">
        <v>1359</v>
      </c>
      <c r="F84" s="118" t="s">
        <v>318</v>
      </c>
      <c r="G84" s="2" t="s">
        <v>1258</v>
      </c>
      <c r="H84" s="37" t="s">
        <v>1259</v>
      </c>
      <c r="I84" s="37" t="s">
        <v>1260</v>
      </c>
      <c r="J84" s="37" t="s">
        <v>1261</v>
      </c>
      <c r="K84" s="37" t="s">
        <v>1262</v>
      </c>
      <c r="L84" s="37" t="s">
        <v>1282</v>
      </c>
      <c r="M84" s="1" t="s">
        <v>901</v>
      </c>
      <c r="N84" s="37"/>
      <c r="O84" t="s">
        <v>1374</v>
      </c>
      <c r="P84" t="s">
        <v>904</v>
      </c>
      <c r="Q84" s="37">
        <v>126</v>
      </c>
    </row>
    <row r="85" spans="2:17" x14ac:dyDescent="0.2">
      <c r="B85" t="str">
        <f t="shared" si="3"/>
        <v>N</v>
      </c>
      <c r="C85" t="s">
        <v>1375</v>
      </c>
      <c r="D85" t="str">
        <f t="shared" si="4"/>
        <v/>
      </c>
      <c r="E85" t="s">
        <v>1376</v>
      </c>
      <c r="F85" s="118" t="s">
        <v>257</v>
      </c>
      <c r="G85" s="2" t="s">
        <v>1258</v>
      </c>
      <c r="H85" s="37" t="s">
        <v>1259</v>
      </c>
      <c r="I85" s="37" t="s">
        <v>1260</v>
      </c>
      <c r="J85" s="37" t="s">
        <v>1261</v>
      </c>
      <c r="K85" s="37" t="s">
        <v>1262</v>
      </c>
      <c r="L85" s="37" t="s">
        <v>885</v>
      </c>
      <c r="M85" s="87">
        <v>98876028</v>
      </c>
      <c r="N85" s="37" t="s">
        <v>1377</v>
      </c>
      <c r="O85" s="37" t="s">
        <v>1378</v>
      </c>
      <c r="P85" s="37" t="s">
        <v>898</v>
      </c>
      <c r="Q85" s="37">
        <v>0</v>
      </c>
    </row>
    <row r="86" spans="2:17" x14ac:dyDescent="0.2">
      <c r="B86" t="str">
        <f t="shared" si="3"/>
        <v>N</v>
      </c>
      <c r="C86" t="s">
        <v>1379</v>
      </c>
      <c r="D86" t="str">
        <f t="shared" si="4"/>
        <v/>
      </c>
      <c r="E86" t="s">
        <v>1376</v>
      </c>
      <c r="F86" s="118" t="s">
        <v>257</v>
      </c>
      <c r="G86" t="s">
        <v>1266</v>
      </c>
      <c r="H86" s="37" t="s">
        <v>1267</v>
      </c>
      <c r="I86" s="37" t="s">
        <v>1268</v>
      </c>
      <c r="J86" s="37" t="s">
        <v>1261</v>
      </c>
      <c r="K86" s="37" t="s">
        <v>1269</v>
      </c>
      <c r="L86" s="37" t="s">
        <v>885</v>
      </c>
      <c r="M86" s="1">
        <v>97777979</v>
      </c>
      <c r="N86" s="1"/>
      <c r="O86" t="s">
        <v>1380</v>
      </c>
      <c r="P86" t="s">
        <v>904</v>
      </c>
    </row>
    <row r="87" spans="2:17" x14ac:dyDescent="0.2">
      <c r="B87" t="str">
        <f t="shared" si="3"/>
        <v>N</v>
      </c>
      <c r="C87" t="s">
        <v>1381</v>
      </c>
      <c r="D87" t="str">
        <f t="shared" si="4"/>
        <v/>
      </c>
      <c r="E87" t="s">
        <v>1376</v>
      </c>
      <c r="F87" s="118" t="s">
        <v>257</v>
      </c>
      <c r="G87" t="s">
        <v>1266</v>
      </c>
      <c r="H87" s="37" t="s">
        <v>1267</v>
      </c>
      <c r="I87" s="37" t="s">
        <v>1268</v>
      </c>
      <c r="J87" s="37" t="s">
        <v>1261</v>
      </c>
      <c r="K87" s="37" t="s">
        <v>1269</v>
      </c>
      <c r="L87" s="37" t="s">
        <v>906</v>
      </c>
      <c r="M87" s="1" t="s">
        <v>901</v>
      </c>
      <c r="N87" s="37"/>
      <c r="O87" t="s">
        <v>1380</v>
      </c>
      <c r="P87" t="s">
        <v>904</v>
      </c>
    </row>
    <row r="88" spans="2:17" x14ac:dyDescent="0.2">
      <c r="B88" t="str">
        <f t="shared" si="3"/>
        <v>N</v>
      </c>
      <c r="C88" t="s">
        <v>1382</v>
      </c>
      <c r="D88" t="str">
        <f t="shared" si="4"/>
        <v/>
      </c>
      <c r="E88" t="s">
        <v>1376</v>
      </c>
      <c r="F88" s="118" t="s">
        <v>257</v>
      </c>
      <c r="G88" s="2" t="s">
        <v>1258</v>
      </c>
      <c r="H88" s="37" t="s">
        <v>1259</v>
      </c>
      <c r="I88" s="37" t="s">
        <v>1260</v>
      </c>
      <c r="J88" s="37" t="s">
        <v>1261</v>
      </c>
      <c r="K88" s="37" t="s">
        <v>1262</v>
      </c>
      <c r="L88" s="37" t="s">
        <v>906</v>
      </c>
      <c r="M88" s="1" t="s">
        <v>901</v>
      </c>
      <c r="N88" s="37"/>
      <c r="O88" s="37" t="s">
        <v>1378</v>
      </c>
      <c r="P88" t="s">
        <v>904</v>
      </c>
      <c r="Q88" s="37"/>
    </row>
    <row r="89" spans="2:17" x14ac:dyDescent="0.2">
      <c r="B89" t="str">
        <f t="shared" si="3"/>
        <v>N</v>
      </c>
      <c r="C89" t="s">
        <v>1383</v>
      </c>
      <c r="D89" t="str">
        <f t="shared" si="4"/>
        <v/>
      </c>
      <c r="E89" t="s">
        <v>1376</v>
      </c>
      <c r="F89" s="118" t="s">
        <v>257</v>
      </c>
      <c r="G89" t="s">
        <v>1266</v>
      </c>
      <c r="H89" s="37" t="s">
        <v>1267</v>
      </c>
      <c r="I89" s="37" t="s">
        <v>1268</v>
      </c>
      <c r="J89" s="37" t="s">
        <v>1261</v>
      </c>
      <c r="K89" s="37" t="s">
        <v>1269</v>
      </c>
      <c r="L89" s="37" t="s">
        <v>1274</v>
      </c>
      <c r="M89" s="1" t="s">
        <v>901</v>
      </c>
      <c r="N89" s="37"/>
      <c r="O89" t="s">
        <v>1380</v>
      </c>
      <c r="P89" t="s">
        <v>904</v>
      </c>
    </row>
    <row r="90" spans="2:17" x14ac:dyDescent="0.2">
      <c r="B90" t="str">
        <f t="shared" si="3"/>
        <v>N</v>
      </c>
      <c r="C90" t="s">
        <v>1384</v>
      </c>
      <c r="D90" t="str">
        <f t="shared" si="4"/>
        <v/>
      </c>
      <c r="E90" t="s">
        <v>1376</v>
      </c>
      <c r="F90" s="118" t="s">
        <v>257</v>
      </c>
      <c r="G90" s="2" t="s">
        <v>1258</v>
      </c>
      <c r="H90" s="37" t="s">
        <v>1259</v>
      </c>
      <c r="I90" s="37" t="s">
        <v>1260</v>
      </c>
      <c r="J90" s="37" t="s">
        <v>1261</v>
      </c>
      <c r="K90" s="37" t="s">
        <v>1262</v>
      </c>
      <c r="L90" s="37" t="s">
        <v>1274</v>
      </c>
      <c r="M90" s="1" t="s">
        <v>901</v>
      </c>
      <c r="N90" s="37"/>
      <c r="O90" s="37" t="s">
        <v>1378</v>
      </c>
      <c r="P90" t="s">
        <v>904</v>
      </c>
      <c r="Q90" s="37"/>
    </row>
    <row r="91" spans="2:17" x14ac:dyDescent="0.2">
      <c r="B91" t="str">
        <f t="shared" si="3"/>
        <v>N</v>
      </c>
      <c r="C91" t="s">
        <v>1385</v>
      </c>
      <c r="D91" t="str">
        <f t="shared" si="4"/>
        <v/>
      </c>
      <c r="E91" t="s">
        <v>1376</v>
      </c>
      <c r="F91" s="118" t="s">
        <v>257</v>
      </c>
      <c r="G91" t="s">
        <v>1266</v>
      </c>
      <c r="H91" s="37" t="s">
        <v>1267</v>
      </c>
      <c r="I91" s="37" t="s">
        <v>1268</v>
      </c>
      <c r="J91" s="37" t="s">
        <v>1261</v>
      </c>
      <c r="K91" s="37" t="s">
        <v>1269</v>
      </c>
      <c r="L91" s="37" t="s">
        <v>1277</v>
      </c>
      <c r="M91" s="1">
        <v>97777979</v>
      </c>
      <c r="N91" s="1"/>
      <c r="O91" t="s">
        <v>1380</v>
      </c>
      <c r="P91" t="s">
        <v>904</v>
      </c>
    </row>
    <row r="92" spans="2:17" x14ac:dyDescent="0.2">
      <c r="B92" t="str">
        <f t="shared" si="3"/>
        <v>N</v>
      </c>
      <c r="C92" t="s">
        <v>1386</v>
      </c>
      <c r="D92" t="str">
        <f t="shared" si="4"/>
        <v/>
      </c>
      <c r="E92" t="s">
        <v>1376</v>
      </c>
      <c r="F92" s="118" t="s">
        <v>257</v>
      </c>
      <c r="G92" s="2" t="s">
        <v>1258</v>
      </c>
      <c r="H92" s="37" t="s">
        <v>1259</v>
      </c>
      <c r="I92" s="37" t="s">
        <v>1260</v>
      </c>
      <c r="J92" s="37" t="s">
        <v>1261</v>
      </c>
      <c r="K92" s="37" t="s">
        <v>1262</v>
      </c>
      <c r="L92" s="37" t="s">
        <v>1277</v>
      </c>
      <c r="M92" s="1" t="s">
        <v>901</v>
      </c>
      <c r="N92" s="37"/>
      <c r="O92" s="37" t="s">
        <v>1378</v>
      </c>
      <c r="P92" t="s">
        <v>904</v>
      </c>
      <c r="Q92" s="37">
        <v>126</v>
      </c>
    </row>
    <row r="93" spans="2:17" x14ac:dyDescent="0.2">
      <c r="B93" t="str">
        <f t="shared" si="3"/>
        <v>N</v>
      </c>
      <c r="C93" t="s">
        <v>1387</v>
      </c>
      <c r="D93" t="str">
        <f t="shared" si="4"/>
        <v/>
      </c>
      <c r="E93" t="s">
        <v>1376</v>
      </c>
      <c r="F93" s="118" t="s">
        <v>257</v>
      </c>
      <c r="G93" t="s">
        <v>1266</v>
      </c>
      <c r="H93" s="37" t="s">
        <v>1267</v>
      </c>
      <c r="I93" s="37" t="s">
        <v>1268</v>
      </c>
      <c r="J93" s="37" t="s">
        <v>1261</v>
      </c>
      <c r="K93" s="37" t="s">
        <v>1269</v>
      </c>
      <c r="L93" s="37" t="s">
        <v>900</v>
      </c>
      <c r="M93" s="1">
        <v>97777979</v>
      </c>
      <c r="N93" s="1"/>
      <c r="O93" t="s">
        <v>1380</v>
      </c>
      <c r="P93" t="s">
        <v>904</v>
      </c>
    </row>
    <row r="94" spans="2:17" x14ac:dyDescent="0.2">
      <c r="B94" t="str">
        <f t="shared" si="3"/>
        <v>N</v>
      </c>
      <c r="C94" t="s">
        <v>1388</v>
      </c>
      <c r="D94" t="str">
        <f t="shared" si="4"/>
        <v/>
      </c>
      <c r="E94" t="s">
        <v>1376</v>
      </c>
      <c r="F94" s="118" t="s">
        <v>257</v>
      </c>
      <c r="G94" s="2" t="s">
        <v>1258</v>
      </c>
      <c r="H94" s="37" t="s">
        <v>1259</v>
      </c>
      <c r="I94" s="37" t="s">
        <v>1260</v>
      </c>
      <c r="J94" s="37" t="s">
        <v>1261</v>
      </c>
      <c r="K94" s="37" t="s">
        <v>1262</v>
      </c>
      <c r="L94" s="37" t="s">
        <v>900</v>
      </c>
      <c r="M94" s="1" t="s">
        <v>901</v>
      </c>
      <c r="N94" s="37"/>
      <c r="O94" s="37" t="s">
        <v>1378</v>
      </c>
      <c r="P94" t="s">
        <v>904</v>
      </c>
      <c r="Q94" s="37">
        <v>126</v>
      </c>
    </row>
    <row r="95" spans="2:17" x14ac:dyDescent="0.2">
      <c r="B95" t="str">
        <f t="shared" si="3"/>
        <v>N</v>
      </c>
      <c r="C95" t="s">
        <v>1389</v>
      </c>
      <c r="D95" t="str">
        <f t="shared" si="4"/>
        <v/>
      </c>
      <c r="E95" t="s">
        <v>1376</v>
      </c>
      <c r="F95" s="118" t="s">
        <v>257</v>
      </c>
      <c r="G95" t="s">
        <v>1266</v>
      </c>
      <c r="H95" s="37" t="s">
        <v>1267</v>
      </c>
      <c r="I95" s="37" t="s">
        <v>1268</v>
      </c>
      <c r="J95" s="37" t="s">
        <v>1261</v>
      </c>
      <c r="K95" s="37" t="s">
        <v>1269</v>
      </c>
      <c r="L95" s="37" t="s">
        <v>1282</v>
      </c>
      <c r="M95" s="1">
        <v>97777979</v>
      </c>
      <c r="N95" s="1"/>
      <c r="O95" t="s">
        <v>1380</v>
      </c>
      <c r="P95" t="s">
        <v>904</v>
      </c>
    </row>
    <row r="96" spans="2:17" x14ac:dyDescent="0.2">
      <c r="B96" t="str">
        <f t="shared" si="3"/>
        <v>N</v>
      </c>
      <c r="C96" t="s">
        <v>1390</v>
      </c>
      <c r="D96" t="str">
        <f t="shared" si="4"/>
        <v/>
      </c>
      <c r="E96" t="s">
        <v>1376</v>
      </c>
      <c r="F96" s="118" t="s">
        <v>257</v>
      </c>
      <c r="G96" s="2" t="s">
        <v>1258</v>
      </c>
      <c r="H96" s="37" t="s">
        <v>1259</v>
      </c>
      <c r="I96" s="37" t="s">
        <v>1260</v>
      </c>
      <c r="J96" s="37" t="s">
        <v>1261</v>
      </c>
      <c r="K96" s="37" t="s">
        <v>1262</v>
      </c>
      <c r="L96" s="37" t="s">
        <v>1282</v>
      </c>
      <c r="M96" s="1" t="s">
        <v>901</v>
      </c>
      <c r="N96" s="37"/>
      <c r="O96" s="37" t="s">
        <v>1391</v>
      </c>
      <c r="P96" t="s">
        <v>904</v>
      </c>
      <c r="Q96" s="37">
        <v>126</v>
      </c>
    </row>
    <row r="97" spans="2:17" x14ac:dyDescent="0.2">
      <c r="B97" t="str">
        <f t="shared" si="3"/>
        <v>N</v>
      </c>
      <c r="C97" t="s">
        <v>1392</v>
      </c>
      <c r="D97" t="str">
        <f t="shared" si="4"/>
        <v/>
      </c>
      <c r="E97" t="s">
        <v>1393</v>
      </c>
      <c r="F97" s="118" t="s">
        <v>318</v>
      </c>
      <c r="G97" s="2" t="s">
        <v>1258</v>
      </c>
      <c r="H97" s="37" t="s">
        <v>1259</v>
      </c>
      <c r="I97" s="37" t="s">
        <v>1260</v>
      </c>
      <c r="J97" s="37" t="s">
        <v>1261</v>
      </c>
      <c r="K97" s="37" t="s">
        <v>1262</v>
      </c>
      <c r="L97" s="37" t="s">
        <v>885</v>
      </c>
      <c r="M97" s="87">
        <v>98876061</v>
      </c>
      <c r="N97" s="37" t="s">
        <v>1394</v>
      </c>
      <c r="O97" s="37" t="s">
        <v>1395</v>
      </c>
      <c r="P97" s="37" t="s">
        <v>898</v>
      </c>
      <c r="Q97" s="37">
        <v>0</v>
      </c>
    </row>
    <row r="98" spans="2:17" x14ac:dyDescent="0.2">
      <c r="B98" t="str">
        <f t="shared" si="3"/>
        <v>N</v>
      </c>
      <c r="C98" t="s">
        <v>1396</v>
      </c>
      <c r="D98" t="str">
        <f t="shared" si="4"/>
        <v/>
      </c>
      <c r="E98" t="s">
        <v>1393</v>
      </c>
      <c r="F98" s="118" t="s">
        <v>318</v>
      </c>
      <c r="G98" t="s">
        <v>1266</v>
      </c>
      <c r="H98" s="37" t="s">
        <v>1267</v>
      </c>
      <c r="I98" s="37" t="s">
        <v>1268</v>
      </c>
      <c r="J98" s="37" t="s">
        <v>1261</v>
      </c>
      <c r="K98" s="37" t="s">
        <v>1269</v>
      </c>
      <c r="L98" s="37" t="s">
        <v>885</v>
      </c>
      <c r="M98" s="1">
        <v>97777980</v>
      </c>
      <c r="N98" s="1"/>
      <c r="O98" t="s">
        <v>1397</v>
      </c>
      <c r="P98" t="s">
        <v>904</v>
      </c>
    </row>
    <row r="99" spans="2:17" x14ac:dyDescent="0.2">
      <c r="B99" t="str">
        <f t="shared" si="3"/>
        <v>N</v>
      </c>
      <c r="C99" t="s">
        <v>1398</v>
      </c>
      <c r="D99" t="str">
        <f t="shared" si="4"/>
        <v/>
      </c>
      <c r="E99" t="s">
        <v>1393</v>
      </c>
      <c r="F99" s="118" t="s">
        <v>318</v>
      </c>
      <c r="G99" t="s">
        <v>1266</v>
      </c>
      <c r="H99" s="37" t="s">
        <v>1267</v>
      </c>
      <c r="I99" s="37" t="s">
        <v>1268</v>
      </c>
      <c r="J99" s="37" t="s">
        <v>1261</v>
      </c>
      <c r="K99" s="37" t="s">
        <v>1269</v>
      </c>
      <c r="L99" s="37" t="s">
        <v>906</v>
      </c>
      <c r="M99" s="1" t="s">
        <v>901</v>
      </c>
      <c r="N99" s="37"/>
      <c r="O99" t="s">
        <v>1397</v>
      </c>
      <c r="P99" t="s">
        <v>904</v>
      </c>
    </row>
    <row r="100" spans="2:17" x14ac:dyDescent="0.2">
      <c r="B100" t="str">
        <f t="shared" si="3"/>
        <v>N</v>
      </c>
      <c r="C100" t="s">
        <v>1399</v>
      </c>
      <c r="D100" t="str">
        <f t="shared" si="4"/>
        <v/>
      </c>
      <c r="E100" t="s">
        <v>1393</v>
      </c>
      <c r="F100" s="118" t="s">
        <v>318</v>
      </c>
      <c r="G100" s="2" t="s">
        <v>1258</v>
      </c>
      <c r="H100" s="37" t="s">
        <v>1259</v>
      </c>
      <c r="I100" s="37" t="s">
        <v>1260</v>
      </c>
      <c r="J100" s="37" t="s">
        <v>1261</v>
      </c>
      <c r="K100" s="37" t="s">
        <v>1262</v>
      </c>
      <c r="L100" s="37" t="s">
        <v>906</v>
      </c>
      <c r="M100" s="1" t="s">
        <v>901</v>
      </c>
      <c r="N100" s="37"/>
      <c r="O100" s="37" t="s">
        <v>1395</v>
      </c>
      <c r="P100" t="s">
        <v>904</v>
      </c>
      <c r="Q100" s="37"/>
    </row>
    <row r="101" spans="2:17" x14ac:dyDescent="0.2">
      <c r="B101" t="str">
        <f t="shared" si="3"/>
        <v>N</v>
      </c>
      <c r="C101" t="s">
        <v>1400</v>
      </c>
      <c r="D101" t="str">
        <f t="shared" si="4"/>
        <v/>
      </c>
      <c r="E101" t="s">
        <v>1393</v>
      </c>
      <c r="F101" s="118" t="s">
        <v>318</v>
      </c>
      <c r="G101" t="s">
        <v>1266</v>
      </c>
      <c r="H101" s="37" t="s">
        <v>1267</v>
      </c>
      <c r="I101" s="37" t="s">
        <v>1268</v>
      </c>
      <c r="J101" s="37" t="s">
        <v>1261</v>
      </c>
      <c r="K101" s="37" t="s">
        <v>1269</v>
      </c>
      <c r="L101" s="37" t="s">
        <v>1274</v>
      </c>
      <c r="M101" s="1" t="s">
        <v>901</v>
      </c>
      <c r="N101" s="37"/>
      <c r="O101" t="s">
        <v>1397</v>
      </c>
      <c r="P101" t="s">
        <v>904</v>
      </c>
    </row>
    <row r="102" spans="2:17" x14ac:dyDescent="0.2">
      <c r="B102" t="str">
        <f t="shared" si="3"/>
        <v>N</v>
      </c>
      <c r="C102" t="s">
        <v>1401</v>
      </c>
      <c r="D102" t="str">
        <f t="shared" si="4"/>
        <v/>
      </c>
      <c r="E102" t="s">
        <v>1393</v>
      </c>
      <c r="F102" s="118" t="s">
        <v>318</v>
      </c>
      <c r="G102" s="2" t="s">
        <v>1258</v>
      </c>
      <c r="H102" s="37" t="s">
        <v>1259</v>
      </c>
      <c r="I102" s="37" t="s">
        <v>1260</v>
      </c>
      <c r="J102" s="37" t="s">
        <v>1261</v>
      </c>
      <c r="K102" s="37" t="s">
        <v>1262</v>
      </c>
      <c r="L102" s="37" t="s">
        <v>1274</v>
      </c>
      <c r="M102" s="1" t="s">
        <v>901</v>
      </c>
      <c r="N102" s="37"/>
      <c r="O102" s="37" t="s">
        <v>1395</v>
      </c>
      <c r="P102" t="s">
        <v>904</v>
      </c>
      <c r="Q102" s="37"/>
    </row>
    <row r="103" spans="2:17" x14ac:dyDescent="0.2">
      <c r="B103" t="str">
        <f t="shared" si="3"/>
        <v>N</v>
      </c>
      <c r="C103" t="s">
        <v>1402</v>
      </c>
      <c r="D103" t="str">
        <f t="shared" si="4"/>
        <v/>
      </c>
      <c r="E103" t="s">
        <v>1393</v>
      </c>
      <c r="F103" s="118" t="s">
        <v>318</v>
      </c>
      <c r="G103" t="s">
        <v>1266</v>
      </c>
      <c r="H103" s="37" t="s">
        <v>1267</v>
      </c>
      <c r="I103" s="37" t="s">
        <v>1268</v>
      </c>
      <c r="J103" s="37" t="s">
        <v>1261</v>
      </c>
      <c r="K103" s="37" t="s">
        <v>1269</v>
      </c>
      <c r="L103" s="37" t="s">
        <v>1277</v>
      </c>
      <c r="M103" s="1">
        <v>97777980</v>
      </c>
      <c r="N103" s="1"/>
      <c r="O103" t="s">
        <v>1397</v>
      </c>
      <c r="P103" t="s">
        <v>904</v>
      </c>
    </row>
    <row r="104" spans="2:17" x14ac:dyDescent="0.2">
      <c r="B104" t="str">
        <f t="shared" si="3"/>
        <v>N</v>
      </c>
      <c r="C104" t="s">
        <v>1403</v>
      </c>
      <c r="D104" t="str">
        <f t="shared" si="4"/>
        <v/>
      </c>
      <c r="E104" t="s">
        <v>1393</v>
      </c>
      <c r="F104" s="118" t="s">
        <v>318</v>
      </c>
      <c r="G104" s="2" t="s">
        <v>1258</v>
      </c>
      <c r="H104" s="37" t="s">
        <v>1259</v>
      </c>
      <c r="I104" s="37" t="s">
        <v>1260</v>
      </c>
      <c r="J104" s="37" t="s">
        <v>1261</v>
      </c>
      <c r="K104" s="37" t="s">
        <v>1262</v>
      </c>
      <c r="L104" s="37" t="s">
        <v>1277</v>
      </c>
      <c r="M104" s="1" t="s">
        <v>901</v>
      </c>
      <c r="N104" s="37"/>
      <c r="O104" s="37" t="s">
        <v>1395</v>
      </c>
      <c r="P104" t="s">
        <v>904</v>
      </c>
      <c r="Q104" s="37">
        <v>126</v>
      </c>
    </row>
    <row r="105" spans="2:17" x14ac:dyDescent="0.2">
      <c r="B105" t="str">
        <f t="shared" si="3"/>
        <v>N</v>
      </c>
      <c r="C105" t="s">
        <v>1404</v>
      </c>
      <c r="D105" t="str">
        <f t="shared" si="4"/>
        <v/>
      </c>
      <c r="E105" t="s">
        <v>1393</v>
      </c>
      <c r="F105" s="118" t="s">
        <v>318</v>
      </c>
      <c r="G105" t="s">
        <v>1266</v>
      </c>
      <c r="H105" s="37" t="s">
        <v>1267</v>
      </c>
      <c r="I105" s="37" t="s">
        <v>1268</v>
      </c>
      <c r="J105" s="37" t="s">
        <v>1261</v>
      </c>
      <c r="K105" s="37" t="s">
        <v>1269</v>
      </c>
      <c r="L105" s="37" t="s">
        <v>900</v>
      </c>
      <c r="M105" s="1">
        <v>97777980</v>
      </c>
      <c r="N105" s="1"/>
      <c r="O105" t="s">
        <v>1397</v>
      </c>
      <c r="P105" t="s">
        <v>904</v>
      </c>
    </row>
    <row r="106" spans="2:17" x14ac:dyDescent="0.2">
      <c r="B106" t="str">
        <f t="shared" si="3"/>
        <v>N</v>
      </c>
      <c r="C106" t="s">
        <v>1405</v>
      </c>
      <c r="D106" t="str">
        <f t="shared" si="4"/>
        <v/>
      </c>
      <c r="E106" t="s">
        <v>1393</v>
      </c>
      <c r="F106" s="118" t="s">
        <v>318</v>
      </c>
      <c r="G106" s="2" t="s">
        <v>1258</v>
      </c>
      <c r="H106" s="37" t="s">
        <v>1259</v>
      </c>
      <c r="I106" s="37" t="s">
        <v>1260</v>
      </c>
      <c r="J106" s="37" t="s">
        <v>1261</v>
      </c>
      <c r="K106" s="37" t="s">
        <v>1262</v>
      </c>
      <c r="L106" s="37" t="s">
        <v>900</v>
      </c>
      <c r="M106" s="1" t="s">
        <v>901</v>
      </c>
      <c r="N106" s="37"/>
      <c r="O106" s="37" t="s">
        <v>1395</v>
      </c>
      <c r="P106" t="s">
        <v>904</v>
      </c>
      <c r="Q106" s="37">
        <v>126</v>
      </c>
    </row>
    <row r="107" spans="2:17" x14ac:dyDescent="0.2">
      <c r="B107" t="str">
        <f t="shared" si="3"/>
        <v>N</v>
      </c>
      <c r="C107" t="s">
        <v>1406</v>
      </c>
      <c r="D107" t="str">
        <f t="shared" si="4"/>
        <v/>
      </c>
      <c r="E107" t="s">
        <v>1393</v>
      </c>
      <c r="F107" s="118" t="s">
        <v>318</v>
      </c>
      <c r="G107" t="s">
        <v>1266</v>
      </c>
      <c r="H107" s="37" t="s">
        <v>1267</v>
      </c>
      <c r="I107" s="37" t="s">
        <v>1268</v>
      </c>
      <c r="J107" s="37" t="s">
        <v>1261</v>
      </c>
      <c r="K107" s="37" t="s">
        <v>1269</v>
      </c>
      <c r="L107" s="37" t="s">
        <v>1282</v>
      </c>
      <c r="M107" s="1">
        <v>97777980</v>
      </c>
      <c r="N107" s="1"/>
      <c r="O107" t="s">
        <v>1397</v>
      </c>
      <c r="P107" t="s">
        <v>904</v>
      </c>
    </row>
    <row r="108" spans="2:17" x14ac:dyDescent="0.2">
      <c r="B108" t="str">
        <f t="shared" si="3"/>
        <v>N</v>
      </c>
      <c r="C108" t="s">
        <v>1407</v>
      </c>
      <c r="D108" t="str">
        <f t="shared" si="4"/>
        <v/>
      </c>
      <c r="E108" t="s">
        <v>1393</v>
      </c>
      <c r="F108" s="118" t="s">
        <v>318</v>
      </c>
      <c r="G108" s="2" t="s">
        <v>1258</v>
      </c>
      <c r="H108" s="37" t="s">
        <v>1259</v>
      </c>
      <c r="I108" s="37" t="s">
        <v>1260</v>
      </c>
      <c r="J108" s="37" t="s">
        <v>1261</v>
      </c>
      <c r="K108" s="37" t="s">
        <v>1262</v>
      </c>
      <c r="L108" s="37" t="s">
        <v>1282</v>
      </c>
      <c r="M108" s="1" t="s">
        <v>901</v>
      </c>
      <c r="N108" s="37"/>
      <c r="O108" s="37" t="s">
        <v>1408</v>
      </c>
      <c r="P108" t="s">
        <v>904</v>
      </c>
      <c r="Q108" s="37">
        <v>126</v>
      </c>
    </row>
    <row r="109" spans="2:17" x14ac:dyDescent="0.2">
      <c r="B109" t="str">
        <f t="shared" si="3"/>
        <v>N</v>
      </c>
      <c r="C109" t="s">
        <v>1409</v>
      </c>
      <c r="D109" t="str">
        <f t="shared" si="4"/>
        <v/>
      </c>
      <c r="E109" t="s">
        <v>1410</v>
      </c>
      <c r="F109" s="118" t="s">
        <v>257</v>
      </c>
      <c r="G109" s="2" t="s">
        <v>1258</v>
      </c>
      <c r="H109" s="37" t="s">
        <v>1259</v>
      </c>
      <c r="I109" s="37" t="s">
        <v>1260</v>
      </c>
      <c r="J109" s="37" t="s">
        <v>1261</v>
      </c>
      <c r="K109" s="37" t="s">
        <v>1262</v>
      </c>
      <c r="L109" s="37" t="s">
        <v>885</v>
      </c>
      <c r="M109" s="87">
        <v>98876064</v>
      </c>
      <c r="N109" s="37" t="s">
        <v>1411</v>
      </c>
      <c r="O109" t="s">
        <v>1412</v>
      </c>
      <c r="P109" s="37" t="s">
        <v>898</v>
      </c>
      <c r="Q109" s="37">
        <v>0</v>
      </c>
    </row>
    <row r="110" spans="2:17" x14ac:dyDescent="0.2">
      <c r="B110" t="str">
        <f t="shared" si="3"/>
        <v>N</v>
      </c>
      <c r="C110" t="s">
        <v>1413</v>
      </c>
      <c r="D110" t="str">
        <f t="shared" si="4"/>
        <v/>
      </c>
      <c r="E110" t="s">
        <v>1410</v>
      </c>
      <c r="F110" s="118" t="s">
        <v>257</v>
      </c>
      <c r="G110" t="s">
        <v>1266</v>
      </c>
      <c r="H110" s="37" t="s">
        <v>1267</v>
      </c>
      <c r="I110" s="37" t="s">
        <v>1268</v>
      </c>
      <c r="J110" s="37" t="s">
        <v>1261</v>
      </c>
      <c r="K110" s="37" t="s">
        <v>1269</v>
      </c>
      <c r="L110" s="37" t="s">
        <v>885</v>
      </c>
      <c r="M110" s="1">
        <v>97778013</v>
      </c>
      <c r="N110" s="1"/>
      <c r="O110" t="s">
        <v>1414</v>
      </c>
      <c r="P110" t="s">
        <v>904</v>
      </c>
    </row>
    <row r="111" spans="2:17" x14ac:dyDescent="0.2">
      <c r="B111" t="str">
        <f t="shared" si="3"/>
        <v>N</v>
      </c>
      <c r="C111" t="s">
        <v>1415</v>
      </c>
      <c r="D111" t="str">
        <f t="shared" si="4"/>
        <v/>
      </c>
      <c r="E111" t="s">
        <v>1410</v>
      </c>
      <c r="F111" s="118" t="s">
        <v>257</v>
      </c>
      <c r="G111" t="s">
        <v>1266</v>
      </c>
      <c r="H111" s="37" t="s">
        <v>1267</v>
      </c>
      <c r="I111" s="37" t="s">
        <v>1268</v>
      </c>
      <c r="J111" s="37" t="s">
        <v>1261</v>
      </c>
      <c r="K111" s="37" t="s">
        <v>1269</v>
      </c>
      <c r="L111" s="37" t="s">
        <v>906</v>
      </c>
      <c r="M111" s="1" t="s">
        <v>901</v>
      </c>
      <c r="N111" s="37"/>
      <c r="O111" t="s">
        <v>1414</v>
      </c>
      <c r="P111" t="s">
        <v>904</v>
      </c>
    </row>
    <row r="112" spans="2:17" x14ac:dyDescent="0.2">
      <c r="B112" t="str">
        <f t="shared" si="3"/>
        <v>N</v>
      </c>
      <c r="C112" t="s">
        <v>1416</v>
      </c>
      <c r="D112" t="str">
        <f t="shared" si="4"/>
        <v/>
      </c>
      <c r="E112" t="s">
        <v>1410</v>
      </c>
      <c r="F112" s="118" t="s">
        <v>257</v>
      </c>
      <c r="G112" s="2" t="s">
        <v>1258</v>
      </c>
      <c r="H112" s="37" t="s">
        <v>1259</v>
      </c>
      <c r="I112" s="37" t="s">
        <v>1260</v>
      </c>
      <c r="J112" s="37" t="s">
        <v>1261</v>
      </c>
      <c r="K112" s="37" t="s">
        <v>1262</v>
      </c>
      <c r="L112" s="37" t="s">
        <v>906</v>
      </c>
      <c r="M112" s="1" t="s">
        <v>901</v>
      </c>
      <c r="N112" s="37"/>
      <c r="O112" t="s">
        <v>1412</v>
      </c>
      <c r="P112" t="s">
        <v>904</v>
      </c>
      <c r="Q112" s="37"/>
    </row>
    <row r="113" spans="2:17" x14ac:dyDescent="0.2">
      <c r="B113" t="str">
        <f t="shared" si="3"/>
        <v>N</v>
      </c>
      <c r="C113" t="s">
        <v>1417</v>
      </c>
      <c r="D113" t="str">
        <f t="shared" si="4"/>
        <v/>
      </c>
      <c r="E113" t="s">
        <v>1410</v>
      </c>
      <c r="F113" s="118" t="s">
        <v>257</v>
      </c>
      <c r="G113" t="s">
        <v>1266</v>
      </c>
      <c r="H113" s="37" t="s">
        <v>1267</v>
      </c>
      <c r="I113" s="37" t="s">
        <v>1268</v>
      </c>
      <c r="J113" s="37" t="s">
        <v>1261</v>
      </c>
      <c r="K113" s="37" t="s">
        <v>1269</v>
      </c>
      <c r="L113" s="37" t="s">
        <v>1274</v>
      </c>
      <c r="M113" s="1" t="s">
        <v>901</v>
      </c>
      <c r="N113" s="37"/>
      <c r="O113" t="s">
        <v>1414</v>
      </c>
      <c r="P113" t="s">
        <v>904</v>
      </c>
    </row>
    <row r="114" spans="2:17" x14ac:dyDescent="0.2">
      <c r="B114" t="str">
        <f t="shared" si="3"/>
        <v>N</v>
      </c>
      <c r="C114" t="s">
        <v>1418</v>
      </c>
      <c r="D114" t="str">
        <f t="shared" si="4"/>
        <v/>
      </c>
      <c r="E114" t="s">
        <v>1410</v>
      </c>
      <c r="F114" s="118" t="s">
        <v>257</v>
      </c>
      <c r="G114" s="2" t="s">
        <v>1258</v>
      </c>
      <c r="H114" s="37" t="s">
        <v>1259</v>
      </c>
      <c r="I114" s="37" t="s">
        <v>1260</v>
      </c>
      <c r="J114" s="37" t="s">
        <v>1261</v>
      </c>
      <c r="K114" s="37" t="s">
        <v>1262</v>
      </c>
      <c r="L114" s="37" t="s">
        <v>1274</v>
      </c>
      <c r="M114" s="1" t="s">
        <v>901</v>
      </c>
      <c r="N114" s="37"/>
      <c r="O114" t="s">
        <v>1412</v>
      </c>
      <c r="P114" t="s">
        <v>904</v>
      </c>
      <c r="Q114" s="37"/>
    </row>
    <row r="115" spans="2:17" x14ac:dyDescent="0.2">
      <c r="B115" t="str">
        <f t="shared" si="3"/>
        <v>N</v>
      </c>
      <c r="C115" t="s">
        <v>1419</v>
      </c>
      <c r="D115" t="str">
        <f t="shared" si="4"/>
        <v/>
      </c>
      <c r="E115" t="s">
        <v>1410</v>
      </c>
      <c r="F115" s="118" t="s">
        <v>257</v>
      </c>
      <c r="G115" t="s">
        <v>1266</v>
      </c>
      <c r="H115" s="37" t="s">
        <v>1267</v>
      </c>
      <c r="I115" s="37" t="s">
        <v>1268</v>
      </c>
      <c r="J115" s="37" t="s">
        <v>1261</v>
      </c>
      <c r="K115" s="37" t="s">
        <v>1269</v>
      </c>
      <c r="L115" s="37" t="s">
        <v>1277</v>
      </c>
      <c r="M115" s="1">
        <v>97778013</v>
      </c>
      <c r="N115" s="1"/>
      <c r="O115" t="s">
        <v>1414</v>
      </c>
      <c r="P115" t="s">
        <v>904</v>
      </c>
    </row>
    <row r="116" spans="2:17" x14ac:dyDescent="0.2">
      <c r="B116" t="str">
        <f t="shared" si="3"/>
        <v>N</v>
      </c>
      <c r="C116" t="s">
        <v>1420</v>
      </c>
      <c r="D116" t="str">
        <f t="shared" si="4"/>
        <v/>
      </c>
      <c r="E116" t="s">
        <v>1410</v>
      </c>
      <c r="F116" s="118" t="s">
        <v>257</v>
      </c>
      <c r="G116" s="2" t="s">
        <v>1258</v>
      </c>
      <c r="H116" s="37" t="s">
        <v>1259</v>
      </c>
      <c r="I116" s="37" t="s">
        <v>1260</v>
      </c>
      <c r="J116" s="37" t="s">
        <v>1261</v>
      </c>
      <c r="K116" s="37" t="s">
        <v>1262</v>
      </c>
      <c r="L116" s="37" t="s">
        <v>1277</v>
      </c>
      <c r="M116" s="1" t="s">
        <v>901</v>
      </c>
      <c r="N116" s="37"/>
      <c r="O116" t="s">
        <v>1412</v>
      </c>
      <c r="P116" t="s">
        <v>904</v>
      </c>
      <c r="Q116" s="37">
        <v>126</v>
      </c>
    </row>
    <row r="117" spans="2:17" x14ac:dyDescent="0.2">
      <c r="B117" t="str">
        <f t="shared" si="3"/>
        <v>N</v>
      </c>
      <c r="C117" t="s">
        <v>1421</v>
      </c>
      <c r="D117" t="str">
        <f t="shared" si="4"/>
        <v/>
      </c>
      <c r="E117" t="s">
        <v>1410</v>
      </c>
      <c r="F117" s="118" t="s">
        <v>257</v>
      </c>
      <c r="G117" t="s">
        <v>1266</v>
      </c>
      <c r="H117" s="37" t="s">
        <v>1267</v>
      </c>
      <c r="I117" s="37" t="s">
        <v>1268</v>
      </c>
      <c r="J117" s="37" t="s">
        <v>1261</v>
      </c>
      <c r="K117" s="37" t="s">
        <v>1269</v>
      </c>
      <c r="L117" s="37" t="s">
        <v>900</v>
      </c>
      <c r="M117" s="1">
        <v>97778013</v>
      </c>
      <c r="N117" s="1"/>
      <c r="O117" t="s">
        <v>1414</v>
      </c>
      <c r="P117" t="s">
        <v>904</v>
      </c>
    </row>
    <row r="118" spans="2:17" x14ac:dyDescent="0.2">
      <c r="B118" t="str">
        <f t="shared" si="3"/>
        <v>N</v>
      </c>
      <c r="C118" t="s">
        <v>1422</v>
      </c>
      <c r="D118" t="str">
        <f t="shared" si="4"/>
        <v/>
      </c>
      <c r="E118" t="s">
        <v>1410</v>
      </c>
      <c r="F118" s="118" t="s">
        <v>257</v>
      </c>
      <c r="G118" s="2" t="s">
        <v>1258</v>
      </c>
      <c r="H118" s="37" t="s">
        <v>1259</v>
      </c>
      <c r="I118" s="37" t="s">
        <v>1260</v>
      </c>
      <c r="J118" s="37" t="s">
        <v>1261</v>
      </c>
      <c r="K118" s="37" t="s">
        <v>1262</v>
      </c>
      <c r="L118" s="37" t="s">
        <v>900</v>
      </c>
      <c r="M118" s="1" t="s">
        <v>901</v>
      </c>
      <c r="N118" s="37"/>
      <c r="O118" t="s">
        <v>1412</v>
      </c>
      <c r="P118" t="s">
        <v>904</v>
      </c>
      <c r="Q118" s="37">
        <v>126</v>
      </c>
    </row>
    <row r="119" spans="2:17" x14ac:dyDescent="0.2">
      <c r="B119" t="str">
        <f t="shared" si="3"/>
        <v>N</v>
      </c>
      <c r="C119" t="s">
        <v>1423</v>
      </c>
      <c r="D119" t="str">
        <f t="shared" si="4"/>
        <v/>
      </c>
      <c r="E119" t="s">
        <v>1410</v>
      </c>
      <c r="F119" s="118" t="s">
        <v>257</v>
      </c>
      <c r="G119" t="s">
        <v>1266</v>
      </c>
      <c r="H119" s="37" t="s">
        <v>1267</v>
      </c>
      <c r="I119" s="37" t="s">
        <v>1268</v>
      </c>
      <c r="J119" s="37" t="s">
        <v>1261</v>
      </c>
      <c r="K119" s="37" t="s">
        <v>1269</v>
      </c>
      <c r="L119" s="37" t="s">
        <v>1282</v>
      </c>
      <c r="M119" s="1">
        <v>97778013</v>
      </c>
      <c r="N119" s="1"/>
      <c r="O119" t="s">
        <v>1414</v>
      </c>
      <c r="P119" t="s">
        <v>904</v>
      </c>
    </row>
    <row r="120" spans="2:17" x14ac:dyDescent="0.2">
      <c r="B120" t="str">
        <f t="shared" si="3"/>
        <v>N</v>
      </c>
      <c r="C120" t="s">
        <v>1424</v>
      </c>
      <c r="D120" t="str">
        <f t="shared" si="4"/>
        <v/>
      </c>
      <c r="E120" t="s">
        <v>1410</v>
      </c>
      <c r="F120" s="118" t="s">
        <v>257</v>
      </c>
      <c r="G120" s="2" t="s">
        <v>1258</v>
      </c>
      <c r="H120" s="37" t="s">
        <v>1259</v>
      </c>
      <c r="I120" s="37" t="s">
        <v>1260</v>
      </c>
      <c r="J120" s="37" t="s">
        <v>1261</v>
      </c>
      <c r="K120" s="37" t="s">
        <v>1262</v>
      </c>
      <c r="L120" s="37" t="s">
        <v>1282</v>
      </c>
      <c r="M120" s="1" t="s">
        <v>901</v>
      </c>
      <c r="N120" s="37"/>
      <c r="O120" t="s">
        <v>1425</v>
      </c>
      <c r="P120" t="s">
        <v>904</v>
      </c>
      <c r="Q120" s="37">
        <v>126</v>
      </c>
    </row>
    <row r="121" spans="2:17" x14ac:dyDescent="0.2">
      <c r="B121" t="str">
        <f t="shared" si="3"/>
        <v>N</v>
      </c>
      <c r="C121" t="s">
        <v>1426</v>
      </c>
      <c r="D121" t="str">
        <f t="shared" si="4"/>
        <v/>
      </c>
      <c r="E121" t="s">
        <v>1427</v>
      </c>
      <c r="F121" s="118" t="s">
        <v>318</v>
      </c>
      <c r="G121" s="2" t="s">
        <v>1258</v>
      </c>
      <c r="H121" s="37" t="s">
        <v>1259</v>
      </c>
      <c r="I121" s="37" t="s">
        <v>1260</v>
      </c>
      <c r="J121" s="37" t="s">
        <v>1261</v>
      </c>
      <c r="K121" s="37" t="s">
        <v>1262</v>
      </c>
      <c r="L121" s="37" t="s">
        <v>885</v>
      </c>
      <c r="M121" s="88">
        <v>98876066</v>
      </c>
      <c r="N121" s="37"/>
      <c r="O121" t="s">
        <v>1428</v>
      </c>
      <c r="P121" s="37" t="s">
        <v>898</v>
      </c>
      <c r="Q121" s="37">
        <v>0</v>
      </c>
    </row>
    <row r="122" spans="2:17" x14ac:dyDescent="0.2">
      <c r="B122" t="str">
        <f t="shared" si="3"/>
        <v>N</v>
      </c>
      <c r="C122" t="s">
        <v>1429</v>
      </c>
      <c r="D122" t="str">
        <f t="shared" si="4"/>
        <v/>
      </c>
      <c r="E122" t="s">
        <v>1427</v>
      </c>
      <c r="F122" s="118" t="s">
        <v>318</v>
      </c>
      <c r="G122" t="s">
        <v>1266</v>
      </c>
      <c r="H122" s="37" t="s">
        <v>1267</v>
      </c>
      <c r="I122" s="37" t="s">
        <v>1268</v>
      </c>
      <c r="J122" s="37" t="s">
        <v>1261</v>
      </c>
      <c r="K122" s="37" t="s">
        <v>1269</v>
      </c>
      <c r="L122" s="37" t="s">
        <v>885</v>
      </c>
      <c r="M122" s="1">
        <v>97775275</v>
      </c>
      <c r="N122" s="1"/>
      <c r="O122" t="s">
        <v>1430</v>
      </c>
      <c r="P122" t="s">
        <v>904</v>
      </c>
    </row>
    <row r="123" spans="2:17" x14ac:dyDescent="0.2">
      <c r="B123" t="str">
        <f t="shared" si="3"/>
        <v>N</v>
      </c>
      <c r="C123" t="s">
        <v>1431</v>
      </c>
      <c r="D123" t="str">
        <f t="shared" si="4"/>
        <v/>
      </c>
      <c r="E123" t="s">
        <v>1427</v>
      </c>
      <c r="F123" s="118" t="s">
        <v>318</v>
      </c>
      <c r="G123" t="s">
        <v>1266</v>
      </c>
      <c r="H123" s="37" t="s">
        <v>1267</v>
      </c>
      <c r="I123" s="37" t="s">
        <v>1268</v>
      </c>
      <c r="J123" s="37" t="s">
        <v>1261</v>
      </c>
      <c r="K123" s="37" t="s">
        <v>1269</v>
      </c>
      <c r="L123" s="37" t="s">
        <v>906</v>
      </c>
      <c r="M123" s="1" t="s">
        <v>901</v>
      </c>
      <c r="N123" s="37"/>
      <c r="O123" t="s">
        <v>1430</v>
      </c>
      <c r="P123" t="s">
        <v>904</v>
      </c>
    </row>
    <row r="124" spans="2:17" x14ac:dyDescent="0.2">
      <c r="B124" t="str">
        <f t="shared" si="3"/>
        <v>N</v>
      </c>
      <c r="C124" t="s">
        <v>1432</v>
      </c>
      <c r="D124" t="str">
        <f t="shared" si="4"/>
        <v/>
      </c>
      <c r="E124" t="s">
        <v>1427</v>
      </c>
      <c r="F124" s="118" t="s">
        <v>318</v>
      </c>
      <c r="G124" s="2" t="s">
        <v>1258</v>
      </c>
      <c r="H124" s="37" t="s">
        <v>1259</v>
      </c>
      <c r="I124" s="37" t="s">
        <v>1260</v>
      </c>
      <c r="J124" s="37" t="s">
        <v>1261</v>
      </c>
      <c r="K124" s="37" t="s">
        <v>1262</v>
      </c>
      <c r="L124" s="37" t="s">
        <v>906</v>
      </c>
      <c r="M124" s="1" t="s">
        <v>901</v>
      </c>
      <c r="N124" s="37"/>
      <c r="O124" t="s">
        <v>1428</v>
      </c>
      <c r="P124" t="s">
        <v>904</v>
      </c>
      <c r="Q124" s="37"/>
    </row>
    <row r="125" spans="2:17" x14ac:dyDescent="0.2">
      <c r="B125" t="str">
        <f t="shared" si="3"/>
        <v>N</v>
      </c>
      <c r="C125" t="s">
        <v>1433</v>
      </c>
      <c r="D125" t="str">
        <f t="shared" si="4"/>
        <v/>
      </c>
      <c r="E125" t="s">
        <v>1427</v>
      </c>
      <c r="F125" s="118" t="s">
        <v>318</v>
      </c>
      <c r="G125" t="s">
        <v>1266</v>
      </c>
      <c r="H125" s="37" t="s">
        <v>1267</v>
      </c>
      <c r="I125" s="37" t="s">
        <v>1268</v>
      </c>
      <c r="J125" s="37" t="s">
        <v>1261</v>
      </c>
      <c r="K125" s="37" t="s">
        <v>1269</v>
      </c>
      <c r="L125" s="37" t="s">
        <v>1274</v>
      </c>
      <c r="M125" s="1" t="s">
        <v>901</v>
      </c>
      <c r="N125" s="37"/>
      <c r="O125" t="s">
        <v>1430</v>
      </c>
      <c r="P125" t="s">
        <v>904</v>
      </c>
    </row>
    <row r="126" spans="2:17" x14ac:dyDescent="0.2">
      <c r="B126" t="str">
        <f t="shared" si="3"/>
        <v>N</v>
      </c>
      <c r="C126" t="s">
        <v>1434</v>
      </c>
      <c r="D126" t="str">
        <f t="shared" si="4"/>
        <v/>
      </c>
      <c r="E126" t="s">
        <v>1427</v>
      </c>
      <c r="F126" s="118" t="s">
        <v>318</v>
      </c>
      <c r="G126" s="2" t="s">
        <v>1258</v>
      </c>
      <c r="H126" s="37" t="s">
        <v>1259</v>
      </c>
      <c r="I126" s="37" t="s">
        <v>1260</v>
      </c>
      <c r="J126" s="37" t="s">
        <v>1261</v>
      </c>
      <c r="K126" s="37" t="s">
        <v>1262</v>
      </c>
      <c r="L126" s="37" t="s">
        <v>1274</v>
      </c>
      <c r="M126" s="1" t="s">
        <v>901</v>
      </c>
      <c r="N126" s="37"/>
      <c r="O126" t="s">
        <v>1428</v>
      </c>
      <c r="P126" t="s">
        <v>904</v>
      </c>
      <c r="Q126" s="37"/>
    </row>
    <row r="127" spans="2:17" x14ac:dyDescent="0.2">
      <c r="B127" t="str">
        <f t="shared" si="3"/>
        <v>N</v>
      </c>
      <c r="C127" t="s">
        <v>1435</v>
      </c>
      <c r="D127" t="str">
        <f t="shared" si="4"/>
        <v/>
      </c>
      <c r="E127" t="s">
        <v>1427</v>
      </c>
      <c r="F127" s="118" t="s">
        <v>318</v>
      </c>
      <c r="G127" t="s">
        <v>1266</v>
      </c>
      <c r="H127" s="37" t="s">
        <v>1267</v>
      </c>
      <c r="I127" s="37" t="s">
        <v>1268</v>
      </c>
      <c r="J127" s="37" t="s">
        <v>1261</v>
      </c>
      <c r="K127" s="37" t="s">
        <v>1269</v>
      </c>
      <c r="L127" s="37" t="s">
        <v>1277</v>
      </c>
      <c r="M127" s="1">
        <v>97775275</v>
      </c>
      <c r="N127" s="1"/>
      <c r="O127" t="s">
        <v>1430</v>
      </c>
      <c r="P127" t="s">
        <v>904</v>
      </c>
    </row>
    <row r="128" spans="2:17" x14ac:dyDescent="0.2">
      <c r="B128" t="str">
        <f t="shared" si="3"/>
        <v>N</v>
      </c>
      <c r="C128" t="s">
        <v>1436</v>
      </c>
      <c r="D128" t="str">
        <f t="shared" si="4"/>
        <v/>
      </c>
      <c r="E128" t="s">
        <v>1427</v>
      </c>
      <c r="F128" s="118" t="s">
        <v>318</v>
      </c>
      <c r="G128" s="2" t="s">
        <v>1258</v>
      </c>
      <c r="H128" s="37" t="s">
        <v>1259</v>
      </c>
      <c r="I128" s="37" t="s">
        <v>1260</v>
      </c>
      <c r="J128" s="37" t="s">
        <v>1261</v>
      </c>
      <c r="K128" s="37" t="s">
        <v>1262</v>
      </c>
      <c r="L128" s="37" t="s">
        <v>1277</v>
      </c>
      <c r="M128" s="37" t="s">
        <v>901</v>
      </c>
      <c r="N128" s="37"/>
      <c r="O128" t="s">
        <v>1428</v>
      </c>
      <c r="P128" t="s">
        <v>904</v>
      </c>
      <c r="Q128" s="37">
        <v>126</v>
      </c>
    </row>
    <row r="129" spans="2:17" x14ac:dyDescent="0.2">
      <c r="B129" t="str">
        <f t="shared" si="3"/>
        <v>N</v>
      </c>
      <c r="C129" t="s">
        <v>1437</v>
      </c>
      <c r="D129" t="str">
        <f t="shared" si="4"/>
        <v/>
      </c>
      <c r="E129" t="s">
        <v>1427</v>
      </c>
      <c r="F129" s="118" t="s">
        <v>318</v>
      </c>
      <c r="G129" t="s">
        <v>1266</v>
      </c>
      <c r="H129" s="37" t="s">
        <v>1267</v>
      </c>
      <c r="I129" s="37" t="s">
        <v>1268</v>
      </c>
      <c r="J129" s="37" t="s">
        <v>1261</v>
      </c>
      <c r="K129" s="37" t="s">
        <v>1269</v>
      </c>
      <c r="L129" s="37" t="s">
        <v>900</v>
      </c>
      <c r="M129" s="1">
        <v>97775275</v>
      </c>
      <c r="N129" s="1"/>
      <c r="O129" t="s">
        <v>1430</v>
      </c>
      <c r="P129" t="s">
        <v>904</v>
      </c>
    </row>
    <row r="130" spans="2:17" x14ac:dyDescent="0.2">
      <c r="B130" t="str">
        <f t="shared" si="3"/>
        <v>N</v>
      </c>
      <c r="C130" t="s">
        <v>1438</v>
      </c>
      <c r="D130" t="str">
        <f t="shared" si="4"/>
        <v/>
      </c>
      <c r="E130" t="s">
        <v>1427</v>
      </c>
      <c r="F130" s="118" t="s">
        <v>318</v>
      </c>
      <c r="G130" s="2" t="s">
        <v>1258</v>
      </c>
      <c r="H130" s="37" t="s">
        <v>1259</v>
      </c>
      <c r="I130" s="37" t="s">
        <v>1260</v>
      </c>
      <c r="J130" s="37" t="s">
        <v>1261</v>
      </c>
      <c r="K130" s="37" t="s">
        <v>1262</v>
      </c>
      <c r="L130" s="37" t="s">
        <v>900</v>
      </c>
      <c r="M130" s="37" t="s">
        <v>901</v>
      </c>
      <c r="N130" s="37"/>
      <c r="O130" t="s">
        <v>1428</v>
      </c>
      <c r="P130" t="s">
        <v>904</v>
      </c>
      <c r="Q130" s="37">
        <v>126</v>
      </c>
    </row>
    <row r="131" spans="2:17" x14ac:dyDescent="0.2">
      <c r="B131" t="str">
        <f t="shared" si="3"/>
        <v>N</v>
      </c>
      <c r="C131" t="s">
        <v>1439</v>
      </c>
      <c r="D131" t="str">
        <f t="shared" si="4"/>
        <v/>
      </c>
      <c r="E131" t="s">
        <v>1427</v>
      </c>
      <c r="F131" s="118" t="s">
        <v>318</v>
      </c>
      <c r="G131" t="s">
        <v>1266</v>
      </c>
      <c r="H131" s="37" t="s">
        <v>1267</v>
      </c>
      <c r="I131" s="37" t="s">
        <v>1268</v>
      </c>
      <c r="J131" s="37" t="s">
        <v>1261</v>
      </c>
      <c r="K131" s="37" t="s">
        <v>1269</v>
      </c>
      <c r="L131" s="37" t="s">
        <v>1282</v>
      </c>
      <c r="M131" s="1">
        <v>97775275</v>
      </c>
      <c r="N131" s="1"/>
      <c r="O131" t="s">
        <v>1430</v>
      </c>
      <c r="P131" t="s">
        <v>904</v>
      </c>
    </row>
    <row r="132" spans="2:17" x14ac:dyDescent="0.2">
      <c r="B132" t="str">
        <f t="shared" si="3"/>
        <v>N</v>
      </c>
      <c r="C132" t="s">
        <v>1440</v>
      </c>
      <c r="D132" t="str">
        <f t="shared" si="4"/>
        <v/>
      </c>
      <c r="E132" t="s">
        <v>1427</v>
      </c>
      <c r="F132" s="118" t="s">
        <v>318</v>
      </c>
      <c r="G132" s="2" t="s">
        <v>1258</v>
      </c>
      <c r="H132" s="37" t="s">
        <v>1259</v>
      </c>
      <c r="I132" s="37" t="s">
        <v>1260</v>
      </c>
      <c r="J132" s="37" t="s">
        <v>1261</v>
      </c>
      <c r="K132" s="37" t="s">
        <v>1262</v>
      </c>
      <c r="L132" s="37" t="s">
        <v>1282</v>
      </c>
      <c r="M132" s="37" t="s">
        <v>901</v>
      </c>
      <c r="N132" s="37"/>
      <c r="O132" t="s">
        <v>1441</v>
      </c>
      <c r="P132" t="s">
        <v>904</v>
      </c>
      <c r="Q132" s="37">
        <v>126</v>
      </c>
    </row>
    <row r="133" spans="2:17" x14ac:dyDescent="0.2">
      <c r="B133" t="str">
        <f t="shared" si="3"/>
        <v>N</v>
      </c>
      <c r="C133" t="s">
        <v>1442</v>
      </c>
      <c r="D133" t="str">
        <f t="shared" si="4"/>
        <v/>
      </c>
      <c r="E133" t="s">
        <v>1443</v>
      </c>
      <c r="F133" s="118" t="s">
        <v>257</v>
      </c>
      <c r="G133" s="2" t="s">
        <v>1258</v>
      </c>
      <c r="H133" s="37" t="s">
        <v>1259</v>
      </c>
      <c r="I133" s="37" t="s">
        <v>1260</v>
      </c>
      <c r="J133" s="37" t="s">
        <v>1261</v>
      </c>
      <c r="K133" s="37" t="s">
        <v>1262</v>
      </c>
      <c r="L133" s="37" t="s">
        <v>885</v>
      </c>
      <c r="M133" s="97">
        <v>98876067</v>
      </c>
      <c r="N133" s="37" t="s">
        <v>1444</v>
      </c>
      <c r="O133" t="s">
        <v>1445</v>
      </c>
      <c r="P133" s="37" t="s">
        <v>898</v>
      </c>
      <c r="Q133" s="37">
        <v>0</v>
      </c>
    </row>
    <row r="134" spans="2:17" x14ac:dyDescent="0.2">
      <c r="B134" t="str">
        <f t="shared" si="3"/>
        <v>N</v>
      </c>
      <c r="C134" t="s">
        <v>1446</v>
      </c>
      <c r="D134" t="str">
        <f t="shared" si="4"/>
        <v/>
      </c>
      <c r="E134" t="s">
        <v>1443</v>
      </c>
      <c r="F134" s="118" t="s">
        <v>257</v>
      </c>
      <c r="G134" t="s">
        <v>1266</v>
      </c>
      <c r="H134" s="37" t="s">
        <v>1267</v>
      </c>
      <c r="I134" s="37" t="s">
        <v>1268</v>
      </c>
      <c r="J134" s="37" t="s">
        <v>1261</v>
      </c>
      <c r="K134" s="37" t="s">
        <v>1269</v>
      </c>
      <c r="L134" s="37" t="s">
        <v>885</v>
      </c>
      <c r="M134" s="1">
        <v>97775276</v>
      </c>
      <c r="N134" s="1"/>
      <c r="O134" t="s">
        <v>1447</v>
      </c>
      <c r="P134" t="s">
        <v>904</v>
      </c>
    </row>
    <row r="135" spans="2:17" x14ac:dyDescent="0.2">
      <c r="B135" t="str">
        <f t="shared" ref="B135:B198" si="5">IF(I135="B21", IF(L135="Coating_Standard", "Y", "N"), "N")</f>
        <v>N</v>
      </c>
      <c r="C135" t="s">
        <v>1448</v>
      </c>
      <c r="D135" t="str">
        <f t="shared" ref="D135:D198" si="6">IF(B135="Y", C135, "")</f>
        <v/>
      </c>
      <c r="E135" t="s">
        <v>1443</v>
      </c>
      <c r="F135" s="118" t="s">
        <v>257</v>
      </c>
      <c r="G135" t="s">
        <v>1266</v>
      </c>
      <c r="H135" s="37" t="s">
        <v>1267</v>
      </c>
      <c r="I135" s="37" t="s">
        <v>1268</v>
      </c>
      <c r="J135" s="37" t="s">
        <v>1261</v>
      </c>
      <c r="K135" s="37" t="s">
        <v>1269</v>
      </c>
      <c r="L135" s="37" t="s">
        <v>906</v>
      </c>
      <c r="M135" s="1" t="s">
        <v>901</v>
      </c>
      <c r="N135" s="37"/>
      <c r="O135" t="s">
        <v>1447</v>
      </c>
      <c r="P135" t="s">
        <v>904</v>
      </c>
    </row>
    <row r="136" spans="2:17" x14ac:dyDescent="0.2">
      <c r="B136" t="str">
        <f t="shared" si="5"/>
        <v>N</v>
      </c>
      <c r="C136" t="s">
        <v>1449</v>
      </c>
      <c r="D136" t="str">
        <f t="shared" si="6"/>
        <v/>
      </c>
      <c r="E136" t="s">
        <v>1443</v>
      </c>
      <c r="F136" s="118" t="s">
        <v>257</v>
      </c>
      <c r="G136" s="2" t="s">
        <v>1258</v>
      </c>
      <c r="H136" s="37" t="s">
        <v>1259</v>
      </c>
      <c r="I136" s="37" t="s">
        <v>1260</v>
      </c>
      <c r="J136" s="37" t="s">
        <v>1261</v>
      </c>
      <c r="K136" s="37" t="s">
        <v>1262</v>
      </c>
      <c r="L136" s="37" t="s">
        <v>906</v>
      </c>
      <c r="M136" s="1" t="s">
        <v>901</v>
      </c>
      <c r="N136" s="37"/>
      <c r="O136" t="s">
        <v>1445</v>
      </c>
      <c r="P136" t="s">
        <v>904</v>
      </c>
      <c r="Q136" s="37"/>
    </row>
    <row r="137" spans="2:17" x14ac:dyDescent="0.2">
      <c r="B137" t="str">
        <f t="shared" si="5"/>
        <v>N</v>
      </c>
      <c r="C137" t="s">
        <v>1450</v>
      </c>
      <c r="D137" t="str">
        <f t="shared" si="6"/>
        <v/>
      </c>
      <c r="E137" t="s">
        <v>1443</v>
      </c>
      <c r="F137" s="118" t="s">
        <v>257</v>
      </c>
      <c r="G137" t="s">
        <v>1266</v>
      </c>
      <c r="H137" s="37" t="s">
        <v>1267</v>
      </c>
      <c r="I137" s="37" t="s">
        <v>1268</v>
      </c>
      <c r="J137" s="37" t="s">
        <v>1261</v>
      </c>
      <c r="K137" s="37" t="s">
        <v>1269</v>
      </c>
      <c r="L137" s="37" t="s">
        <v>1274</v>
      </c>
      <c r="M137" s="1" t="s">
        <v>901</v>
      </c>
      <c r="N137" s="37"/>
      <c r="O137" t="s">
        <v>1447</v>
      </c>
      <c r="P137" t="s">
        <v>904</v>
      </c>
    </row>
    <row r="138" spans="2:17" x14ac:dyDescent="0.2">
      <c r="B138" t="str">
        <f t="shared" si="5"/>
        <v>N</v>
      </c>
      <c r="C138" t="s">
        <v>1451</v>
      </c>
      <c r="D138" t="str">
        <f t="shared" si="6"/>
        <v/>
      </c>
      <c r="E138" t="s">
        <v>1443</v>
      </c>
      <c r="F138" s="118" t="s">
        <v>257</v>
      </c>
      <c r="G138" s="2" t="s">
        <v>1258</v>
      </c>
      <c r="H138" s="37" t="s">
        <v>1259</v>
      </c>
      <c r="I138" s="37" t="s">
        <v>1260</v>
      </c>
      <c r="J138" s="37" t="s">
        <v>1261</v>
      </c>
      <c r="K138" s="37" t="s">
        <v>1262</v>
      </c>
      <c r="L138" s="37" t="s">
        <v>1274</v>
      </c>
      <c r="M138" s="1" t="s">
        <v>901</v>
      </c>
      <c r="N138" s="37"/>
      <c r="O138" t="s">
        <v>1445</v>
      </c>
      <c r="P138" t="s">
        <v>904</v>
      </c>
      <c r="Q138" s="37"/>
    </row>
    <row r="139" spans="2:17" x14ac:dyDescent="0.2">
      <c r="B139" t="str">
        <f t="shared" si="5"/>
        <v>N</v>
      </c>
      <c r="C139" t="s">
        <v>1452</v>
      </c>
      <c r="D139" t="str">
        <f t="shared" si="6"/>
        <v/>
      </c>
      <c r="E139" t="s">
        <v>1443</v>
      </c>
      <c r="F139" s="118" t="s">
        <v>257</v>
      </c>
      <c r="G139" t="s">
        <v>1266</v>
      </c>
      <c r="H139" s="37" t="s">
        <v>1267</v>
      </c>
      <c r="I139" s="37" t="s">
        <v>1268</v>
      </c>
      <c r="J139" s="37" t="s">
        <v>1261</v>
      </c>
      <c r="K139" s="37" t="s">
        <v>1269</v>
      </c>
      <c r="L139" s="37" t="s">
        <v>1277</v>
      </c>
      <c r="M139" s="1">
        <v>97775276</v>
      </c>
      <c r="N139" s="1"/>
      <c r="O139" t="s">
        <v>1447</v>
      </c>
      <c r="P139" t="s">
        <v>904</v>
      </c>
    </row>
    <row r="140" spans="2:17" x14ac:dyDescent="0.2">
      <c r="B140" t="str">
        <f t="shared" si="5"/>
        <v>N</v>
      </c>
      <c r="C140" t="s">
        <v>1453</v>
      </c>
      <c r="D140" t="str">
        <f t="shared" si="6"/>
        <v/>
      </c>
      <c r="E140" t="s">
        <v>1443</v>
      </c>
      <c r="F140" s="118" t="s">
        <v>257</v>
      </c>
      <c r="G140" s="2" t="s">
        <v>1258</v>
      </c>
      <c r="H140" s="37" t="s">
        <v>1259</v>
      </c>
      <c r="I140" s="37" t="s">
        <v>1260</v>
      </c>
      <c r="J140" s="37" t="s">
        <v>1261</v>
      </c>
      <c r="K140" s="37" t="s">
        <v>1262</v>
      </c>
      <c r="L140" s="37" t="s">
        <v>1277</v>
      </c>
      <c r="M140" s="37" t="s">
        <v>901</v>
      </c>
      <c r="N140" s="37"/>
      <c r="O140" t="s">
        <v>1445</v>
      </c>
      <c r="P140" t="s">
        <v>904</v>
      </c>
      <c r="Q140" s="37">
        <v>126</v>
      </c>
    </row>
    <row r="141" spans="2:17" x14ac:dyDescent="0.2">
      <c r="B141" t="str">
        <f t="shared" si="5"/>
        <v>N</v>
      </c>
      <c r="C141" t="s">
        <v>1454</v>
      </c>
      <c r="D141" t="str">
        <f t="shared" si="6"/>
        <v/>
      </c>
      <c r="E141" t="s">
        <v>1443</v>
      </c>
      <c r="F141" s="118" t="s">
        <v>257</v>
      </c>
      <c r="G141" t="s">
        <v>1266</v>
      </c>
      <c r="H141" s="37" t="s">
        <v>1267</v>
      </c>
      <c r="I141" s="37" t="s">
        <v>1268</v>
      </c>
      <c r="J141" s="37" t="s">
        <v>1261</v>
      </c>
      <c r="K141" s="37" t="s">
        <v>1269</v>
      </c>
      <c r="L141" s="37" t="s">
        <v>900</v>
      </c>
      <c r="M141" s="1">
        <v>97775276</v>
      </c>
      <c r="N141" s="1"/>
      <c r="O141" t="s">
        <v>1447</v>
      </c>
      <c r="P141" t="s">
        <v>904</v>
      </c>
    </row>
    <row r="142" spans="2:17" x14ac:dyDescent="0.2">
      <c r="B142" t="str">
        <f t="shared" si="5"/>
        <v>N</v>
      </c>
      <c r="C142" t="s">
        <v>1455</v>
      </c>
      <c r="D142" t="str">
        <f t="shared" si="6"/>
        <v/>
      </c>
      <c r="E142" t="s">
        <v>1443</v>
      </c>
      <c r="F142" s="118" t="s">
        <v>257</v>
      </c>
      <c r="G142" s="2" t="s">
        <v>1258</v>
      </c>
      <c r="H142" s="37" t="s">
        <v>1259</v>
      </c>
      <c r="I142" s="37" t="s">
        <v>1260</v>
      </c>
      <c r="J142" s="37" t="s">
        <v>1261</v>
      </c>
      <c r="K142" s="37" t="s">
        <v>1262</v>
      </c>
      <c r="L142" s="37" t="s">
        <v>900</v>
      </c>
      <c r="M142" s="37" t="s">
        <v>901</v>
      </c>
      <c r="N142" s="37"/>
      <c r="O142" t="s">
        <v>1445</v>
      </c>
      <c r="P142" t="s">
        <v>904</v>
      </c>
      <c r="Q142" s="37">
        <v>126</v>
      </c>
    </row>
    <row r="143" spans="2:17" x14ac:dyDescent="0.2">
      <c r="B143" t="str">
        <f t="shared" si="5"/>
        <v>N</v>
      </c>
      <c r="C143" t="s">
        <v>1456</v>
      </c>
      <c r="D143" t="str">
        <f t="shared" si="6"/>
        <v/>
      </c>
      <c r="E143" t="s">
        <v>1443</v>
      </c>
      <c r="F143" s="118" t="s">
        <v>257</v>
      </c>
      <c r="G143" t="s">
        <v>1266</v>
      </c>
      <c r="H143" s="37" t="s">
        <v>1267</v>
      </c>
      <c r="I143" s="37" t="s">
        <v>1268</v>
      </c>
      <c r="J143" s="37" t="s">
        <v>1261</v>
      </c>
      <c r="K143" s="37" t="s">
        <v>1269</v>
      </c>
      <c r="L143" s="37" t="s">
        <v>1282</v>
      </c>
      <c r="M143" s="1">
        <v>97775276</v>
      </c>
      <c r="N143" s="1"/>
      <c r="O143" t="s">
        <v>1447</v>
      </c>
      <c r="P143" t="s">
        <v>904</v>
      </c>
    </row>
    <row r="144" spans="2:17" x14ac:dyDescent="0.2">
      <c r="B144" t="str">
        <f t="shared" si="5"/>
        <v>N</v>
      </c>
      <c r="C144" t="s">
        <v>1457</v>
      </c>
      <c r="D144" t="str">
        <f t="shared" si="6"/>
        <v/>
      </c>
      <c r="E144" t="s">
        <v>1443</v>
      </c>
      <c r="F144" s="118" t="s">
        <v>257</v>
      </c>
      <c r="G144" s="2" t="s">
        <v>1258</v>
      </c>
      <c r="H144" s="37" t="s">
        <v>1259</v>
      </c>
      <c r="I144" s="37" t="s">
        <v>1260</v>
      </c>
      <c r="J144" s="37" t="s">
        <v>1261</v>
      </c>
      <c r="K144" s="37" t="s">
        <v>1262</v>
      </c>
      <c r="L144" s="37" t="s">
        <v>1282</v>
      </c>
      <c r="M144" s="37" t="s">
        <v>901</v>
      </c>
      <c r="N144" s="37"/>
      <c r="O144" t="s">
        <v>1458</v>
      </c>
      <c r="P144" t="s">
        <v>904</v>
      </c>
      <c r="Q144" s="37">
        <v>126</v>
      </c>
    </row>
    <row r="145" spans="2:17" x14ac:dyDescent="0.2">
      <c r="B145" t="str">
        <f t="shared" si="5"/>
        <v>N</v>
      </c>
      <c r="C145" t="s">
        <v>1459</v>
      </c>
      <c r="D145" t="str">
        <f t="shared" si="6"/>
        <v/>
      </c>
      <c r="E145" t="s">
        <v>1460</v>
      </c>
      <c r="F145" s="118" t="s">
        <v>318</v>
      </c>
      <c r="G145" s="2" t="s">
        <v>1258</v>
      </c>
      <c r="H145" s="37" t="s">
        <v>1259</v>
      </c>
      <c r="I145" s="37" t="s">
        <v>1260</v>
      </c>
      <c r="J145" s="37" t="s">
        <v>1261</v>
      </c>
      <c r="K145" s="37" t="s">
        <v>1262</v>
      </c>
      <c r="L145" s="37" t="s">
        <v>885</v>
      </c>
      <c r="M145" s="97">
        <v>98876069</v>
      </c>
      <c r="N145" s="37" t="s">
        <v>1461</v>
      </c>
      <c r="O145" t="s">
        <v>1462</v>
      </c>
      <c r="P145" s="37" t="s">
        <v>898</v>
      </c>
      <c r="Q145" s="37">
        <v>0</v>
      </c>
    </row>
    <row r="146" spans="2:17" x14ac:dyDescent="0.2">
      <c r="B146" t="str">
        <f t="shared" si="5"/>
        <v>N</v>
      </c>
      <c r="C146" t="s">
        <v>1463</v>
      </c>
      <c r="D146" t="str">
        <f t="shared" si="6"/>
        <v/>
      </c>
      <c r="E146" t="s">
        <v>1460</v>
      </c>
      <c r="F146" s="118" t="s">
        <v>318</v>
      </c>
      <c r="G146" t="s">
        <v>1266</v>
      </c>
      <c r="H146" s="37" t="s">
        <v>1267</v>
      </c>
      <c r="I146" s="37" t="s">
        <v>1268</v>
      </c>
      <c r="J146" s="37" t="s">
        <v>1261</v>
      </c>
      <c r="K146" s="37" t="s">
        <v>1269</v>
      </c>
      <c r="L146" s="37" t="s">
        <v>885</v>
      </c>
      <c r="M146" s="1">
        <v>97775278</v>
      </c>
      <c r="N146" s="1"/>
      <c r="O146" t="s">
        <v>1464</v>
      </c>
      <c r="P146" t="s">
        <v>904</v>
      </c>
    </row>
    <row r="147" spans="2:17" x14ac:dyDescent="0.2">
      <c r="B147" t="str">
        <f t="shared" si="5"/>
        <v>N</v>
      </c>
      <c r="C147" t="s">
        <v>1465</v>
      </c>
      <c r="D147" t="str">
        <f t="shared" si="6"/>
        <v/>
      </c>
      <c r="E147" t="s">
        <v>1460</v>
      </c>
      <c r="F147" s="118" t="s">
        <v>318</v>
      </c>
      <c r="G147" t="s">
        <v>1266</v>
      </c>
      <c r="H147" s="37" t="s">
        <v>1267</v>
      </c>
      <c r="I147" s="37" t="s">
        <v>1268</v>
      </c>
      <c r="J147" s="37" t="s">
        <v>1261</v>
      </c>
      <c r="K147" s="37" t="s">
        <v>1269</v>
      </c>
      <c r="L147" s="37" t="s">
        <v>906</v>
      </c>
      <c r="M147" s="1" t="s">
        <v>901</v>
      </c>
      <c r="N147" s="37"/>
      <c r="O147" t="s">
        <v>1464</v>
      </c>
      <c r="P147" t="s">
        <v>904</v>
      </c>
    </row>
    <row r="148" spans="2:17" x14ac:dyDescent="0.2">
      <c r="B148" t="str">
        <f t="shared" si="5"/>
        <v>N</v>
      </c>
      <c r="C148" t="s">
        <v>1466</v>
      </c>
      <c r="D148" t="str">
        <f t="shared" si="6"/>
        <v/>
      </c>
      <c r="E148" t="s">
        <v>1460</v>
      </c>
      <c r="F148" s="118" t="s">
        <v>318</v>
      </c>
      <c r="G148" s="2" t="s">
        <v>1258</v>
      </c>
      <c r="H148" s="37" t="s">
        <v>1259</v>
      </c>
      <c r="I148" s="37" t="s">
        <v>1260</v>
      </c>
      <c r="J148" s="37" t="s">
        <v>1261</v>
      </c>
      <c r="K148" s="37" t="s">
        <v>1262</v>
      </c>
      <c r="L148" s="37" t="s">
        <v>906</v>
      </c>
      <c r="M148" s="1" t="s">
        <v>901</v>
      </c>
      <c r="N148" s="37"/>
      <c r="O148" t="s">
        <v>1462</v>
      </c>
      <c r="P148" t="s">
        <v>904</v>
      </c>
      <c r="Q148" s="37"/>
    </row>
    <row r="149" spans="2:17" x14ac:dyDescent="0.2">
      <c r="B149" t="str">
        <f t="shared" si="5"/>
        <v>N</v>
      </c>
      <c r="C149" t="s">
        <v>1467</v>
      </c>
      <c r="D149" t="str">
        <f t="shared" si="6"/>
        <v/>
      </c>
      <c r="E149" t="s">
        <v>1460</v>
      </c>
      <c r="F149" s="118" t="s">
        <v>318</v>
      </c>
      <c r="G149" t="s">
        <v>1266</v>
      </c>
      <c r="H149" s="37" t="s">
        <v>1267</v>
      </c>
      <c r="I149" s="37" t="s">
        <v>1268</v>
      </c>
      <c r="J149" s="37" t="s">
        <v>1261</v>
      </c>
      <c r="K149" s="37" t="s">
        <v>1269</v>
      </c>
      <c r="L149" s="37" t="s">
        <v>1274</v>
      </c>
      <c r="M149" s="1" t="s">
        <v>901</v>
      </c>
      <c r="N149" s="37"/>
      <c r="O149" t="s">
        <v>1464</v>
      </c>
      <c r="P149" t="s">
        <v>904</v>
      </c>
    </row>
    <row r="150" spans="2:17" x14ac:dyDescent="0.2">
      <c r="B150" t="str">
        <f t="shared" si="5"/>
        <v>N</v>
      </c>
      <c r="C150" t="s">
        <v>1468</v>
      </c>
      <c r="D150" t="str">
        <f t="shared" si="6"/>
        <v/>
      </c>
      <c r="E150" t="s">
        <v>1460</v>
      </c>
      <c r="F150" s="118" t="s">
        <v>318</v>
      </c>
      <c r="G150" s="2" t="s">
        <v>1258</v>
      </c>
      <c r="H150" s="37" t="s">
        <v>1259</v>
      </c>
      <c r="I150" s="37" t="s">
        <v>1260</v>
      </c>
      <c r="J150" s="37" t="s">
        <v>1261</v>
      </c>
      <c r="K150" s="37" t="s">
        <v>1262</v>
      </c>
      <c r="L150" s="37" t="s">
        <v>1274</v>
      </c>
      <c r="M150" s="1" t="s">
        <v>901</v>
      </c>
      <c r="N150" s="37"/>
      <c r="O150" t="s">
        <v>1462</v>
      </c>
      <c r="P150" t="s">
        <v>904</v>
      </c>
      <c r="Q150" s="37"/>
    </row>
    <row r="151" spans="2:17" x14ac:dyDescent="0.2">
      <c r="B151" t="str">
        <f t="shared" si="5"/>
        <v>N</v>
      </c>
      <c r="C151" t="s">
        <v>1469</v>
      </c>
      <c r="D151" t="str">
        <f t="shared" si="6"/>
        <v/>
      </c>
      <c r="E151" t="s">
        <v>1460</v>
      </c>
      <c r="F151" s="118" t="s">
        <v>318</v>
      </c>
      <c r="G151" t="s">
        <v>1266</v>
      </c>
      <c r="H151" s="37" t="s">
        <v>1267</v>
      </c>
      <c r="I151" s="37" t="s">
        <v>1268</v>
      </c>
      <c r="J151" s="37" t="s">
        <v>1261</v>
      </c>
      <c r="K151" s="37" t="s">
        <v>1269</v>
      </c>
      <c r="L151" s="37" t="s">
        <v>1277</v>
      </c>
      <c r="M151" s="1">
        <v>97775278</v>
      </c>
      <c r="N151" s="1"/>
      <c r="O151" t="s">
        <v>1464</v>
      </c>
      <c r="P151" t="s">
        <v>904</v>
      </c>
    </row>
    <row r="152" spans="2:17" x14ac:dyDescent="0.2">
      <c r="B152" t="str">
        <f t="shared" si="5"/>
        <v>N</v>
      </c>
      <c r="C152" t="s">
        <v>1470</v>
      </c>
      <c r="D152" t="str">
        <f t="shared" si="6"/>
        <v/>
      </c>
      <c r="E152" t="s">
        <v>1460</v>
      </c>
      <c r="F152" s="118" t="s">
        <v>318</v>
      </c>
      <c r="G152" s="2" t="s">
        <v>1258</v>
      </c>
      <c r="H152" s="37" t="s">
        <v>1259</v>
      </c>
      <c r="I152" s="37" t="s">
        <v>1260</v>
      </c>
      <c r="J152" s="37" t="s">
        <v>1261</v>
      </c>
      <c r="K152" s="37" t="s">
        <v>1262</v>
      </c>
      <c r="L152" s="37" t="s">
        <v>1277</v>
      </c>
      <c r="M152" s="37" t="s">
        <v>901</v>
      </c>
      <c r="N152" s="37"/>
      <c r="O152" t="s">
        <v>1462</v>
      </c>
      <c r="P152" t="s">
        <v>904</v>
      </c>
      <c r="Q152" s="37">
        <v>126</v>
      </c>
    </row>
    <row r="153" spans="2:17" x14ac:dyDescent="0.2">
      <c r="B153" t="str">
        <f t="shared" si="5"/>
        <v>N</v>
      </c>
      <c r="C153" t="s">
        <v>1471</v>
      </c>
      <c r="D153" t="str">
        <f t="shared" si="6"/>
        <v/>
      </c>
      <c r="E153" t="s">
        <v>1460</v>
      </c>
      <c r="F153" s="118" t="s">
        <v>318</v>
      </c>
      <c r="G153" t="s">
        <v>1266</v>
      </c>
      <c r="H153" s="37" t="s">
        <v>1267</v>
      </c>
      <c r="I153" s="37" t="s">
        <v>1268</v>
      </c>
      <c r="J153" s="37" t="s">
        <v>1261</v>
      </c>
      <c r="K153" s="37" t="s">
        <v>1269</v>
      </c>
      <c r="L153" s="37" t="s">
        <v>900</v>
      </c>
      <c r="M153" s="1">
        <v>97775278</v>
      </c>
      <c r="N153" s="1"/>
      <c r="O153" t="s">
        <v>1464</v>
      </c>
      <c r="P153" t="s">
        <v>904</v>
      </c>
    </row>
    <row r="154" spans="2:17" x14ac:dyDescent="0.2">
      <c r="B154" t="str">
        <f t="shared" si="5"/>
        <v>N</v>
      </c>
      <c r="C154" t="s">
        <v>1472</v>
      </c>
      <c r="D154" t="str">
        <f t="shared" si="6"/>
        <v/>
      </c>
      <c r="E154" t="s">
        <v>1460</v>
      </c>
      <c r="F154" s="118" t="s">
        <v>318</v>
      </c>
      <c r="G154" s="2" t="s">
        <v>1258</v>
      </c>
      <c r="H154" s="37" t="s">
        <v>1259</v>
      </c>
      <c r="I154" s="37" t="s">
        <v>1260</v>
      </c>
      <c r="J154" s="37" t="s">
        <v>1261</v>
      </c>
      <c r="K154" s="37" t="s">
        <v>1262</v>
      </c>
      <c r="L154" s="37" t="s">
        <v>900</v>
      </c>
      <c r="M154" s="37" t="s">
        <v>901</v>
      </c>
      <c r="N154" s="37"/>
      <c r="O154" t="s">
        <v>1462</v>
      </c>
      <c r="P154" t="s">
        <v>904</v>
      </c>
      <c r="Q154" s="37">
        <v>126</v>
      </c>
    </row>
    <row r="155" spans="2:17" x14ac:dyDescent="0.2">
      <c r="B155" t="str">
        <f t="shared" si="5"/>
        <v>N</v>
      </c>
      <c r="C155" t="s">
        <v>1473</v>
      </c>
      <c r="D155" t="str">
        <f t="shared" si="6"/>
        <v/>
      </c>
      <c r="E155" t="s">
        <v>1460</v>
      </c>
      <c r="F155" s="118" t="s">
        <v>318</v>
      </c>
      <c r="G155" t="s">
        <v>1266</v>
      </c>
      <c r="H155" s="37" t="s">
        <v>1267</v>
      </c>
      <c r="I155" s="37" t="s">
        <v>1268</v>
      </c>
      <c r="J155" s="37" t="s">
        <v>1261</v>
      </c>
      <c r="K155" s="37" t="s">
        <v>1269</v>
      </c>
      <c r="L155" s="37" t="s">
        <v>1282</v>
      </c>
      <c r="M155" s="1">
        <v>97775278</v>
      </c>
      <c r="N155" s="1"/>
      <c r="O155" t="s">
        <v>1464</v>
      </c>
      <c r="P155" t="s">
        <v>904</v>
      </c>
    </row>
    <row r="156" spans="2:17" x14ac:dyDescent="0.2">
      <c r="B156" t="str">
        <f t="shared" si="5"/>
        <v>N</v>
      </c>
      <c r="C156" t="s">
        <v>1474</v>
      </c>
      <c r="D156" t="str">
        <f t="shared" si="6"/>
        <v/>
      </c>
      <c r="E156" t="s">
        <v>1460</v>
      </c>
      <c r="F156" s="118" t="s">
        <v>318</v>
      </c>
      <c r="G156" s="2" t="s">
        <v>1258</v>
      </c>
      <c r="H156" s="37" t="s">
        <v>1259</v>
      </c>
      <c r="I156" s="37" t="s">
        <v>1260</v>
      </c>
      <c r="J156" s="37" t="s">
        <v>1261</v>
      </c>
      <c r="K156" s="37" t="s">
        <v>1262</v>
      </c>
      <c r="L156" s="37" t="s">
        <v>1282</v>
      </c>
      <c r="M156" s="37" t="s">
        <v>901</v>
      </c>
      <c r="N156" s="37"/>
      <c r="O156" t="s">
        <v>1475</v>
      </c>
      <c r="P156" t="s">
        <v>904</v>
      </c>
      <c r="Q156" s="37">
        <v>126</v>
      </c>
    </row>
    <row r="157" spans="2:17" x14ac:dyDescent="0.2">
      <c r="B157" t="str">
        <f t="shared" si="5"/>
        <v>N</v>
      </c>
      <c r="C157" t="s">
        <v>1476</v>
      </c>
      <c r="D157" t="str">
        <f t="shared" si="6"/>
        <v/>
      </c>
      <c r="E157" t="s">
        <v>1477</v>
      </c>
      <c r="F157" s="118" t="s">
        <v>257</v>
      </c>
      <c r="G157" s="2" t="s">
        <v>1258</v>
      </c>
      <c r="H157" s="37" t="s">
        <v>1259</v>
      </c>
      <c r="I157" s="37" t="s">
        <v>1260</v>
      </c>
      <c r="J157" s="37" t="s">
        <v>1261</v>
      </c>
      <c r="K157" s="37" t="s">
        <v>1262</v>
      </c>
      <c r="L157" s="37" t="s">
        <v>885</v>
      </c>
      <c r="M157" s="97">
        <v>98876071</v>
      </c>
      <c r="N157" s="37" t="s">
        <v>1478</v>
      </c>
      <c r="O157" t="s">
        <v>1479</v>
      </c>
      <c r="P157" s="37" t="s">
        <v>898</v>
      </c>
      <c r="Q157" s="37">
        <v>0</v>
      </c>
    </row>
    <row r="158" spans="2:17" x14ac:dyDescent="0.2">
      <c r="B158" t="str">
        <f t="shared" si="5"/>
        <v>N</v>
      </c>
      <c r="C158" t="s">
        <v>1480</v>
      </c>
      <c r="D158" t="str">
        <f t="shared" si="6"/>
        <v/>
      </c>
      <c r="E158" t="s">
        <v>1477</v>
      </c>
      <c r="F158" s="118" t="s">
        <v>257</v>
      </c>
      <c r="G158" t="s">
        <v>1266</v>
      </c>
      <c r="H158" s="37" t="s">
        <v>1267</v>
      </c>
      <c r="I158" s="37" t="s">
        <v>1268</v>
      </c>
      <c r="J158" s="37" t="s">
        <v>1261</v>
      </c>
      <c r="K158" s="37" t="s">
        <v>1269</v>
      </c>
      <c r="L158" s="37" t="s">
        <v>885</v>
      </c>
      <c r="M158" s="1">
        <v>97778012</v>
      </c>
      <c r="N158" s="1"/>
      <c r="O158" t="s">
        <v>1481</v>
      </c>
      <c r="P158" t="s">
        <v>904</v>
      </c>
    </row>
    <row r="159" spans="2:17" x14ac:dyDescent="0.2">
      <c r="B159" t="str">
        <f t="shared" si="5"/>
        <v>N</v>
      </c>
      <c r="C159" t="s">
        <v>1482</v>
      </c>
      <c r="D159" t="str">
        <f t="shared" si="6"/>
        <v/>
      </c>
      <c r="E159" t="s">
        <v>1477</v>
      </c>
      <c r="F159" s="118" t="s">
        <v>257</v>
      </c>
      <c r="G159" t="s">
        <v>1266</v>
      </c>
      <c r="H159" s="37" t="s">
        <v>1267</v>
      </c>
      <c r="I159" s="37" t="s">
        <v>1268</v>
      </c>
      <c r="J159" s="37" t="s">
        <v>1261</v>
      </c>
      <c r="K159" s="37" t="s">
        <v>1269</v>
      </c>
      <c r="L159" s="37" t="s">
        <v>906</v>
      </c>
      <c r="M159" s="1" t="s">
        <v>901</v>
      </c>
      <c r="N159" s="37"/>
      <c r="O159" t="s">
        <v>1481</v>
      </c>
      <c r="P159" t="s">
        <v>904</v>
      </c>
    </row>
    <row r="160" spans="2:17" x14ac:dyDescent="0.2">
      <c r="B160" t="str">
        <f t="shared" si="5"/>
        <v>N</v>
      </c>
      <c r="C160" t="s">
        <v>1483</v>
      </c>
      <c r="D160" t="str">
        <f t="shared" si="6"/>
        <v/>
      </c>
      <c r="E160" t="s">
        <v>1477</v>
      </c>
      <c r="F160" s="118" t="s">
        <v>257</v>
      </c>
      <c r="G160" s="2" t="s">
        <v>1258</v>
      </c>
      <c r="H160" s="37" t="s">
        <v>1259</v>
      </c>
      <c r="I160" s="37" t="s">
        <v>1260</v>
      </c>
      <c r="J160" s="37" t="s">
        <v>1261</v>
      </c>
      <c r="K160" s="37" t="s">
        <v>1262</v>
      </c>
      <c r="L160" s="37" t="s">
        <v>906</v>
      </c>
      <c r="M160" s="1" t="s">
        <v>901</v>
      </c>
      <c r="N160" s="37"/>
      <c r="O160" t="s">
        <v>1479</v>
      </c>
      <c r="P160" t="s">
        <v>904</v>
      </c>
      <c r="Q160" s="37"/>
    </row>
    <row r="161" spans="2:17" x14ac:dyDescent="0.2">
      <c r="B161" t="str">
        <f t="shared" si="5"/>
        <v>N</v>
      </c>
      <c r="C161" t="s">
        <v>1484</v>
      </c>
      <c r="D161" t="str">
        <f t="shared" si="6"/>
        <v/>
      </c>
      <c r="E161" t="s">
        <v>1477</v>
      </c>
      <c r="F161" s="118" t="s">
        <v>257</v>
      </c>
      <c r="G161" t="s">
        <v>1266</v>
      </c>
      <c r="H161" s="37" t="s">
        <v>1267</v>
      </c>
      <c r="I161" s="37" t="s">
        <v>1268</v>
      </c>
      <c r="J161" s="37" t="s">
        <v>1261</v>
      </c>
      <c r="K161" s="37" t="s">
        <v>1269</v>
      </c>
      <c r="L161" s="37" t="s">
        <v>1274</v>
      </c>
      <c r="M161" s="1" t="s">
        <v>901</v>
      </c>
      <c r="N161" s="37"/>
      <c r="O161" t="s">
        <v>1481</v>
      </c>
      <c r="P161" t="s">
        <v>904</v>
      </c>
    </row>
    <row r="162" spans="2:17" x14ac:dyDescent="0.2">
      <c r="B162" t="str">
        <f t="shared" si="5"/>
        <v>N</v>
      </c>
      <c r="C162" t="s">
        <v>1485</v>
      </c>
      <c r="D162" t="str">
        <f t="shared" si="6"/>
        <v/>
      </c>
      <c r="E162" t="s">
        <v>1477</v>
      </c>
      <c r="F162" s="118" t="s">
        <v>257</v>
      </c>
      <c r="G162" s="2" t="s">
        <v>1258</v>
      </c>
      <c r="H162" s="37" t="s">
        <v>1259</v>
      </c>
      <c r="I162" s="37" t="s">
        <v>1260</v>
      </c>
      <c r="J162" s="37" t="s">
        <v>1261</v>
      </c>
      <c r="K162" s="37" t="s">
        <v>1262</v>
      </c>
      <c r="L162" s="37" t="s">
        <v>1274</v>
      </c>
      <c r="M162" s="1" t="s">
        <v>901</v>
      </c>
      <c r="N162" s="37"/>
      <c r="O162" t="s">
        <v>1479</v>
      </c>
      <c r="P162" t="s">
        <v>904</v>
      </c>
      <c r="Q162" s="37"/>
    </row>
    <row r="163" spans="2:17" x14ac:dyDescent="0.2">
      <c r="B163" t="str">
        <f t="shared" si="5"/>
        <v>N</v>
      </c>
      <c r="C163" t="s">
        <v>1486</v>
      </c>
      <c r="D163" t="str">
        <f t="shared" si="6"/>
        <v/>
      </c>
      <c r="E163" t="s">
        <v>1477</v>
      </c>
      <c r="F163" s="118" t="s">
        <v>257</v>
      </c>
      <c r="G163" t="s">
        <v>1266</v>
      </c>
      <c r="H163" s="37" t="s">
        <v>1267</v>
      </c>
      <c r="I163" s="37" t="s">
        <v>1268</v>
      </c>
      <c r="J163" s="37" t="s">
        <v>1261</v>
      </c>
      <c r="K163" s="37" t="s">
        <v>1269</v>
      </c>
      <c r="L163" s="37" t="s">
        <v>1277</v>
      </c>
      <c r="M163" s="1">
        <v>97778012</v>
      </c>
      <c r="N163" s="1"/>
      <c r="O163" t="s">
        <v>1481</v>
      </c>
      <c r="P163" t="s">
        <v>904</v>
      </c>
    </row>
    <row r="164" spans="2:17" x14ac:dyDescent="0.2">
      <c r="B164" t="str">
        <f t="shared" si="5"/>
        <v>N</v>
      </c>
      <c r="C164" t="s">
        <v>1487</v>
      </c>
      <c r="D164" t="str">
        <f t="shared" si="6"/>
        <v/>
      </c>
      <c r="E164" t="s">
        <v>1477</v>
      </c>
      <c r="F164" s="118" t="s">
        <v>257</v>
      </c>
      <c r="G164" s="2" t="s">
        <v>1258</v>
      </c>
      <c r="H164" s="37" t="s">
        <v>1259</v>
      </c>
      <c r="I164" s="37" t="s">
        <v>1260</v>
      </c>
      <c r="J164" s="37" t="s">
        <v>1261</v>
      </c>
      <c r="K164" s="37" t="s">
        <v>1262</v>
      </c>
      <c r="L164" s="37" t="s">
        <v>1277</v>
      </c>
      <c r="M164" s="37" t="s">
        <v>901</v>
      </c>
      <c r="N164" s="37"/>
      <c r="O164" t="s">
        <v>1479</v>
      </c>
      <c r="P164" t="s">
        <v>904</v>
      </c>
      <c r="Q164" s="37">
        <v>126</v>
      </c>
    </row>
    <row r="165" spans="2:17" x14ac:dyDescent="0.2">
      <c r="B165" t="str">
        <f t="shared" si="5"/>
        <v>N</v>
      </c>
      <c r="C165" t="s">
        <v>1488</v>
      </c>
      <c r="D165" t="str">
        <f t="shared" si="6"/>
        <v/>
      </c>
      <c r="E165" t="s">
        <v>1477</v>
      </c>
      <c r="F165" s="118" t="s">
        <v>257</v>
      </c>
      <c r="G165" t="s">
        <v>1266</v>
      </c>
      <c r="H165" s="37" t="s">
        <v>1267</v>
      </c>
      <c r="I165" s="37" t="s">
        <v>1268</v>
      </c>
      <c r="J165" s="37" t="s">
        <v>1261</v>
      </c>
      <c r="K165" s="37" t="s">
        <v>1269</v>
      </c>
      <c r="L165" s="37" t="s">
        <v>900</v>
      </c>
      <c r="M165" s="1">
        <v>97778012</v>
      </c>
      <c r="N165" s="1"/>
      <c r="O165" t="s">
        <v>1481</v>
      </c>
      <c r="P165" t="s">
        <v>904</v>
      </c>
    </row>
    <row r="166" spans="2:17" x14ac:dyDescent="0.2">
      <c r="B166" t="str">
        <f t="shared" si="5"/>
        <v>N</v>
      </c>
      <c r="C166" t="s">
        <v>1489</v>
      </c>
      <c r="D166" t="str">
        <f t="shared" si="6"/>
        <v/>
      </c>
      <c r="E166" t="s">
        <v>1477</v>
      </c>
      <c r="F166" s="118" t="s">
        <v>257</v>
      </c>
      <c r="G166" s="2" t="s">
        <v>1258</v>
      </c>
      <c r="H166" s="37" t="s">
        <v>1259</v>
      </c>
      <c r="I166" s="37" t="s">
        <v>1260</v>
      </c>
      <c r="J166" s="37" t="s">
        <v>1261</v>
      </c>
      <c r="K166" s="37" t="s">
        <v>1262</v>
      </c>
      <c r="L166" s="37" t="s">
        <v>900</v>
      </c>
      <c r="M166" s="37" t="s">
        <v>901</v>
      </c>
      <c r="N166" s="37"/>
      <c r="O166" t="s">
        <v>1479</v>
      </c>
      <c r="P166" t="s">
        <v>904</v>
      </c>
      <c r="Q166" s="37">
        <v>126</v>
      </c>
    </row>
    <row r="167" spans="2:17" x14ac:dyDescent="0.2">
      <c r="B167" t="str">
        <f t="shared" si="5"/>
        <v>N</v>
      </c>
      <c r="C167" t="s">
        <v>1490</v>
      </c>
      <c r="D167" t="str">
        <f t="shared" si="6"/>
        <v/>
      </c>
      <c r="E167" t="s">
        <v>1477</v>
      </c>
      <c r="F167" s="118" t="s">
        <v>257</v>
      </c>
      <c r="G167" t="s">
        <v>1266</v>
      </c>
      <c r="H167" s="37" t="s">
        <v>1267</v>
      </c>
      <c r="I167" s="37" t="s">
        <v>1268</v>
      </c>
      <c r="J167" s="37" t="s">
        <v>1261</v>
      </c>
      <c r="K167" s="37" t="s">
        <v>1269</v>
      </c>
      <c r="L167" s="37" t="s">
        <v>1282</v>
      </c>
      <c r="M167" s="1">
        <v>97778012</v>
      </c>
      <c r="N167" s="1"/>
      <c r="O167" t="s">
        <v>1481</v>
      </c>
      <c r="P167" t="s">
        <v>904</v>
      </c>
    </row>
    <row r="168" spans="2:17" x14ac:dyDescent="0.2">
      <c r="B168" t="str">
        <f t="shared" si="5"/>
        <v>N</v>
      </c>
      <c r="C168" t="s">
        <v>1491</v>
      </c>
      <c r="D168" t="str">
        <f t="shared" si="6"/>
        <v/>
      </c>
      <c r="E168" t="s">
        <v>1477</v>
      </c>
      <c r="F168" s="118" t="s">
        <v>257</v>
      </c>
      <c r="G168" s="2" t="s">
        <v>1258</v>
      </c>
      <c r="H168" s="37" t="s">
        <v>1259</v>
      </c>
      <c r="I168" s="37" t="s">
        <v>1260</v>
      </c>
      <c r="J168" s="37" t="s">
        <v>1261</v>
      </c>
      <c r="K168" s="37" t="s">
        <v>1262</v>
      </c>
      <c r="L168" s="37" t="s">
        <v>1282</v>
      </c>
      <c r="M168" s="37" t="s">
        <v>901</v>
      </c>
      <c r="N168" s="37"/>
      <c r="O168" t="s">
        <v>1492</v>
      </c>
      <c r="P168" t="s">
        <v>904</v>
      </c>
      <c r="Q168" s="37">
        <v>126</v>
      </c>
    </row>
    <row r="169" spans="2:17" x14ac:dyDescent="0.2">
      <c r="B169" t="str">
        <f t="shared" si="5"/>
        <v>N</v>
      </c>
      <c r="C169" t="s">
        <v>1493</v>
      </c>
      <c r="D169" t="str">
        <f t="shared" si="6"/>
        <v/>
      </c>
      <c r="E169" t="s">
        <v>1494</v>
      </c>
      <c r="F169" s="118" t="s">
        <v>435</v>
      </c>
      <c r="G169" s="2" t="s">
        <v>1258</v>
      </c>
      <c r="H169" s="37" t="s">
        <v>1259</v>
      </c>
      <c r="I169" s="37" t="s">
        <v>1260</v>
      </c>
      <c r="J169" s="37" t="s">
        <v>1261</v>
      </c>
      <c r="K169" s="37" t="s">
        <v>1262</v>
      </c>
      <c r="L169" s="37" t="s">
        <v>885</v>
      </c>
      <c r="M169" s="37">
        <v>98876135</v>
      </c>
      <c r="N169" s="37"/>
      <c r="O169" s="37" t="s">
        <v>1495</v>
      </c>
      <c r="P169" s="37" t="s">
        <v>898</v>
      </c>
      <c r="Q169" s="37">
        <v>0</v>
      </c>
    </row>
    <row r="170" spans="2:17" x14ac:dyDescent="0.2">
      <c r="B170" t="str">
        <f t="shared" si="5"/>
        <v>N</v>
      </c>
      <c r="C170" t="s">
        <v>1496</v>
      </c>
      <c r="D170" t="str">
        <f t="shared" si="6"/>
        <v/>
      </c>
      <c r="E170" t="s">
        <v>1494</v>
      </c>
      <c r="F170" s="118" t="s">
        <v>435</v>
      </c>
      <c r="G170" t="s">
        <v>1266</v>
      </c>
      <c r="H170" s="37" t="s">
        <v>1267</v>
      </c>
      <c r="I170" s="37" t="s">
        <v>1268</v>
      </c>
      <c r="J170" s="37" t="s">
        <v>1261</v>
      </c>
      <c r="K170" s="37" t="s">
        <v>1269</v>
      </c>
      <c r="L170" s="37" t="s">
        <v>885</v>
      </c>
      <c r="M170" s="67">
        <v>97778032</v>
      </c>
      <c r="N170" s="67"/>
      <c r="O170" t="s">
        <v>1497</v>
      </c>
      <c r="P170" t="s">
        <v>904</v>
      </c>
    </row>
    <row r="171" spans="2:17" x14ac:dyDescent="0.2">
      <c r="B171" t="str">
        <f t="shared" si="5"/>
        <v>N</v>
      </c>
      <c r="C171" t="s">
        <v>1498</v>
      </c>
      <c r="D171" t="str">
        <f t="shared" si="6"/>
        <v/>
      </c>
      <c r="E171" t="s">
        <v>1494</v>
      </c>
      <c r="F171" s="118" t="s">
        <v>435</v>
      </c>
      <c r="G171" t="s">
        <v>1266</v>
      </c>
      <c r="H171" s="37" t="s">
        <v>1267</v>
      </c>
      <c r="I171" s="37" t="s">
        <v>1268</v>
      </c>
      <c r="J171" s="37" t="s">
        <v>1261</v>
      </c>
      <c r="K171" s="37" t="s">
        <v>1269</v>
      </c>
      <c r="L171" s="37" t="s">
        <v>906</v>
      </c>
      <c r="M171" s="1" t="s">
        <v>901</v>
      </c>
      <c r="N171" s="37"/>
      <c r="O171" t="s">
        <v>1497</v>
      </c>
      <c r="P171" t="s">
        <v>904</v>
      </c>
    </row>
    <row r="172" spans="2:17" x14ac:dyDescent="0.2">
      <c r="B172" t="str">
        <f t="shared" si="5"/>
        <v>N</v>
      </c>
      <c r="C172" t="s">
        <v>1499</v>
      </c>
      <c r="D172" t="str">
        <f t="shared" si="6"/>
        <v/>
      </c>
      <c r="E172" t="s">
        <v>1494</v>
      </c>
      <c r="F172" s="118" t="s">
        <v>435</v>
      </c>
      <c r="G172" s="2" t="s">
        <v>1258</v>
      </c>
      <c r="H172" s="37" t="s">
        <v>1259</v>
      </c>
      <c r="I172" s="37" t="s">
        <v>1260</v>
      </c>
      <c r="J172" s="37" t="s">
        <v>1261</v>
      </c>
      <c r="K172" s="37" t="s">
        <v>1262</v>
      </c>
      <c r="L172" s="37" t="s">
        <v>906</v>
      </c>
      <c r="M172" s="1" t="s">
        <v>901</v>
      </c>
      <c r="N172" s="37"/>
      <c r="O172" s="37" t="s">
        <v>1495</v>
      </c>
      <c r="P172" t="s">
        <v>904</v>
      </c>
      <c r="Q172" s="37"/>
    </row>
    <row r="173" spans="2:17" x14ac:dyDescent="0.2">
      <c r="B173" t="str">
        <f t="shared" si="5"/>
        <v>N</v>
      </c>
      <c r="C173" t="s">
        <v>1500</v>
      </c>
      <c r="D173" t="str">
        <f t="shared" si="6"/>
        <v/>
      </c>
      <c r="E173" t="s">
        <v>1494</v>
      </c>
      <c r="F173" s="118" t="s">
        <v>435</v>
      </c>
      <c r="G173" t="s">
        <v>1266</v>
      </c>
      <c r="H173" s="37" t="s">
        <v>1267</v>
      </c>
      <c r="I173" s="37" t="s">
        <v>1268</v>
      </c>
      <c r="J173" s="37" t="s">
        <v>1261</v>
      </c>
      <c r="K173" s="37" t="s">
        <v>1269</v>
      </c>
      <c r="L173" s="37" t="s">
        <v>1274</v>
      </c>
      <c r="M173" s="1" t="s">
        <v>901</v>
      </c>
      <c r="N173" s="37"/>
      <c r="O173" t="s">
        <v>1497</v>
      </c>
      <c r="P173" t="s">
        <v>904</v>
      </c>
    </row>
    <row r="174" spans="2:17" x14ac:dyDescent="0.2">
      <c r="B174" t="str">
        <f t="shared" si="5"/>
        <v>N</v>
      </c>
      <c r="C174" t="s">
        <v>1501</v>
      </c>
      <c r="D174" t="str">
        <f t="shared" si="6"/>
        <v/>
      </c>
      <c r="E174" t="s">
        <v>1494</v>
      </c>
      <c r="F174" s="118" t="s">
        <v>435</v>
      </c>
      <c r="G174" s="2" t="s">
        <v>1258</v>
      </c>
      <c r="H174" s="37" t="s">
        <v>1259</v>
      </c>
      <c r="I174" s="37" t="s">
        <v>1260</v>
      </c>
      <c r="J174" s="37" t="s">
        <v>1261</v>
      </c>
      <c r="K174" s="37" t="s">
        <v>1262</v>
      </c>
      <c r="L174" s="37" t="s">
        <v>1274</v>
      </c>
      <c r="M174" s="1" t="s">
        <v>901</v>
      </c>
      <c r="N174" s="37"/>
      <c r="O174" s="37" t="s">
        <v>1495</v>
      </c>
      <c r="P174" t="s">
        <v>904</v>
      </c>
      <c r="Q174" s="37"/>
    </row>
    <row r="175" spans="2:17" x14ac:dyDescent="0.2">
      <c r="B175" t="str">
        <f t="shared" si="5"/>
        <v>N</v>
      </c>
      <c r="C175" t="s">
        <v>1502</v>
      </c>
      <c r="D175" t="str">
        <f t="shared" si="6"/>
        <v/>
      </c>
      <c r="E175" t="s">
        <v>1494</v>
      </c>
      <c r="F175" s="118" t="s">
        <v>435</v>
      </c>
      <c r="G175" t="s">
        <v>1266</v>
      </c>
      <c r="H175" s="37" t="s">
        <v>1267</v>
      </c>
      <c r="I175" s="37" t="s">
        <v>1268</v>
      </c>
      <c r="J175" s="37" t="s">
        <v>1261</v>
      </c>
      <c r="K175" s="37" t="s">
        <v>1269</v>
      </c>
      <c r="L175" s="37" t="s">
        <v>1277</v>
      </c>
      <c r="M175" s="67">
        <v>97778032</v>
      </c>
      <c r="N175" s="67"/>
      <c r="O175" t="s">
        <v>1497</v>
      </c>
      <c r="P175" t="s">
        <v>904</v>
      </c>
    </row>
    <row r="176" spans="2:17" x14ac:dyDescent="0.2">
      <c r="B176" t="str">
        <f t="shared" si="5"/>
        <v>N</v>
      </c>
      <c r="C176" t="s">
        <v>1503</v>
      </c>
      <c r="D176" t="str">
        <f t="shared" si="6"/>
        <v/>
      </c>
      <c r="E176" t="s">
        <v>1494</v>
      </c>
      <c r="F176" s="118" t="s">
        <v>435</v>
      </c>
      <c r="G176" s="2" t="s">
        <v>1258</v>
      </c>
      <c r="H176" s="37" t="s">
        <v>1259</v>
      </c>
      <c r="I176" s="37" t="s">
        <v>1260</v>
      </c>
      <c r="J176" s="37" t="s">
        <v>1261</v>
      </c>
      <c r="K176" s="37" t="s">
        <v>1262</v>
      </c>
      <c r="L176" s="37" t="s">
        <v>1277</v>
      </c>
      <c r="M176" s="37" t="s">
        <v>901</v>
      </c>
      <c r="N176" s="37"/>
      <c r="O176" s="37" t="s">
        <v>1495</v>
      </c>
      <c r="P176" t="s">
        <v>904</v>
      </c>
      <c r="Q176" s="37">
        <v>126</v>
      </c>
    </row>
    <row r="177" spans="2:17" x14ac:dyDescent="0.2">
      <c r="B177" t="str">
        <f t="shared" si="5"/>
        <v>N</v>
      </c>
      <c r="C177" t="s">
        <v>1504</v>
      </c>
      <c r="D177" t="str">
        <f t="shared" si="6"/>
        <v/>
      </c>
      <c r="E177" t="s">
        <v>1494</v>
      </c>
      <c r="F177" s="118" t="s">
        <v>435</v>
      </c>
      <c r="G177" t="s">
        <v>1266</v>
      </c>
      <c r="H177" s="37" t="s">
        <v>1267</v>
      </c>
      <c r="I177" s="37" t="s">
        <v>1268</v>
      </c>
      <c r="J177" s="37" t="s">
        <v>1261</v>
      </c>
      <c r="K177" s="37" t="s">
        <v>1269</v>
      </c>
      <c r="L177" s="37" t="s">
        <v>900</v>
      </c>
      <c r="M177" s="67">
        <v>97778032</v>
      </c>
      <c r="N177" s="67"/>
      <c r="O177" t="s">
        <v>1497</v>
      </c>
      <c r="P177" t="s">
        <v>904</v>
      </c>
    </row>
    <row r="178" spans="2:17" x14ac:dyDescent="0.2">
      <c r="B178" t="str">
        <f t="shared" si="5"/>
        <v>N</v>
      </c>
      <c r="C178" t="s">
        <v>1505</v>
      </c>
      <c r="D178" t="str">
        <f t="shared" si="6"/>
        <v/>
      </c>
      <c r="E178" t="s">
        <v>1494</v>
      </c>
      <c r="F178" s="118" t="s">
        <v>435</v>
      </c>
      <c r="G178" s="2" t="s">
        <v>1258</v>
      </c>
      <c r="H178" s="37" t="s">
        <v>1259</v>
      </c>
      <c r="I178" s="37" t="s">
        <v>1260</v>
      </c>
      <c r="J178" s="37" t="s">
        <v>1261</v>
      </c>
      <c r="K178" s="37" t="s">
        <v>1262</v>
      </c>
      <c r="L178" s="37" t="s">
        <v>900</v>
      </c>
      <c r="M178" s="37" t="s">
        <v>901</v>
      </c>
      <c r="N178" s="37"/>
      <c r="O178" s="37" t="s">
        <v>1495</v>
      </c>
      <c r="P178" t="s">
        <v>904</v>
      </c>
      <c r="Q178" s="37">
        <v>126</v>
      </c>
    </row>
    <row r="179" spans="2:17" x14ac:dyDescent="0.2">
      <c r="B179" t="str">
        <f t="shared" si="5"/>
        <v>N</v>
      </c>
      <c r="C179" t="s">
        <v>1506</v>
      </c>
      <c r="D179" t="str">
        <f t="shared" si="6"/>
        <v/>
      </c>
      <c r="E179" t="s">
        <v>1494</v>
      </c>
      <c r="F179" s="118" t="s">
        <v>435</v>
      </c>
      <c r="G179" t="s">
        <v>1266</v>
      </c>
      <c r="H179" s="37" t="s">
        <v>1267</v>
      </c>
      <c r="I179" s="37" t="s">
        <v>1268</v>
      </c>
      <c r="J179" s="37" t="s">
        <v>1261</v>
      </c>
      <c r="K179" s="37" t="s">
        <v>1269</v>
      </c>
      <c r="L179" s="37" t="s">
        <v>1282</v>
      </c>
      <c r="M179" s="67">
        <v>97778032</v>
      </c>
      <c r="N179" s="67"/>
      <c r="O179" t="s">
        <v>1497</v>
      </c>
      <c r="P179" t="s">
        <v>904</v>
      </c>
    </row>
    <row r="180" spans="2:17" x14ac:dyDescent="0.2">
      <c r="B180" t="str">
        <f t="shared" si="5"/>
        <v>N</v>
      </c>
      <c r="C180" t="s">
        <v>1507</v>
      </c>
      <c r="D180" t="str">
        <f t="shared" si="6"/>
        <v/>
      </c>
      <c r="E180" t="s">
        <v>1494</v>
      </c>
      <c r="F180" s="118" t="s">
        <v>435</v>
      </c>
      <c r="G180" s="2" t="s">
        <v>1258</v>
      </c>
      <c r="H180" s="37" t="s">
        <v>1259</v>
      </c>
      <c r="I180" s="37" t="s">
        <v>1260</v>
      </c>
      <c r="J180" s="37" t="s">
        <v>1261</v>
      </c>
      <c r="K180" s="37" t="s">
        <v>1262</v>
      </c>
      <c r="L180" s="37" t="s">
        <v>1282</v>
      </c>
      <c r="M180" s="37" t="s">
        <v>901</v>
      </c>
      <c r="N180" s="37"/>
      <c r="O180" t="s">
        <v>1508</v>
      </c>
      <c r="P180" t="s">
        <v>904</v>
      </c>
      <c r="Q180" s="37">
        <v>126</v>
      </c>
    </row>
    <row r="181" spans="2:17" x14ac:dyDescent="0.2">
      <c r="B181" t="str">
        <f t="shared" si="5"/>
        <v>N</v>
      </c>
      <c r="C181" t="s">
        <v>1509</v>
      </c>
      <c r="D181" t="str">
        <f t="shared" si="6"/>
        <v/>
      </c>
      <c r="E181" t="s">
        <v>1510</v>
      </c>
      <c r="F181" s="118" t="s">
        <v>257</v>
      </c>
      <c r="G181" s="2" t="s">
        <v>1258</v>
      </c>
      <c r="H181" s="37" t="s">
        <v>1259</v>
      </c>
      <c r="I181" s="37" t="s">
        <v>1260</v>
      </c>
      <c r="J181" s="37" t="s">
        <v>1261</v>
      </c>
      <c r="K181" s="37" t="s">
        <v>1262</v>
      </c>
      <c r="L181" s="37" t="s">
        <v>885</v>
      </c>
      <c r="M181" s="37">
        <v>98876136</v>
      </c>
      <c r="N181" s="37"/>
      <c r="O181" t="s">
        <v>1511</v>
      </c>
      <c r="P181" s="37" t="s">
        <v>898</v>
      </c>
      <c r="Q181" s="37">
        <v>0</v>
      </c>
    </row>
    <row r="182" spans="2:17" x14ac:dyDescent="0.2">
      <c r="B182" t="str">
        <f t="shared" si="5"/>
        <v>N</v>
      </c>
      <c r="C182" t="s">
        <v>1512</v>
      </c>
      <c r="D182" t="str">
        <f t="shared" si="6"/>
        <v/>
      </c>
      <c r="E182" t="s">
        <v>1510</v>
      </c>
      <c r="F182" s="118" t="s">
        <v>257</v>
      </c>
      <c r="G182" t="s">
        <v>1266</v>
      </c>
      <c r="H182" s="37" t="s">
        <v>1267</v>
      </c>
      <c r="I182" s="37" t="s">
        <v>1268</v>
      </c>
      <c r="J182" s="37" t="s">
        <v>1261</v>
      </c>
      <c r="K182" s="37" t="s">
        <v>1269</v>
      </c>
      <c r="L182" s="37" t="s">
        <v>885</v>
      </c>
      <c r="M182" s="67">
        <v>97778033</v>
      </c>
      <c r="N182" s="67"/>
      <c r="O182" t="s">
        <v>1513</v>
      </c>
      <c r="P182" t="s">
        <v>904</v>
      </c>
    </row>
    <row r="183" spans="2:17" x14ac:dyDescent="0.2">
      <c r="B183" t="str">
        <f t="shared" si="5"/>
        <v>N</v>
      </c>
      <c r="C183" t="s">
        <v>1514</v>
      </c>
      <c r="D183" t="str">
        <f t="shared" si="6"/>
        <v/>
      </c>
      <c r="E183" t="s">
        <v>1510</v>
      </c>
      <c r="F183" s="118" t="s">
        <v>257</v>
      </c>
      <c r="G183" t="s">
        <v>1266</v>
      </c>
      <c r="H183" s="37" t="s">
        <v>1267</v>
      </c>
      <c r="I183" s="37" t="s">
        <v>1268</v>
      </c>
      <c r="J183" s="37" t="s">
        <v>1261</v>
      </c>
      <c r="K183" s="37" t="s">
        <v>1269</v>
      </c>
      <c r="L183" s="37" t="s">
        <v>906</v>
      </c>
      <c r="M183" s="1" t="s">
        <v>901</v>
      </c>
      <c r="N183" s="37"/>
      <c r="O183" t="s">
        <v>1513</v>
      </c>
      <c r="P183" t="s">
        <v>904</v>
      </c>
    </row>
    <row r="184" spans="2:17" x14ac:dyDescent="0.2">
      <c r="B184" t="str">
        <f t="shared" si="5"/>
        <v>N</v>
      </c>
      <c r="C184" t="s">
        <v>1515</v>
      </c>
      <c r="D184" t="str">
        <f t="shared" si="6"/>
        <v/>
      </c>
      <c r="E184" t="s">
        <v>1510</v>
      </c>
      <c r="F184" s="118" t="s">
        <v>257</v>
      </c>
      <c r="G184" s="2" t="s">
        <v>1258</v>
      </c>
      <c r="H184" s="37" t="s">
        <v>1259</v>
      </c>
      <c r="I184" s="37" t="s">
        <v>1260</v>
      </c>
      <c r="J184" s="37" t="s">
        <v>1261</v>
      </c>
      <c r="K184" s="37" t="s">
        <v>1262</v>
      </c>
      <c r="L184" s="37" t="s">
        <v>906</v>
      </c>
      <c r="M184" s="1" t="s">
        <v>901</v>
      </c>
      <c r="N184" s="37"/>
      <c r="O184" t="s">
        <v>1511</v>
      </c>
      <c r="P184" t="s">
        <v>904</v>
      </c>
      <c r="Q184" s="37"/>
    </row>
    <row r="185" spans="2:17" x14ac:dyDescent="0.2">
      <c r="B185" t="str">
        <f t="shared" si="5"/>
        <v>N</v>
      </c>
      <c r="C185" t="s">
        <v>1516</v>
      </c>
      <c r="D185" t="str">
        <f t="shared" si="6"/>
        <v/>
      </c>
      <c r="E185" t="s">
        <v>1510</v>
      </c>
      <c r="F185" s="118" t="s">
        <v>257</v>
      </c>
      <c r="G185" t="s">
        <v>1266</v>
      </c>
      <c r="H185" s="37" t="s">
        <v>1267</v>
      </c>
      <c r="I185" s="37" t="s">
        <v>1268</v>
      </c>
      <c r="J185" s="37" t="s">
        <v>1261</v>
      </c>
      <c r="K185" s="37" t="s">
        <v>1269</v>
      </c>
      <c r="L185" s="37" t="s">
        <v>1274</v>
      </c>
      <c r="M185" s="1" t="s">
        <v>901</v>
      </c>
      <c r="N185" s="37"/>
      <c r="O185" t="s">
        <v>1513</v>
      </c>
      <c r="P185" t="s">
        <v>904</v>
      </c>
    </row>
    <row r="186" spans="2:17" x14ac:dyDescent="0.2">
      <c r="B186" t="str">
        <f t="shared" si="5"/>
        <v>N</v>
      </c>
      <c r="C186" t="s">
        <v>1517</v>
      </c>
      <c r="D186" t="str">
        <f t="shared" si="6"/>
        <v/>
      </c>
      <c r="E186" t="s">
        <v>1510</v>
      </c>
      <c r="F186" s="118" t="s">
        <v>257</v>
      </c>
      <c r="G186" s="2" t="s">
        <v>1258</v>
      </c>
      <c r="H186" s="37" t="s">
        <v>1259</v>
      </c>
      <c r="I186" s="37" t="s">
        <v>1260</v>
      </c>
      <c r="J186" s="37" t="s">
        <v>1261</v>
      </c>
      <c r="K186" s="37" t="s">
        <v>1262</v>
      </c>
      <c r="L186" s="37" t="s">
        <v>1274</v>
      </c>
      <c r="M186" s="1" t="s">
        <v>901</v>
      </c>
      <c r="N186" s="37"/>
      <c r="O186" t="s">
        <v>1511</v>
      </c>
      <c r="P186" t="s">
        <v>904</v>
      </c>
      <c r="Q186" s="37"/>
    </row>
    <row r="187" spans="2:17" x14ac:dyDescent="0.2">
      <c r="B187" t="str">
        <f t="shared" si="5"/>
        <v>N</v>
      </c>
      <c r="C187" t="s">
        <v>1518</v>
      </c>
      <c r="D187" t="str">
        <f t="shared" si="6"/>
        <v/>
      </c>
      <c r="E187" t="s">
        <v>1510</v>
      </c>
      <c r="F187" s="118" t="s">
        <v>257</v>
      </c>
      <c r="G187" t="s">
        <v>1266</v>
      </c>
      <c r="H187" s="37" t="s">
        <v>1267</v>
      </c>
      <c r="I187" s="37" t="s">
        <v>1268</v>
      </c>
      <c r="J187" s="37" t="s">
        <v>1261</v>
      </c>
      <c r="K187" s="37" t="s">
        <v>1269</v>
      </c>
      <c r="L187" s="37" t="s">
        <v>1277</v>
      </c>
      <c r="M187" s="67">
        <v>97778033</v>
      </c>
      <c r="N187" s="67"/>
      <c r="O187" t="s">
        <v>1513</v>
      </c>
      <c r="P187" t="s">
        <v>904</v>
      </c>
    </row>
    <row r="188" spans="2:17" x14ac:dyDescent="0.2">
      <c r="B188" t="str">
        <f t="shared" si="5"/>
        <v>N</v>
      </c>
      <c r="C188" t="s">
        <v>1519</v>
      </c>
      <c r="D188" t="str">
        <f t="shared" si="6"/>
        <v/>
      </c>
      <c r="E188" t="s">
        <v>1510</v>
      </c>
      <c r="F188" s="118" t="s">
        <v>257</v>
      </c>
      <c r="G188" s="2" t="s">
        <v>1258</v>
      </c>
      <c r="H188" s="37" t="s">
        <v>1259</v>
      </c>
      <c r="I188" s="37" t="s">
        <v>1260</v>
      </c>
      <c r="J188" s="37" t="s">
        <v>1261</v>
      </c>
      <c r="K188" s="37" t="s">
        <v>1262</v>
      </c>
      <c r="L188" s="37" t="s">
        <v>1277</v>
      </c>
      <c r="M188" s="37" t="s">
        <v>901</v>
      </c>
      <c r="N188" s="37"/>
      <c r="O188" t="s">
        <v>1511</v>
      </c>
      <c r="P188" t="s">
        <v>904</v>
      </c>
      <c r="Q188" s="37">
        <v>126</v>
      </c>
    </row>
    <row r="189" spans="2:17" x14ac:dyDescent="0.2">
      <c r="B189" t="str">
        <f t="shared" si="5"/>
        <v>N</v>
      </c>
      <c r="C189" t="s">
        <v>1520</v>
      </c>
      <c r="D189" t="str">
        <f t="shared" si="6"/>
        <v/>
      </c>
      <c r="E189" t="s">
        <v>1510</v>
      </c>
      <c r="F189" s="118" t="s">
        <v>257</v>
      </c>
      <c r="G189" t="s">
        <v>1266</v>
      </c>
      <c r="H189" s="37" t="s">
        <v>1267</v>
      </c>
      <c r="I189" s="37" t="s">
        <v>1268</v>
      </c>
      <c r="J189" s="37" t="s">
        <v>1261</v>
      </c>
      <c r="K189" s="37" t="s">
        <v>1269</v>
      </c>
      <c r="L189" s="37" t="s">
        <v>900</v>
      </c>
      <c r="M189" s="67">
        <v>97778033</v>
      </c>
      <c r="N189" s="67"/>
      <c r="O189" t="s">
        <v>1513</v>
      </c>
      <c r="P189" t="s">
        <v>904</v>
      </c>
    </row>
    <row r="190" spans="2:17" x14ac:dyDescent="0.2">
      <c r="B190" t="str">
        <f t="shared" si="5"/>
        <v>N</v>
      </c>
      <c r="C190" t="s">
        <v>1521</v>
      </c>
      <c r="D190" t="str">
        <f t="shared" si="6"/>
        <v/>
      </c>
      <c r="E190" t="s">
        <v>1510</v>
      </c>
      <c r="F190" s="118" t="s">
        <v>257</v>
      </c>
      <c r="G190" s="2" t="s">
        <v>1258</v>
      </c>
      <c r="H190" s="37" t="s">
        <v>1259</v>
      </c>
      <c r="I190" s="37" t="s">
        <v>1260</v>
      </c>
      <c r="J190" s="37" t="s">
        <v>1261</v>
      </c>
      <c r="K190" s="37" t="s">
        <v>1262</v>
      </c>
      <c r="L190" s="37" t="s">
        <v>900</v>
      </c>
      <c r="M190" s="37" t="s">
        <v>901</v>
      </c>
      <c r="N190" s="37"/>
      <c r="O190" t="s">
        <v>1511</v>
      </c>
      <c r="P190" t="s">
        <v>904</v>
      </c>
      <c r="Q190" s="37">
        <v>126</v>
      </c>
    </row>
    <row r="191" spans="2:17" x14ac:dyDescent="0.2">
      <c r="B191" t="str">
        <f t="shared" si="5"/>
        <v>N</v>
      </c>
      <c r="C191" t="s">
        <v>1522</v>
      </c>
      <c r="D191" t="str">
        <f t="shared" si="6"/>
        <v/>
      </c>
      <c r="E191" t="s">
        <v>1510</v>
      </c>
      <c r="F191" s="118" t="s">
        <v>257</v>
      </c>
      <c r="G191" t="s">
        <v>1266</v>
      </c>
      <c r="H191" s="37" t="s">
        <v>1267</v>
      </c>
      <c r="I191" s="37" t="s">
        <v>1268</v>
      </c>
      <c r="J191" s="37" t="s">
        <v>1261</v>
      </c>
      <c r="K191" s="37" t="s">
        <v>1269</v>
      </c>
      <c r="L191" s="37" t="s">
        <v>1282</v>
      </c>
      <c r="M191" s="67">
        <v>97778033</v>
      </c>
      <c r="N191" s="67"/>
      <c r="O191" t="s">
        <v>1513</v>
      </c>
      <c r="P191" t="s">
        <v>904</v>
      </c>
    </row>
    <row r="192" spans="2:17" x14ac:dyDescent="0.2">
      <c r="B192" t="str">
        <f t="shared" si="5"/>
        <v>N</v>
      </c>
      <c r="C192" t="s">
        <v>1523</v>
      </c>
      <c r="D192" t="str">
        <f t="shared" si="6"/>
        <v/>
      </c>
      <c r="E192" t="s">
        <v>1510</v>
      </c>
      <c r="F192" s="118" t="s">
        <v>257</v>
      </c>
      <c r="G192" s="2" t="s">
        <v>1258</v>
      </c>
      <c r="H192" s="37" t="s">
        <v>1259</v>
      </c>
      <c r="I192" s="37" t="s">
        <v>1260</v>
      </c>
      <c r="J192" s="37" t="s">
        <v>1261</v>
      </c>
      <c r="K192" s="37" t="s">
        <v>1262</v>
      </c>
      <c r="L192" s="37" t="s">
        <v>1282</v>
      </c>
      <c r="M192" s="37" t="s">
        <v>901</v>
      </c>
      <c r="N192" s="37"/>
      <c r="O192" t="s">
        <v>1524</v>
      </c>
      <c r="P192" t="s">
        <v>904</v>
      </c>
      <c r="Q192" s="37">
        <v>126</v>
      </c>
    </row>
    <row r="193" spans="2:17" x14ac:dyDescent="0.2">
      <c r="B193" t="str">
        <f t="shared" si="5"/>
        <v>N</v>
      </c>
      <c r="C193" t="s">
        <v>1525</v>
      </c>
      <c r="D193" t="str">
        <f t="shared" si="6"/>
        <v/>
      </c>
      <c r="E193" t="s">
        <v>1526</v>
      </c>
      <c r="F193" s="118" t="s">
        <v>318</v>
      </c>
      <c r="G193" s="2" t="s">
        <v>1258</v>
      </c>
      <c r="H193" s="37" t="s">
        <v>1259</v>
      </c>
      <c r="I193" s="37" t="s">
        <v>1260</v>
      </c>
      <c r="J193" s="37" t="s">
        <v>1261</v>
      </c>
      <c r="K193" s="37" t="s">
        <v>1262</v>
      </c>
      <c r="L193" s="37" t="s">
        <v>885</v>
      </c>
      <c r="M193" s="97">
        <v>98876137</v>
      </c>
      <c r="N193" s="37" t="s">
        <v>1527</v>
      </c>
      <c r="O193" t="s">
        <v>1528</v>
      </c>
      <c r="P193" s="37" t="s">
        <v>898</v>
      </c>
      <c r="Q193" s="37">
        <v>0</v>
      </c>
    </row>
    <row r="194" spans="2:17" x14ac:dyDescent="0.2">
      <c r="B194" t="str">
        <f t="shared" si="5"/>
        <v>N</v>
      </c>
      <c r="C194" t="s">
        <v>1529</v>
      </c>
      <c r="D194" t="str">
        <f t="shared" si="6"/>
        <v/>
      </c>
      <c r="E194" t="s">
        <v>1526</v>
      </c>
      <c r="F194" s="118" t="s">
        <v>318</v>
      </c>
      <c r="G194" t="s">
        <v>1266</v>
      </c>
      <c r="H194" s="37" t="s">
        <v>1267</v>
      </c>
      <c r="I194" s="37" t="s">
        <v>1268</v>
      </c>
      <c r="J194" s="37" t="s">
        <v>1261</v>
      </c>
      <c r="K194" s="37" t="s">
        <v>1269</v>
      </c>
      <c r="L194" s="37" t="s">
        <v>885</v>
      </c>
      <c r="M194" s="67">
        <v>97778034</v>
      </c>
      <c r="N194" s="67"/>
      <c r="O194" t="s">
        <v>1530</v>
      </c>
      <c r="P194" t="s">
        <v>904</v>
      </c>
    </row>
    <row r="195" spans="2:17" x14ac:dyDescent="0.2">
      <c r="B195" t="str">
        <f t="shared" si="5"/>
        <v>N</v>
      </c>
      <c r="C195" t="s">
        <v>1531</v>
      </c>
      <c r="D195" t="str">
        <f t="shared" si="6"/>
        <v/>
      </c>
      <c r="E195" t="s">
        <v>1526</v>
      </c>
      <c r="F195" s="118" t="s">
        <v>318</v>
      </c>
      <c r="G195" t="s">
        <v>1266</v>
      </c>
      <c r="H195" s="37" t="s">
        <v>1267</v>
      </c>
      <c r="I195" s="37" t="s">
        <v>1268</v>
      </c>
      <c r="J195" s="37" t="s">
        <v>1261</v>
      </c>
      <c r="K195" s="37" t="s">
        <v>1269</v>
      </c>
      <c r="L195" s="37" t="s">
        <v>906</v>
      </c>
      <c r="M195" s="1" t="s">
        <v>901</v>
      </c>
      <c r="N195" s="37"/>
      <c r="O195" t="s">
        <v>1530</v>
      </c>
      <c r="P195" t="s">
        <v>904</v>
      </c>
    </row>
    <row r="196" spans="2:17" x14ac:dyDescent="0.2">
      <c r="B196" t="str">
        <f t="shared" si="5"/>
        <v>N</v>
      </c>
      <c r="C196" t="s">
        <v>1532</v>
      </c>
      <c r="D196" t="str">
        <f t="shared" si="6"/>
        <v/>
      </c>
      <c r="E196" t="s">
        <v>1526</v>
      </c>
      <c r="F196" s="118" t="s">
        <v>318</v>
      </c>
      <c r="G196" s="2" t="s">
        <v>1258</v>
      </c>
      <c r="H196" s="37" t="s">
        <v>1259</v>
      </c>
      <c r="I196" s="37" t="s">
        <v>1260</v>
      </c>
      <c r="J196" s="37" t="s">
        <v>1261</v>
      </c>
      <c r="K196" s="37" t="s">
        <v>1262</v>
      </c>
      <c r="L196" s="37" t="s">
        <v>906</v>
      </c>
      <c r="M196" s="1" t="s">
        <v>901</v>
      </c>
      <c r="N196" s="37"/>
      <c r="O196" t="s">
        <v>1528</v>
      </c>
      <c r="P196" t="s">
        <v>904</v>
      </c>
      <c r="Q196" s="37"/>
    </row>
    <row r="197" spans="2:17" x14ac:dyDescent="0.2">
      <c r="B197" t="str">
        <f t="shared" si="5"/>
        <v>N</v>
      </c>
      <c r="C197" t="s">
        <v>1533</v>
      </c>
      <c r="D197" t="str">
        <f t="shared" si="6"/>
        <v/>
      </c>
      <c r="E197" t="s">
        <v>1526</v>
      </c>
      <c r="F197" s="118" t="s">
        <v>318</v>
      </c>
      <c r="G197" t="s">
        <v>1266</v>
      </c>
      <c r="H197" s="37" t="s">
        <v>1267</v>
      </c>
      <c r="I197" s="37" t="s">
        <v>1268</v>
      </c>
      <c r="J197" s="37" t="s">
        <v>1261</v>
      </c>
      <c r="K197" s="37" t="s">
        <v>1269</v>
      </c>
      <c r="L197" s="37" t="s">
        <v>1274</v>
      </c>
      <c r="M197" s="1" t="s">
        <v>901</v>
      </c>
      <c r="N197" s="37"/>
      <c r="O197" t="s">
        <v>1530</v>
      </c>
      <c r="P197" t="s">
        <v>904</v>
      </c>
    </row>
    <row r="198" spans="2:17" x14ac:dyDescent="0.2">
      <c r="B198" t="str">
        <f t="shared" si="5"/>
        <v>N</v>
      </c>
      <c r="C198" t="s">
        <v>1534</v>
      </c>
      <c r="D198" t="str">
        <f t="shared" si="6"/>
        <v/>
      </c>
      <c r="E198" t="s">
        <v>1526</v>
      </c>
      <c r="F198" s="118" t="s">
        <v>318</v>
      </c>
      <c r="G198" s="2" t="s">
        <v>1258</v>
      </c>
      <c r="H198" s="37" t="s">
        <v>1259</v>
      </c>
      <c r="I198" s="37" t="s">
        <v>1260</v>
      </c>
      <c r="J198" s="37" t="s">
        <v>1261</v>
      </c>
      <c r="K198" s="37" t="s">
        <v>1262</v>
      </c>
      <c r="L198" s="37" t="s">
        <v>1274</v>
      </c>
      <c r="M198" s="1" t="s">
        <v>901</v>
      </c>
      <c r="N198" s="37"/>
      <c r="O198" t="s">
        <v>1528</v>
      </c>
      <c r="P198" t="s">
        <v>904</v>
      </c>
      <c r="Q198" s="37"/>
    </row>
    <row r="199" spans="2:17" x14ac:dyDescent="0.2">
      <c r="B199" t="str">
        <f t="shared" ref="B199:B262" si="7">IF(I199="B21", IF(L199="Coating_Standard", "Y", "N"), "N")</f>
        <v>N</v>
      </c>
      <c r="C199" t="s">
        <v>1535</v>
      </c>
      <c r="D199" t="str">
        <f t="shared" ref="D199:D262" si="8">IF(B199="Y", C199, "")</f>
        <v/>
      </c>
      <c r="E199" t="s">
        <v>1526</v>
      </c>
      <c r="F199" s="118" t="s">
        <v>318</v>
      </c>
      <c r="G199" t="s">
        <v>1266</v>
      </c>
      <c r="H199" s="37" t="s">
        <v>1267</v>
      </c>
      <c r="I199" s="37" t="s">
        <v>1268</v>
      </c>
      <c r="J199" s="37" t="s">
        <v>1261</v>
      </c>
      <c r="K199" s="37" t="s">
        <v>1269</v>
      </c>
      <c r="L199" s="37" t="s">
        <v>1277</v>
      </c>
      <c r="M199" s="67">
        <v>97778034</v>
      </c>
      <c r="N199" s="67"/>
      <c r="O199" t="s">
        <v>1530</v>
      </c>
      <c r="P199" t="s">
        <v>904</v>
      </c>
    </row>
    <row r="200" spans="2:17" x14ac:dyDescent="0.2">
      <c r="B200" t="str">
        <f t="shared" si="7"/>
        <v>N</v>
      </c>
      <c r="C200" t="s">
        <v>1536</v>
      </c>
      <c r="D200" t="str">
        <f t="shared" si="8"/>
        <v/>
      </c>
      <c r="E200" t="s">
        <v>1526</v>
      </c>
      <c r="F200" s="118" t="s">
        <v>318</v>
      </c>
      <c r="G200" s="2" t="s">
        <v>1258</v>
      </c>
      <c r="H200" s="37" t="s">
        <v>1259</v>
      </c>
      <c r="I200" s="37" t="s">
        <v>1260</v>
      </c>
      <c r="J200" s="37" t="s">
        <v>1261</v>
      </c>
      <c r="K200" s="37" t="s">
        <v>1262</v>
      </c>
      <c r="L200" s="37" t="s">
        <v>1277</v>
      </c>
      <c r="M200" s="37" t="s">
        <v>901</v>
      </c>
      <c r="N200" s="37"/>
      <c r="O200" t="s">
        <v>1528</v>
      </c>
      <c r="P200" t="s">
        <v>904</v>
      </c>
      <c r="Q200" s="37">
        <v>126</v>
      </c>
    </row>
    <row r="201" spans="2:17" x14ac:dyDescent="0.2">
      <c r="B201" t="str">
        <f t="shared" si="7"/>
        <v>N</v>
      </c>
      <c r="C201" t="s">
        <v>1537</v>
      </c>
      <c r="D201" t="str">
        <f t="shared" si="8"/>
        <v/>
      </c>
      <c r="E201" t="s">
        <v>1526</v>
      </c>
      <c r="F201" s="118" t="s">
        <v>318</v>
      </c>
      <c r="G201" t="s">
        <v>1266</v>
      </c>
      <c r="H201" s="37" t="s">
        <v>1267</v>
      </c>
      <c r="I201" s="37" t="s">
        <v>1268</v>
      </c>
      <c r="J201" s="37" t="s">
        <v>1261</v>
      </c>
      <c r="K201" s="37" t="s">
        <v>1269</v>
      </c>
      <c r="L201" s="37" t="s">
        <v>900</v>
      </c>
      <c r="M201" s="67">
        <v>97778034</v>
      </c>
      <c r="N201" s="67"/>
      <c r="O201" t="s">
        <v>1530</v>
      </c>
      <c r="P201" t="s">
        <v>904</v>
      </c>
    </row>
    <row r="202" spans="2:17" x14ac:dyDescent="0.2">
      <c r="B202" t="str">
        <f t="shared" si="7"/>
        <v>N</v>
      </c>
      <c r="C202" t="s">
        <v>1538</v>
      </c>
      <c r="D202" t="str">
        <f t="shared" si="8"/>
        <v/>
      </c>
      <c r="E202" t="s">
        <v>1526</v>
      </c>
      <c r="F202" s="118" t="s">
        <v>318</v>
      </c>
      <c r="G202" s="2" t="s">
        <v>1258</v>
      </c>
      <c r="H202" s="37" t="s">
        <v>1259</v>
      </c>
      <c r="I202" s="37" t="s">
        <v>1260</v>
      </c>
      <c r="J202" s="37" t="s">
        <v>1261</v>
      </c>
      <c r="K202" s="37" t="s">
        <v>1262</v>
      </c>
      <c r="L202" s="37" t="s">
        <v>900</v>
      </c>
      <c r="M202" s="37" t="s">
        <v>901</v>
      </c>
      <c r="N202" s="37"/>
      <c r="O202" t="s">
        <v>1528</v>
      </c>
      <c r="P202" t="s">
        <v>904</v>
      </c>
      <c r="Q202" s="37">
        <v>126</v>
      </c>
    </row>
    <row r="203" spans="2:17" x14ac:dyDescent="0.2">
      <c r="B203" t="str">
        <f t="shared" si="7"/>
        <v>N</v>
      </c>
      <c r="C203" t="s">
        <v>1539</v>
      </c>
      <c r="D203" t="str">
        <f t="shared" si="8"/>
        <v/>
      </c>
      <c r="E203" t="s">
        <v>1526</v>
      </c>
      <c r="F203" s="118" t="s">
        <v>318</v>
      </c>
      <c r="G203" t="s">
        <v>1266</v>
      </c>
      <c r="H203" s="37" t="s">
        <v>1267</v>
      </c>
      <c r="I203" s="37" t="s">
        <v>1268</v>
      </c>
      <c r="J203" s="37" t="s">
        <v>1261</v>
      </c>
      <c r="K203" s="37" t="s">
        <v>1269</v>
      </c>
      <c r="L203" s="37" t="s">
        <v>1282</v>
      </c>
      <c r="M203" s="67">
        <v>97778034</v>
      </c>
      <c r="N203" s="67"/>
      <c r="O203" t="s">
        <v>1530</v>
      </c>
      <c r="P203" t="s">
        <v>904</v>
      </c>
    </row>
    <row r="204" spans="2:17" x14ac:dyDescent="0.2">
      <c r="B204" t="str">
        <f t="shared" si="7"/>
        <v>N</v>
      </c>
      <c r="C204" t="s">
        <v>1540</v>
      </c>
      <c r="D204" t="str">
        <f t="shared" si="8"/>
        <v/>
      </c>
      <c r="E204" t="s">
        <v>1526</v>
      </c>
      <c r="F204" s="118" t="s">
        <v>318</v>
      </c>
      <c r="G204" s="2" t="s">
        <v>1258</v>
      </c>
      <c r="H204" s="37" t="s">
        <v>1259</v>
      </c>
      <c r="I204" s="37" t="s">
        <v>1260</v>
      </c>
      <c r="J204" s="37" t="s">
        <v>1261</v>
      </c>
      <c r="K204" s="37" t="s">
        <v>1262</v>
      </c>
      <c r="L204" s="37" t="s">
        <v>1282</v>
      </c>
      <c r="M204" s="37" t="s">
        <v>901</v>
      </c>
      <c r="N204" s="37"/>
      <c r="O204" t="s">
        <v>1541</v>
      </c>
      <c r="P204" t="s">
        <v>904</v>
      </c>
      <c r="Q204" s="37">
        <v>126</v>
      </c>
    </row>
    <row r="205" spans="2:17" x14ac:dyDescent="0.2">
      <c r="B205" t="str">
        <f t="shared" si="7"/>
        <v>N</v>
      </c>
      <c r="C205" t="s">
        <v>1542</v>
      </c>
      <c r="D205" t="str">
        <f t="shared" si="8"/>
        <v/>
      </c>
      <c r="E205" t="s">
        <v>1543</v>
      </c>
      <c r="F205" s="118" t="s">
        <v>257</v>
      </c>
      <c r="G205" s="2" t="s">
        <v>1258</v>
      </c>
      <c r="H205" s="37" t="s">
        <v>1259</v>
      </c>
      <c r="I205" s="37" t="s">
        <v>1260</v>
      </c>
      <c r="J205" s="37" t="s">
        <v>1261</v>
      </c>
      <c r="K205" s="37" t="s">
        <v>1262</v>
      </c>
      <c r="L205" s="37" t="s">
        <v>885</v>
      </c>
      <c r="M205" s="97">
        <v>98876138</v>
      </c>
      <c r="N205" s="37" t="s">
        <v>1544</v>
      </c>
      <c r="O205" t="s">
        <v>1545</v>
      </c>
      <c r="P205" s="37" t="s">
        <v>898</v>
      </c>
      <c r="Q205" s="37">
        <v>0</v>
      </c>
    </row>
    <row r="206" spans="2:17" x14ac:dyDescent="0.2">
      <c r="B206" t="str">
        <f t="shared" si="7"/>
        <v>N</v>
      </c>
      <c r="C206" t="s">
        <v>1546</v>
      </c>
      <c r="D206" t="str">
        <f t="shared" si="8"/>
        <v/>
      </c>
      <c r="E206" t="s">
        <v>1543</v>
      </c>
      <c r="F206" s="118" t="s">
        <v>257</v>
      </c>
      <c r="G206" t="s">
        <v>1266</v>
      </c>
      <c r="H206" s="37" t="s">
        <v>1267</v>
      </c>
      <c r="I206" s="37" t="s">
        <v>1268</v>
      </c>
      <c r="J206" s="37" t="s">
        <v>1261</v>
      </c>
      <c r="K206" s="37" t="s">
        <v>1269</v>
      </c>
      <c r="L206" s="37" t="s">
        <v>885</v>
      </c>
      <c r="M206" s="67">
        <v>97778035</v>
      </c>
      <c r="N206" s="67"/>
      <c r="O206" t="s">
        <v>1547</v>
      </c>
      <c r="P206" t="s">
        <v>904</v>
      </c>
    </row>
    <row r="207" spans="2:17" x14ac:dyDescent="0.2">
      <c r="B207" t="str">
        <f t="shared" si="7"/>
        <v>N</v>
      </c>
      <c r="C207" t="s">
        <v>1548</v>
      </c>
      <c r="D207" t="str">
        <f t="shared" si="8"/>
        <v/>
      </c>
      <c r="E207" t="s">
        <v>1543</v>
      </c>
      <c r="F207" s="118" t="s">
        <v>257</v>
      </c>
      <c r="G207" t="s">
        <v>1266</v>
      </c>
      <c r="H207" s="37" t="s">
        <v>1267</v>
      </c>
      <c r="I207" s="37" t="s">
        <v>1268</v>
      </c>
      <c r="J207" s="37" t="s">
        <v>1261</v>
      </c>
      <c r="K207" s="37" t="s">
        <v>1269</v>
      </c>
      <c r="L207" s="37" t="s">
        <v>906</v>
      </c>
      <c r="M207" s="1" t="s">
        <v>901</v>
      </c>
      <c r="N207" s="37"/>
      <c r="O207" t="s">
        <v>1547</v>
      </c>
      <c r="P207" t="s">
        <v>904</v>
      </c>
    </row>
    <row r="208" spans="2:17" x14ac:dyDescent="0.2">
      <c r="B208" t="str">
        <f t="shared" si="7"/>
        <v>N</v>
      </c>
      <c r="C208" t="s">
        <v>1549</v>
      </c>
      <c r="D208" t="str">
        <f t="shared" si="8"/>
        <v/>
      </c>
      <c r="E208" t="s">
        <v>1543</v>
      </c>
      <c r="F208" s="118" t="s">
        <v>257</v>
      </c>
      <c r="G208" s="2" t="s">
        <v>1258</v>
      </c>
      <c r="H208" s="37" t="s">
        <v>1259</v>
      </c>
      <c r="I208" s="37" t="s">
        <v>1260</v>
      </c>
      <c r="J208" s="37" t="s">
        <v>1261</v>
      </c>
      <c r="K208" s="37" t="s">
        <v>1262</v>
      </c>
      <c r="L208" s="37" t="s">
        <v>906</v>
      </c>
      <c r="M208" s="1" t="s">
        <v>901</v>
      </c>
      <c r="N208" s="37"/>
      <c r="O208" t="s">
        <v>1545</v>
      </c>
      <c r="P208" t="s">
        <v>904</v>
      </c>
      <c r="Q208" s="37"/>
    </row>
    <row r="209" spans="2:17" x14ac:dyDescent="0.2">
      <c r="B209" t="str">
        <f t="shared" si="7"/>
        <v>N</v>
      </c>
      <c r="C209" t="s">
        <v>1550</v>
      </c>
      <c r="D209" t="str">
        <f t="shared" si="8"/>
        <v/>
      </c>
      <c r="E209" t="s">
        <v>1543</v>
      </c>
      <c r="F209" s="118" t="s">
        <v>257</v>
      </c>
      <c r="G209" t="s">
        <v>1266</v>
      </c>
      <c r="H209" s="37" t="s">
        <v>1267</v>
      </c>
      <c r="I209" s="37" t="s">
        <v>1268</v>
      </c>
      <c r="J209" s="37" t="s">
        <v>1261</v>
      </c>
      <c r="K209" s="37" t="s">
        <v>1269</v>
      </c>
      <c r="L209" s="37" t="s">
        <v>1274</v>
      </c>
      <c r="M209" s="1" t="s">
        <v>901</v>
      </c>
      <c r="N209" s="37"/>
      <c r="O209" t="s">
        <v>1547</v>
      </c>
      <c r="P209" t="s">
        <v>904</v>
      </c>
    </row>
    <row r="210" spans="2:17" x14ac:dyDescent="0.2">
      <c r="B210" t="str">
        <f t="shared" si="7"/>
        <v>N</v>
      </c>
      <c r="C210" t="s">
        <v>1551</v>
      </c>
      <c r="D210" t="str">
        <f t="shared" si="8"/>
        <v/>
      </c>
      <c r="E210" t="s">
        <v>1543</v>
      </c>
      <c r="F210" s="118" t="s">
        <v>257</v>
      </c>
      <c r="G210" s="2" t="s">
        <v>1258</v>
      </c>
      <c r="H210" s="37" t="s">
        <v>1259</v>
      </c>
      <c r="I210" s="37" t="s">
        <v>1260</v>
      </c>
      <c r="J210" s="37" t="s">
        <v>1261</v>
      </c>
      <c r="K210" s="37" t="s">
        <v>1262</v>
      </c>
      <c r="L210" s="37" t="s">
        <v>1274</v>
      </c>
      <c r="M210" s="1" t="s">
        <v>901</v>
      </c>
      <c r="N210" s="37"/>
      <c r="O210" t="s">
        <v>1545</v>
      </c>
      <c r="P210" t="s">
        <v>904</v>
      </c>
      <c r="Q210" s="37"/>
    </row>
    <row r="211" spans="2:17" x14ac:dyDescent="0.2">
      <c r="B211" t="str">
        <f t="shared" si="7"/>
        <v>N</v>
      </c>
      <c r="C211" t="s">
        <v>1552</v>
      </c>
      <c r="D211" t="str">
        <f t="shared" si="8"/>
        <v/>
      </c>
      <c r="E211" t="s">
        <v>1543</v>
      </c>
      <c r="F211" s="118" t="s">
        <v>257</v>
      </c>
      <c r="G211" t="s">
        <v>1266</v>
      </c>
      <c r="H211" s="37" t="s">
        <v>1267</v>
      </c>
      <c r="I211" s="37" t="s">
        <v>1268</v>
      </c>
      <c r="J211" s="37" t="s">
        <v>1261</v>
      </c>
      <c r="K211" s="37" t="s">
        <v>1269</v>
      </c>
      <c r="L211" s="37" t="s">
        <v>1277</v>
      </c>
      <c r="M211" s="67">
        <v>97778035</v>
      </c>
      <c r="N211" s="67"/>
      <c r="O211" t="s">
        <v>1547</v>
      </c>
      <c r="P211" t="s">
        <v>904</v>
      </c>
    </row>
    <row r="212" spans="2:17" x14ac:dyDescent="0.2">
      <c r="B212" t="str">
        <f t="shared" si="7"/>
        <v>N</v>
      </c>
      <c r="C212" t="s">
        <v>1553</v>
      </c>
      <c r="D212" t="str">
        <f t="shared" si="8"/>
        <v/>
      </c>
      <c r="E212" t="s">
        <v>1543</v>
      </c>
      <c r="F212" s="118" t="s">
        <v>257</v>
      </c>
      <c r="G212" s="2" t="s">
        <v>1258</v>
      </c>
      <c r="H212" s="37" t="s">
        <v>1259</v>
      </c>
      <c r="I212" s="37" t="s">
        <v>1260</v>
      </c>
      <c r="J212" s="37" t="s">
        <v>1261</v>
      </c>
      <c r="K212" s="37" t="s">
        <v>1262</v>
      </c>
      <c r="L212" s="37" t="s">
        <v>1277</v>
      </c>
      <c r="M212" s="37" t="s">
        <v>901</v>
      </c>
      <c r="N212" s="37"/>
      <c r="O212" t="s">
        <v>1545</v>
      </c>
      <c r="P212" t="s">
        <v>904</v>
      </c>
      <c r="Q212" s="37">
        <v>126</v>
      </c>
    </row>
    <row r="213" spans="2:17" x14ac:dyDescent="0.2">
      <c r="B213" t="str">
        <f t="shared" si="7"/>
        <v>N</v>
      </c>
      <c r="C213" t="s">
        <v>1554</v>
      </c>
      <c r="D213" t="str">
        <f t="shared" si="8"/>
        <v/>
      </c>
      <c r="E213" t="s">
        <v>1543</v>
      </c>
      <c r="F213" s="118" t="s">
        <v>257</v>
      </c>
      <c r="G213" t="s">
        <v>1266</v>
      </c>
      <c r="H213" s="37" t="s">
        <v>1267</v>
      </c>
      <c r="I213" s="37" t="s">
        <v>1268</v>
      </c>
      <c r="J213" s="37" t="s">
        <v>1261</v>
      </c>
      <c r="K213" s="37" t="s">
        <v>1269</v>
      </c>
      <c r="L213" s="37" t="s">
        <v>900</v>
      </c>
      <c r="M213" s="67">
        <v>97778035</v>
      </c>
      <c r="N213" s="67"/>
      <c r="O213" t="s">
        <v>1547</v>
      </c>
      <c r="P213" t="s">
        <v>904</v>
      </c>
    </row>
    <row r="214" spans="2:17" x14ac:dyDescent="0.2">
      <c r="B214" t="str">
        <f t="shared" si="7"/>
        <v>N</v>
      </c>
      <c r="C214" t="s">
        <v>1555</v>
      </c>
      <c r="D214" t="str">
        <f t="shared" si="8"/>
        <v/>
      </c>
      <c r="E214" t="s">
        <v>1543</v>
      </c>
      <c r="F214" s="118" t="s">
        <v>257</v>
      </c>
      <c r="G214" s="2" t="s">
        <v>1258</v>
      </c>
      <c r="H214" s="37" t="s">
        <v>1259</v>
      </c>
      <c r="I214" s="37" t="s">
        <v>1260</v>
      </c>
      <c r="J214" s="37" t="s">
        <v>1261</v>
      </c>
      <c r="K214" s="37" t="s">
        <v>1262</v>
      </c>
      <c r="L214" s="37" t="s">
        <v>900</v>
      </c>
      <c r="M214" s="37" t="s">
        <v>901</v>
      </c>
      <c r="N214" s="37"/>
      <c r="O214" t="s">
        <v>1545</v>
      </c>
      <c r="P214" t="s">
        <v>904</v>
      </c>
      <c r="Q214" s="37">
        <v>126</v>
      </c>
    </row>
    <row r="215" spans="2:17" x14ac:dyDescent="0.2">
      <c r="B215" t="str">
        <f t="shared" si="7"/>
        <v>N</v>
      </c>
      <c r="C215" t="s">
        <v>1556</v>
      </c>
      <c r="D215" t="str">
        <f t="shared" si="8"/>
        <v/>
      </c>
      <c r="E215" t="s">
        <v>1543</v>
      </c>
      <c r="F215" s="118" t="s">
        <v>257</v>
      </c>
      <c r="G215" t="s">
        <v>1266</v>
      </c>
      <c r="H215" s="37" t="s">
        <v>1267</v>
      </c>
      <c r="I215" s="37" t="s">
        <v>1268</v>
      </c>
      <c r="J215" s="37" t="s">
        <v>1261</v>
      </c>
      <c r="K215" s="37" t="s">
        <v>1269</v>
      </c>
      <c r="L215" s="37" t="s">
        <v>1282</v>
      </c>
      <c r="M215" s="67">
        <v>97778035</v>
      </c>
      <c r="N215" s="67"/>
      <c r="O215" t="s">
        <v>1547</v>
      </c>
      <c r="P215" t="s">
        <v>904</v>
      </c>
    </row>
    <row r="216" spans="2:17" x14ac:dyDescent="0.2">
      <c r="B216" t="str">
        <f t="shared" si="7"/>
        <v>N</v>
      </c>
      <c r="C216" t="s">
        <v>1557</v>
      </c>
      <c r="D216" t="str">
        <f t="shared" si="8"/>
        <v/>
      </c>
      <c r="E216" t="s">
        <v>1543</v>
      </c>
      <c r="F216" s="118" t="s">
        <v>257</v>
      </c>
      <c r="G216" s="2" t="s">
        <v>1258</v>
      </c>
      <c r="H216" s="37" t="s">
        <v>1259</v>
      </c>
      <c r="I216" s="37" t="s">
        <v>1260</v>
      </c>
      <c r="J216" s="37" t="s">
        <v>1261</v>
      </c>
      <c r="K216" s="37" t="s">
        <v>1262</v>
      </c>
      <c r="L216" s="37" t="s">
        <v>1282</v>
      </c>
      <c r="M216" s="37" t="s">
        <v>901</v>
      </c>
      <c r="N216" s="37"/>
      <c r="O216" t="s">
        <v>1558</v>
      </c>
      <c r="P216" t="s">
        <v>904</v>
      </c>
      <c r="Q216" s="37">
        <v>126</v>
      </c>
    </row>
    <row r="217" spans="2:17" x14ac:dyDescent="0.2">
      <c r="B217" t="str">
        <f t="shared" si="7"/>
        <v>N</v>
      </c>
      <c r="C217" t="s">
        <v>1559</v>
      </c>
      <c r="D217" t="str">
        <f t="shared" si="8"/>
        <v/>
      </c>
      <c r="E217" t="s">
        <v>1560</v>
      </c>
      <c r="F217" s="118" t="s">
        <v>318</v>
      </c>
      <c r="G217" s="2" t="s">
        <v>1258</v>
      </c>
      <c r="H217" s="37" t="s">
        <v>1259</v>
      </c>
      <c r="I217" s="37" t="s">
        <v>1260</v>
      </c>
      <c r="J217" s="37" t="s">
        <v>1261</v>
      </c>
      <c r="K217" s="37" t="s">
        <v>1262</v>
      </c>
      <c r="L217" s="37" t="s">
        <v>885</v>
      </c>
      <c r="M217" s="97">
        <v>98876139</v>
      </c>
      <c r="N217" s="37" t="s">
        <v>1561</v>
      </c>
      <c r="O217" t="s">
        <v>1562</v>
      </c>
      <c r="P217" s="37" t="s">
        <v>898</v>
      </c>
      <c r="Q217" s="37">
        <v>0</v>
      </c>
    </row>
    <row r="218" spans="2:17" x14ac:dyDescent="0.2">
      <c r="B218" t="str">
        <f t="shared" si="7"/>
        <v>N</v>
      </c>
      <c r="C218" t="s">
        <v>1563</v>
      </c>
      <c r="D218" t="str">
        <f t="shared" si="8"/>
        <v/>
      </c>
      <c r="E218" t="s">
        <v>1560</v>
      </c>
      <c r="F218" s="118" t="s">
        <v>318</v>
      </c>
      <c r="G218" t="s">
        <v>1266</v>
      </c>
      <c r="H218" s="37" t="s">
        <v>1267</v>
      </c>
      <c r="I218" s="37" t="s">
        <v>1268</v>
      </c>
      <c r="J218" s="37" t="s">
        <v>1261</v>
      </c>
      <c r="K218" s="37" t="s">
        <v>1269</v>
      </c>
      <c r="L218" s="37" t="s">
        <v>885</v>
      </c>
      <c r="M218" s="67">
        <v>97778036</v>
      </c>
      <c r="N218" s="67"/>
      <c r="O218" t="s">
        <v>1564</v>
      </c>
      <c r="P218" t="s">
        <v>904</v>
      </c>
    </row>
    <row r="219" spans="2:17" x14ac:dyDescent="0.2">
      <c r="B219" t="str">
        <f t="shared" si="7"/>
        <v>N</v>
      </c>
      <c r="C219" t="s">
        <v>1565</v>
      </c>
      <c r="D219" t="str">
        <f t="shared" si="8"/>
        <v/>
      </c>
      <c r="E219" t="s">
        <v>1560</v>
      </c>
      <c r="F219" s="118" t="s">
        <v>318</v>
      </c>
      <c r="G219" t="s">
        <v>1266</v>
      </c>
      <c r="H219" s="37" t="s">
        <v>1267</v>
      </c>
      <c r="I219" s="37" t="s">
        <v>1268</v>
      </c>
      <c r="J219" s="37" t="s">
        <v>1261</v>
      </c>
      <c r="K219" s="37" t="s">
        <v>1269</v>
      </c>
      <c r="L219" s="37" t="s">
        <v>906</v>
      </c>
      <c r="M219" s="1" t="s">
        <v>901</v>
      </c>
      <c r="N219" s="37"/>
      <c r="O219" t="s">
        <v>1564</v>
      </c>
      <c r="P219" t="s">
        <v>904</v>
      </c>
    </row>
    <row r="220" spans="2:17" x14ac:dyDescent="0.2">
      <c r="B220" t="str">
        <f t="shared" si="7"/>
        <v>N</v>
      </c>
      <c r="C220" t="s">
        <v>1566</v>
      </c>
      <c r="D220" t="str">
        <f t="shared" si="8"/>
        <v/>
      </c>
      <c r="E220" t="s">
        <v>1560</v>
      </c>
      <c r="F220" s="118" t="s">
        <v>318</v>
      </c>
      <c r="G220" s="2" t="s">
        <v>1258</v>
      </c>
      <c r="H220" s="37" t="s">
        <v>1259</v>
      </c>
      <c r="I220" s="37" t="s">
        <v>1260</v>
      </c>
      <c r="J220" s="37" t="s">
        <v>1261</v>
      </c>
      <c r="K220" s="37" t="s">
        <v>1262</v>
      </c>
      <c r="L220" s="37" t="s">
        <v>906</v>
      </c>
      <c r="M220" s="1" t="s">
        <v>901</v>
      </c>
      <c r="N220" s="37"/>
      <c r="O220" t="s">
        <v>1562</v>
      </c>
      <c r="P220" t="s">
        <v>904</v>
      </c>
      <c r="Q220" s="37"/>
    </row>
    <row r="221" spans="2:17" x14ac:dyDescent="0.2">
      <c r="B221" t="str">
        <f t="shared" si="7"/>
        <v>N</v>
      </c>
      <c r="C221" t="s">
        <v>1567</v>
      </c>
      <c r="D221" t="str">
        <f t="shared" si="8"/>
        <v/>
      </c>
      <c r="E221" t="s">
        <v>1560</v>
      </c>
      <c r="F221" s="118" t="s">
        <v>318</v>
      </c>
      <c r="G221" t="s">
        <v>1266</v>
      </c>
      <c r="H221" s="37" t="s">
        <v>1267</v>
      </c>
      <c r="I221" s="37" t="s">
        <v>1268</v>
      </c>
      <c r="J221" s="37" t="s">
        <v>1261</v>
      </c>
      <c r="K221" s="37" t="s">
        <v>1269</v>
      </c>
      <c r="L221" s="37" t="s">
        <v>1274</v>
      </c>
      <c r="M221" s="1" t="s">
        <v>901</v>
      </c>
      <c r="N221" s="37"/>
      <c r="O221" t="s">
        <v>1564</v>
      </c>
      <c r="P221" t="s">
        <v>904</v>
      </c>
    </row>
    <row r="222" spans="2:17" x14ac:dyDescent="0.2">
      <c r="B222" t="str">
        <f t="shared" si="7"/>
        <v>N</v>
      </c>
      <c r="C222" t="s">
        <v>1568</v>
      </c>
      <c r="D222" t="str">
        <f t="shared" si="8"/>
        <v/>
      </c>
      <c r="E222" t="s">
        <v>1560</v>
      </c>
      <c r="F222" s="118" t="s">
        <v>318</v>
      </c>
      <c r="G222" s="2" t="s">
        <v>1258</v>
      </c>
      <c r="H222" s="37" t="s">
        <v>1259</v>
      </c>
      <c r="I222" s="37" t="s">
        <v>1260</v>
      </c>
      <c r="J222" s="37" t="s">
        <v>1261</v>
      </c>
      <c r="K222" s="37" t="s">
        <v>1262</v>
      </c>
      <c r="L222" s="37" t="s">
        <v>1274</v>
      </c>
      <c r="M222" s="1" t="s">
        <v>901</v>
      </c>
      <c r="N222" s="37"/>
      <c r="O222" t="s">
        <v>1562</v>
      </c>
      <c r="P222" t="s">
        <v>904</v>
      </c>
      <c r="Q222" s="37"/>
    </row>
    <row r="223" spans="2:17" x14ac:dyDescent="0.2">
      <c r="B223" t="str">
        <f t="shared" si="7"/>
        <v>N</v>
      </c>
      <c r="C223" t="s">
        <v>1569</v>
      </c>
      <c r="D223" t="str">
        <f t="shared" si="8"/>
        <v/>
      </c>
      <c r="E223" t="s">
        <v>1560</v>
      </c>
      <c r="F223" s="118" t="s">
        <v>318</v>
      </c>
      <c r="G223" t="s">
        <v>1266</v>
      </c>
      <c r="H223" s="37" t="s">
        <v>1267</v>
      </c>
      <c r="I223" s="37" t="s">
        <v>1268</v>
      </c>
      <c r="J223" s="37" t="s">
        <v>1261</v>
      </c>
      <c r="K223" s="37" t="s">
        <v>1269</v>
      </c>
      <c r="L223" s="37" t="s">
        <v>1277</v>
      </c>
      <c r="M223" s="67">
        <v>97778036</v>
      </c>
      <c r="N223" s="67"/>
      <c r="O223" t="s">
        <v>1564</v>
      </c>
      <c r="P223" t="s">
        <v>904</v>
      </c>
    </row>
    <row r="224" spans="2:17" x14ac:dyDescent="0.2">
      <c r="B224" t="str">
        <f t="shared" si="7"/>
        <v>N</v>
      </c>
      <c r="C224" t="s">
        <v>1570</v>
      </c>
      <c r="D224" t="str">
        <f t="shared" si="8"/>
        <v/>
      </c>
      <c r="E224" t="s">
        <v>1560</v>
      </c>
      <c r="F224" s="118" t="s">
        <v>318</v>
      </c>
      <c r="G224" s="2" t="s">
        <v>1258</v>
      </c>
      <c r="H224" s="37" t="s">
        <v>1259</v>
      </c>
      <c r="I224" s="37" t="s">
        <v>1260</v>
      </c>
      <c r="J224" s="37" t="s">
        <v>1261</v>
      </c>
      <c r="K224" s="37" t="s">
        <v>1262</v>
      </c>
      <c r="L224" s="37" t="s">
        <v>1277</v>
      </c>
      <c r="M224" s="37" t="s">
        <v>901</v>
      </c>
      <c r="N224" s="37"/>
      <c r="O224" t="s">
        <v>1562</v>
      </c>
      <c r="P224" t="s">
        <v>904</v>
      </c>
      <c r="Q224" s="37">
        <v>126</v>
      </c>
    </row>
    <row r="225" spans="2:17" x14ac:dyDescent="0.2">
      <c r="B225" t="str">
        <f t="shared" si="7"/>
        <v>N</v>
      </c>
      <c r="C225" t="s">
        <v>1571</v>
      </c>
      <c r="D225" t="str">
        <f t="shared" si="8"/>
        <v/>
      </c>
      <c r="E225" t="s">
        <v>1560</v>
      </c>
      <c r="F225" s="118" t="s">
        <v>318</v>
      </c>
      <c r="G225" t="s">
        <v>1266</v>
      </c>
      <c r="H225" s="37" t="s">
        <v>1267</v>
      </c>
      <c r="I225" s="37" t="s">
        <v>1268</v>
      </c>
      <c r="J225" s="37" t="s">
        <v>1261</v>
      </c>
      <c r="K225" s="37" t="s">
        <v>1269</v>
      </c>
      <c r="L225" s="37" t="s">
        <v>900</v>
      </c>
      <c r="M225" s="67">
        <v>97778036</v>
      </c>
      <c r="N225" s="67"/>
      <c r="O225" t="s">
        <v>1564</v>
      </c>
      <c r="P225" t="s">
        <v>904</v>
      </c>
    </row>
    <row r="226" spans="2:17" x14ac:dyDescent="0.2">
      <c r="B226" t="str">
        <f t="shared" si="7"/>
        <v>N</v>
      </c>
      <c r="C226" t="s">
        <v>1572</v>
      </c>
      <c r="D226" t="str">
        <f t="shared" si="8"/>
        <v/>
      </c>
      <c r="E226" t="s">
        <v>1560</v>
      </c>
      <c r="F226" s="118" t="s">
        <v>318</v>
      </c>
      <c r="G226" s="2" t="s">
        <v>1258</v>
      </c>
      <c r="H226" s="37" t="s">
        <v>1259</v>
      </c>
      <c r="I226" s="37" t="s">
        <v>1260</v>
      </c>
      <c r="J226" s="37" t="s">
        <v>1261</v>
      </c>
      <c r="K226" s="37" t="s">
        <v>1262</v>
      </c>
      <c r="L226" s="37" t="s">
        <v>900</v>
      </c>
      <c r="M226" s="37" t="s">
        <v>901</v>
      </c>
      <c r="N226" s="37"/>
      <c r="O226" t="s">
        <v>1562</v>
      </c>
      <c r="P226" t="s">
        <v>904</v>
      </c>
      <c r="Q226" s="37">
        <v>126</v>
      </c>
    </row>
    <row r="227" spans="2:17" x14ac:dyDescent="0.2">
      <c r="B227" t="str">
        <f t="shared" si="7"/>
        <v>N</v>
      </c>
      <c r="C227" t="s">
        <v>1573</v>
      </c>
      <c r="D227" t="str">
        <f t="shared" si="8"/>
        <v/>
      </c>
      <c r="E227" t="s">
        <v>1560</v>
      </c>
      <c r="F227" s="118" t="s">
        <v>318</v>
      </c>
      <c r="G227" t="s">
        <v>1266</v>
      </c>
      <c r="H227" s="37" t="s">
        <v>1267</v>
      </c>
      <c r="I227" s="37" t="s">
        <v>1268</v>
      </c>
      <c r="J227" s="37" t="s">
        <v>1261</v>
      </c>
      <c r="K227" s="37" t="s">
        <v>1269</v>
      </c>
      <c r="L227" s="37" t="s">
        <v>1282</v>
      </c>
      <c r="M227" s="67">
        <v>97778036</v>
      </c>
      <c r="N227" s="67"/>
      <c r="O227" t="s">
        <v>1564</v>
      </c>
      <c r="P227" t="s">
        <v>904</v>
      </c>
    </row>
    <row r="228" spans="2:17" x14ac:dyDescent="0.2">
      <c r="B228" t="str">
        <f t="shared" si="7"/>
        <v>N</v>
      </c>
      <c r="C228" t="s">
        <v>1574</v>
      </c>
      <c r="D228" t="str">
        <f t="shared" si="8"/>
        <v/>
      </c>
      <c r="E228" t="s">
        <v>1560</v>
      </c>
      <c r="F228" s="118" t="s">
        <v>318</v>
      </c>
      <c r="G228" s="2" t="s">
        <v>1258</v>
      </c>
      <c r="H228" s="37" t="s">
        <v>1259</v>
      </c>
      <c r="I228" s="37" t="s">
        <v>1260</v>
      </c>
      <c r="J228" s="37" t="s">
        <v>1261</v>
      </c>
      <c r="K228" s="37" t="s">
        <v>1262</v>
      </c>
      <c r="L228" s="37" t="s">
        <v>1282</v>
      </c>
      <c r="M228" s="37" t="s">
        <v>901</v>
      </c>
      <c r="N228" s="37"/>
      <c r="O228" t="s">
        <v>1575</v>
      </c>
      <c r="P228" t="s">
        <v>904</v>
      </c>
      <c r="Q228" s="37">
        <v>126</v>
      </c>
    </row>
    <row r="229" spans="2:17" x14ac:dyDescent="0.2">
      <c r="B229" t="str">
        <f t="shared" si="7"/>
        <v>N</v>
      </c>
      <c r="C229" t="s">
        <v>1576</v>
      </c>
      <c r="D229" t="str">
        <f t="shared" si="8"/>
        <v/>
      </c>
      <c r="E229" t="s">
        <v>1577</v>
      </c>
      <c r="F229" s="118" t="s">
        <v>257</v>
      </c>
      <c r="G229" s="2" t="s">
        <v>1258</v>
      </c>
      <c r="H229" s="37" t="s">
        <v>1259</v>
      </c>
      <c r="I229" s="37" t="s">
        <v>1260</v>
      </c>
      <c r="J229" s="37" t="s">
        <v>1261</v>
      </c>
      <c r="K229" s="37" t="s">
        <v>1262</v>
      </c>
      <c r="L229" s="37" t="s">
        <v>885</v>
      </c>
      <c r="M229" s="97">
        <v>98876151</v>
      </c>
      <c r="N229" s="37" t="s">
        <v>1578</v>
      </c>
      <c r="O229" t="s">
        <v>1579</v>
      </c>
      <c r="P229" s="37" t="s">
        <v>898</v>
      </c>
      <c r="Q229" s="37">
        <v>0</v>
      </c>
    </row>
    <row r="230" spans="2:17" x14ac:dyDescent="0.2">
      <c r="B230" t="str">
        <f t="shared" si="7"/>
        <v>N</v>
      </c>
      <c r="C230" t="s">
        <v>1580</v>
      </c>
      <c r="D230" t="str">
        <f t="shared" si="8"/>
        <v/>
      </c>
      <c r="E230" t="s">
        <v>1577</v>
      </c>
      <c r="F230" s="118" t="s">
        <v>257</v>
      </c>
      <c r="G230" t="s">
        <v>1266</v>
      </c>
      <c r="H230" s="37" t="s">
        <v>1267</v>
      </c>
      <c r="I230" s="37" t="s">
        <v>1268</v>
      </c>
      <c r="J230" s="37" t="s">
        <v>1261</v>
      </c>
      <c r="K230" s="37" t="s">
        <v>1269</v>
      </c>
      <c r="L230" s="37" t="s">
        <v>885</v>
      </c>
      <c r="M230" s="67">
        <v>97778037</v>
      </c>
      <c r="N230" s="67"/>
      <c r="O230" t="s">
        <v>1581</v>
      </c>
      <c r="P230" t="s">
        <v>904</v>
      </c>
    </row>
    <row r="231" spans="2:17" x14ac:dyDescent="0.2">
      <c r="B231" t="str">
        <f t="shared" si="7"/>
        <v>N</v>
      </c>
      <c r="C231" t="s">
        <v>1582</v>
      </c>
      <c r="D231" t="str">
        <f t="shared" si="8"/>
        <v/>
      </c>
      <c r="E231" t="s">
        <v>1577</v>
      </c>
      <c r="F231" s="118" t="s">
        <v>257</v>
      </c>
      <c r="G231" t="s">
        <v>1266</v>
      </c>
      <c r="H231" s="37" t="s">
        <v>1267</v>
      </c>
      <c r="I231" s="37" t="s">
        <v>1268</v>
      </c>
      <c r="J231" s="37" t="s">
        <v>1261</v>
      </c>
      <c r="K231" s="37" t="s">
        <v>1269</v>
      </c>
      <c r="L231" s="37" t="s">
        <v>906</v>
      </c>
      <c r="M231" s="1" t="s">
        <v>901</v>
      </c>
      <c r="N231" s="37"/>
      <c r="O231" t="s">
        <v>1581</v>
      </c>
      <c r="P231" t="s">
        <v>904</v>
      </c>
    </row>
    <row r="232" spans="2:17" x14ac:dyDescent="0.2">
      <c r="B232" t="str">
        <f t="shared" si="7"/>
        <v>N</v>
      </c>
      <c r="C232" t="s">
        <v>1583</v>
      </c>
      <c r="D232" t="str">
        <f t="shared" si="8"/>
        <v/>
      </c>
      <c r="E232" t="s">
        <v>1577</v>
      </c>
      <c r="F232" s="118" t="s">
        <v>257</v>
      </c>
      <c r="G232" s="2" t="s">
        <v>1258</v>
      </c>
      <c r="H232" s="37" t="s">
        <v>1259</v>
      </c>
      <c r="I232" s="37" t="s">
        <v>1260</v>
      </c>
      <c r="J232" s="37" t="s">
        <v>1261</v>
      </c>
      <c r="K232" s="37" t="s">
        <v>1262</v>
      </c>
      <c r="L232" s="37" t="s">
        <v>906</v>
      </c>
      <c r="M232" s="1" t="s">
        <v>901</v>
      </c>
      <c r="N232" s="37"/>
      <c r="O232" t="s">
        <v>1579</v>
      </c>
      <c r="P232" t="s">
        <v>904</v>
      </c>
      <c r="Q232" s="37"/>
    </row>
    <row r="233" spans="2:17" x14ac:dyDescent="0.2">
      <c r="B233" t="str">
        <f t="shared" si="7"/>
        <v>N</v>
      </c>
      <c r="C233" t="s">
        <v>1584</v>
      </c>
      <c r="D233" t="str">
        <f t="shared" si="8"/>
        <v/>
      </c>
      <c r="E233" t="s">
        <v>1577</v>
      </c>
      <c r="F233" s="118" t="s">
        <v>257</v>
      </c>
      <c r="G233" t="s">
        <v>1266</v>
      </c>
      <c r="H233" s="37" t="s">
        <v>1267</v>
      </c>
      <c r="I233" s="37" t="s">
        <v>1268</v>
      </c>
      <c r="J233" s="37" t="s">
        <v>1261</v>
      </c>
      <c r="K233" s="37" t="s">
        <v>1269</v>
      </c>
      <c r="L233" s="37" t="s">
        <v>1274</v>
      </c>
      <c r="M233" s="1" t="s">
        <v>901</v>
      </c>
      <c r="N233" s="37"/>
      <c r="O233" t="s">
        <v>1581</v>
      </c>
      <c r="P233" t="s">
        <v>904</v>
      </c>
    </row>
    <row r="234" spans="2:17" x14ac:dyDescent="0.2">
      <c r="B234" t="str">
        <f t="shared" si="7"/>
        <v>N</v>
      </c>
      <c r="C234" t="s">
        <v>1585</v>
      </c>
      <c r="D234" t="str">
        <f t="shared" si="8"/>
        <v/>
      </c>
      <c r="E234" t="s">
        <v>1577</v>
      </c>
      <c r="F234" s="118" t="s">
        <v>257</v>
      </c>
      <c r="G234" s="2" t="s">
        <v>1258</v>
      </c>
      <c r="H234" s="37" t="s">
        <v>1259</v>
      </c>
      <c r="I234" s="37" t="s">
        <v>1260</v>
      </c>
      <c r="J234" s="37" t="s">
        <v>1261</v>
      </c>
      <c r="K234" s="37" t="s">
        <v>1262</v>
      </c>
      <c r="L234" s="37" t="s">
        <v>1274</v>
      </c>
      <c r="M234" s="1" t="s">
        <v>901</v>
      </c>
      <c r="N234" s="37"/>
      <c r="O234" t="s">
        <v>1579</v>
      </c>
      <c r="P234" t="s">
        <v>904</v>
      </c>
      <c r="Q234" s="37"/>
    </row>
    <row r="235" spans="2:17" x14ac:dyDescent="0.2">
      <c r="B235" t="str">
        <f t="shared" si="7"/>
        <v>N</v>
      </c>
      <c r="C235" t="s">
        <v>1586</v>
      </c>
      <c r="D235" t="str">
        <f t="shared" si="8"/>
        <v/>
      </c>
      <c r="E235" t="s">
        <v>1577</v>
      </c>
      <c r="F235" s="118" t="s">
        <v>257</v>
      </c>
      <c r="G235" t="s">
        <v>1266</v>
      </c>
      <c r="H235" s="37" t="s">
        <v>1267</v>
      </c>
      <c r="I235" s="37" t="s">
        <v>1268</v>
      </c>
      <c r="J235" s="37" t="s">
        <v>1261</v>
      </c>
      <c r="K235" s="37" t="s">
        <v>1269</v>
      </c>
      <c r="L235" s="37" t="s">
        <v>1277</v>
      </c>
      <c r="M235" s="67">
        <v>97778037</v>
      </c>
      <c r="N235" s="67"/>
      <c r="O235" t="s">
        <v>1581</v>
      </c>
      <c r="P235" t="s">
        <v>904</v>
      </c>
    </row>
    <row r="236" spans="2:17" x14ac:dyDescent="0.2">
      <c r="B236" t="str">
        <f t="shared" si="7"/>
        <v>N</v>
      </c>
      <c r="C236" t="s">
        <v>1587</v>
      </c>
      <c r="D236" t="str">
        <f t="shared" si="8"/>
        <v/>
      </c>
      <c r="E236" t="s">
        <v>1577</v>
      </c>
      <c r="F236" s="118" t="s">
        <v>257</v>
      </c>
      <c r="G236" s="2" t="s">
        <v>1258</v>
      </c>
      <c r="H236" s="37" t="s">
        <v>1259</v>
      </c>
      <c r="I236" s="37" t="s">
        <v>1260</v>
      </c>
      <c r="J236" s="37" t="s">
        <v>1261</v>
      </c>
      <c r="K236" s="37" t="s">
        <v>1262</v>
      </c>
      <c r="L236" s="37" t="s">
        <v>1277</v>
      </c>
      <c r="M236" s="37" t="s">
        <v>901</v>
      </c>
      <c r="N236" s="37"/>
      <c r="O236" t="s">
        <v>1579</v>
      </c>
      <c r="P236" t="s">
        <v>904</v>
      </c>
      <c r="Q236" s="37">
        <v>126</v>
      </c>
    </row>
    <row r="237" spans="2:17" x14ac:dyDescent="0.2">
      <c r="B237" t="str">
        <f t="shared" si="7"/>
        <v>N</v>
      </c>
      <c r="C237" t="s">
        <v>1588</v>
      </c>
      <c r="D237" t="str">
        <f t="shared" si="8"/>
        <v/>
      </c>
      <c r="E237" t="s">
        <v>1577</v>
      </c>
      <c r="F237" s="118" t="s">
        <v>257</v>
      </c>
      <c r="G237" t="s">
        <v>1266</v>
      </c>
      <c r="H237" s="37" t="s">
        <v>1267</v>
      </c>
      <c r="I237" s="37" t="s">
        <v>1268</v>
      </c>
      <c r="J237" s="37" t="s">
        <v>1261</v>
      </c>
      <c r="K237" s="37" t="s">
        <v>1269</v>
      </c>
      <c r="L237" s="37" t="s">
        <v>900</v>
      </c>
      <c r="M237" s="67">
        <v>97778037</v>
      </c>
      <c r="N237" s="67"/>
      <c r="O237" t="s">
        <v>1581</v>
      </c>
      <c r="P237" t="s">
        <v>904</v>
      </c>
    </row>
    <row r="238" spans="2:17" x14ac:dyDescent="0.2">
      <c r="B238" t="str">
        <f t="shared" si="7"/>
        <v>N</v>
      </c>
      <c r="C238" t="s">
        <v>1589</v>
      </c>
      <c r="D238" t="str">
        <f t="shared" si="8"/>
        <v/>
      </c>
      <c r="E238" t="s">
        <v>1577</v>
      </c>
      <c r="F238" s="118" t="s">
        <v>257</v>
      </c>
      <c r="G238" s="2" t="s">
        <v>1258</v>
      </c>
      <c r="H238" s="37" t="s">
        <v>1259</v>
      </c>
      <c r="I238" s="37" t="s">
        <v>1260</v>
      </c>
      <c r="J238" s="37" t="s">
        <v>1261</v>
      </c>
      <c r="K238" s="37" t="s">
        <v>1262</v>
      </c>
      <c r="L238" s="37" t="s">
        <v>900</v>
      </c>
      <c r="M238" s="37" t="s">
        <v>901</v>
      </c>
      <c r="N238" s="37"/>
      <c r="O238" t="s">
        <v>1579</v>
      </c>
      <c r="P238" t="s">
        <v>904</v>
      </c>
      <c r="Q238" s="37">
        <v>126</v>
      </c>
    </row>
    <row r="239" spans="2:17" x14ac:dyDescent="0.2">
      <c r="B239" t="str">
        <f t="shared" si="7"/>
        <v>N</v>
      </c>
      <c r="C239" t="s">
        <v>1590</v>
      </c>
      <c r="D239" t="str">
        <f t="shared" si="8"/>
        <v/>
      </c>
      <c r="E239" t="s">
        <v>1577</v>
      </c>
      <c r="F239" s="118" t="s">
        <v>257</v>
      </c>
      <c r="G239" t="s">
        <v>1266</v>
      </c>
      <c r="H239" s="37" t="s">
        <v>1267</v>
      </c>
      <c r="I239" s="37" t="s">
        <v>1268</v>
      </c>
      <c r="J239" s="37" t="s">
        <v>1261</v>
      </c>
      <c r="K239" s="37" t="s">
        <v>1269</v>
      </c>
      <c r="L239" s="37" t="s">
        <v>1282</v>
      </c>
      <c r="M239" s="67">
        <v>97778037</v>
      </c>
      <c r="N239" s="67"/>
      <c r="O239" t="s">
        <v>1581</v>
      </c>
      <c r="P239" t="s">
        <v>904</v>
      </c>
    </row>
    <row r="240" spans="2:17" x14ac:dyDescent="0.2">
      <c r="B240" t="str">
        <f t="shared" si="7"/>
        <v>N</v>
      </c>
      <c r="C240" t="s">
        <v>1591</v>
      </c>
      <c r="D240" t="str">
        <f t="shared" si="8"/>
        <v/>
      </c>
      <c r="E240" t="s">
        <v>1577</v>
      </c>
      <c r="F240" s="118" t="s">
        <v>257</v>
      </c>
      <c r="G240" s="2" t="s">
        <v>1258</v>
      </c>
      <c r="H240" s="37" t="s">
        <v>1259</v>
      </c>
      <c r="I240" s="37" t="s">
        <v>1260</v>
      </c>
      <c r="J240" s="37" t="s">
        <v>1261</v>
      </c>
      <c r="K240" s="37" t="s">
        <v>1262</v>
      </c>
      <c r="L240" s="37" t="s">
        <v>1282</v>
      </c>
      <c r="M240" s="37" t="s">
        <v>901</v>
      </c>
      <c r="N240" s="37"/>
      <c r="O240" t="s">
        <v>1592</v>
      </c>
      <c r="P240" t="s">
        <v>904</v>
      </c>
      <c r="Q240" s="37">
        <v>126</v>
      </c>
    </row>
    <row r="241" spans="2:17" x14ac:dyDescent="0.2">
      <c r="B241" t="str">
        <f t="shared" si="7"/>
        <v>N</v>
      </c>
      <c r="C241" t="s">
        <v>1593</v>
      </c>
      <c r="D241" t="str">
        <f t="shared" si="8"/>
        <v/>
      </c>
      <c r="E241" t="s">
        <v>1594</v>
      </c>
      <c r="F241" s="118" t="s">
        <v>435</v>
      </c>
      <c r="G241" s="2" t="s">
        <v>1258</v>
      </c>
      <c r="H241" s="37" t="s">
        <v>1259</v>
      </c>
      <c r="I241" s="37" t="s">
        <v>1260</v>
      </c>
      <c r="J241" s="37" t="s">
        <v>1261</v>
      </c>
      <c r="K241" s="37" t="s">
        <v>1262</v>
      </c>
      <c r="L241" s="37" t="s">
        <v>885</v>
      </c>
      <c r="M241" s="97">
        <v>98876140</v>
      </c>
      <c r="N241" s="37" t="s">
        <v>1595</v>
      </c>
      <c r="O241" t="s">
        <v>1596</v>
      </c>
      <c r="P241" s="37" t="s">
        <v>898</v>
      </c>
      <c r="Q241" s="37">
        <v>0</v>
      </c>
    </row>
    <row r="242" spans="2:17" x14ac:dyDescent="0.2">
      <c r="B242" t="str">
        <f t="shared" si="7"/>
        <v>N</v>
      </c>
      <c r="C242" t="s">
        <v>1597</v>
      </c>
      <c r="D242" t="str">
        <f t="shared" si="8"/>
        <v/>
      </c>
      <c r="E242" t="s">
        <v>1594</v>
      </c>
      <c r="F242" s="118" t="s">
        <v>435</v>
      </c>
      <c r="G242" t="s">
        <v>1266</v>
      </c>
      <c r="H242" s="37" t="s">
        <v>1267</v>
      </c>
      <c r="I242" s="37" t="s">
        <v>1268</v>
      </c>
      <c r="J242" s="37" t="s">
        <v>1261</v>
      </c>
      <c r="K242" s="37" t="s">
        <v>1269</v>
      </c>
      <c r="L242" s="37" t="s">
        <v>885</v>
      </c>
      <c r="M242" s="67">
        <v>97778038</v>
      </c>
      <c r="N242" s="67"/>
      <c r="O242" t="s">
        <v>1598</v>
      </c>
      <c r="P242" t="s">
        <v>904</v>
      </c>
    </row>
    <row r="243" spans="2:17" x14ac:dyDescent="0.2">
      <c r="B243" t="str">
        <f t="shared" si="7"/>
        <v>N</v>
      </c>
      <c r="C243" t="s">
        <v>1599</v>
      </c>
      <c r="D243" t="str">
        <f t="shared" si="8"/>
        <v/>
      </c>
      <c r="E243" t="s">
        <v>1594</v>
      </c>
      <c r="F243" s="118" t="s">
        <v>435</v>
      </c>
      <c r="G243" t="s">
        <v>1266</v>
      </c>
      <c r="H243" s="37" t="s">
        <v>1267</v>
      </c>
      <c r="I243" s="37" t="s">
        <v>1268</v>
      </c>
      <c r="J243" s="37" t="s">
        <v>1261</v>
      </c>
      <c r="K243" s="37" t="s">
        <v>1269</v>
      </c>
      <c r="L243" s="37" t="s">
        <v>906</v>
      </c>
      <c r="M243" s="1" t="s">
        <v>901</v>
      </c>
      <c r="N243" s="37"/>
      <c r="O243" t="s">
        <v>1598</v>
      </c>
      <c r="P243" t="s">
        <v>904</v>
      </c>
    </row>
    <row r="244" spans="2:17" x14ac:dyDescent="0.2">
      <c r="B244" t="str">
        <f t="shared" si="7"/>
        <v>N</v>
      </c>
      <c r="C244" t="s">
        <v>1600</v>
      </c>
      <c r="D244" t="str">
        <f t="shared" si="8"/>
        <v/>
      </c>
      <c r="E244" t="s">
        <v>1594</v>
      </c>
      <c r="F244" s="118" t="s">
        <v>435</v>
      </c>
      <c r="G244" s="2" t="s">
        <v>1258</v>
      </c>
      <c r="H244" s="37" t="s">
        <v>1259</v>
      </c>
      <c r="I244" s="37" t="s">
        <v>1260</v>
      </c>
      <c r="J244" s="37" t="s">
        <v>1261</v>
      </c>
      <c r="K244" s="37" t="s">
        <v>1262</v>
      </c>
      <c r="L244" s="37" t="s">
        <v>906</v>
      </c>
      <c r="M244" s="1" t="s">
        <v>901</v>
      </c>
      <c r="N244" s="37"/>
      <c r="O244" t="s">
        <v>1596</v>
      </c>
      <c r="P244" t="s">
        <v>904</v>
      </c>
      <c r="Q244" s="37"/>
    </row>
    <row r="245" spans="2:17" x14ac:dyDescent="0.2">
      <c r="B245" t="str">
        <f t="shared" si="7"/>
        <v>N</v>
      </c>
      <c r="C245" t="s">
        <v>1601</v>
      </c>
      <c r="D245" t="str">
        <f t="shared" si="8"/>
        <v/>
      </c>
      <c r="E245" t="s">
        <v>1594</v>
      </c>
      <c r="F245" s="118" t="s">
        <v>435</v>
      </c>
      <c r="G245" t="s">
        <v>1266</v>
      </c>
      <c r="H245" s="37" t="s">
        <v>1267</v>
      </c>
      <c r="I245" s="37" t="s">
        <v>1268</v>
      </c>
      <c r="J245" s="37" t="s">
        <v>1261</v>
      </c>
      <c r="K245" s="37" t="s">
        <v>1269</v>
      </c>
      <c r="L245" s="37" t="s">
        <v>1274</v>
      </c>
      <c r="M245" s="1" t="s">
        <v>901</v>
      </c>
      <c r="N245" s="37"/>
      <c r="O245" t="s">
        <v>1598</v>
      </c>
      <c r="P245" t="s">
        <v>904</v>
      </c>
    </row>
    <row r="246" spans="2:17" x14ac:dyDescent="0.2">
      <c r="B246" t="str">
        <f t="shared" si="7"/>
        <v>N</v>
      </c>
      <c r="C246" t="s">
        <v>1602</v>
      </c>
      <c r="D246" t="str">
        <f t="shared" si="8"/>
        <v/>
      </c>
      <c r="E246" t="s">
        <v>1594</v>
      </c>
      <c r="F246" s="118" t="s">
        <v>435</v>
      </c>
      <c r="G246" s="2" t="s">
        <v>1258</v>
      </c>
      <c r="H246" s="37" t="s">
        <v>1259</v>
      </c>
      <c r="I246" s="37" t="s">
        <v>1260</v>
      </c>
      <c r="J246" s="37" t="s">
        <v>1261</v>
      </c>
      <c r="K246" s="37" t="s">
        <v>1262</v>
      </c>
      <c r="L246" s="37" t="s">
        <v>1274</v>
      </c>
      <c r="M246" s="1" t="s">
        <v>901</v>
      </c>
      <c r="N246" s="37"/>
      <c r="O246" t="s">
        <v>1596</v>
      </c>
      <c r="P246" t="s">
        <v>904</v>
      </c>
      <c r="Q246" s="37"/>
    </row>
    <row r="247" spans="2:17" x14ac:dyDescent="0.2">
      <c r="B247" t="str">
        <f t="shared" si="7"/>
        <v>N</v>
      </c>
      <c r="C247" t="s">
        <v>1603</v>
      </c>
      <c r="D247" t="str">
        <f t="shared" si="8"/>
        <v/>
      </c>
      <c r="E247" t="s">
        <v>1594</v>
      </c>
      <c r="F247" s="118" t="s">
        <v>435</v>
      </c>
      <c r="G247" t="s">
        <v>1266</v>
      </c>
      <c r="H247" s="37" t="s">
        <v>1267</v>
      </c>
      <c r="I247" s="37" t="s">
        <v>1268</v>
      </c>
      <c r="J247" s="37" t="s">
        <v>1261</v>
      </c>
      <c r="K247" s="37" t="s">
        <v>1269</v>
      </c>
      <c r="L247" s="37" t="s">
        <v>1277</v>
      </c>
      <c r="M247" s="67">
        <v>97778038</v>
      </c>
      <c r="N247" s="67"/>
      <c r="O247" t="s">
        <v>1598</v>
      </c>
      <c r="P247" t="s">
        <v>904</v>
      </c>
    </row>
    <row r="248" spans="2:17" x14ac:dyDescent="0.2">
      <c r="B248" t="str">
        <f t="shared" si="7"/>
        <v>N</v>
      </c>
      <c r="C248" t="s">
        <v>1604</v>
      </c>
      <c r="D248" t="str">
        <f t="shared" si="8"/>
        <v/>
      </c>
      <c r="E248" t="s">
        <v>1594</v>
      </c>
      <c r="F248" s="118" t="s">
        <v>435</v>
      </c>
      <c r="G248" s="2" t="s">
        <v>1258</v>
      </c>
      <c r="H248" s="37" t="s">
        <v>1259</v>
      </c>
      <c r="I248" s="37" t="s">
        <v>1260</v>
      </c>
      <c r="J248" s="37" t="s">
        <v>1261</v>
      </c>
      <c r="K248" s="37" t="s">
        <v>1262</v>
      </c>
      <c r="L248" s="37" t="s">
        <v>1277</v>
      </c>
      <c r="M248" s="37" t="s">
        <v>901</v>
      </c>
      <c r="N248" s="37"/>
      <c r="O248" t="s">
        <v>1596</v>
      </c>
      <c r="P248" t="s">
        <v>904</v>
      </c>
      <c r="Q248" s="37">
        <v>126</v>
      </c>
    </row>
    <row r="249" spans="2:17" x14ac:dyDescent="0.2">
      <c r="B249" t="str">
        <f t="shared" si="7"/>
        <v>N</v>
      </c>
      <c r="C249" t="s">
        <v>1605</v>
      </c>
      <c r="D249" t="str">
        <f t="shared" si="8"/>
        <v/>
      </c>
      <c r="E249" t="s">
        <v>1594</v>
      </c>
      <c r="F249" s="118" t="s">
        <v>435</v>
      </c>
      <c r="G249" t="s">
        <v>1266</v>
      </c>
      <c r="H249" s="37" t="s">
        <v>1267</v>
      </c>
      <c r="I249" s="37" t="s">
        <v>1268</v>
      </c>
      <c r="J249" s="37" t="s">
        <v>1261</v>
      </c>
      <c r="K249" s="37" t="s">
        <v>1269</v>
      </c>
      <c r="L249" s="37" t="s">
        <v>900</v>
      </c>
      <c r="M249" s="67">
        <v>97778038</v>
      </c>
      <c r="N249" s="67"/>
      <c r="O249" t="s">
        <v>1598</v>
      </c>
      <c r="P249" t="s">
        <v>904</v>
      </c>
    </row>
    <row r="250" spans="2:17" x14ac:dyDescent="0.2">
      <c r="B250" t="str">
        <f t="shared" si="7"/>
        <v>N</v>
      </c>
      <c r="C250" t="s">
        <v>1606</v>
      </c>
      <c r="D250" t="str">
        <f t="shared" si="8"/>
        <v/>
      </c>
      <c r="E250" t="s">
        <v>1594</v>
      </c>
      <c r="F250" s="118" t="s">
        <v>435</v>
      </c>
      <c r="G250" s="2" t="s">
        <v>1258</v>
      </c>
      <c r="H250" s="37" t="s">
        <v>1259</v>
      </c>
      <c r="I250" s="37" t="s">
        <v>1260</v>
      </c>
      <c r="J250" s="37" t="s">
        <v>1261</v>
      </c>
      <c r="K250" s="37" t="s">
        <v>1262</v>
      </c>
      <c r="L250" s="37" t="s">
        <v>900</v>
      </c>
      <c r="M250" s="37" t="s">
        <v>901</v>
      </c>
      <c r="N250" s="37"/>
      <c r="O250" t="s">
        <v>1596</v>
      </c>
      <c r="P250" t="s">
        <v>904</v>
      </c>
      <c r="Q250" s="37">
        <v>126</v>
      </c>
    </row>
    <row r="251" spans="2:17" x14ac:dyDescent="0.2">
      <c r="B251" t="str">
        <f t="shared" si="7"/>
        <v>N</v>
      </c>
      <c r="C251" t="s">
        <v>1607</v>
      </c>
      <c r="D251" t="str">
        <f t="shared" si="8"/>
        <v/>
      </c>
      <c r="E251" t="s">
        <v>1594</v>
      </c>
      <c r="F251" s="118" t="s">
        <v>435</v>
      </c>
      <c r="G251" t="s">
        <v>1266</v>
      </c>
      <c r="H251" s="37" t="s">
        <v>1267</v>
      </c>
      <c r="I251" s="37" t="s">
        <v>1268</v>
      </c>
      <c r="J251" s="37" t="s">
        <v>1261</v>
      </c>
      <c r="K251" s="37" t="s">
        <v>1269</v>
      </c>
      <c r="L251" s="37" t="s">
        <v>1282</v>
      </c>
      <c r="M251" s="67">
        <v>97778038</v>
      </c>
      <c r="N251" s="67"/>
      <c r="O251" t="s">
        <v>1598</v>
      </c>
      <c r="P251" t="s">
        <v>904</v>
      </c>
    </row>
    <row r="252" spans="2:17" x14ac:dyDescent="0.2">
      <c r="B252" t="str">
        <f t="shared" si="7"/>
        <v>N</v>
      </c>
      <c r="C252" t="s">
        <v>1608</v>
      </c>
      <c r="D252" t="str">
        <f t="shared" si="8"/>
        <v/>
      </c>
      <c r="E252" t="s">
        <v>1594</v>
      </c>
      <c r="F252" s="118" t="s">
        <v>435</v>
      </c>
      <c r="G252" s="2" t="s">
        <v>1258</v>
      </c>
      <c r="H252" s="37" t="s">
        <v>1259</v>
      </c>
      <c r="I252" s="37" t="s">
        <v>1260</v>
      </c>
      <c r="J252" s="37" t="s">
        <v>1261</v>
      </c>
      <c r="K252" s="37" t="s">
        <v>1262</v>
      </c>
      <c r="L252" s="37" t="s">
        <v>1282</v>
      </c>
      <c r="M252" s="37" t="s">
        <v>901</v>
      </c>
      <c r="N252" s="37"/>
      <c r="O252" t="s">
        <v>1609</v>
      </c>
      <c r="P252" t="s">
        <v>904</v>
      </c>
      <c r="Q252" s="37">
        <v>126</v>
      </c>
    </row>
    <row r="253" spans="2:17" x14ac:dyDescent="0.2">
      <c r="B253" t="str">
        <f t="shared" si="7"/>
        <v>N</v>
      </c>
      <c r="C253" t="s">
        <v>1610</v>
      </c>
      <c r="D253" t="str">
        <f t="shared" si="8"/>
        <v/>
      </c>
      <c r="E253" t="s">
        <v>1611</v>
      </c>
      <c r="F253" s="118" t="s">
        <v>257</v>
      </c>
      <c r="G253" s="2" t="s">
        <v>1258</v>
      </c>
      <c r="H253" s="37" t="s">
        <v>1259</v>
      </c>
      <c r="I253" s="37" t="s">
        <v>1260</v>
      </c>
      <c r="J253" s="37" t="s">
        <v>1261</v>
      </c>
      <c r="K253" s="37" t="s">
        <v>1262</v>
      </c>
      <c r="L253" s="37" t="s">
        <v>885</v>
      </c>
      <c r="M253" s="97">
        <v>98876152</v>
      </c>
      <c r="N253" s="37" t="s">
        <v>1612</v>
      </c>
      <c r="O253" t="s">
        <v>1613</v>
      </c>
      <c r="P253" s="37" t="s">
        <v>898</v>
      </c>
      <c r="Q253" s="37">
        <v>0</v>
      </c>
    </row>
    <row r="254" spans="2:17" x14ac:dyDescent="0.2">
      <c r="B254" t="str">
        <f t="shared" si="7"/>
        <v>N</v>
      </c>
      <c r="C254" t="s">
        <v>1614</v>
      </c>
      <c r="D254" t="str">
        <f t="shared" si="8"/>
        <v/>
      </c>
      <c r="E254" t="s">
        <v>1611</v>
      </c>
      <c r="F254" s="118" t="s">
        <v>257</v>
      </c>
      <c r="G254" t="s">
        <v>1266</v>
      </c>
      <c r="H254" s="37" t="s">
        <v>1267</v>
      </c>
      <c r="I254" s="37" t="s">
        <v>1268</v>
      </c>
      <c r="J254" s="37" t="s">
        <v>1261</v>
      </c>
      <c r="K254" s="37" t="s">
        <v>1269</v>
      </c>
      <c r="L254" s="37" t="s">
        <v>885</v>
      </c>
      <c r="M254" s="67">
        <v>97778039</v>
      </c>
      <c r="N254" s="67"/>
      <c r="O254" t="s">
        <v>1615</v>
      </c>
      <c r="P254" t="s">
        <v>904</v>
      </c>
    </row>
    <row r="255" spans="2:17" x14ac:dyDescent="0.2">
      <c r="B255" t="str">
        <f t="shared" si="7"/>
        <v>N</v>
      </c>
      <c r="C255" t="s">
        <v>1616</v>
      </c>
      <c r="D255" t="str">
        <f t="shared" si="8"/>
        <v/>
      </c>
      <c r="E255" t="s">
        <v>1611</v>
      </c>
      <c r="F255" s="118" t="s">
        <v>257</v>
      </c>
      <c r="G255" t="s">
        <v>1266</v>
      </c>
      <c r="H255" s="37" t="s">
        <v>1267</v>
      </c>
      <c r="I255" s="37" t="s">
        <v>1268</v>
      </c>
      <c r="J255" s="37" t="s">
        <v>1261</v>
      </c>
      <c r="K255" s="37" t="s">
        <v>1269</v>
      </c>
      <c r="L255" s="37" t="s">
        <v>906</v>
      </c>
      <c r="M255" s="1" t="s">
        <v>901</v>
      </c>
      <c r="N255" s="37"/>
      <c r="O255" t="s">
        <v>1615</v>
      </c>
      <c r="P255" t="s">
        <v>904</v>
      </c>
    </row>
    <row r="256" spans="2:17" x14ac:dyDescent="0.2">
      <c r="B256" t="str">
        <f t="shared" si="7"/>
        <v>N</v>
      </c>
      <c r="C256" t="s">
        <v>1617</v>
      </c>
      <c r="D256" t="str">
        <f t="shared" si="8"/>
        <v/>
      </c>
      <c r="E256" t="s">
        <v>1611</v>
      </c>
      <c r="F256" s="118" t="s">
        <v>257</v>
      </c>
      <c r="G256" s="2" t="s">
        <v>1258</v>
      </c>
      <c r="H256" s="37" t="s">
        <v>1259</v>
      </c>
      <c r="I256" s="37" t="s">
        <v>1260</v>
      </c>
      <c r="J256" s="37" t="s">
        <v>1261</v>
      </c>
      <c r="K256" s="37" t="s">
        <v>1262</v>
      </c>
      <c r="L256" s="37" t="s">
        <v>906</v>
      </c>
      <c r="M256" s="1" t="s">
        <v>901</v>
      </c>
      <c r="N256" s="37"/>
      <c r="O256" t="s">
        <v>1613</v>
      </c>
      <c r="P256" t="s">
        <v>904</v>
      </c>
      <c r="Q256" s="37"/>
    </row>
    <row r="257" spans="2:17" x14ac:dyDescent="0.2">
      <c r="B257" t="str">
        <f t="shared" si="7"/>
        <v>N</v>
      </c>
      <c r="C257" t="s">
        <v>1618</v>
      </c>
      <c r="D257" t="str">
        <f t="shared" si="8"/>
        <v/>
      </c>
      <c r="E257" t="s">
        <v>1611</v>
      </c>
      <c r="F257" s="118" t="s">
        <v>257</v>
      </c>
      <c r="G257" t="s">
        <v>1266</v>
      </c>
      <c r="H257" s="37" t="s">
        <v>1267</v>
      </c>
      <c r="I257" s="37" t="s">
        <v>1268</v>
      </c>
      <c r="J257" s="37" t="s">
        <v>1261</v>
      </c>
      <c r="K257" s="37" t="s">
        <v>1269</v>
      </c>
      <c r="L257" s="37" t="s">
        <v>1274</v>
      </c>
      <c r="M257" s="1" t="s">
        <v>901</v>
      </c>
      <c r="N257" s="37"/>
      <c r="O257" t="s">
        <v>1615</v>
      </c>
      <c r="P257" t="s">
        <v>904</v>
      </c>
    </row>
    <row r="258" spans="2:17" x14ac:dyDescent="0.2">
      <c r="B258" t="str">
        <f t="shared" si="7"/>
        <v>N</v>
      </c>
      <c r="C258" t="s">
        <v>1619</v>
      </c>
      <c r="D258" t="str">
        <f t="shared" si="8"/>
        <v/>
      </c>
      <c r="E258" t="s">
        <v>1611</v>
      </c>
      <c r="F258" s="118" t="s">
        <v>257</v>
      </c>
      <c r="G258" s="2" t="s">
        <v>1258</v>
      </c>
      <c r="H258" s="37" t="s">
        <v>1259</v>
      </c>
      <c r="I258" s="37" t="s">
        <v>1260</v>
      </c>
      <c r="J258" s="37" t="s">
        <v>1261</v>
      </c>
      <c r="K258" s="37" t="s">
        <v>1262</v>
      </c>
      <c r="L258" s="37" t="s">
        <v>1274</v>
      </c>
      <c r="M258" s="1" t="s">
        <v>901</v>
      </c>
      <c r="N258" s="37"/>
      <c r="O258" t="s">
        <v>1613</v>
      </c>
      <c r="P258" t="s">
        <v>904</v>
      </c>
      <c r="Q258" s="37"/>
    </row>
    <row r="259" spans="2:17" x14ac:dyDescent="0.2">
      <c r="B259" t="str">
        <f t="shared" si="7"/>
        <v>N</v>
      </c>
      <c r="C259" t="s">
        <v>1620</v>
      </c>
      <c r="D259" t="str">
        <f t="shared" si="8"/>
        <v/>
      </c>
      <c r="E259" t="s">
        <v>1611</v>
      </c>
      <c r="F259" s="118" t="s">
        <v>257</v>
      </c>
      <c r="G259" t="s">
        <v>1266</v>
      </c>
      <c r="H259" s="37" t="s">
        <v>1267</v>
      </c>
      <c r="I259" s="37" t="s">
        <v>1268</v>
      </c>
      <c r="J259" s="37" t="s">
        <v>1261</v>
      </c>
      <c r="K259" s="37" t="s">
        <v>1269</v>
      </c>
      <c r="L259" s="37" t="s">
        <v>1277</v>
      </c>
      <c r="M259" s="67">
        <v>97778039</v>
      </c>
      <c r="N259" s="67"/>
      <c r="O259" t="s">
        <v>1615</v>
      </c>
      <c r="P259" t="s">
        <v>904</v>
      </c>
    </row>
    <row r="260" spans="2:17" x14ac:dyDescent="0.2">
      <c r="B260" t="str">
        <f t="shared" si="7"/>
        <v>N</v>
      </c>
      <c r="C260" t="s">
        <v>1621</v>
      </c>
      <c r="D260" t="str">
        <f t="shared" si="8"/>
        <v/>
      </c>
      <c r="E260" t="s">
        <v>1611</v>
      </c>
      <c r="F260" s="118" t="s">
        <v>257</v>
      </c>
      <c r="G260" s="2" t="s">
        <v>1258</v>
      </c>
      <c r="H260" s="37" t="s">
        <v>1259</v>
      </c>
      <c r="I260" s="37" t="s">
        <v>1260</v>
      </c>
      <c r="J260" s="37" t="s">
        <v>1261</v>
      </c>
      <c r="K260" s="37" t="s">
        <v>1262</v>
      </c>
      <c r="L260" s="37" t="s">
        <v>1277</v>
      </c>
      <c r="M260" s="37" t="s">
        <v>901</v>
      </c>
      <c r="N260" s="37"/>
      <c r="O260" t="s">
        <v>1613</v>
      </c>
      <c r="P260" t="s">
        <v>904</v>
      </c>
      <c r="Q260" s="37">
        <v>126</v>
      </c>
    </row>
    <row r="261" spans="2:17" x14ac:dyDescent="0.2">
      <c r="B261" t="str">
        <f t="shared" si="7"/>
        <v>N</v>
      </c>
      <c r="C261" t="s">
        <v>1622</v>
      </c>
      <c r="D261" t="str">
        <f t="shared" si="8"/>
        <v/>
      </c>
      <c r="E261" t="s">
        <v>1611</v>
      </c>
      <c r="F261" s="118" t="s">
        <v>257</v>
      </c>
      <c r="G261" t="s">
        <v>1266</v>
      </c>
      <c r="H261" s="37" t="s">
        <v>1267</v>
      </c>
      <c r="I261" s="37" t="s">
        <v>1268</v>
      </c>
      <c r="J261" s="37" t="s">
        <v>1261</v>
      </c>
      <c r="K261" s="37" t="s">
        <v>1269</v>
      </c>
      <c r="L261" s="37" t="s">
        <v>900</v>
      </c>
      <c r="M261" s="67">
        <v>97778039</v>
      </c>
      <c r="N261" s="67"/>
      <c r="O261" t="s">
        <v>1615</v>
      </c>
      <c r="P261" t="s">
        <v>904</v>
      </c>
    </row>
    <row r="262" spans="2:17" x14ac:dyDescent="0.2">
      <c r="B262" t="str">
        <f t="shared" si="7"/>
        <v>N</v>
      </c>
      <c r="C262" t="s">
        <v>1623</v>
      </c>
      <c r="D262" t="str">
        <f t="shared" si="8"/>
        <v/>
      </c>
      <c r="E262" t="s">
        <v>1611</v>
      </c>
      <c r="F262" s="118" t="s">
        <v>257</v>
      </c>
      <c r="G262" s="2" t="s">
        <v>1258</v>
      </c>
      <c r="H262" s="37" t="s">
        <v>1259</v>
      </c>
      <c r="I262" s="37" t="s">
        <v>1260</v>
      </c>
      <c r="J262" s="37" t="s">
        <v>1261</v>
      </c>
      <c r="K262" s="37" t="s">
        <v>1262</v>
      </c>
      <c r="L262" s="37" t="s">
        <v>900</v>
      </c>
      <c r="M262" s="37" t="s">
        <v>901</v>
      </c>
      <c r="N262" s="37"/>
      <c r="O262" t="s">
        <v>1613</v>
      </c>
      <c r="P262" t="s">
        <v>904</v>
      </c>
      <c r="Q262" s="37">
        <v>126</v>
      </c>
    </row>
    <row r="263" spans="2:17" x14ac:dyDescent="0.2">
      <c r="B263" t="str">
        <f t="shared" ref="B263:B326" si="9">IF(I263="B21", IF(L263="Coating_Standard", "Y", "N"), "N")</f>
        <v>N</v>
      </c>
      <c r="C263" t="s">
        <v>1624</v>
      </c>
      <c r="D263" t="str">
        <f t="shared" ref="D263:D326" si="10">IF(B263="Y", C263, "")</f>
        <v/>
      </c>
      <c r="E263" t="s">
        <v>1611</v>
      </c>
      <c r="F263" s="118" t="s">
        <v>257</v>
      </c>
      <c r="G263" t="s">
        <v>1266</v>
      </c>
      <c r="H263" s="37" t="s">
        <v>1267</v>
      </c>
      <c r="I263" s="37" t="s">
        <v>1268</v>
      </c>
      <c r="J263" s="37" t="s">
        <v>1261</v>
      </c>
      <c r="K263" s="37" t="s">
        <v>1269</v>
      </c>
      <c r="L263" s="37" t="s">
        <v>1282</v>
      </c>
      <c r="M263" s="67">
        <v>97778039</v>
      </c>
      <c r="N263" s="67"/>
      <c r="O263" t="s">
        <v>1615</v>
      </c>
      <c r="P263" t="s">
        <v>904</v>
      </c>
    </row>
    <row r="264" spans="2:17" x14ac:dyDescent="0.2">
      <c r="B264" t="str">
        <f t="shared" si="9"/>
        <v>N</v>
      </c>
      <c r="C264" t="s">
        <v>1625</v>
      </c>
      <c r="D264" t="str">
        <f t="shared" si="10"/>
        <v/>
      </c>
      <c r="E264" t="s">
        <v>1611</v>
      </c>
      <c r="F264" s="118" t="s">
        <v>257</v>
      </c>
      <c r="G264" s="2" t="s">
        <v>1258</v>
      </c>
      <c r="H264" s="37" t="s">
        <v>1259</v>
      </c>
      <c r="I264" s="37" t="s">
        <v>1260</v>
      </c>
      <c r="J264" s="37" t="s">
        <v>1261</v>
      </c>
      <c r="K264" s="37" t="s">
        <v>1262</v>
      </c>
      <c r="L264" s="37" t="s">
        <v>1282</v>
      </c>
      <c r="M264" s="37" t="s">
        <v>901</v>
      </c>
      <c r="N264" s="37"/>
      <c r="O264" t="s">
        <v>1626</v>
      </c>
      <c r="P264" t="s">
        <v>904</v>
      </c>
      <c r="Q264" s="37">
        <v>126</v>
      </c>
    </row>
    <row r="265" spans="2:17" x14ac:dyDescent="0.2">
      <c r="B265" t="str">
        <f t="shared" si="9"/>
        <v>N</v>
      </c>
      <c r="C265" t="s">
        <v>1627</v>
      </c>
      <c r="D265" t="str">
        <f t="shared" si="10"/>
        <v/>
      </c>
      <c r="E265" t="s">
        <v>1628</v>
      </c>
      <c r="F265" s="118" t="s">
        <v>318</v>
      </c>
      <c r="G265" s="2" t="s">
        <v>1258</v>
      </c>
      <c r="H265" s="37" t="s">
        <v>1259</v>
      </c>
      <c r="I265" s="37" t="s">
        <v>1260</v>
      </c>
      <c r="J265" s="37" t="s">
        <v>1261</v>
      </c>
      <c r="K265" s="37" t="s">
        <v>1262</v>
      </c>
      <c r="L265" s="37" t="s">
        <v>885</v>
      </c>
      <c r="M265" s="97">
        <v>98876153</v>
      </c>
      <c r="N265" s="37" t="s">
        <v>1629</v>
      </c>
      <c r="O265" t="s">
        <v>1630</v>
      </c>
      <c r="P265" s="37" t="s">
        <v>898</v>
      </c>
      <c r="Q265" s="37">
        <v>0</v>
      </c>
    </row>
    <row r="266" spans="2:17" x14ac:dyDescent="0.2">
      <c r="B266" t="str">
        <f t="shared" si="9"/>
        <v>N</v>
      </c>
      <c r="C266" t="s">
        <v>1631</v>
      </c>
      <c r="D266" t="str">
        <f t="shared" si="10"/>
        <v/>
      </c>
      <c r="E266" t="s">
        <v>1628</v>
      </c>
      <c r="F266" s="118" t="s">
        <v>318</v>
      </c>
      <c r="G266" t="s">
        <v>1266</v>
      </c>
      <c r="H266" s="37" t="s">
        <v>1267</v>
      </c>
      <c r="I266" s="37" t="s">
        <v>1268</v>
      </c>
      <c r="J266" s="37" t="s">
        <v>1261</v>
      </c>
      <c r="K266" s="37" t="s">
        <v>1269</v>
      </c>
      <c r="L266" s="37" t="s">
        <v>885</v>
      </c>
      <c r="M266" s="67">
        <v>97778040</v>
      </c>
      <c r="N266" s="67"/>
      <c r="O266" t="s">
        <v>1632</v>
      </c>
      <c r="P266" t="s">
        <v>904</v>
      </c>
    </row>
    <row r="267" spans="2:17" x14ac:dyDescent="0.2">
      <c r="B267" t="str">
        <f t="shared" si="9"/>
        <v>N</v>
      </c>
      <c r="C267" t="s">
        <v>1633</v>
      </c>
      <c r="D267" t="str">
        <f t="shared" si="10"/>
        <v/>
      </c>
      <c r="E267" t="s">
        <v>1628</v>
      </c>
      <c r="F267" s="118" t="s">
        <v>318</v>
      </c>
      <c r="G267" t="s">
        <v>1266</v>
      </c>
      <c r="H267" s="37" t="s">
        <v>1267</v>
      </c>
      <c r="I267" s="37" t="s">
        <v>1268</v>
      </c>
      <c r="J267" s="37" t="s">
        <v>1261</v>
      </c>
      <c r="K267" s="37" t="s">
        <v>1269</v>
      </c>
      <c r="L267" s="37" t="s">
        <v>906</v>
      </c>
      <c r="M267" s="1" t="s">
        <v>901</v>
      </c>
      <c r="N267" s="37"/>
      <c r="O267" t="s">
        <v>1632</v>
      </c>
      <c r="P267" t="s">
        <v>904</v>
      </c>
    </row>
    <row r="268" spans="2:17" x14ac:dyDescent="0.2">
      <c r="B268" t="str">
        <f t="shared" si="9"/>
        <v>N</v>
      </c>
      <c r="C268" t="s">
        <v>1634</v>
      </c>
      <c r="D268" t="str">
        <f t="shared" si="10"/>
        <v/>
      </c>
      <c r="E268" t="s">
        <v>1628</v>
      </c>
      <c r="F268" s="118" t="s">
        <v>318</v>
      </c>
      <c r="G268" s="2" t="s">
        <v>1258</v>
      </c>
      <c r="H268" s="37" t="s">
        <v>1259</v>
      </c>
      <c r="I268" s="37" t="s">
        <v>1260</v>
      </c>
      <c r="J268" s="37" t="s">
        <v>1261</v>
      </c>
      <c r="K268" s="37" t="s">
        <v>1262</v>
      </c>
      <c r="L268" s="37" t="s">
        <v>906</v>
      </c>
      <c r="M268" s="1" t="s">
        <v>901</v>
      </c>
      <c r="N268" s="37"/>
      <c r="O268" t="s">
        <v>1630</v>
      </c>
      <c r="P268" t="s">
        <v>904</v>
      </c>
      <c r="Q268" s="37"/>
    </row>
    <row r="269" spans="2:17" x14ac:dyDescent="0.2">
      <c r="B269" t="str">
        <f t="shared" si="9"/>
        <v>N</v>
      </c>
      <c r="C269" t="s">
        <v>1635</v>
      </c>
      <c r="D269" t="str">
        <f t="shared" si="10"/>
        <v/>
      </c>
      <c r="E269" t="s">
        <v>1628</v>
      </c>
      <c r="F269" s="118" t="s">
        <v>318</v>
      </c>
      <c r="G269" t="s">
        <v>1266</v>
      </c>
      <c r="H269" s="37" t="s">
        <v>1267</v>
      </c>
      <c r="I269" s="37" t="s">
        <v>1268</v>
      </c>
      <c r="J269" s="37" t="s">
        <v>1261</v>
      </c>
      <c r="K269" s="37" t="s">
        <v>1269</v>
      </c>
      <c r="L269" s="37" t="s">
        <v>1274</v>
      </c>
      <c r="M269" s="1" t="s">
        <v>901</v>
      </c>
      <c r="N269" s="37"/>
      <c r="O269" t="s">
        <v>1632</v>
      </c>
      <c r="P269" t="s">
        <v>904</v>
      </c>
    </row>
    <row r="270" spans="2:17" x14ac:dyDescent="0.2">
      <c r="B270" t="str">
        <f t="shared" si="9"/>
        <v>N</v>
      </c>
      <c r="C270" t="s">
        <v>1636</v>
      </c>
      <c r="D270" t="str">
        <f t="shared" si="10"/>
        <v/>
      </c>
      <c r="E270" t="s">
        <v>1628</v>
      </c>
      <c r="F270" s="118" t="s">
        <v>318</v>
      </c>
      <c r="G270" s="2" t="s">
        <v>1258</v>
      </c>
      <c r="H270" s="37" t="s">
        <v>1259</v>
      </c>
      <c r="I270" s="37" t="s">
        <v>1260</v>
      </c>
      <c r="J270" s="37" t="s">
        <v>1261</v>
      </c>
      <c r="K270" s="37" t="s">
        <v>1262</v>
      </c>
      <c r="L270" s="37" t="s">
        <v>1274</v>
      </c>
      <c r="M270" s="1" t="s">
        <v>901</v>
      </c>
      <c r="N270" s="37"/>
      <c r="O270" t="s">
        <v>1630</v>
      </c>
      <c r="P270" t="s">
        <v>904</v>
      </c>
      <c r="Q270" s="37"/>
    </row>
    <row r="271" spans="2:17" x14ac:dyDescent="0.2">
      <c r="B271" t="str">
        <f t="shared" si="9"/>
        <v>N</v>
      </c>
      <c r="C271" t="s">
        <v>1637</v>
      </c>
      <c r="D271" t="str">
        <f t="shared" si="10"/>
        <v/>
      </c>
      <c r="E271" t="s">
        <v>1628</v>
      </c>
      <c r="F271" s="118" t="s">
        <v>318</v>
      </c>
      <c r="G271" t="s">
        <v>1266</v>
      </c>
      <c r="H271" s="37" t="s">
        <v>1267</v>
      </c>
      <c r="I271" s="37" t="s">
        <v>1268</v>
      </c>
      <c r="J271" s="37" t="s">
        <v>1261</v>
      </c>
      <c r="K271" s="37" t="s">
        <v>1269</v>
      </c>
      <c r="L271" s="37" t="s">
        <v>1277</v>
      </c>
      <c r="M271" s="67">
        <v>97778040</v>
      </c>
      <c r="N271" s="67"/>
      <c r="O271" t="s">
        <v>1632</v>
      </c>
      <c r="P271" t="s">
        <v>904</v>
      </c>
    </row>
    <row r="272" spans="2:17" x14ac:dyDescent="0.2">
      <c r="B272" t="str">
        <f t="shared" si="9"/>
        <v>N</v>
      </c>
      <c r="C272" t="s">
        <v>1638</v>
      </c>
      <c r="D272" t="str">
        <f t="shared" si="10"/>
        <v/>
      </c>
      <c r="E272" t="s">
        <v>1628</v>
      </c>
      <c r="F272" s="118" t="s">
        <v>318</v>
      </c>
      <c r="G272" s="2" t="s">
        <v>1258</v>
      </c>
      <c r="H272" s="37" t="s">
        <v>1259</v>
      </c>
      <c r="I272" s="37" t="s">
        <v>1260</v>
      </c>
      <c r="J272" s="37" t="s">
        <v>1261</v>
      </c>
      <c r="K272" s="37" t="s">
        <v>1262</v>
      </c>
      <c r="L272" s="37" t="s">
        <v>1277</v>
      </c>
      <c r="M272" s="37" t="s">
        <v>901</v>
      </c>
      <c r="N272" s="37"/>
      <c r="O272" t="s">
        <v>1630</v>
      </c>
      <c r="P272" t="s">
        <v>904</v>
      </c>
      <c r="Q272" s="37">
        <v>126</v>
      </c>
    </row>
    <row r="273" spans="2:17" x14ac:dyDescent="0.2">
      <c r="B273" t="str">
        <f t="shared" si="9"/>
        <v>N</v>
      </c>
      <c r="C273" t="s">
        <v>1639</v>
      </c>
      <c r="D273" t="str">
        <f t="shared" si="10"/>
        <v/>
      </c>
      <c r="E273" t="s">
        <v>1628</v>
      </c>
      <c r="F273" s="118" t="s">
        <v>318</v>
      </c>
      <c r="G273" t="s">
        <v>1266</v>
      </c>
      <c r="H273" s="37" t="s">
        <v>1267</v>
      </c>
      <c r="I273" s="37" t="s">
        <v>1268</v>
      </c>
      <c r="J273" s="37" t="s">
        <v>1261</v>
      </c>
      <c r="K273" s="37" t="s">
        <v>1269</v>
      </c>
      <c r="L273" s="37" t="s">
        <v>900</v>
      </c>
      <c r="M273" s="67">
        <v>97778040</v>
      </c>
      <c r="N273" s="67"/>
      <c r="O273" t="s">
        <v>1632</v>
      </c>
      <c r="P273" t="s">
        <v>904</v>
      </c>
    </row>
    <row r="274" spans="2:17" x14ac:dyDescent="0.2">
      <c r="B274" t="str">
        <f t="shared" si="9"/>
        <v>N</v>
      </c>
      <c r="C274" t="s">
        <v>1640</v>
      </c>
      <c r="D274" t="str">
        <f t="shared" si="10"/>
        <v/>
      </c>
      <c r="E274" t="s">
        <v>1628</v>
      </c>
      <c r="F274" s="118" t="s">
        <v>318</v>
      </c>
      <c r="G274" s="2" t="s">
        <v>1258</v>
      </c>
      <c r="H274" s="37" t="s">
        <v>1259</v>
      </c>
      <c r="I274" s="37" t="s">
        <v>1260</v>
      </c>
      <c r="J274" s="37" t="s">
        <v>1261</v>
      </c>
      <c r="K274" s="37" t="s">
        <v>1262</v>
      </c>
      <c r="L274" s="37" t="s">
        <v>900</v>
      </c>
      <c r="M274" s="37" t="s">
        <v>901</v>
      </c>
      <c r="N274" s="37"/>
      <c r="O274" t="s">
        <v>1630</v>
      </c>
      <c r="P274" t="s">
        <v>904</v>
      </c>
      <c r="Q274" s="37">
        <v>126</v>
      </c>
    </row>
    <row r="275" spans="2:17" x14ac:dyDescent="0.2">
      <c r="B275" t="str">
        <f t="shared" si="9"/>
        <v>N</v>
      </c>
      <c r="C275" t="s">
        <v>1641</v>
      </c>
      <c r="D275" t="str">
        <f t="shared" si="10"/>
        <v/>
      </c>
      <c r="E275" t="s">
        <v>1628</v>
      </c>
      <c r="F275" s="118" t="s">
        <v>318</v>
      </c>
      <c r="G275" t="s">
        <v>1266</v>
      </c>
      <c r="H275" s="37" t="s">
        <v>1267</v>
      </c>
      <c r="I275" s="37" t="s">
        <v>1268</v>
      </c>
      <c r="J275" s="37" t="s">
        <v>1261</v>
      </c>
      <c r="K275" s="37" t="s">
        <v>1269</v>
      </c>
      <c r="L275" s="37" t="s">
        <v>1282</v>
      </c>
      <c r="M275" s="67">
        <v>97778040</v>
      </c>
      <c r="N275" s="67"/>
      <c r="O275" t="s">
        <v>1632</v>
      </c>
      <c r="P275" t="s">
        <v>904</v>
      </c>
    </row>
    <row r="276" spans="2:17" x14ac:dyDescent="0.2">
      <c r="B276" t="str">
        <f t="shared" si="9"/>
        <v>N</v>
      </c>
      <c r="C276" t="s">
        <v>1642</v>
      </c>
      <c r="D276" t="str">
        <f t="shared" si="10"/>
        <v/>
      </c>
      <c r="E276" t="s">
        <v>1628</v>
      </c>
      <c r="F276" s="118" t="s">
        <v>318</v>
      </c>
      <c r="G276" s="2" t="s">
        <v>1258</v>
      </c>
      <c r="H276" s="37" t="s">
        <v>1259</v>
      </c>
      <c r="I276" s="37" t="s">
        <v>1260</v>
      </c>
      <c r="J276" s="37" t="s">
        <v>1261</v>
      </c>
      <c r="K276" s="37" t="s">
        <v>1262</v>
      </c>
      <c r="L276" s="37" t="s">
        <v>1282</v>
      </c>
      <c r="M276" s="37" t="s">
        <v>901</v>
      </c>
      <c r="N276" s="37"/>
      <c r="O276" t="s">
        <v>1643</v>
      </c>
      <c r="P276" t="s">
        <v>904</v>
      </c>
      <c r="Q276" s="37">
        <v>126</v>
      </c>
    </row>
    <row r="277" spans="2:17" x14ac:dyDescent="0.2">
      <c r="B277" t="str">
        <f t="shared" si="9"/>
        <v>N</v>
      </c>
      <c r="C277" t="s">
        <v>1644</v>
      </c>
      <c r="D277" t="str">
        <f t="shared" si="10"/>
        <v/>
      </c>
      <c r="E277" t="s">
        <v>1645</v>
      </c>
      <c r="F277" s="118" t="s">
        <v>257</v>
      </c>
      <c r="G277" s="2" t="s">
        <v>1258</v>
      </c>
      <c r="H277" s="37" t="s">
        <v>1259</v>
      </c>
      <c r="I277" s="37" t="s">
        <v>1260</v>
      </c>
      <c r="J277" s="37" t="s">
        <v>1261</v>
      </c>
      <c r="K277" s="37" t="s">
        <v>1262</v>
      </c>
      <c r="L277" s="37" t="s">
        <v>885</v>
      </c>
      <c r="M277" s="97">
        <v>98876155</v>
      </c>
      <c r="N277" s="37" t="s">
        <v>1646</v>
      </c>
      <c r="O277" t="s">
        <v>1647</v>
      </c>
      <c r="P277" s="37" t="s">
        <v>898</v>
      </c>
      <c r="Q277" s="37">
        <v>0</v>
      </c>
    </row>
    <row r="278" spans="2:17" x14ac:dyDescent="0.2">
      <c r="B278" t="str">
        <f t="shared" si="9"/>
        <v>N</v>
      </c>
      <c r="C278" t="s">
        <v>1648</v>
      </c>
      <c r="D278" t="str">
        <f t="shared" si="10"/>
        <v/>
      </c>
      <c r="E278" t="s">
        <v>1645</v>
      </c>
      <c r="F278" s="118" t="s">
        <v>257</v>
      </c>
      <c r="G278" t="s">
        <v>1266</v>
      </c>
      <c r="H278" s="37" t="s">
        <v>1267</v>
      </c>
      <c r="I278" s="37" t="s">
        <v>1268</v>
      </c>
      <c r="J278" s="37" t="s">
        <v>1261</v>
      </c>
      <c r="K278" s="37" t="s">
        <v>1269</v>
      </c>
      <c r="L278" s="37" t="s">
        <v>885</v>
      </c>
      <c r="M278" s="67">
        <v>97778041</v>
      </c>
      <c r="N278" s="67"/>
      <c r="O278" t="s">
        <v>1649</v>
      </c>
      <c r="P278" t="s">
        <v>904</v>
      </c>
    </row>
    <row r="279" spans="2:17" x14ac:dyDescent="0.2">
      <c r="B279" t="str">
        <f t="shared" si="9"/>
        <v>N</v>
      </c>
      <c r="C279" t="s">
        <v>1650</v>
      </c>
      <c r="D279" t="str">
        <f t="shared" si="10"/>
        <v/>
      </c>
      <c r="E279" t="s">
        <v>1645</v>
      </c>
      <c r="F279" s="118" t="s">
        <v>257</v>
      </c>
      <c r="G279" t="s">
        <v>1266</v>
      </c>
      <c r="H279" s="37" t="s">
        <v>1267</v>
      </c>
      <c r="I279" s="37" t="s">
        <v>1268</v>
      </c>
      <c r="J279" s="37" t="s">
        <v>1261</v>
      </c>
      <c r="K279" s="37" t="s">
        <v>1269</v>
      </c>
      <c r="L279" s="37" t="s">
        <v>906</v>
      </c>
      <c r="M279" s="1" t="s">
        <v>901</v>
      </c>
      <c r="N279" s="37"/>
      <c r="O279" t="s">
        <v>1649</v>
      </c>
      <c r="P279" t="s">
        <v>904</v>
      </c>
    </row>
    <row r="280" spans="2:17" x14ac:dyDescent="0.2">
      <c r="B280" t="str">
        <f t="shared" si="9"/>
        <v>N</v>
      </c>
      <c r="C280" t="s">
        <v>1651</v>
      </c>
      <c r="D280" t="str">
        <f t="shared" si="10"/>
        <v/>
      </c>
      <c r="E280" t="s">
        <v>1645</v>
      </c>
      <c r="F280" s="118" t="s">
        <v>257</v>
      </c>
      <c r="G280" s="2" t="s">
        <v>1258</v>
      </c>
      <c r="H280" s="37" t="s">
        <v>1259</v>
      </c>
      <c r="I280" s="37" t="s">
        <v>1260</v>
      </c>
      <c r="J280" s="37" t="s">
        <v>1261</v>
      </c>
      <c r="K280" s="37" t="s">
        <v>1262</v>
      </c>
      <c r="L280" s="37" t="s">
        <v>906</v>
      </c>
      <c r="M280" s="1" t="s">
        <v>901</v>
      </c>
      <c r="N280" s="37"/>
      <c r="O280" t="s">
        <v>1647</v>
      </c>
      <c r="P280" t="s">
        <v>904</v>
      </c>
      <c r="Q280" s="37"/>
    </row>
    <row r="281" spans="2:17" x14ac:dyDescent="0.2">
      <c r="B281" t="str">
        <f t="shared" si="9"/>
        <v>N</v>
      </c>
      <c r="C281" t="s">
        <v>1652</v>
      </c>
      <c r="D281" t="str">
        <f t="shared" si="10"/>
        <v/>
      </c>
      <c r="E281" t="s">
        <v>1645</v>
      </c>
      <c r="F281" s="118" t="s">
        <v>257</v>
      </c>
      <c r="G281" t="s">
        <v>1266</v>
      </c>
      <c r="H281" s="37" t="s">
        <v>1267</v>
      </c>
      <c r="I281" s="37" t="s">
        <v>1268</v>
      </c>
      <c r="J281" s="37" t="s">
        <v>1261</v>
      </c>
      <c r="K281" s="37" t="s">
        <v>1269</v>
      </c>
      <c r="L281" s="37" t="s">
        <v>1274</v>
      </c>
      <c r="M281" s="1" t="s">
        <v>901</v>
      </c>
      <c r="N281" s="37"/>
      <c r="O281" t="s">
        <v>1649</v>
      </c>
      <c r="P281" t="s">
        <v>904</v>
      </c>
    </row>
    <row r="282" spans="2:17" x14ac:dyDescent="0.2">
      <c r="B282" t="str">
        <f t="shared" si="9"/>
        <v>N</v>
      </c>
      <c r="C282" t="s">
        <v>1653</v>
      </c>
      <c r="D282" t="str">
        <f t="shared" si="10"/>
        <v/>
      </c>
      <c r="E282" t="s">
        <v>1645</v>
      </c>
      <c r="F282" s="118" t="s">
        <v>257</v>
      </c>
      <c r="G282" s="2" t="s">
        <v>1258</v>
      </c>
      <c r="H282" s="37" t="s">
        <v>1259</v>
      </c>
      <c r="I282" s="37" t="s">
        <v>1260</v>
      </c>
      <c r="J282" s="37" t="s">
        <v>1261</v>
      </c>
      <c r="K282" s="37" t="s">
        <v>1262</v>
      </c>
      <c r="L282" s="37" t="s">
        <v>1274</v>
      </c>
      <c r="M282" s="1" t="s">
        <v>901</v>
      </c>
      <c r="N282" s="37"/>
      <c r="O282" t="s">
        <v>1647</v>
      </c>
      <c r="P282" t="s">
        <v>904</v>
      </c>
      <c r="Q282" s="37"/>
    </row>
    <row r="283" spans="2:17" x14ac:dyDescent="0.2">
      <c r="B283" t="str">
        <f t="shared" si="9"/>
        <v>N</v>
      </c>
      <c r="C283" t="s">
        <v>1654</v>
      </c>
      <c r="D283" t="str">
        <f t="shared" si="10"/>
        <v/>
      </c>
      <c r="E283" t="s">
        <v>1645</v>
      </c>
      <c r="F283" s="118" t="s">
        <v>257</v>
      </c>
      <c r="G283" t="s">
        <v>1266</v>
      </c>
      <c r="H283" s="37" t="s">
        <v>1267</v>
      </c>
      <c r="I283" s="37" t="s">
        <v>1268</v>
      </c>
      <c r="J283" s="37" t="s">
        <v>1261</v>
      </c>
      <c r="K283" s="37" t="s">
        <v>1269</v>
      </c>
      <c r="L283" s="37" t="s">
        <v>1277</v>
      </c>
      <c r="M283" s="67">
        <v>97778041</v>
      </c>
      <c r="N283" s="67"/>
      <c r="O283" t="s">
        <v>1649</v>
      </c>
      <c r="P283" t="s">
        <v>904</v>
      </c>
    </row>
    <row r="284" spans="2:17" x14ac:dyDescent="0.2">
      <c r="B284" t="str">
        <f t="shared" si="9"/>
        <v>N</v>
      </c>
      <c r="C284" t="s">
        <v>1655</v>
      </c>
      <c r="D284" t="str">
        <f t="shared" si="10"/>
        <v/>
      </c>
      <c r="E284" t="s">
        <v>1645</v>
      </c>
      <c r="F284" s="118" t="s">
        <v>257</v>
      </c>
      <c r="G284" s="2" t="s">
        <v>1258</v>
      </c>
      <c r="H284" s="37" t="s">
        <v>1259</v>
      </c>
      <c r="I284" s="37" t="s">
        <v>1260</v>
      </c>
      <c r="J284" s="37" t="s">
        <v>1261</v>
      </c>
      <c r="K284" s="37" t="s">
        <v>1262</v>
      </c>
      <c r="L284" s="37" t="s">
        <v>1277</v>
      </c>
      <c r="M284" s="37" t="s">
        <v>901</v>
      </c>
      <c r="N284" s="37"/>
      <c r="O284" t="s">
        <v>1647</v>
      </c>
      <c r="P284" t="s">
        <v>904</v>
      </c>
      <c r="Q284" s="37">
        <v>126</v>
      </c>
    </row>
    <row r="285" spans="2:17" x14ac:dyDescent="0.2">
      <c r="B285" t="str">
        <f t="shared" si="9"/>
        <v>N</v>
      </c>
      <c r="C285" t="s">
        <v>1656</v>
      </c>
      <c r="D285" t="str">
        <f t="shared" si="10"/>
        <v/>
      </c>
      <c r="E285" t="s">
        <v>1645</v>
      </c>
      <c r="F285" s="118" t="s">
        <v>257</v>
      </c>
      <c r="G285" t="s">
        <v>1266</v>
      </c>
      <c r="H285" s="37" t="s">
        <v>1267</v>
      </c>
      <c r="I285" s="37" t="s">
        <v>1268</v>
      </c>
      <c r="J285" s="37" t="s">
        <v>1261</v>
      </c>
      <c r="K285" s="37" t="s">
        <v>1269</v>
      </c>
      <c r="L285" s="37" t="s">
        <v>900</v>
      </c>
      <c r="M285" s="67">
        <v>97778041</v>
      </c>
      <c r="N285" s="67"/>
      <c r="O285" t="s">
        <v>1649</v>
      </c>
      <c r="P285" t="s">
        <v>904</v>
      </c>
    </row>
    <row r="286" spans="2:17" x14ac:dyDescent="0.2">
      <c r="B286" t="str">
        <f t="shared" si="9"/>
        <v>N</v>
      </c>
      <c r="C286" t="s">
        <v>1657</v>
      </c>
      <c r="D286" t="str">
        <f t="shared" si="10"/>
        <v/>
      </c>
      <c r="E286" t="s">
        <v>1645</v>
      </c>
      <c r="F286" s="118" t="s">
        <v>257</v>
      </c>
      <c r="G286" s="2" t="s">
        <v>1258</v>
      </c>
      <c r="H286" s="37" t="s">
        <v>1259</v>
      </c>
      <c r="I286" s="37" t="s">
        <v>1260</v>
      </c>
      <c r="J286" s="37" t="s">
        <v>1261</v>
      </c>
      <c r="K286" s="37" t="s">
        <v>1262</v>
      </c>
      <c r="L286" s="37" t="s">
        <v>900</v>
      </c>
      <c r="M286" s="37" t="s">
        <v>901</v>
      </c>
      <c r="N286" s="37"/>
      <c r="O286" t="s">
        <v>1647</v>
      </c>
      <c r="P286" t="s">
        <v>904</v>
      </c>
      <c r="Q286" s="37">
        <v>126</v>
      </c>
    </row>
    <row r="287" spans="2:17" x14ac:dyDescent="0.2">
      <c r="B287" t="str">
        <f t="shared" si="9"/>
        <v>N</v>
      </c>
      <c r="C287" t="s">
        <v>1658</v>
      </c>
      <c r="D287" t="str">
        <f t="shared" si="10"/>
        <v/>
      </c>
      <c r="E287" t="s">
        <v>1645</v>
      </c>
      <c r="F287" s="118" t="s">
        <v>257</v>
      </c>
      <c r="G287" t="s">
        <v>1266</v>
      </c>
      <c r="H287" s="37" t="s">
        <v>1267</v>
      </c>
      <c r="I287" s="37" t="s">
        <v>1268</v>
      </c>
      <c r="J287" s="37" t="s">
        <v>1261</v>
      </c>
      <c r="K287" s="37" t="s">
        <v>1269</v>
      </c>
      <c r="L287" s="37" t="s">
        <v>1282</v>
      </c>
      <c r="M287" s="67">
        <v>97778041</v>
      </c>
      <c r="N287" s="67"/>
      <c r="O287" t="s">
        <v>1649</v>
      </c>
      <c r="P287" t="s">
        <v>904</v>
      </c>
    </row>
    <row r="288" spans="2:17" x14ac:dyDescent="0.2">
      <c r="B288" t="str">
        <f t="shared" si="9"/>
        <v>N</v>
      </c>
      <c r="C288" t="s">
        <v>1659</v>
      </c>
      <c r="D288" t="str">
        <f t="shared" si="10"/>
        <v/>
      </c>
      <c r="E288" t="s">
        <v>1645</v>
      </c>
      <c r="F288" s="118" t="s">
        <v>257</v>
      </c>
      <c r="G288" s="2" t="s">
        <v>1258</v>
      </c>
      <c r="H288" s="37" t="s">
        <v>1259</v>
      </c>
      <c r="I288" s="37" t="s">
        <v>1260</v>
      </c>
      <c r="J288" s="37" t="s">
        <v>1261</v>
      </c>
      <c r="K288" s="37" t="s">
        <v>1262</v>
      </c>
      <c r="L288" s="37" t="s">
        <v>1282</v>
      </c>
      <c r="M288" s="37" t="s">
        <v>901</v>
      </c>
      <c r="N288" s="37"/>
      <c r="O288" t="s">
        <v>1660</v>
      </c>
      <c r="P288" t="s">
        <v>904</v>
      </c>
      <c r="Q288" s="37">
        <v>126</v>
      </c>
    </row>
    <row r="289" spans="2:17" x14ac:dyDescent="0.2">
      <c r="B289" t="str">
        <f t="shared" si="9"/>
        <v>N</v>
      </c>
      <c r="C289" t="s">
        <v>1661</v>
      </c>
      <c r="D289" t="str">
        <f t="shared" si="10"/>
        <v/>
      </c>
      <c r="E289" t="s">
        <v>1662</v>
      </c>
      <c r="F289" s="118" t="s">
        <v>435</v>
      </c>
      <c r="G289" s="2" t="s">
        <v>1258</v>
      </c>
      <c r="H289" s="37" t="s">
        <v>1259</v>
      </c>
      <c r="I289" s="37" t="s">
        <v>1260</v>
      </c>
      <c r="J289" s="37" t="s">
        <v>1261</v>
      </c>
      <c r="K289" s="37" t="s">
        <v>1262</v>
      </c>
      <c r="L289" s="37" t="s">
        <v>885</v>
      </c>
      <c r="M289" s="37">
        <v>98876154</v>
      </c>
      <c r="N289" s="37"/>
      <c r="O289" t="s">
        <v>1663</v>
      </c>
      <c r="P289" s="37" t="s">
        <v>898</v>
      </c>
      <c r="Q289" s="37">
        <v>0</v>
      </c>
    </row>
    <row r="290" spans="2:17" x14ac:dyDescent="0.2">
      <c r="B290" t="str">
        <f t="shared" si="9"/>
        <v>N</v>
      </c>
      <c r="C290" t="s">
        <v>1664</v>
      </c>
      <c r="D290" t="str">
        <f t="shared" si="10"/>
        <v/>
      </c>
      <c r="E290" t="s">
        <v>1662</v>
      </c>
      <c r="F290" s="118" t="s">
        <v>435</v>
      </c>
      <c r="G290" t="s">
        <v>1266</v>
      </c>
      <c r="H290" s="37" t="s">
        <v>1267</v>
      </c>
      <c r="I290" s="37" t="s">
        <v>1268</v>
      </c>
      <c r="J290" s="37" t="s">
        <v>1261</v>
      </c>
      <c r="K290" s="37" t="s">
        <v>1269</v>
      </c>
      <c r="L290" s="37" t="s">
        <v>885</v>
      </c>
      <c r="M290" s="67">
        <v>97778042</v>
      </c>
      <c r="N290" s="67"/>
      <c r="O290" t="s">
        <v>1665</v>
      </c>
      <c r="P290" t="s">
        <v>904</v>
      </c>
    </row>
    <row r="291" spans="2:17" x14ac:dyDescent="0.2">
      <c r="B291" t="str">
        <f t="shared" si="9"/>
        <v>N</v>
      </c>
      <c r="C291" t="s">
        <v>1666</v>
      </c>
      <c r="D291" t="str">
        <f t="shared" si="10"/>
        <v/>
      </c>
      <c r="E291" t="s">
        <v>1662</v>
      </c>
      <c r="F291" s="118" t="s">
        <v>435</v>
      </c>
      <c r="G291" t="s">
        <v>1266</v>
      </c>
      <c r="H291" s="37" t="s">
        <v>1267</v>
      </c>
      <c r="I291" s="37" t="s">
        <v>1268</v>
      </c>
      <c r="J291" s="37" t="s">
        <v>1261</v>
      </c>
      <c r="K291" s="37" t="s">
        <v>1269</v>
      </c>
      <c r="L291" s="37" t="s">
        <v>906</v>
      </c>
      <c r="M291" s="1" t="s">
        <v>901</v>
      </c>
      <c r="N291" s="37"/>
      <c r="O291" t="s">
        <v>1665</v>
      </c>
      <c r="P291" t="s">
        <v>904</v>
      </c>
    </row>
    <row r="292" spans="2:17" x14ac:dyDescent="0.2">
      <c r="B292" t="str">
        <f t="shared" si="9"/>
        <v>N</v>
      </c>
      <c r="C292" t="s">
        <v>1667</v>
      </c>
      <c r="D292" t="str">
        <f t="shared" si="10"/>
        <v/>
      </c>
      <c r="E292" t="s">
        <v>1662</v>
      </c>
      <c r="F292" s="118" t="s">
        <v>435</v>
      </c>
      <c r="G292" s="2" t="s">
        <v>1258</v>
      </c>
      <c r="H292" s="37" t="s">
        <v>1259</v>
      </c>
      <c r="I292" s="37" t="s">
        <v>1260</v>
      </c>
      <c r="J292" s="37" t="s">
        <v>1261</v>
      </c>
      <c r="K292" s="37" t="s">
        <v>1262</v>
      </c>
      <c r="L292" s="37" t="s">
        <v>906</v>
      </c>
      <c r="M292" s="1" t="s">
        <v>901</v>
      </c>
      <c r="N292" s="37"/>
      <c r="O292" t="s">
        <v>1663</v>
      </c>
      <c r="P292" t="s">
        <v>904</v>
      </c>
      <c r="Q292" s="37"/>
    </row>
    <row r="293" spans="2:17" x14ac:dyDescent="0.2">
      <c r="B293" t="str">
        <f t="shared" si="9"/>
        <v>N</v>
      </c>
      <c r="C293" t="s">
        <v>1668</v>
      </c>
      <c r="D293" t="str">
        <f t="shared" si="10"/>
        <v/>
      </c>
      <c r="E293" t="s">
        <v>1662</v>
      </c>
      <c r="F293" s="118" t="s">
        <v>435</v>
      </c>
      <c r="G293" t="s">
        <v>1266</v>
      </c>
      <c r="H293" s="37" t="s">
        <v>1267</v>
      </c>
      <c r="I293" s="37" t="s">
        <v>1268</v>
      </c>
      <c r="J293" s="37" t="s">
        <v>1261</v>
      </c>
      <c r="K293" s="37" t="s">
        <v>1269</v>
      </c>
      <c r="L293" s="37" t="s">
        <v>1274</v>
      </c>
      <c r="M293" s="1" t="s">
        <v>901</v>
      </c>
      <c r="N293" s="37"/>
      <c r="O293" t="s">
        <v>1665</v>
      </c>
      <c r="P293" t="s">
        <v>904</v>
      </c>
    </row>
    <row r="294" spans="2:17" x14ac:dyDescent="0.2">
      <c r="B294" t="str">
        <f t="shared" si="9"/>
        <v>N</v>
      </c>
      <c r="C294" t="s">
        <v>1669</v>
      </c>
      <c r="D294" t="str">
        <f t="shared" si="10"/>
        <v/>
      </c>
      <c r="E294" t="s">
        <v>1662</v>
      </c>
      <c r="F294" s="118" t="s">
        <v>435</v>
      </c>
      <c r="G294" s="2" t="s">
        <v>1258</v>
      </c>
      <c r="H294" s="37" t="s">
        <v>1259</v>
      </c>
      <c r="I294" s="37" t="s">
        <v>1260</v>
      </c>
      <c r="J294" s="37" t="s">
        <v>1261</v>
      </c>
      <c r="K294" s="37" t="s">
        <v>1262</v>
      </c>
      <c r="L294" s="37" t="s">
        <v>1274</v>
      </c>
      <c r="M294" s="1" t="s">
        <v>901</v>
      </c>
      <c r="N294" s="37"/>
      <c r="O294" t="s">
        <v>1663</v>
      </c>
      <c r="P294" t="s">
        <v>904</v>
      </c>
      <c r="Q294" s="37"/>
    </row>
    <row r="295" spans="2:17" x14ac:dyDescent="0.2">
      <c r="B295" t="str">
        <f t="shared" si="9"/>
        <v>N</v>
      </c>
      <c r="C295" t="s">
        <v>1670</v>
      </c>
      <c r="D295" t="str">
        <f t="shared" si="10"/>
        <v/>
      </c>
      <c r="E295" t="s">
        <v>1662</v>
      </c>
      <c r="F295" s="118" t="s">
        <v>435</v>
      </c>
      <c r="G295" t="s">
        <v>1266</v>
      </c>
      <c r="H295" s="37" t="s">
        <v>1267</v>
      </c>
      <c r="I295" s="37" t="s">
        <v>1268</v>
      </c>
      <c r="J295" s="37" t="s">
        <v>1261</v>
      </c>
      <c r="K295" s="37" t="s">
        <v>1269</v>
      </c>
      <c r="L295" s="37" t="s">
        <v>1277</v>
      </c>
      <c r="M295" s="67">
        <v>97778042</v>
      </c>
      <c r="N295" s="67"/>
      <c r="O295" t="s">
        <v>1665</v>
      </c>
      <c r="P295" t="s">
        <v>904</v>
      </c>
    </row>
    <row r="296" spans="2:17" x14ac:dyDescent="0.2">
      <c r="B296" t="str">
        <f t="shared" si="9"/>
        <v>N</v>
      </c>
      <c r="C296" t="s">
        <v>1671</v>
      </c>
      <c r="D296" t="str">
        <f t="shared" si="10"/>
        <v/>
      </c>
      <c r="E296" t="s">
        <v>1662</v>
      </c>
      <c r="F296" s="118" t="s">
        <v>435</v>
      </c>
      <c r="G296" s="2" t="s">
        <v>1258</v>
      </c>
      <c r="H296" s="37" t="s">
        <v>1259</v>
      </c>
      <c r="I296" s="37" t="s">
        <v>1260</v>
      </c>
      <c r="J296" s="37" t="s">
        <v>1261</v>
      </c>
      <c r="K296" s="37" t="s">
        <v>1262</v>
      </c>
      <c r="L296" s="37" t="s">
        <v>1277</v>
      </c>
      <c r="M296" s="37" t="s">
        <v>901</v>
      </c>
      <c r="N296" s="37"/>
      <c r="O296" t="s">
        <v>1663</v>
      </c>
      <c r="P296" t="s">
        <v>904</v>
      </c>
      <c r="Q296" s="37">
        <v>126</v>
      </c>
    </row>
    <row r="297" spans="2:17" x14ac:dyDescent="0.2">
      <c r="B297" t="str">
        <f t="shared" si="9"/>
        <v>N</v>
      </c>
      <c r="C297" t="s">
        <v>1672</v>
      </c>
      <c r="D297" t="str">
        <f t="shared" si="10"/>
        <v/>
      </c>
      <c r="E297" t="s">
        <v>1662</v>
      </c>
      <c r="F297" s="118" t="s">
        <v>435</v>
      </c>
      <c r="G297" t="s">
        <v>1266</v>
      </c>
      <c r="H297" s="37" t="s">
        <v>1267</v>
      </c>
      <c r="I297" s="37" t="s">
        <v>1268</v>
      </c>
      <c r="J297" s="37" t="s">
        <v>1261</v>
      </c>
      <c r="K297" s="37" t="s">
        <v>1269</v>
      </c>
      <c r="L297" s="37" t="s">
        <v>900</v>
      </c>
      <c r="M297" s="67">
        <v>97778042</v>
      </c>
      <c r="N297" s="67"/>
      <c r="O297" t="s">
        <v>1665</v>
      </c>
      <c r="P297" t="s">
        <v>904</v>
      </c>
    </row>
    <row r="298" spans="2:17" x14ac:dyDescent="0.2">
      <c r="B298" t="str">
        <f t="shared" si="9"/>
        <v>N</v>
      </c>
      <c r="C298" t="s">
        <v>1673</v>
      </c>
      <c r="D298" t="str">
        <f t="shared" si="10"/>
        <v/>
      </c>
      <c r="E298" t="s">
        <v>1662</v>
      </c>
      <c r="F298" s="118" t="s">
        <v>435</v>
      </c>
      <c r="G298" s="2" t="s">
        <v>1258</v>
      </c>
      <c r="H298" s="37" t="s">
        <v>1259</v>
      </c>
      <c r="I298" s="37" t="s">
        <v>1260</v>
      </c>
      <c r="J298" s="37" t="s">
        <v>1261</v>
      </c>
      <c r="K298" s="37" t="s">
        <v>1262</v>
      </c>
      <c r="L298" s="37" t="s">
        <v>900</v>
      </c>
      <c r="M298" s="37" t="s">
        <v>901</v>
      </c>
      <c r="N298" s="37"/>
      <c r="O298" t="s">
        <v>1663</v>
      </c>
      <c r="P298" t="s">
        <v>904</v>
      </c>
      <c r="Q298" s="37">
        <v>126</v>
      </c>
    </row>
    <row r="299" spans="2:17" x14ac:dyDescent="0.2">
      <c r="B299" t="str">
        <f t="shared" si="9"/>
        <v>N</v>
      </c>
      <c r="C299" t="s">
        <v>1674</v>
      </c>
      <c r="D299" t="str">
        <f t="shared" si="10"/>
        <v/>
      </c>
      <c r="E299" t="s">
        <v>1662</v>
      </c>
      <c r="F299" s="118" t="s">
        <v>435</v>
      </c>
      <c r="G299" t="s">
        <v>1266</v>
      </c>
      <c r="H299" s="37" t="s">
        <v>1267</v>
      </c>
      <c r="I299" s="37" t="s">
        <v>1268</v>
      </c>
      <c r="J299" s="37" t="s">
        <v>1261</v>
      </c>
      <c r="K299" s="37" t="s">
        <v>1269</v>
      </c>
      <c r="L299" s="37" t="s">
        <v>1282</v>
      </c>
      <c r="M299" s="67">
        <v>97778042</v>
      </c>
      <c r="N299" s="67"/>
      <c r="O299" t="s">
        <v>1665</v>
      </c>
      <c r="P299" t="s">
        <v>904</v>
      </c>
    </row>
    <row r="300" spans="2:17" x14ac:dyDescent="0.2">
      <c r="B300" t="str">
        <f t="shared" si="9"/>
        <v>N</v>
      </c>
      <c r="C300" t="s">
        <v>1675</v>
      </c>
      <c r="D300" t="str">
        <f t="shared" si="10"/>
        <v/>
      </c>
      <c r="E300" t="s">
        <v>1662</v>
      </c>
      <c r="F300" s="118" t="s">
        <v>435</v>
      </c>
      <c r="G300" s="2" t="s">
        <v>1258</v>
      </c>
      <c r="H300" s="37" t="s">
        <v>1259</v>
      </c>
      <c r="I300" s="37" t="s">
        <v>1260</v>
      </c>
      <c r="J300" s="37" t="s">
        <v>1261</v>
      </c>
      <c r="K300" s="37" t="s">
        <v>1262</v>
      </c>
      <c r="L300" s="37" t="s">
        <v>1282</v>
      </c>
      <c r="M300" s="37" t="s">
        <v>901</v>
      </c>
      <c r="N300" s="37"/>
      <c r="O300" t="s">
        <v>1676</v>
      </c>
      <c r="P300" t="s">
        <v>904</v>
      </c>
      <c r="Q300" s="37">
        <v>126</v>
      </c>
    </row>
    <row r="301" spans="2:17" x14ac:dyDescent="0.2">
      <c r="B301" t="str">
        <f t="shared" si="9"/>
        <v>N</v>
      </c>
      <c r="C301" t="s">
        <v>1677</v>
      </c>
      <c r="D301" t="str">
        <f t="shared" si="10"/>
        <v/>
      </c>
      <c r="E301" t="s">
        <v>1025</v>
      </c>
      <c r="F301" s="118" t="s">
        <v>435</v>
      </c>
      <c r="G301" s="2" t="s">
        <v>1258</v>
      </c>
      <c r="H301" s="37" t="s">
        <v>1259</v>
      </c>
      <c r="I301" s="37" t="s">
        <v>1260</v>
      </c>
      <c r="J301" s="37" t="s">
        <v>1261</v>
      </c>
      <c r="K301" s="37" t="s">
        <v>1262</v>
      </c>
      <c r="L301" s="37" t="s">
        <v>885</v>
      </c>
      <c r="M301" s="97">
        <v>98876156</v>
      </c>
      <c r="N301" s="37" t="s">
        <v>1678</v>
      </c>
      <c r="O301" t="s">
        <v>1679</v>
      </c>
      <c r="P301" s="37" t="s">
        <v>898</v>
      </c>
      <c r="Q301" s="37">
        <v>0</v>
      </c>
    </row>
    <row r="302" spans="2:17" x14ac:dyDescent="0.2">
      <c r="B302" t="str">
        <f t="shared" si="9"/>
        <v>N</v>
      </c>
      <c r="C302" t="s">
        <v>1680</v>
      </c>
      <c r="D302" t="str">
        <f t="shared" si="10"/>
        <v/>
      </c>
      <c r="E302" t="s">
        <v>1025</v>
      </c>
      <c r="F302" s="118" t="s">
        <v>435</v>
      </c>
      <c r="G302" t="s">
        <v>1266</v>
      </c>
      <c r="H302" s="37" t="s">
        <v>1267</v>
      </c>
      <c r="I302" s="37" t="s">
        <v>1268</v>
      </c>
      <c r="J302" s="37" t="s">
        <v>1261</v>
      </c>
      <c r="K302" s="37" t="s">
        <v>1269</v>
      </c>
      <c r="L302" s="37" t="s">
        <v>885</v>
      </c>
      <c r="M302" s="67">
        <v>97778043</v>
      </c>
      <c r="N302" s="67"/>
      <c r="O302" t="s">
        <v>1681</v>
      </c>
      <c r="P302" t="s">
        <v>904</v>
      </c>
    </row>
    <row r="303" spans="2:17" x14ac:dyDescent="0.2">
      <c r="B303" t="str">
        <f t="shared" si="9"/>
        <v>N</v>
      </c>
      <c r="C303" t="s">
        <v>1682</v>
      </c>
      <c r="D303" t="str">
        <f t="shared" si="10"/>
        <v/>
      </c>
      <c r="E303" t="s">
        <v>1025</v>
      </c>
      <c r="F303" s="118" t="s">
        <v>435</v>
      </c>
      <c r="G303" t="s">
        <v>1266</v>
      </c>
      <c r="H303" s="37" t="s">
        <v>1267</v>
      </c>
      <c r="I303" s="37" t="s">
        <v>1268</v>
      </c>
      <c r="J303" s="37" t="s">
        <v>1261</v>
      </c>
      <c r="K303" s="37" t="s">
        <v>1269</v>
      </c>
      <c r="L303" s="37" t="s">
        <v>906</v>
      </c>
      <c r="M303" s="1" t="s">
        <v>901</v>
      </c>
      <c r="N303" s="37"/>
      <c r="O303" t="s">
        <v>1681</v>
      </c>
      <c r="P303" t="s">
        <v>904</v>
      </c>
    </row>
    <row r="304" spans="2:17" x14ac:dyDescent="0.2">
      <c r="B304" t="str">
        <f t="shared" si="9"/>
        <v>N</v>
      </c>
      <c r="C304" t="s">
        <v>1683</v>
      </c>
      <c r="D304" t="str">
        <f t="shared" si="10"/>
        <v/>
      </c>
      <c r="E304" t="s">
        <v>1025</v>
      </c>
      <c r="F304" s="118" t="s">
        <v>435</v>
      </c>
      <c r="G304" s="2" t="s">
        <v>1258</v>
      </c>
      <c r="H304" s="37" t="s">
        <v>1259</v>
      </c>
      <c r="I304" s="37" t="s">
        <v>1260</v>
      </c>
      <c r="J304" s="37" t="s">
        <v>1261</v>
      </c>
      <c r="K304" s="37" t="s">
        <v>1262</v>
      </c>
      <c r="L304" s="37" t="s">
        <v>906</v>
      </c>
      <c r="M304" s="1" t="s">
        <v>901</v>
      </c>
      <c r="N304" s="37"/>
      <c r="O304" t="s">
        <v>1679</v>
      </c>
      <c r="P304" t="s">
        <v>904</v>
      </c>
      <c r="Q304" s="37"/>
    </row>
    <row r="305" spans="2:17" x14ac:dyDescent="0.2">
      <c r="B305" t="str">
        <f t="shared" si="9"/>
        <v>N</v>
      </c>
      <c r="C305" t="s">
        <v>1684</v>
      </c>
      <c r="D305" t="str">
        <f t="shared" si="10"/>
        <v/>
      </c>
      <c r="E305" t="s">
        <v>1025</v>
      </c>
      <c r="F305" s="118" t="s">
        <v>435</v>
      </c>
      <c r="G305" t="s">
        <v>1266</v>
      </c>
      <c r="H305" s="37" t="s">
        <v>1267</v>
      </c>
      <c r="I305" s="37" t="s">
        <v>1268</v>
      </c>
      <c r="J305" s="37" t="s">
        <v>1261</v>
      </c>
      <c r="K305" s="37" t="s">
        <v>1269</v>
      </c>
      <c r="L305" s="37" t="s">
        <v>1274</v>
      </c>
      <c r="M305" s="1" t="s">
        <v>901</v>
      </c>
      <c r="N305" s="37"/>
      <c r="O305" t="s">
        <v>1681</v>
      </c>
      <c r="P305" t="s">
        <v>904</v>
      </c>
    </row>
    <row r="306" spans="2:17" x14ac:dyDescent="0.2">
      <c r="B306" t="str">
        <f t="shared" si="9"/>
        <v>N</v>
      </c>
      <c r="C306" t="s">
        <v>1685</v>
      </c>
      <c r="D306" t="str">
        <f t="shared" si="10"/>
        <v/>
      </c>
      <c r="E306" t="s">
        <v>1025</v>
      </c>
      <c r="F306" s="118" t="s">
        <v>435</v>
      </c>
      <c r="G306" s="2" t="s">
        <v>1258</v>
      </c>
      <c r="H306" s="37" t="s">
        <v>1259</v>
      </c>
      <c r="I306" s="37" t="s">
        <v>1260</v>
      </c>
      <c r="J306" s="37" t="s">
        <v>1261</v>
      </c>
      <c r="K306" s="37" t="s">
        <v>1262</v>
      </c>
      <c r="L306" s="37" t="s">
        <v>1274</v>
      </c>
      <c r="M306" s="1" t="s">
        <v>901</v>
      </c>
      <c r="N306" s="37"/>
      <c r="O306" t="s">
        <v>1679</v>
      </c>
      <c r="P306" t="s">
        <v>904</v>
      </c>
      <c r="Q306" s="37"/>
    </row>
    <row r="307" spans="2:17" x14ac:dyDescent="0.2">
      <c r="B307" t="str">
        <f t="shared" si="9"/>
        <v>N</v>
      </c>
      <c r="C307" t="s">
        <v>1686</v>
      </c>
      <c r="D307" t="str">
        <f t="shared" si="10"/>
        <v/>
      </c>
      <c r="E307" t="s">
        <v>1025</v>
      </c>
      <c r="F307" s="118" t="s">
        <v>435</v>
      </c>
      <c r="G307" t="s">
        <v>1266</v>
      </c>
      <c r="H307" s="37" t="s">
        <v>1267</v>
      </c>
      <c r="I307" s="37" t="s">
        <v>1268</v>
      </c>
      <c r="J307" s="37" t="s">
        <v>1261</v>
      </c>
      <c r="K307" s="37" t="s">
        <v>1269</v>
      </c>
      <c r="L307" s="37" t="s">
        <v>1277</v>
      </c>
      <c r="M307" s="67">
        <v>97778043</v>
      </c>
      <c r="N307" s="67"/>
      <c r="O307" t="s">
        <v>1681</v>
      </c>
      <c r="P307" t="s">
        <v>904</v>
      </c>
    </row>
    <row r="308" spans="2:17" x14ac:dyDescent="0.2">
      <c r="B308" t="str">
        <f t="shared" si="9"/>
        <v>N</v>
      </c>
      <c r="C308" t="s">
        <v>1687</v>
      </c>
      <c r="D308" t="str">
        <f t="shared" si="10"/>
        <v/>
      </c>
      <c r="E308" t="s">
        <v>1025</v>
      </c>
      <c r="F308" s="118" t="s">
        <v>435</v>
      </c>
      <c r="G308" s="2" t="s">
        <v>1258</v>
      </c>
      <c r="H308" s="37" t="s">
        <v>1259</v>
      </c>
      <c r="I308" s="37" t="s">
        <v>1260</v>
      </c>
      <c r="J308" s="37" t="s">
        <v>1261</v>
      </c>
      <c r="K308" s="37" t="s">
        <v>1262</v>
      </c>
      <c r="L308" s="37" t="s">
        <v>1277</v>
      </c>
      <c r="M308" s="37" t="s">
        <v>901</v>
      </c>
      <c r="N308" s="37"/>
      <c r="O308" t="s">
        <v>1679</v>
      </c>
      <c r="P308" t="s">
        <v>904</v>
      </c>
      <c r="Q308" s="37">
        <v>126</v>
      </c>
    </row>
    <row r="309" spans="2:17" x14ac:dyDescent="0.2">
      <c r="B309" t="str">
        <f t="shared" si="9"/>
        <v>N</v>
      </c>
      <c r="C309" t="s">
        <v>1688</v>
      </c>
      <c r="D309" t="str">
        <f t="shared" si="10"/>
        <v/>
      </c>
      <c r="E309" t="s">
        <v>1025</v>
      </c>
      <c r="F309" s="118" t="s">
        <v>435</v>
      </c>
      <c r="G309" t="s">
        <v>1266</v>
      </c>
      <c r="H309" s="37" t="s">
        <v>1267</v>
      </c>
      <c r="I309" s="37" t="s">
        <v>1268</v>
      </c>
      <c r="J309" s="37" t="s">
        <v>1261</v>
      </c>
      <c r="K309" s="37" t="s">
        <v>1269</v>
      </c>
      <c r="L309" s="37" t="s">
        <v>900</v>
      </c>
      <c r="M309" s="67">
        <v>97778043</v>
      </c>
      <c r="N309" s="67"/>
      <c r="O309" t="s">
        <v>1681</v>
      </c>
      <c r="P309" t="s">
        <v>904</v>
      </c>
    </row>
    <row r="310" spans="2:17" x14ac:dyDescent="0.2">
      <c r="B310" t="str">
        <f t="shared" si="9"/>
        <v>N</v>
      </c>
      <c r="C310" t="s">
        <v>1689</v>
      </c>
      <c r="D310" t="str">
        <f t="shared" si="10"/>
        <v/>
      </c>
      <c r="E310" t="s">
        <v>1025</v>
      </c>
      <c r="F310" s="118" t="s">
        <v>435</v>
      </c>
      <c r="G310" s="2" t="s">
        <v>1258</v>
      </c>
      <c r="H310" s="37" t="s">
        <v>1259</v>
      </c>
      <c r="I310" s="37" t="s">
        <v>1260</v>
      </c>
      <c r="J310" s="37" t="s">
        <v>1261</v>
      </c>
      <c r="K310" s="37" t="s">
        <v>1262</v>
      </c>
      <c r="L310" s="37" t="s">
        <v>900</v>
      </c>
      <c r="M310" s="37" t="s">
        <v>901</v>
      </c>
      <c r="N310" s="37"/>
      <c r="O310" t="s">
        <v>1679</v>
      </c>
      <c r="P310" t="s">
        <v>904</v>
      </c>
      <c r="Q310" s="37">
        <v>126</v>
      </c>
    </row>
    <row r="311" spans="2:17" x14ac:dyDescent="0.2">
      <c r="B311" t="str">
        <f t="shared" si="9"/>
        <v>N</v>
      </c>
      <c r="C311" t="s">
        <v>1690</v>
      </c>
      <c r="D311" t="str">
        <f t="shared" si="10"/>
        <v/>
      </c>
      <c r="E311" t="s">
        <v>1025</v>
      </c>
      <c r="F311" s="118" t="s">
        <v>435</v>
      </c>
      <c r="G311" t="s">
        <v>1266</v>
      </c>
      <c r="H311" s="37" t="s">
        <v>1267</v>
      </c>
      <c r="I311" s="37" t="s">
        <v>1268</v>
      </c>
      <c r="J311" s="37" t="s">
        <v>1261</v>
      </c>
      <c r="K311" s="37" t="s">
        <v>1269</v>
      </c>
      <c r="L311" s="37" t="s">
        <v>1282</v>
      </c>
      <c r="M311" s="67">
        <v>97778043</v>
      </c>
      <c r="N311" s="67"/>
      <c r="O311" t="s">
        <v>1681</v>
      </c>
      <c r="P311" t="s">
        <v>904</v>
      </c>
    </row>
    <row r="312" spans="2:17" x14ac:dyDescent="0.2">
      <c r="B312" t="str">
        <f t="shared" si="9"/>
        <v>N</v>
      </c>
      <c r="C312" t="s">
        <v>1691</v>
      </c>
      <c r="D312" t="str">
        <f t="shared" si="10"/>
        <v/>
      </c>
      <c r="E312" t="s">
        <v>1025</v>
      </c>
      <c r="F312" s="118" t="s">
        <v>435</v>
      </c>
      <c r="G312" s="2" t="s">
        <v>1258</v>
      </c>
      <c r="H312" s="37" t="s">
        <v>1259</v>
      </c>
      <c r="I312" s="37" t="s">
        <v>1260</v>
      </c>
      <c r="J312" s="37" t="s">
        <v>1261</v>
      </c>
      <c r="K312" s="37" t="s">
        <v>1262</v>
      </c>
      <c r="L312" s="37" t="s">
        <v>1282</v>
      </c>
      <c r="M312" s="37" t="s">
        <v>901</v>
      </c>
      <c r="N312" s="37"/>
      <c r="O312" t="s">
        <v>1692</v>
      </c>
      <c r="P312" t="s">
        <v>904</v>
      </c>
      <c r="Q312" s="37">
        <v>126</v>
      </c>
    </row>
    <row r="313" spans="2:17" x14ac:dyDescent="0.2">
      <c r="B313" t="str">
        <f t="shared" si="9"/>
        <v>N</v>
      </c>
      <c r="C313" t="s">
        <v>1693</v>
      </c>
      <c r="D313" t="str">
        <f t="shared" si="10"/>
        <v/>
      </c>
      <c r="E313" t="s">
        <v>1030</v>
      </c>
      <c r="F313" s="118" t="s">
        <v>435</v>
      </c>
      <c r="G313" s="2" t="s">
        <v>1258</v>
      </c>
      <c r="H313" s="37" t="s">
        <v>1259</v>
      </c>
      <c r="I313" s="37" t="s">
        <v>1260</v>
      </c>
      <c r="J313" s="37" t="s">
        <v>1261</v>
      </c>
      <c r="K313" s="37" t="s">
        <v>1262</v>
      </c>
      <c r="L313" s="37" t="s">
        <v>885</v>
      </c>
      <c r="M313" s="97">
        <v>98876157</v>
      </c>
      <c r="N313" s="37" t="s">
        <v>1694</v>
      </c>
      <c r="O313" t="s">
        <v>1695</v>
      </c>
      <c r="P313" s="37" t="s">
        <v>898</v>
      </c>
      <c r="Q313" s="37">
        <v>0</v>
      </c>
    </row>
    <row r="314" spans="2:17" x14ac:dyDescent="0.2">
      <c r="B314" t="str">
        <f t="shared" si="9"/>
        <v>N</v>
      </c>
      <c r="C314" t="s">
        <v>1696</v>
      </c>
      <c r="D314" t="str">
        <f t="shared" si="10"/>
        <v/>
      </c>
      <c r="E314" t="s">
        <v>1030</v>
      </c>
      <c r="F314" s="118" t="s">
        <v>435</v>
      </c>
      <c r="G314" t="s">
        <v>1266</v>
      </c>
      <c r="H314" s="37" t="s">
        <v>1267</v>
      </c>
      <c r="I314" s="37" t="s">
        <v>1268</v>
      </c>
      <c r="J314" s="37" t="s">
        <v>1261</v>
      </c>
      <c r="K314" s="37" t="s">
        <v>1269</v>
      </c>
      <c r="L314" s="37" t="s">
        <v>885</v>
      </c>
      <c r="M314" s="67">
        <v>97778044</v>
      </c>
      <c r="N314" s="67"/>
      <c r="O314" t="s">
        <v>1697</v>
      </c>
      <c r="P314" t="s">
        <v>904</v>
      </c>
    </row>
    <row r="315" spans="2:17" x14ac:dyDescent="0.2">
      <c r="B315" t="str">
        <f t="shared" si="9"/>
        <v>N</v>
      </c>
      <c r="C315" t="s">
        <v>1698</v>
      </c>
      <c r="D315" t="str">
        <f t="shared" si="10"/>
        <v/>
      </c>
      <c r="E315" t="s">
        <v>1030</v>
      </c>
      <c r="F315" s="118" t="s">
        <v>435</v>
      </c>
      <c r="G315" t="s">
        <v>1266</v>
      </c>
      <c r="H315" s="37" t="s">
        <v>1267</v>
      </c>
      <c r="I315" s="37" t="s">
        <v>1268</v>
      </c>
      <c r="J315" s="37" t="s">
        <v>1261</v>
      </c>
      <c r="K315" s="37" t="s">
        <v>1269</v>
      </c>
      <c r="L315" s="37" t="s">
        <v>906</v>
      </c>
      <c r="M315" s="1" t="s">
        <v>901</v>
      </c>
      <c r="N315" s="37"/>
      <c r="O315" t="s">
        <v>1697</v>
      </c>
      <c r="P315" t="s">
        <v>904</v>
      </c>
    </row>
    <row r="316" spans="2:17" x14ac:dyDescent="0.2">
      <c r="B316" t="str">
        <f t="shared" si="9"/>
        <v>N</v>
      </c>
      <c r="C316" t="s">
        <v>1699</v>
      </c>
      <c r="D316" t="str">
        <f t="shared" si="10"/>
        <v/>
      </c>
      <c r="E316" t="s">
        <v>1030</v>
      </c>
      <c r="F316" s="118" t="s">
        <v>435</v>
      </c>
      <c r="G316" s="2" t="s">
        <v>1258</v>
      </c>
      <c r="H316" s="37" t="s">
        <v>1259</v>
      </c>
      <c r="I316" s="37" t="s">
        <v>1260</v>
      </c>
      <c r="J316" s="37" t="s">
        <v>1261</v>
      </c>
      <c r="K316" s="37" t="s">
        <v>1262</v>
      </c>
      <c r="L316" s="37" t="s">
        <v>906</v>
      </c>
      <c r="M316" s="1" t="s">
        <v>901</v>
      </c>
      <c r="N316" s="37"/>
      <c r="O316" t="s">
        <v>1695</v>
      </c>
      <c r="P316" t="s">
        <v>904</v>
      </c>
      <c r="Q316" s="37"/>
    </row>
    <row r="317" spans="2:17" x14ac:dyDescent="0.2">
      <c r="B317" t="str">
        <f t="shared" si="9"/>
        <v>N</v>
      </c>
      <c r="C317" t="s">
        <v>1700</v>
      </c>
      <c r="D317" t="str">
        <f t="shared" si="10"/>
        <v/>
      </c>
      <c r="E317" t="s">
        <v>1030</v>
      </c>
      <c r="F317" s="118" t="s">
        <v>435</v>
      </c>
      <c r="G317" t="s">
        <v>1266</v>
      </c>
      <c r="H317" s="37" t="s">
        <v>1267</v>
      </c>
      <c r="I317" s="37" t="s">
        <v>1268</v>
      </c>
      <c r="J317" s="37" t="s">
        <v>1261</v>
      </c>
      <c r="K317" s="37" t="s">
        <v>1269</v>
      </c>
      <c r="L317" s="37" t="s">
        <v>1274</v>
      </c>
      <c r="M317" s="1" t="s">
        <v>901</v>
      </c>
      <c r="N317" s="37"/>
      <c r="O317" t="s">
        <v>1697</v>
      </c>
      <c r="P317" t="s">
        <v>904</v>
      </c>
    </row>
    <row r="318" spans="2:17" x14ac:dyDescent="0.2">
      <c r="B318" t="str">
        <f t="shared" si="9"/>
        <v>N</v>
      </c>
      <c r="C318" t="s">
        <v>1701</v>
      </c>
      <c r="D318" t="str">
        <f t="shared" si="10"/>
        <v/>
      </c>
      <c r="E318" t="s">
        <v>1030</v>
      </c>
      <c r="F318" s="118" t="s">
        <v>435</v>
      </c>
      <c r="G318" s="2" t="s">
        <v>1258</v>
      </c>
      <c r="H318" s="37" t="s">
        <v>1259</v>
      </c>
      <c r="I318" s="37" t="s">
        <v>1260</v>
      </c>
      <c r="J318" s="37" t="s">
        <v>1261</v>
      </c>
      <c r="K318" s="37" t="s">
        <v>1262</v>
      </c>
      <c r="L318" s="37" t="s">
        <v>1274</v>
      </c>
      <c r="M318" s="1" t="s">
        <v>901</v>
      </c>
      <c r="N318" s="37"/>
      <c r="O318" t="s">
        <v>1695</v>
      </c>
      <c r="P318" t="s">
        <v>904</v>
      </c>
      <c r="Q318" s="37"/>
    </row>
    <row r="319" spans="2:17" x14ac:dyDescent="0.2">
      <c r="B319" t="str">
        <f t="shared" si="9"/>
        <v>N</v>
      </c>
      <c r="C319" t="s">
        <v>1702</v>
      </c>
      <c r="D319" t="str">
        <f t="shared" si="10"/>
        <v/>
      </c>
      <c r="E319" t="s">
        <v>1030</v>
      </c>
      <c r="F319" s="118" t="s">
        <v>435</v>
      </c>
      <c r="G319" t="s">
        <v>1266</v>
      </c>
      <c r="H319" s="37" t="s">
        <v>1267</v>
      </c>
      <c r="I319" s="37" t="s">
        <v>1268</v>
      </c>
      <c r="J319" s="37" t="s">
        <v>1261</v>
      </c>
      <c r="K319" s="37" t="s">
        <v>1269</v>
      </c>
      <c r="L319" s="37" t="s">
        <v>1277</v>
      </c>
      <c r="M319" s="67">
        <v>97778044</v>
      </c>
      <c r="N319" s="67"/>
      <c r="O319" t="s">
        <v>1697</v>
      </c>
      <c r="P319" t="s">
        <v>904</v>
      </c>
    </row>
    <row r="320" spans="2:17" x14ac:dyDescent="0.2">
      <c r="B320" t="str">
        <f t="shared" si="9"/>
        <v>N</v>
      </c>
      <c r="C320" t="s">
        <v>1703</v>
      </c>
      <c r="D320" t="str">
        <f t="shared" si="10"/>
        <v/>
      </c>
      <c r="E320" t="s">
        <v>1030</v>
      </c>
      <c r="F320" s="118" t="s">
        <v>435</v>
      </c>
      <c r="G320" s="2" t="s">
        <v>1258</v>
      </c>
      <c r="H320" s="37" t="s">
        <v>1259</v>
      </c>
      <c r="I320" s="37" t="s">
        <v>1260</v>
      </c>
      <c r="J320" s="37" t="s">
        <v>1261</v>
      </c>
      <c r="K320" s="37" t="s">
        <v>1262</v>
      </c>
      <c r="L320" s="37" t="s">
        <v>1277</v>
      </c>
      <c r="M320" s="37" t="s">
        <v>901</v>
      </c>
      <c r="N320" s="37"/>
      <c r="O320" t="s">
        <v>1695</v>
      </c>
      <c r="P320" t="s">
        <v>904</v>
      </c>
      <c r="Q320" s="37">
        <v>126</v>
      </c>
    </row>
    <row r="321" spans="2:17" x14ac:dyDescent="0.2">
      <c r="B321" t="str">
        <f t="shared" si="9"/>
        <v>N</v>
      </c>
      <c r="C321" t="s">
        <v>1704</v>
      </c>
      <c r="D321" t="str">
        <f t="shared" si="10"/>
        <v/>
      </c>
      <c r="E321" t="s">
        <v>1030</v>
      </c>
      <c r="F321" s="118" t="s">
        <v>435</v>
      </c>
      <c r="G321" t="s">
        <v>1266</v>
      </c>
      <c r="H321" s="37" t="s">
        <v>1267</v>
      </c>
      <c r="I321" s="37" t="s">
        <v>1268</v>
      </c>
      <c r="J321" s="37" t="s">
        <v>1261</v>
      </c>
      <c r="K321" s="37" t="s">
        <v>1269</v>
      </c>
      <c r="L321" s="37" t="s">
        <v>900</v>
      </c>
      <c r="M321" s="67">
        <v>97778044</v>
      </c>
      <c r="N321" s="67"/>
      <c r="O321" t="s">
        <v>1697</v>
      </c>
      <c r="P321" t="s">
        <v>904</v>
      </c>
    </row>
    <row r="322" spans="2:17" x14ac:dyDescent="0.2">
      <c r="B322" t="str">
        <f t="shared" si="9"/>
        <v>N</v>
      </c>
      <c r="C322" t="s">
        <v>1705</v>
      </c>
      <c r="D322" t="str">
        <f t="shared" si="10"/>
        <v/>
      </c>
      <c r="E322" t="s">
        <v>1030</v>
      </c>
      <c r="F322" s="118" t="s">
        <v>435</v>
      </c>
      <c r="G322" s="2" t="s">
        <v>1258</v>
      </c>
      <c r="H322" s="37" t="s">
        <v>1259</v>
      </c>
      <c r="I322" s="37" t="s">
        <v>1260</v>
      </c>
      <c r="J322" s="37" t="s">
        <v>1261</v>
      </c>
      <c r="K322" s="37" t="s">
        <v>1262</v>
      </c>
      <c r="L322" s="37" t="s">
        <v>900</v>
      </c>
      <c r="M322" s="37" t="s">
        <v>901</v>
      </c>
      <c r="N322" s="37"/>
      <c r="O322" t="s">
        <v>1695</v>
      </c>
      <c r="P322" t="s">
        <v>904</v>
      </c>
      <c r="Q322" s="37">
        <v>126</v>
      </c>
    </row>
    <row r="323" spans="2:17" x14ac:dyDescent="0.2">
      <c r="B323" t="str">
        <f t="shared" si="9"/>
        <v>N</v>
      </c>
      <c r="C323" t="s">
        <v>1706</v>
      </c>
      <c r="D323" t="str">
        <f t="shared" si="10"/>
        <v/>
      </c>
      <c r="E323" t="s">
        <v>1030</v>
      </c>
      <c r="F323" s="118" t="s">
        <v>435</v>
      </c>
      <c r="G323" t="s">
        <v>1266</v>
      </c>
      <c r="H323" s="37" t="s">
        <v>1267</v>
      </c>
      <c r="I323" s="37" t="s">
        <v>1268</v>
      </c>
      <c r="J323" s="37" t="s">
        <v>1261</v>
      </c>
      <c r="K323" s="37" t="s">
        <v>1269</v>
      </c>
      <c r="L323" s="37" t="s">
        <v>1282</v>
      </c>
      <c r="M323" s="67">
        <v>97778044</v>
      </c>
      <c r="N323" s="67"/>
      <c r="O323" t="s">
        <v>1697</v>
      </c>
      <c r="P323" t="s">
        <v>904</v>
      </c>
    </row>
    <row r="324" spans="2:17" x14ac:dyDescent="0.2">
      <c r="B324" t="str">
        <f t="shared" si="9"/>
        <v>N</v>
      </c>
      <c r="C324" t="s">
        <v>1707</v>
      </c>
      <c r="D324" t="str">
        <f t="shared" si="10"/>
        <v/>
      </c>
      <c r="E324" t="s">
        <v>1030</v>
      </c>
      <c r="F324" s="118" t="s">
        <v>435</v>
      </c>
      <c r="G324" s="2" t="s">
        <v>1258</v>
      </c>
      <c r="H324" s="37" t="s">
        <v>1259</v>
      </c>
      <c r="I324" s="37" t="s">
        <v>1260</v>
      </c>
      <c r="J324" s="37" t="s">
        <v>1261</v>
      </c>
      <c r="K324" s="37" t="s">
        <v>1262</v>
      </c>
      <c r="L324" s="37" t="s">
        <v>1282</v>
      </c>
      <c r="M324" s="37" t="s">
        <v>901</v>
      </c>
      <c r="N324" s="37"/>
      <c r="O324" t="s">
        <v>1708</v>
      </c>
      <c r="P324" t="s">
        <v>904</v>
      </c>
      <c r="Q324" s="37">
        <v>126</v>
      </c>
    </row>
    <row r="325" spans="2:17" x14ac:dyDescent="0.2">
      <c r="B325" t="str">
        <f t="shared" si="9"/>
        <v>N</v>
      </c>
      <c r="C325" t="s">
        <v>1709</v>
      </c>
      <c r="D325" t="str">
        <f t="shared" si="10"/>
        <v/>
      </c>
      <c r="E325" t="s">
        <v>1034</v>
      </c>
      <c r="F325" s="118" t="s">
        <v>435</v>
      </c>
      <c r="G325" s="2" t="s">
        <v>1258</v>
      </c>
      <c r="H325" s="37" t="s">
        <v>1259</v>
      </c>
      <c r="I325" s="37" t="s">
        <v>1260</v>
      </c>
      <c r="J325" s="37" t="s">
        <v>1261</v>
      </c>
      <c r="K325" s="37" t="s">
        <v>1262</v>
      </c>
      <c r="L325" s="37" t="s">
        <v>885</v>
      </c>
      <c r="M325" s="97">
        <v>98876159</v>
      </c>
      <c r="N325" s="37" t="s">
        <v>1710</v>
      </c>
      <c r="O325" t="s">
        <v>1711</v>
      </c>
      <c r="P325" s="37" t="s">
        <v>898</v>
      </c>
      <c r="Q325" s="37">
        <v>0</v>
      </c>
    </row>
    <row r="326" spans="2:17" x14ac:dyDescent="0.2">
      <c r="B326" t="str">
        <f t="shared" si="9"/>
        <v>N</v>
      </c>
      <c r="C326" t="s">
        <v>1712</v>
      </c>
      <c r="D326" t="str">
        <f t="shared" si="10"/>
        <v/>
      </c>
      <c r="E326" t="s">
        <v>1034</v>
      </c>
      <c r="F326" s="118" t="s">
        <v>435</v>
      </c>
      <c r="G326" t="s">
        <v>1266</v>
      </c>
      <c r="H326" s="37" t="s">
        <v>1267</v>
      </c>
      <c r="I326" s="37" t="s">
        <v>1268</v>
      </c>
      <c r="J326" s="37" t="s">
        <v>1261</v>
      </c>
      <c r="K326" s="37" t="s">
        <v>1269</v>
      </c>
      <c r="L326" s="37" t="s">
        <v>885</v>
      </c>
      <c r="M326" s="67">
        <v>97780144</v>
      </c>
      <c r="N326" s="67"/>
      <c r="O326" t="s">
        <v>1713</v>
      </c>
      <c r="P326" t="s">
        <v>904</v>
      </c>
    </row>
    <row r="327" spans="2:17" x14ac:dyDescent="0.2">
      <c r="B327" t="str">
        <f t="shared" ref="B327:B390" si="11">IF(I327="B21", IF(L327="Coating_Standard", "Y", "N"), "N")</f>
        <v>N</v>
      </c>
      <c r="C327" t="s">
        <v>1714</v>
      </c>
      <c r="D327" t="str">
        <f t="shared" ref="D327:D390" si="12">IF(B327="Y", C327, "")</f>
        <v/>
      </c>
      <c r="E327" t="s">
        <v>1034</v>
      </c>
      <c r="F327" s="118" t="s">
        <v>435</v>
      </c>
      <c r="G327" t="s">
        <v>1266</v>
      </c>
      <c r="H327" s="37" t="s">
        <v>1267</v>
      </c>
      <c r="I327" s="37" t="s">
        <v>1268</v>
      </c>
      <c r="J327" s="37" t="s">
        <v>1261</v>
      </c>
      <c r="K327" s="37" t="s">
        <v>1269</v>
      </c>
      <c r="L327" s="37" t="s">
        <v>906</v>
      </c>
      <c r="M327" s="1" t="s">
        <v>901</v>
      </c>
      <c r="N327" s="37"/>
      <c r="O327" t="s">
        <v>1713</v>
      </c>
      <c r="P327" t="s">
        <v>904</v>
      </c>
    </row>
    <row r="328" spans="2:17" x14ac:dyDescent="0.2">
      <c r="B328" t="str">
        <f t="shared" si="11"/>
        <v>N</v>
      </c>
      <c r="C328" t="s">
        <v>1715</v>
      </c>
      <c r="D328" t="str">
        <f t="shared" si="12"/>
        <v/>
      </c>
      <c r="E328" t="s">
        <v>1034</v>
      </c>
      <c r="F328" s="118" t="s">
        <v>435</v>
      </c>
      <c r="G328" s="2" t="s">
        <v>1258</v>
      </c>
      <c r="H328" s="37" t="s">
        <v>1259</v>
      </c>
      <c r="I328" s="37" t="s">
        <v>1260</v>
      </c>
      <c r="J328" s="37" t="s">
        <v>1261</v>
      </c>
      <c r="K328" s="37" t="s">
        <v>1262</v>
      </c>
      <c r="L328" s="37" t="s">
        <v>906</v>
      </c>
      <c r="M328" s="1" t="s">
        <v>901</v>
      </c>
      <c r="N328" s="37"/>
      <c r="O328" t="s">
        <v>1711</v>
      </c>
      <c r="P328" t="s">
        <v>904</v>
      </c>
      <c r="Q328" s="37"/>
    </row>
    <row r="329" spans="2:17" x14ac:dyDescent="0.2">
      <c r="B329" t="str">
        <f t="shared" si="11"/>
        <v>N</v>
      </c>
      <c r="C329" t="s">
        <v>1716</v>
      </c>
      <c r="D329" t="str">
        <f t="shared" si="12"/>
        <v/>
      </c>
      <c r="E329" t="s">
        <v>1034</v>
      </c>
      <c r="F329" s="118" t="s">
        <v>435</v>
      </c>
      <c r="G329" t="s">
        <v>1266</v>
      </c>
      <c r="H329" s="37" t="s">
        <v>1267</v>
      </c>
      <c r="I329" s="37" t="s">
        <v>1268</v>
      </c>
      <c r="J329" s="37" t="s">
        <v>1261</v>
      </c>
      <c r="K329" s="37" t="s">
        <v>1269</v>
      </c>
      <c r="L329" s="37" t="s">
        <v>1274</v>
      </c>
      <c r="M329" s="1" t="s">
        <v>901</v>
      </c>
      <c r="N329" s="37"/>
      <c r="O329" t="s">
        <v>1713</v>
      </c>
      <c r="P329" t="s">
        <v>904</v>
      </c>
    </row>
    <row r="330" spans="2:17" x14ac:dyDescent="0.2">
      <c r="B330" t="str">
        <f t="shared" si="11"/>
        <v>N</v>
      </c>
      <c r="C330" t="s">
        <v>1717</v>
      </c>
      <c r="D330" t="str">
        <f t="shared" si="12"/>
        <v/>
      </c>
      <c r="E330" t="s">
        <v>1034</v>
      </c>
      <c r="F330" s="118" t="s">
        <v>435</v>
      </c>
      <c r="G330" s="2" t="s">
        <v>1258</v>
      </c>
      <c r="H330" s="37" t="s">
        <v>1259</v>
      </c>
      <c r="I330" s="37" t="s">
        <v>1260</v>
      </c>
      <c r="J330" s="37" t="s">
        <v>1261</v>
      </c>
      <c r="K330" s="37" t="s">
        <v>1262</v>
      </c>
      <c r="L330" s="37" t="s">
        <v>1274</v>
      </c>
      <c r="M330" s="1" t="s">
        <v>901</v>
      </c>
      <c r="N330" s="37"/>
      <c r="O330" t="s">
        <v>1711</v>
      </c>
      <c r="P330" t="s">
        <v>904</v>
      </c>
      <c r="Q330" s="37"/>
    </row>
    <row r="331" spans="2:17" x14ac:dyDescent="0.2">
      <c r="B331" t="str">
        <f t="shared" si="11"/>
        <v>N</v>
      </c>
      <c r="C331" t="s">
        <v>1718</v>
      </c>
      <c r="D331" t="str">
        <f t="shared" si="12"/>
        <v/>
      </c>
      <c r="E331" t="s">
        <v>1034</v>
      </c>
      <c r="F331" s="118" t="s">
        <v>435</v>
      </c>
      <c r="G331" t="s">
        <v>1266</v>
      </c>
      <c r="H331" s="37" t="s">
        <v>1267</v>
      </c>
      <c r="I331" s="37" t="s">
        <v>1268</v>
      </c>
      <c r="J331" s="37" t="s">
        <v>1261</v>
      </c>
      <c r="K331" s="37" t="s">
        <v>1269</v>
      </c>
      <c r="L331" s="37" t="s">
        <v>1277</v>
      </c>
      <c r="M331" s="67">
        <v>97780144</v>
      </c>
      <c r="N331" s="67"/>
      <c r="O331" t="s">
        <v>1713</v>
      </c>
      <c r="P331" t="s">
        <v>904</v>
      </c>
    </row>
    <row r="332" spans="2:17" x14ac:dyDescent="0.2">
      <c r="B332" t="str">
        <f t="shared" si="11"/>
        <v>N</v>
      </c>
      <c r="C332" t="s">
        <v>1719</v>
      </c>
      <c r="D332" t="str">
        <f t="shared" si="12"/>
        <v/>
      </c>
      <c r="E332" t="s">
        <v>1034</v>
      </c>
      <c r="F332" s="118" t="s">
        <v>435</v>
      </c>
      <c r="G332" s="2" t="s">
        <v>1258</v>
      </c>
      <c r="H332" s="37" t="s">
        <v>1259</v>
      </c>
      <c r="I332" s="37" t="s">
        <v>1260</v>
      </c>
      <c r="J332" s="37" t="s">
        <v>1261</v>
      </c>
      <c r="K332" s="37" t="s">
        <v>1262</v>
      </c>
      <c r="L332" s="37" t="s">
        <v>1277</v>
      </c>
      <c r="M332" s="37" t="s">
        <v>901</v>
      </c>
      <c r="N332" s="37"/>
      <c r="O332" t="s">
        <v>1711</v>
      </c>
      <c r="P332" t="s">
        <v>904</v>
      </c>
      <c r="Q332" s="37">
        <v>126</v>
      </c>
    </row>
    <row r="333" spans="2:17" x14ac:dyDescent="0.2">
      <c r="B333" t="str">
        <f t="shared" si="11"/>
        <v>N</v>
      </c>
      <c r="C333" t="s">
        <v>1720</v>
      </c>
      <c r="D333" t="str">
        <f t="shared" si="12"/>
        <v/>
      </c>
      <c r="E333" t="s">
        <v>1034</v>
      </c>
      <c r="F333" s="118" t="s">
        <v>435</v>
      </c>
      <c r="G333" t="s">
        <v>1266</v>
      </c>
      <c r="H333" s="37" t="s">
        <v>1267</v>
      </c>
      <c r="I333" s="37" t="s">
        <v>1268</v>
      </c>
      <c r="J333" s="37" t="s">
        <v>1261</v>
      </c>
      <c r="K333" s="37" t="s">
        <v>1269</v>
      </c>
      <c r="L333" s="37" t="s">
        <v>900</v>
      </c>
      <c r="M333" s="67">
        <v>97780144</v>
      </c>
      <c r="N333" s="67"/>
      <c r="O333" t="s">
        <v>1713</v>
      </c>
      <c r="P333" t="s">
        <v>904</v>
      </c>
    </row>
    <row r="334" spans="2:17" x14ac:dyDescent="0.2">
      <c r="B334" t="str">
        <f t="shared" si="11"/>
        <v>N</v>
      </c>
      <c r="C334" t="s">
        <v>1721</v>
      </c>
      <c r="D334" t="str">
        <f t="shared" si="12"/>
        <v/>
      </c>
      <c r="E334" t="s">
        <v>1034</v>
      </c>
      <c r="F334" s="118" t="s">
        <v>435</v>
      </c>
      <c r="G334" s="2" t="s">
        <v>1258</v>
      </c>
      <c r="H334" s="37" t="s">
        <v>1259</v>
      </c>
      <c r="I334" s="37" t="s">
        <v>1260</v>
      </c>
      <c r="J334" s="37" t="s">
        <v>1261</v>
      </c>
      <c r="K334" s="37" t="s">
        <v>1262</v>
      </c>
      <c r="L334" s="37" t="s">
        <v>900</v>
      </c>
      <c r="M334" s="37" t="s">
        <v>901</v>
      </c>
      <c r="N334" s="37"/>
      <c r="O334" t="s">
        <v>1711</v>
      </c>
      <c r="P334" t="s">
        <v>904</v>
      </c>
      <c r="Q334" s="37">
        <v>126</v>
      </c>
    </row>
    <row r="335" spans="2:17" x14ac:dyDescent="0.2">
      <c r="B335" t="str">
        <f t="shared" si="11"/>
        <v>N</v>
      </c>
      <c r="C335" t="s">
        <v>1722</v>
      </c>
      <c r="D335" t="str">
        <f t="shared" si="12"/>
        <v/>
      </c>
      <c r="E335" t="s">
        <v>1034</v>
      </c>
      <c r="F335" s="118" t="s">
        <v>435</v>
      </c>
      <c r="G335" t="s">
        <v>1266</v>
      </c>
      <c r="H335" s="37" t="s">
        <v>1267</v>
      </c>
      <c r="I335" s="37" t="s">
        <v>1268</v>
      </c>
      <c r="J335" s="37" t="s">
        <v>1261</v>
      </c>
      <c r="K335" s="37" t="s">
        <v>1269</v>
      </c>
      <c r="L335" s="37" t="s">
        <v>1282</v>
      </c>
      <c r="M335" s="67">
        <v>97780144</v>
      </c>
      <c r="N335" s="67"/>
      <c r="O335" t="s">
        <v>1713</v>
      </c>
      <c r="P335" t="s">
        <v>904</v>
      </c>
    </row>
    <row r="336" spans="2:17" x14ac:dyDescent="0.2">
      <c r="B336" t="str">
        <f t="shared" si="11"/>
        <v>N</v>
      </c>
      <c r="C336" t="s">
        <v>1723</v>
      </c>
      <c r="D336" t="str">
        <f t="shared" si="12"/>
        <v/>
      </c>
      <c r="E336" t="s">
        <v>1034</v>
      </c>
      <c r="F336" s="118" t="s">
        <v>435</v>
      </c>
      <c r="G336" s="2" t="s">
        <v>1258</v>
      </c>
      <c r="H336" s="37" t="s">
        <v>1259</v>
      </c>
      <c r="I336" s="37" t="s">
        <v>1260</v>
      </c>
      <c r="J336" s="37" t="s">
        <v>1261</v>
      </c>
      <c r="K336" s="37" t="s">
        <v>1262</v>
      </c>
      <c r="L336" s="37" t="s">
        <v>1282</v>
      </c>
      <c r="M336" s="37" t="s">
        <v>901</v>
      </c>
      <c r="N336" s="37"/>
      <c r="O336" t="s">
        <v>1724</v>
      </c>
      <c r="P336" t="s">
        <v>904</v>
      </c>
      <c r="Q336" s="37">
        <v>126</v>
      </c>
    </row>
    <row r="337" spans="2:17" x14ac:dyDescent="0.2">
      <c r="B337" t="str">
        <f t="shared" si="11"/>
        <v>N</v>
      </c>
      <c r="C337" t="s">
        <v>1725</v>
      </c>
      <c r="D337" t="str">
        <f t="shared" si="12"/>
        <v/>
      </c>
      <c r="E337" t="s">
        <v>1726</v>
      </c>
      <c r="F337" s="118" t="s">
        <v>257</v>
      </c>
      <c r="G337" s="2" t="s">
        <v>1258</v>
      </c>
      <c r="H337" s="37" t="s">
        <v>1259</v>
      </c>
      <c r="I337" s="37" t="s">
        <v>1260</v>
      </c>
      <c r="J337" s="37" t="s">
        <v>1261</v>
      </c>
      <c r="K337" s="37" t="s">
        <v>1262</v>
      </c>
      <c r="L337" s="37" t="s">
        <v>885</v>
      </c>
      <c r="M337" s="97">
        <v>98876161</v>
      </c>
      <c r="N337" s="37" t="s">
        <v>1727</v>
      </c>
      <c r="O337" t="s">
        <v>1728</v>
      </c>
      <c r="P337" s="37" t="s">
        <v>898</v>
      </c>
      <c r="Q337" s="37">
        <v>0</v>
      </c>
    </row>
    <row r="338" spans="2:17" x14ac:dyDescent="0.2">
      <c r="B338" t="str">
        <f t="shared" si="11"/>
        <v>N</v>
      </c>
      <c r="C338" t="s">
        <v>1729</v>
      </c>
      <c r="D338" t="str">
        <f t="shared" si="12"/>
        <v/>
      </c>
      <c r="E338" t="s">
        <v>1726</v>
      </c>
      <c r="F338" s="118" t="s">
        <v>257</v>
      </c>
      <c r="G338" t="s">
        <v>1266</v>
      </c>
      <c r="H338" s="37" t="s">
        <v>1267</v>
      </c>
      <c r="I338" s="37" t="s">
        <v>1268</v>
      </c>
      <c r="J338" s="37" t="s">
        <v>1261</v>
      </c>
      <c r="K338" s="37" t="s">
        <v>1269</v>
      </c>
      <c r="L338" s="37" t="s">
        <v>885</v>
      </c>
      <c r="M338" s="67">
        <v>97780145</v>
      </c>
      <c r="N338" s="67"/>
      <c r="O338" t="s">
        <v>1730</v>
      </c>
      <c r="P338" t="s">
        <v>904</v>
      </c>
    </row>
    <row r="339" spans="2:17" x14ac:dyDescent="0.2">
      <c r="B339" t="str">
        <f t="shared" si="11"/>
        <v>N</v>
      </c>
      <c r="C339" t="s">
        <v>1731</v>
      </c>
      <c r="D339" t="str">
        <f t="shared" si="12"/>
        <v/>
      </c>
      <c r="E339" t="s">
        <v>1726</v>
      </c>
      <c r="F339" s="118" t="s">
        <v>257</v>
      </c>
      <c r="G339" t="s">
        <v>1266</v>
      </c>
      <c r="H339" s="37" t="s">
        <v>1267</v>
      </c>
      <c r="I339" s="37" t="s">
        <v>1268</v>
      </c>
      <c r="J339" s="37" t="s">
        <v>1261</v>
      </c>
      <c r="K339" s="37" t="s">
        <v>1269</v>
      </c>
      <c r="L339" s="37" t="s">
        <v>906</v>
      </c>
      <c r="M339" s="1" t="s">
        <v>901</v>
      </c>
      <c r="N339" s="37"/>
      <c r="O339" t="s">
        <v>1730</v>
      </c>
      <c r="P339" t="s">
        <v>904</v>
      </c>
    </row>
    <row r="340" spans="2:17" x14ac:dyDescent="0.2">
      <c r="B340" t="str">
        <f t="shared" si="11"/>
        <v>N</v>
      </c>
      <c r="C340" t="s">
        <v>1732</v>
      </c>
      <c r="D340" t="str">
        <f t="shared" si="12"/>
        <v/>
      </c>
      <c r="E340" t="s">
        <v>1726</v>
      </c>
      <c r="F340" s="118" t="s">
        <v>257</v>
      </c>
      <c r="G340" s="2" t="s">
        <v>1258</v>
      </c>
      <c r="H340" s="37" t="s">
        <v>1259</v>
      </c>
      <c r="I340" s="37" t="s">
        <v>1260</v>
      </c>
      <c r="J340" s="37" t="s">
        <v>1261</v>
      </c>
      <c r="K340" s="37" t="s">
        <v>1262</v>
      </c>
      <c r="L340" s="37" t="s">
        <v>906</v>
      </c>
      <c r="M340" s="1" t="s">
        <v>901</v>
      </c>
      <c r="N340" s="37"/>
      <c r="O340" t="s">
        <v>1728</v>
      </c>
      <c r="P340" t="s">
        <v>904</v>
      </c>
      <c r="Q340" s="37"/>
    </row>
    <row r="341" spans="2:17" x14ac:dyDescent="0.2">
      <c r="B341" t="str">
        <f t="shared" si="11"/>
        <v>N</v>
      </c>
      <c r="C341" t="s">
        <v>1733</v>
      </c>
      <c r="D341" t="str">
        <f t="shared" si="12"/>
        <v/>
      </c>
      <c r="E341" t="s">
        <v>1726</v>
      </c>
      <c r="F341" s="118" t="s">
        <v>257</v>
      </c>
      <c r="G341" t="s">
        <v>1266</v>
      </c>
      <c r="H341" s="37" t="s">
        <v>1267</v>
      </c>
      <c r="I341" s="37" t="s">
        <v>1268</v>
      </c>
      <c r="J341" s="37" t="s">
        <v>1261</v>
      </c>
      <c r="K341" s="37" t="s">
        <v>1269</v>
      </c>
      <c r="L341" s="37" t="s">
        <v>1274</v>
      </c>
      <c r="M341" s="1" t="s">
        <v>901</v>
      </c>
      <c r="N341" s="37"/>
      <c r="O341" t="s">
        <v>1730</v>
      </c>
      <c r="P341" t="s">
        <v>904</v>
      </c>
    </row>
    <row r="342" spans="2:17" x14ac:dyDescent="0.2">
      <c r="B342" t="str">
        <f t="shared" si="11"/>
        <v>N</v>
      </c>
      <c r="C342" t="s">
        <v>1734</v>
      </c>
      <c r="D342" t="str">
        <f t="shared" si="12"/>
        <v/>
      </c>
      <c r="E342" t="s">
        <v>1726</v>
      </c>
      <c r="F342" s="118" t="s">
        <v>257</v>
      </c>
      <c r="G342" s="2" t="s">
        <v>1258</v>
      </c>
      <c r="H342" s="37" t="s">
        <v>1259</v>
      </c>
      <c r="I342" s="37" t="s">
        <v>1260</v>
      </c>
      <c r="J342" s="37" t="s">
        <v>1261</v>
      </c>
      <c r="K342" s="37" t="s">
        <v>1262</v>
      </c>
      <c r="L342" s="37" t="s">
        <v>1274</v>
      </c>
      <c r="M342" s="1" t="s">
        <v>901</v>
      </c>
      <c r="N342" s="37"/>
      <c r="O342" t="s">
        <v>1728</v>
      </c>
      <c r="P342" t="s">
        <v>904</v>
      </c>
      <c r="Q342" s="37"/>
    </row>
    <row r="343" spans="2:17" x14ac:dyDescent="0.2">
      <c r="B343" t="str">
        <f t="shared" si="11"/>
        <v>N</v>
      </c>
      <c r="C343" t="s">
        <v>1735</v>
      </c>
      <c r="D343" t="str">
        <f t="shared" si="12"/>
        <v/>
      </c>
      <c r="E343" t="s">
        <v>1726</v>
      </c>
      <c r="F343" s="118" t="s">
        <v>257</v>
      </c>
      <c r="G343" t="s">
        <v>1266</v>
      </c>
      <c r="H343" s="37" t="s">
        <v>1267</v>
      </c>
      <c r="I343" s="37" t="s">
        <v>1268</v>
      </c>
      <c r="J343" s="37" t="s">
        <v>1261</v>
      </c>
      <c r="K343" s="37" t="s">
        <v>1269</v>
      </c>
      <c r="L343" s="37" t="s">
        <v>1277</v>
      </c>
      <c r="M343" s="67">
        <v>97780145</v>
      </c>
      <c r="N343" s="67"/>
      <c r="O343" t="s">
        <v>1730</v>
      </c>
      <c r="P343" t="s">
        <v>904</v>
      </c>
    </row>
    <row r="344" spans="2:17" x14ac:dyDescent="0.2">
      <c r="B344" t="str">
        <f t="shared" si="11"/>
        <v>N</v>
      </c>
      <c r="C344" t="s">
        <v>1736</v>
      </c>
      <c r="D344" t="str">
        <f t="shared" si="12"/>
        <v/>
      </c>
      <c r="E344" t="s">
        <v>1726</v>
      </c>
      <c r="F344" s="118" t="s">
        <v>257</v>
      </c>
      <c r="G344" s="2" t="s">
        <v>1258</v>
      </c>
      <c r="H344" s="37" t="s">
        <v>1259</v>
      </c>
      <c r="I344" s="37" t="s">
        <v>1260</v>
      </c>
      <c r="J344" s="37" t="s">
        <v>1261</v>
      </c>
      <c r="K344" s="37" t="s">
        <v>1262</v>
      </c>
      <c r="L344" s="37" t="s">
        <v>1277</v>
      </c>
      <c r="M344" s="37" t="s">
        <v>901</v>
      </c>
      <c r="N344" s="37"/>
      <c r="O344" t="s">
        <v>1728</v>
      </c>
      <c r="P344" t="s">
        <v>904</v>
      </c>
      <c r="Q344" s="37">
        <v>126</v>
      </c>
    </row>
    <row r="345" spans="2:17" x14ac:dyDescent="0.2">
      <c r="B345" t="str">
        <f t="shared" si="11"/>
        <v>N</v>
      </c>
      <c r="C345" t="s">
        <v>1737</v>
      </c>
      <c r="D345" t="str">
        <f t="shared" si="12"/>
        <v/>
      </c>
      <c r="E345" t="s">
        <v>1726</v>
      </c>
      <c r="F345" s="118" t="s">
        <v>257</v>
      </c>
      <c r="G345" t="s">
        <v>1266</v>
      </c>
      <c r="H345" s="37" t="s">
        <v>1267</v>
      </c>
      <c r="I345" s="37" t="s">
        <v>1268</v>
      </c>
      <c r="J345" s="37" t="s">
        <v>1261</v>
      </c>
      <c r="K345" s="37" t="s">
        <v>1269</v>
      </c>
      <c r="L345" s="37" t="s">
        <v>900</v>
      </c>
      <c r="M345" s="67">
        <v>97780145</v>
      </c>
      <c r="N345" s="67"/>
      <c r="O345" t="s">
        <v>1730</v>
      </c>
      <c r="P345" t="s">
        <v>904</v>
      </c>
    </row>
    <row r="346" spans="2:17" x14ac:dyDescent="0.2">
      <c r="B346" t="str">
        <f t="shared" si="11"/>
        <v>N</v>
      </c>
      <c r="C346" t="s">
        <v>1738</v>
      </c>
      <c r="D346" t="str">
        <f t="shared" si="12"/>
        <v/>
      </c>
      <c r="E346" t="s">
        <v>1726</v>
      </c>
      <c r="F346" s="118" t="s">
        <v>257</v>
      </c>
      <c r="G346" s="2" t="s">
        <v>1258</v>
      </c>
      <c r="H346" s="37" t="s">
        <v>1259</v>
      </c>
      <c r="I346" s="37" t="s">
        <v>1260</v>
      </c>
      <c r="J346" s="37" t="s">
        <v>1261</v>
      </c>
      <c r="K346" s="37" t="s">
        <v>1262</v>
      </c>
      <c r="L346" s="37" t="s">
        <v>900</v>
      </c>
      <c r="M346" s="37" t="s">
        <v>901</v>
      </c>
      <c r="N346" s="37"/>
      <c r="O346" t="s">
        <v>1728</v>
      </c>
      <c r="P346" t="s">
        <v>904</v>
      </c>
      <c r="Q346" s="37">
        <v>126</v>
      </c>
    </row>
    <row r="347" spans="2:17" x14ac:dyDescent="0.2">
      <c r="B347" t="str">
        <f t="shared" si="11"/>
        <v>N</v>
      </c>
      <c r="C347" t="s">
        <v>1739</v>
      </c>
      <c r="D347" t="str">
        <f t="shared" si="12"/>
        <v/>
      </c>
      <c r="E347" t="s">
        <v>1726</v>
      </c>
      <c r="F347" s="118" t="s">
        <v>257</v>
      </c>
      <c r="G347" t="s">
        <v>1266</v>
      </c>
      <c r="H347" s="37" t="s">
        <v>1267</v>
      </c>
      <c r="I347" s="37" t="s">
        <v>1268</v>
      </c>
      <c r="J347" s="37" t="s">
        <v>1261</v>
      </c>
      <c r="K347" s="37" t="s">
        <v>1269</v>
      </c>
      <c r="L347" s="37" t="s">
        <v>1282</v>
      </c>
      <c r="M347" s="67">
        <v>97780145</v>
      </c>
      <c r="N347" s="67"/>
      <c r="O347" t="s">
        <v>1730</v>
      </c>
      <c r="P347" t="s">
        <v>904</v>
      </c>
    </row>
    <row r="348" spans="2:17" x14ac:dyDescent="0.2">
      <c r="B348" t="str">
        <f t="shared" si="11"/>
        <v>N</v>
      </c>
      <c r="C348" t="s">
        <v>1740</v>
      </c>
      <c r="D348" t="str">
        <f t="shared" si="12"/>
        <v/>
      </c>
      <c r="E348" t="s">
        <v>1726</v>
      </c>
      <c r="F348" s="118" t="s">
        <v>257</v>
      </c>
      <c r="G348" s="2" t="s">
        <v>1258</v>
      </c>
      <c r="H348" s="37" t="s">
        <v>1259</v>
      </c>
      <c r="I348" s="37" t="s">
        <v>1260</v>
      </c>
      <c r="J348" s="37" t="s">
        <v>1261</v>
      </c>
      <c r="K348" s="37" t="s">
        <v>1262</v>
      </c>
      <c r="L348" s="37" t="s">
        <v>1282</v>
      </c>
      <c r="M348" s="37" t="s">
        <v>901</v>
      </c>
      <c r="N348" s="37"/>
      <c r="O348" t="s">
        <v>1741</v>
      </c>
      <c r="P348" t="s">
        <v>904</v>
      </c>
      <c r="Q348" s="37">
        <v>126</v>
      </c>
    </row>
    <row r="349" spans="2:17" x14ac:dyDescent="0.2">
      <c r="B349" t="str">
        <f t="shared" si="11"/>
        <v>N</v>
      </c>
      <c r="C349" t="s">
        <v>1742</v>
      </c>
      <c r="D349" t="str">
        <f t="shared" si="12"/>
        <v/>
      </c>
      <c r="E349" t="s">
        <v>1743</v>
      </c>
      <c r="F349" s="118" t="s">
        <v>318</v>
      </c>
      <c r="G349" s="2" t="s">
        <v>1258</v>
      </c>
      <c r="H349" s="37" t="s">
        <v>1259</v>
      </c>
      <c r="I349" s="37" t="s">
        <v>1260</v>
      </c>
      <c r="J349" s="37" t="s">
        <v>1261</v>
      </c>
      <c r="K349" s="37" t="s">
        <v>1262</v>
      </c>
      <c r="L349" s="37" t="s">
        <v>885</v>
      </c>
      <c r="M349" s="97">
        <v>98876162</v>
      </c>
      <c r="N349" s="37" t="s">
        <v>1744</v>
      </c>
      <c r="O349" t="s">
        <v>1745</v>
      </c>
      <c r="P349" s="37" t="s">
        <v>898</v>
      </c>
      <c r="Q349" s="37">
        <v>0</v>
      </c>
    </row>
    <row r="350" spans="2:17" x14ac:dyDescent="0.2">
      <c r="B350" t="str">
        <f t="shared" si="11"/>
        <v>N</v>
      </c>
      <c r="C350" t="s">
        <v>1746</v>
      </c>
      <c r="D350" t="str">
        <f t="shared" si="12"/>
        <v/>
      </c>
      <c r="E350" t="s">
        <v>1743</v>
      </c>
      <c r="F350" s="118" t="s">
        <v>318</v>
      </c>
      <c r="G350" t="s">
        <v>1266</v>
      </c>
      <c r="H350" s="37" t="s">
        <v>1267</v>
      </c>
      <c r="I350" s="37" t="s">
        <v>1268</v>
      </c>
      <c r="J350" s="37" t="s">
        <v>1261</v>
      </c>
      <c r="K350" s="37" t="s">
        <v>1269</v>
      </c>
      <c r="L350" s="37" t="s">
        <v>885</v>
      </c>
      <c r="M350" s="67">
        <v>97780146</v>
      </c>
      <c r="N350" s="67"/>
      <c r="O350" t="s">
        <v>1747</v>
      </c>
      <c r="P350" t="s">
        <v>904</v>
      </c>
    </row>
    <row r="351" spans="2:17" x14ac:dyDescent="0.2">
      <c r="B351" t="str">
        <f t="shared" si="11"/>
        <v>N</v>
      </c>
      <c r="C351" t="s">
        <v>1748</v>
      </c>
      <c r="D351" t="str">
        <f t="shared" si="12"/>
        <v/>
      </c>
      <c r="E351" t="s">
        <v>1743</v>
      </c>
      <c r="F351" s="118" t="s">
        <v>318</v>
      </c>
      <c r="G351" t="s">
        <v>1266</v>
      </c>
      <c r="H351" s="37" t="s">
        <v>1267</v>
      </c>
      <c r="I351" s="37" t="s">
        <v>1268</v>
      </c>
      <c r="J351" s="37" t="s">
        <v>1261</v>
      </c>
      <c r="K351" s="37" t="s">
        <v>1269</v>
      </c>
      <c r="L351" s="37" t="s">
        <v>906</v>
      </c>
      <c r="M351" s="1" t="s">
        <v>901</v>
      </c>
      <c r="N351" s="37"/>
      <c r="O351" t="s">
        <v>1747</v>
      </c>
      <c r="P351" t="s">
        <v>904</v>
      </c>
    </row>
    <row r="352" spans="2:17" x14ac:dyDescent="0.2">
      <c r="B352" t="str">
        <f t="shared" si="11"/>
        <v>N</v>
      </c>
      <c r="C352" t="s">
        <v>1749</v>
      </c>
      <c r="D352" t="str">
        <f t="shared" si="12"/>
        <v/>
      </c>
      <c r="E352" t="s">
        <v>1743</v>
      </c>
      <c r="F352" s="118" t="s">
        <v>318</v>
      </c>
      <c r="G352" s="2" t="s">
        <v>1258</v>
      </c>
      <c r="H352" s="37" t="s">
        <v>1259</v>
      </c>
      <c r="I352" s="37" t="s">
        <v>1260</v>
      </c>
      <c r="J352" s="37" t="s">
        <v>1261</v>
      </c>
      <c r="K352" s="37" t="s">
        <v>1262</v>
      </c>
      <c r="L352" s="37" t="s">
        <v>906</v>
      </c>
      <c r="M352" s="1" t="s">
        <v>901</v>
      </c>
      <c r="N352" s="37"/>
      <c r="O352" t="s">
        <v>1745</v>
      </c>
      <c r="P352" t="s">
        <v>904</v>
      </c>
      <c r="Q352" s="37"/>
    </row>
    <row r="353" spans="2:17" x14ac:dyDescent="0.2">
      <c r="B353" t="str">
        <f t="shared" si="11"/>
        <v>N</v>
      </c>
      <c r="C353" t="s">
        <v>1750</v>
      </c>
      <c r="D353" t="str">
        <f t="shared" si="12"/>
        <v/>
      </c>
      <c r="E353" t="s">
        <v>1743</v>
      </c>
      <c r="F353" s="118" t="s">
        <v>318</v>
      </c>
      <c r="G353" t="s">
        <v>1266</v>
      </c>
      <c r="H353" s="37" t="s">
        <v>1267</v>
      </c>
      <c r="I353" s="37" t="s">
        <v>1268</v>
      </c>
      <c r="J353" s="37" t="s">
        <v>1261</v>
      </c>
      <c r="K353" s="37" t="s">
        <v>1269</v>
      </c>
      <c r="L353" s="37" t="s">
        <v>1274</v>
      </c>
      <c r="M353" s="1" t="s">
        <v>901</v>
      </c>
      <c r="N353" s="37"/>
      <c r="O353" t="s">
        <v>1747</v>
      </c>
      <c r="P353" t="s">
        <v>904</v>
      </c>
    </row>
    <row r="354" spans="2:17" x14ac:dyDescent="0.2">
      <c r="B354" t="str">
        <f t="shared" si="11"/>
        <v>N</v>
      </c>
      <c r="C354" t="s">
        <v>1751</v>
      </c>
      <c r="D354" t="str">
        <f t="shared" si="12"/>
        <v/>
      </c>
      <c r="E354" t="s">
        <v>1743</v>
      </c>
      <c r="F354" s="118" t="s">
        <v>318</v>
      </c>
      <c r="G354" s="2" t="s">
        <v>1258</v>
      </c>
      <c r="H354" s="37" t="s">
        <v>1259</v>
      </c>
      <c r="I354" s="37" t="s">
        <v>1260</v>
      </c>
      <c r="J354" s="37" t="s">
        <v>1261</v>
      </c>
      <c r="K354" s="37" t="s">
        <v>1262</v>
      </c>
      <c r="L354" s="37" t="s">
        <v>1274</v>
      </c>
      <c r="M354" s="1" t="s">
        <v>901</v>
      </c>
      <c r="N354" s="37"/>
      <c r="O354" t="s">
        <v>1745</v>
      </c>
      <c r="P354" t="s">
        <v>904</v>
      </c>
      <c r="Q354" s="37"/>
    </row>
    <row r="355" spans="2:17" x14ac:dyDescent="0.2">
      <c r="B355" t="str">
        <f t="shared" si="11"/>
        <v>N</v>
      </c>
      <c r="C355" t="s">
        <v>1752</v>
      </c>
      <c r="D355" t="str">
        <f t="shared" si="12"/>
        <v/>
      </c>
      <c r="E355" t="s">
        <v>1743</v>
      </c>
      <c r="F355" s="118" t="s">
        <v>318</v>
      </c>
      <c r="G355" t="s">
        <v>1266</v>
      </c>
      <c r="H355" s="37" t="s">
        <v>1267</v>
      </c>
      <c r="I355" s="37" t="s">
        <v>1268</v>
      </c>
      <c r="J355" s="37" t="s">
        <v>1261</v>
      </c>
      <c r="K355" s="37" t="s">
        <v>1269</v>
      </c>
      <c r="L355" s="37" t="s">
        <v>1277</v>
      </c>
      <c r="M355" s="67">
        <v>97780146</v>
      </c>
      <c r="N355" s="67"/>
      <c r="O355" t="s">
        <v>1747</v>
      </c>
      <c r="P355" t="s">
        <v>904</v>
      </c>
    </row>
    <row r="356" spans="2:17" x14ac:dyDescent="0.2">
      <c r="B356" t="str">
        <f t="shared" si="11"/>
        <v>N</v>
      </c>
      <c r="C356" t="s">
        <v>1753</v>
      </c>
      <c r="D356" t="str">
        <f t="shared" si="12"/>
        <v/>
      </c>
      <c r="E356" t="s">
        <v>1743</v>
      </c>
      <c r="F356" s="118" t="s">
        <v>318</v>
      </c>
      <c r="G356" s="2" t="s">
        <v>1258</v>
      </c>
      <c r="H356" s="37" t="s">
        <v>1259</v>
      </c>
      <c r="I356" s="37" t="s">
        <v>1260</v>
      </c>
      <c r="J356" s="37" t="s">
        <v>1261</v>
      </c>
      <c r="K356" s="37" t="s">
        <v>1262</v>
      </c>
      <c r="L356" s="37" t="s">
        <v>1277</v>
      </c>
      <c r="M356" s="37" t="s">
        <v>901</v>
      </c>
      <c r="N356" s="37"/>
      <c r="O356" t="s">
        <v>1745</v>
      </c>
      <c r="P356" t="s">
        <v>904</v>
      </c>
      <c r="Q356" s="37">
        <v>126</v>
      </c>
    </row>
    <row r="357" spans="2:17" x14ac:dyDescent="0.2">
      <c r="B357" t="str">
        <f t="shared" si="11"/>
        <v>N</v>
      </c>
      <c r="C357" t="s">
        <v>1754</v>
      </c>
      <c r="D357" t="str">
        <f t="shared" si="12"/>
        <v/>
      </c>
      <c r="E357" t="s">
        <v>1743</v>
      </c>
      <c r="F357" s="118" t="s">
        <v>318</v>
      </c>
      <c r="G357" t="s">
        <v>1266</v>
      </c>
      <c r="H357" s="37" t="s">
        <v>1267</v>
      </c>
      <c r="I357" s="37" t="s">
        <v>1268</v>
      </c>
      <c r="J357" s="37" t="s">
        <v>1261</v>
      </c>
      <c r="K357" s="37" t="s">
        <v>1269</v>
      </c>
      <c r="L357" s="37" t="s">
        <v>900</v>
      </c>
      <c r="M357" s="67">
        <v>97780146</v>
      </c>
      <c r="N357" s="67"/>
      <c r="O357" t="s">
        <v>1747</v>
      </c>
      <c r="P357" t="s">
        <v>904</v>
      </c>
    </row>
    <row r="358" spans="2:17" x14ac:dyDescent="0.2">
      <c r="B358" t="str">
        <f t="shared" si="11"/>
        <v>N</v>
      </c>
      <c r="C358" t="s">
        <v>1755</v>
      </c>
      <c r="D358" t="str">
        <f t="shared" si="12"/>
        <v/>
      </c>
      <c r="E358" t="s">
        <v>1743</v>
      </c>
      <c r="F358" s="118" t="s">
        <v>318</v>
      </c>
      <c r="G358" s="2" t="s">
        <v>1258</v>
      </c>
      <c r="H358" s="37" t="s">
        <v>1259</v>
      </c>
      <c r="I358" s="37" t="s">
        <v>1260</v>
      </c>
      <c r="J358" s="37" t="s">
        <v>1261</v>
      </c>
      <c r="K358" s="37" t="s">
        <v>1262</v>
      </c>
      <c r="L358" s="37" t="s">
        <v>900</v>
      </c>
      <c r="M358" s="37" t="s">
        <v>901</v>
      </c>
      <c r="N358" s="37"/>
      <c r="O358" t="s">
        <v>1745</v>
      </c>
      <c r="P358" t="s">
        <v>904</v>
      </c>
      <c r="Q358" s="37">
        <v>126</v>
      </c>
    </row>
    <row r="359" spans="2:17" x14ac:dyDescent="0.2">
      <c r="B359" t="str">
        <f t="shared" si="11"/>
        <v>N</v>
      </c>
      <c r="C359" t="s">
        <v>1756</v>
      </c>
      <c r="D359" t="str">
        <f t="shared" si="12"/>
        <v/>
      </c>
      <c r="E359" t="s">
        <v>1743</v>
      </c>
      <c r="F359" s="118" t="s">
        <v>318</v>
      </c>
      <c r="G359" t="s">
        <v>1266</v>
      </c>
      <c r="H359" s="37" t="s">
        <v>1267</v>
      </c>
      <c r="I359" s="37" t="s">
        <v>1268</v>
      </c>
      <c r="J359" s="37" t="s">
        <v>1261</v>
      </c>
      <c r="K359" s="37" t="s">
        <v>1269</v>
      </c>
      <c r="L359" s="37" t="s">
        <v>1282</v>
      </c>
      <c r="M359" s="67">
        <v>97780146</v>
      </c>
      <c r="N359" s="67"/>
      <c r="O359" t="s">
        <v>1747</v>
      </c>
      <c r="P359" t="s">
        <v>904</v>
      </c>
    </row>
    <row r="360" spans="2:17" x14ac:dyDescent="0.2">
      <c r="B360" t="str">
        <f t="shared" si="11"/>
        <v>N</v>
      </c>
      <c r="C360" t="s">
        <v>1757</v>
      </c>
      <c r="D360" t="str">
        <f t="shared" si="12"/>
        <v/>
      </c>
      <c r="E360" t="s">
        <v>1743</v>
      </c>
      <c r="F360" s="118" t="s">
        <v>318</v>
      </c>
      <c r="G360" s="2" t="s">
        <v>1258</v>
      </c>
      <c r="H360" s="37" t="s">
        <v>1259</v>
      </c>
      <c r="I360" s="37" t="s">
        <v>1260</v>
      </c>
      <c r="J360" s="37" t="s">
        <v>1261</v>
      </c>
      <c r="K360" s="37" t="s">
        <v>1262</v>
      </c>
      <c r="L360" s="37" t="s">
        <v>1282</v>
      </c>
      <c r="M360" s="37" t="s">
        <v>901</v>
      </c>
      <c r="N360" s="37"/>
      <c r="O360" t="s">
        <v>1758</v>
      </c>
      <c r="P360" t="s">
        <v>904</v>
      </c>
      <c r="Q360" s="37">
        <v>126</v>
      </c>
    </row>
    <row r="361" spans="2:17" x14ac:dyDescent="0.2">
      <c r="B361" t="str">
        <f t="shared" si="11"/>
        <v>N</v>
      </c>
      <c r="C361" t="s">
        <v>1759</v>
      </c>
      <c r="D361" t="str">
        <f t="shared" si="12"/>
        <v/>
      </c>
      <c r="E361" t="s">
        <v>1760</v>
      </c>
      <c r="F361" s="118" t="s">
        <v>257</v>
      </c>
      <c r="G361" s="2" t="s">
        <v>1258</v>
      </c>
      <c r="H361" s="37" t="s">
        <v>1259</v>
      </c>
      <c r="I361" s="37" t="s">
        <v>1260</v>
      </c>
      <c r="J361" s="37" t="s">
        <v>1261</v>
      </c>
      <c r="K361" s="37" t="s">
        <v>1262</v>
      </c>
      <c r="L361" s="37" t="s">
        <v>885</v>
      </c>
      <c r="M361" s="97">
        <v>98876163</v>
      </c>
      <c r="N361" s="37" t="s">
        <v>1761</v>
      </c>
      <c r="O361" t="s">
        <v>1762</v>
      </c>
      <c r="P361" s="37" t="s">
        <v>898</v>
      </c>
      <c r="Q361" s="37">
        <v>0</v>
      </c>
    </row>
    <row r="362" spans="2:17" x14ac:dyDescent="0.2">
      <c r="B362" t="str">
        <f t="shared" si="11"/>
        <v>N</v>
      </c>
      <c r="C362" t="s">
        <v>1763</v>
      </c>
      <c r="D362" t="str">
        <f t="shared" si="12"/>
        <v/>
      </c>
      <c r="E362" t="s">
        <v>1760</v>
      </c>
      <c r="F362" s="118" t="s">
        <v>257</v>
      </c>
      <c r="G362" t="s">
        <v>1266</v>
      </c>
      <c r="H362" s="37" t="s">
        <v>1267</v>
      </c>
      <c r="I362" s="37" t="s">
        <v>1268</v>
      </c>
      <c r="J362" s="37" t="s">
        <v>1261</v>
      </c>
      <c r="K362" s="37" t="s">
        <v>1269</v>
      </c>
      <c r="L362" s="37" t="s">
        <v>885</v>
      </c>
      <c r="M362" s="67">
        <v>97780147</v>
      </c>
      <c r="N362" s="67"/>
      <c r="O362" t="s">
        <v>1764</v>
      </c>
      <c r="P362" t="s">
        <v>904</v>
      </c>
    </row>
    <row r="363" spans="2:17" x14ac:dyDescent="0.2">
      <c r="B363" t="str">
        <f t="shared" si="11"/>
        <v>N</v>
      </c>
      <c r="C363" t="s">
        <v>1765</v>
      </c>
      <c r="D363" t="str">
        <f t="shared" si="12"/>
        <v/>
      </c>
      <c r="E363" t="s">
        <v>1760</v>
      </c>
      <c r="F363" s="118" t="s">
        <v>257</v>
      </c>
      <c r="G363" t="s">
        <v>1266</v>
      </c>
      <c r="H363" s="37" t="s">
        <v>1267</v>
      </c>
      <c r="I363" s="37" t="s">
        <v>1268</v>
      </c>
      <c r="J363" s="37" t="s">
        <v>1261</v>
      </c>
      <c r="K363" s="37" t="s">
        <v>1269</v>
      </c>
      <c r="L363" s="37" t="s">
        <v>906</v>
      </c>
      <c r="M363" s="1" t="s">
        <v>901</v>
      </c>
      <c r="N363" s="37"/>
      <c r="O363" t="s">
        <v>1764</v>
      </c>
      <c r="P363" t="s">
        <v>904</v>
      </c>
    </row>
    <row r="364" spans="2:17" x14ac:dyDescent="0.2">
      <c r="B364" t="str">
        <f t="shared" si="11"/>
        <v>N</v>
      </c>
      <c r="C364" t="s">
        <v>1766</v>
      </c>
      <c r="D364" t="str">
        <f t="shared" si="12"/>
        <v/>
      </c>
      <c r="E364" t="s">
        <v>1760</v>
      </c>
      <c r="F364" s="118" t="s">
        <v>257</v>
      </c>
      <c r="G364" s="2" t="s">
        <v>1258</v>
      </c>
      <c r="H364" s="37" t="s">
        <v>1259</v>
      </c>
      <c r="I364" s="37" t="s">
        <v>1260</v>
      </c>
      <c r="J364" s="37" t="s">
        <v>1261</v>
      </c>
      <c r="K364" s="37" t="s">
        <v>1262</v>
      </c>
      <c r="L364" s="37" t="s">
        <v>906</v>
      </c>
      <c r="M364" s="1" t="s">
        <v>901</v>
      </c>
      <c r="N364" s="37"/>
      <c r="O364" t="s">
        <v>1762</v>
      </c>
      <c r="P364" t="s">
        <v>904</v>
      </c>
      <c r="Q364" s="37"/>
    </row>
    <row r="365" spans="2:17" x14ac:dyDescent="0.2">
      <c r="B365" t="str">
        <f t="shared" si="11"/>
        <v>N</v>
      </c>
      <c r="C365" t="s">
        <v>1767</v>
      </c>
      <c r="D365" t="str">
        <f t="shared" si="12"/>
        <v/>
      </c>
      <c r="E365" t="s">
        <v>1760</v>
      </c>
      <c r="F365" s="118" t="s">
        <v>257</v>
      </c>
      <c r="G365" t="s">
        <v>1266</v>
      </c>
      <c r="H365" s="37" t="s">
        <v>1267</v>
      </c>
      <c r="I365" s="37" t="s">
        <v>1268</v>
      </c>
      <c r="J365" s="37" t="s">
        <v>1261</v>
      </c>
      <c r="K365" s="37" t="s">
        <v>1269</v>
      </c>
      <c r="L365" s="37" t="s">
        <v>1274</v>
      </c>
      <c r="M365" s="1" t="s">
        <v>901</v>
      </c>
      <c r="N365" s="37"/>
      <c r="O365" t="s">
        <v>1764</v>
      </c>
      <c r="P365" t="s">
        <v>904</v>
      </c>
    </row>
    <row r="366" spans="2:17" x14ac:dyDescent="0.2">
      <c r="B366" t="str">
        <f t="shared" si="11"/>
        <v>N</v>
      </c>
      <c r="C366" t="s">
        <v>1768</v>
      </c>
      <c r="D366" t="str">
        <f t="shared" si="12"/>
        <v/>
      </c>
      <c r="E366" t="s">
        <v>1760</v>
      </c>
      <c r="F366" s="118" t="s">
        <v>257</v>
      </c>
      <c r="G366" s="2" t="s">
        <v>1258</v>
      </c>
      <c r="H366" s="37" t="s">
        <v>1259</v>
      </c>
      <c r="I366" s="37" t="s">
        <v>1260</v>
      </c>
      <c r="J366" s="37" t="s">
        <v>1261</v>
      </c>
      <c r="K366" s="37" t="s">
        <v>1262</v>
      </c>
      <c r="L366" s="37" t="s">
        <v>1274</v>
      </c>
      <c r="M366" s="1" t="s">
        <v>901</v>
      </c>
      <c r="N366" s="37"/>
      <c r="O366" t="s">
        <v>1762</v>
      </c>
      <c r="P366" t="s">
        <v>904</v>
      </c>
      <c r="Q366" s="37"/>
    </row>
    <row r="367" spans="2:17" x14ac:dyDescent="0.2">
      <c r="B367" t="str">
        <f t="shared" si="11"/>
        <v>N</v>
      </c>
      <c r="C367" t="s">
        <v>1769</v>
      </c>
      <c r="D367" t="str">
        <f t="shared" si="12"/>
        <v/>
      </c>
      <c r="E367" t="s">
        <v>1760</v>
      </c>
      <c r="F367" s="118" t="s">
        <v>257</v>
      </c>
      <c r="G367" t="s">
        <v>1266</v>
      </c>
      <c r="H367" s="37" t="s">
        <v>1267</v>
      </c>
      <c r="I367" s="37" t="s">
        <v>1268</v>
      </c>
      <c r="J367" s="37" t="s">
        <v>1261</v>
      </c>
      <c r="K367" s="37" t="s">
        <v>1269</v>
      </c>
      <c r="L367" s="37" t="s">
        <v>1277</v>
      </c>
      <c r="M367" s="67">
        <v>97780147</v>
      </c>
      <c r="N367" s="67"/>
      <c r="O367" t="s">
        <v>1764</v>
      </c>
      <c r="P367" t="s">
        <v>904</v>
      </c>
    </row>
    <row r="368" spans="2:17" x14ac:dyDescent="0.2">
      <c r="B368" t="str">
        <f t="shared" si="11"/>
        <v>N</v>
      </c>
      <c r="C368" t="s">
        <v>1770</v>
      </c>
      <c r="D368" t="str">
        <f t="shared" si="12"/>
        <v/>
      </c>
      <c r="E368" t="s">
        <v>1760</v>
      </c>
      <c r="F368" s="118" t="s">
        <v>257</v>
      </c>
      <c r="G368" s="2" t="s">
        <v>1258</v>
      </c>
      <c r="H368" s="37" t="s">
        <v>1259</v>
      </c>
      <c r="I368" s="37" t="s">
        <v>1260</v>
      </c>
      <c r="J368" s="37" t="s">
        <v>1261</v>
      </c>
      <c r="K368" s="37" t="s">
        <v>1262</v>
      </c>
      <c r="L368" s="37" t="s">
        <v>1277</v>
      </c>
      <c r="M368" s="37" t="s">
        <v>901</v>
      </c>
      <c r="N368" s="37"/>
      <c r="O368" t="s">
        <v>1762</v>
      </c>
      <c r="P368" t="s">
        <v>904</v>
      </c>
      <c r="Q368" s="37">
        <v>126</v>
      </c>
    </row>
    <row r="369" spans="2:17" x14ac:dyDescent="0.2">
      <c r="B369" t="str">
        <f t="shared" si="11"/>
        <v>N</v>
      </c>
      <c r="C369" t="s">
        <v>1771</v>
      </c>
      <c r="D369" t="str">
        <f t="shared" si="12"/>
        <v/>
      </c>
      <c r="E369" t="s">
        <v>1760</v>
      </c>
      <c r="F369" s="118" t="s">
        <v>257</v>
      </c>
      <c r="G369" t="s">
        <v>1266</v>
      </c>
      <c r="H369" s="37" t="s">
        <v>1267</v>
      </c>
      <c r="I369" s="37" t="s">
        <v>1268</v>
      </c>
      <c r="J369" s="37" t="s">
        <v>1261</v>
      </c>
      <c r="K369" s="37" t="s">
        <v>1269</v>
      </c>
      <c r="L369" s="37" t="s">
        <v>900</v>
      </c>
      <c r="M369" s="67">
        <v>97780147</v>
      </c>
      <c r="N369" s="67"/>
      <c r="O369" t="s">
        <v>1764</v>
      </c>
      <c r="P369" t="s">
        <v>904</v>
      </c>
    </row>
    <row r="370" spans="2:17" x14ac:dyDescent="0.2">
      <c r="B370" t="str">
        <f t="shared" si="11"/>
        <v>N</v>
      </c>
      <c r="C370" t="s">
        <v>1772</v>
      </c>
      <c r="D370" t="str">
        <f t="shared" si="12"/>
        <v/>
      </c>
      <c r="E370" t="s">
        <v>1760</v>
      </c>
      <c r="F370" s="118" t="s">
        <v>257</v>
      </c>
      <c r="G370" s="2" t="s">
        <v>1258</v>
      </c>
      <c r="H370" s="37" t="s">
        <v>1259</v>
      </c>
      <c r="I370" s="37" t="s">
        <v>1260</v>
      </c>
      <c r="J370" s="37" t="s">
        <v>1261</v>
      </c>
      <c r="K370" s="37" t="s">
        <v>1262</v>
      </c>
      <c r="L370" s="37" t="s">
        <v>900</v>
      </c>
      <c r="M370" s="37" t="s">
        <v>901</v>
      </c>
      <c r="N370" s="37"/>
      <c r="O370" t="s">
        <v>1762</v>
      </c>
      <c r="P370" t="s">
        <v>904</v>
      </c>
      <c r="Q370" s="37">
        <v>126</v>
      </c>
    </row>
    <row r="371" spans="2:17" x14ac:dyDescent="0.2">
      <c r="B371" t="str">
        <f t="shared" si="11"/>
        <v>N</v>
      </c>
      <c r="C371" t="s">
        <v>1773</v>
      </c>
      <c r="D371" t="str">
        <f t="shared" si="12"/>
        <v/>
      </c>
      <c r="E371" t="s">
        <v>1760</v>
      </c>
      <c r="F371" s="118" t="s">
        <v>257</v>
      </c>
      <c r="G371" t="s">
        <v>1266</v>
      </c>
      <c r="H371" s="37" t="s">
        <v>1267</v>
      </c>
      <c r="I371" s="37" t="s">
        <v>1268</v>
      </c>
      <c r="J371" s="37" t="s">
        <v>1261</v>
      </c>
      <c r="K371" s="37" t="s">
        <v>1269</v>
      </c>
      <c r="L371" s="37" t="s">
        <v>1282</v>
      </c>
      <c r="M371" s="67">
        <v>97780147</v>
      </c>
      <c r="N371" s="67"/>
      <c r="O371" t="s">
        <v>1764</v>
      </c>
      <c r="P371" t="s">
        <v>904</v>
      </c>
    </row>
    <row r="372" spans="2:17" x14ac:dyDescent="0.2">
      <c r="B372" t="str">
        <f t="shared" si="11"/>
        <v>N</v>
      </c>
      <c r="C372" t="s">
        <v>1774</v>
      </c>
      <c r="D372" t="str">
        <f t="shared" si="12"/>
        <v/>
      </c>
      <c r="E372" t="s">
        <v>1760</v>
      </c>
      <c r="F372" s="118" t="s">
        <v>257</v>
      </c>
      <c r="G372" s="2" t="s">
        <v>1258</v>
      </c>
      <c r="H372" s="37" t="s">
        <v>1259</v>
      </c>
      <c r="I372" s="37" t="s">
        <v>1260</v>
      </c>
      <c r="J372" s="37" t="s">
        <v>1261</v>
      </c>
      <c r="K372" s="37" t="s">
        <v>1262</v>
      </c>
      <c r="L372" s="37" t="s">
        <v>1282</v>
      </c>
      <c r="M372" s="37" t="s">
        <v>901</v>
      </c>
      <c r="N372" s="37"/>
      <c r="O372" t="s">
        <v>1775</v>
      </c>
      <c r="P372" t="s">
        <v>904</v>
      </c>
      <c r="Q372" s="37">
        <v>126</v>
      </c>
    </row>
    <row r="373" spans="2:17" x14ac:dyDescent="0.2">
      <c r="B373" t="str">
        <f t="shared" si="11"/>
        <v>N</v>
      </c>
      <c r="C373" t="s">
        <v>1776</v>
      </c>
      <c r="D373" t="str">
        <f t="shared" si="12"/>
        <v/>
      </c>
      <c r="E373" t="s">
        <v>1777</v>
      </c>
      <c r="F373" s="118" t="s">
        <v>318</v>
      </c>
      <c r="G373" s="2" t="s">
        <v>1258</v>
      </c>
      <c r="H373" s="37" t="s">
        <v>1259</v>
      </c>
      <c r="I373" s="37" t="s">
        <v>1260</v>
      </c>
      <c r="J373" s="37" t="s">
        <v>1261</v>
      </c>
      <c r="K373" s="37" t="s">
        <v>1262</v>
      </c>
      <c r="L373" s="37" t="s">
        <v>885</v>
      </c>
      <c r="M373" s="97">
        <v>98876164</v>
      </c>
      <c r="N373" s="37" t="s">
        <v>1778</v>
      </c>
      <c r="O373" t="s">
        <v>1779</v>
      </c>
      <c r="P373" s="37" t="s">
        <v>898</v>
      </c>
      <c r="Q373" s="37">
        <v>0</v>
      </c>
    </row>
    <row r="374" spans="2:17" x14ac:dyDescent="0.2">
      <c r="B374" t="str">
        <f t="shared" si="11"/>
        <v>N</v>
      </c>
      <c r="C374" t="s">
        <v>1780</v>
      </c>
      <c r="D374" t="str">
        <f t="shared" si="12"/>
        <v/>
      </c>
      <c r="E374" t="s">
        <v>1777</v>
      </c>
      <c r="F374" s="118" t="s">
        <v>318</v>
      </c>
      <c r="G374" t="s">
        <v>1266</v>
      </c>
      <c r="H374" s="37" t="s">
        <v>1267</v>
      </c>
      <c r="I374" s="37" t="s">
        <v>1268</v>
      </c>
      <c r="J374" s="37" t="s">
        <v>1261</v>
      </c>
      <c r="K374" s="37" t="s">
        <v>1269</v>
      </c>
      <c r="L374" s="37" t="s">
        <v>885</v>
      </c>
      <c r="M374" s="67">
        <v>97780148</v>
      </c>
      <c r="N374" s="67"/>
      <c r="O374" t="s">
        <v>1781</v>
      </c>
      <c r="P374" t="s">
        <v>904</v>
      </c>
    </row>
    <row r="375" spans="2:17" x14ac:dyDescent="0.2">
      <c r="B375" t="str">
        <f t="shared" si="11"/>
        <v>N</v>
      </c>
      <c r="C375" t="s">
        <v>1782</v>
      </c>
      <c r="D375" t="str">
        <f t="shared" si="12"/>
        <v/>
      </c>
      <c r="E375" t="s">
        <v>1777</v>
      </c>
      <c r="F375" s="118" t="s">
        <v>318</v>
      </c>
      <c r="G375" t="s">
        <v>1266</v>
      </c>
      <c r="H375" s="37" t="s">
        <v>1267</v>
      </c>
      <c r="I375" s="37" t="s">
        <v>1268</v>
      </c>
      <c r="J375" s="37" t="s">
        <v>1261</v>
      </c>
      <c r="K375" s="37" t="s">
        <v>1269</v>
      </c>
      <c r="L375" s="37" t="s">
        <v>906</v>
      </c>
      <c r="M375" s="1" t="s">
        <v>901</v>
      </c>
      <c r="N375" s="37"/>
      <c r="O375" t="s">
        <v>1781</v>
      </c>
      <c r="P375" t="s">
        <v>904</v>
      </c>
    </row>
    <row r="376" spans="2:17" x14ac:dyDescent="0.2">
      <c r="B376" t="str">
        <f t="shared" si="11"/>
        <v>N</v>
      </c>
      <c r="C376" t="s">
        <v>1783</v>
      </c>
      <c r="D376" t="str">
        <f t="shared" si="12"/>
        <v/>
      </c>
      <c r="E376" t="s">
        <v>1777</v>
      </c>
      <c r="F376" s="118" t="s">
        <v>318</v>
      </c>
      <c r="G376" s="2" t="s">
        <v>1258</v>
      </c>
      <c r="H376" s="37" t="s">
        <v>1259</v>
      </c>
      <c r="I376" s="37" t="s">
        <v>1260</v>
      </c>
      <c r="J376" s="37" t="s">
        <v>1261</v>
      </c>
      <c r="K376" s="37" t="s">
        <v>1262</v>
      </c>
      <c r="L376" s="37" t="s">
        <v>906</v>
      </c>
      <c r="M376" s="1" t="s">
        <v>901</v>
      </c>
      <c r="N376" s="37"/>
      <c r="O376" t="s">
        <v>1779</v>
      </c>
      <c r="P376" t="s">
        <v>904</v>
      </c>
      <c r="Q376" s="37"/>
    </row>
    <row r="377" spans="2:17" x14ac:dyDescent="0.2">
      <c r="B377" t="str">
        <f t="shared" si="11"/>
        <v>N</v>
      </c>
      <c r="C377" t="s">
        <v>1784</v>
      </c>
      <c r="D377" t="str">
        <f t="shared" si="12"/>
        <v/>
      </c>
      <c r="E377" t="s">
        <v>1777</v>
      </c>
      <c r="F377" s="118" t="s">
        <v>318</v>
      </c>
      <c r="G377" t="s">
        <v>1266</v>
      </c>
      <c r="H377" s="37" t="s">
        <v>1267</v>
      </c>
      <c r="I377" s="37" t="s">
        <v>1268</v>
      </c>
      <c r="J377" s="37" t="s">
        <v>1261</v>
      </c>
      <c r="K377" s="37" t="s">
        <v>1269</v>
      </c>
      <c r="L377" s="37" t="s">
        <v>1274</v>
      </c>
      <c r="M377" s="1" t="s">
        <v>901</v>
      </c>
      <c r="N377" s="37"/>
      <c r="O377" t="s">
        <v>1781</v>
      </c>
      <c r="P377" t="s">
        <v>904</v>
      </c>
    </row>
    <row r="378" spans="2:17" x14ac:dyDescent="0.2">
      <c r="B378" t="str">
        <f t="shared" si="11"/>
        <v>N</v>
      </c>
      <c r="C378" t="s">
        <v>1785</v>
      </c>
      <c r="D378" t="str">
        <f t="shared" si="12"/>
        <v/>
      </c>
      <c r="E378" t="s">
        <v>1777</v>
      </c>
      <c r="F378" s="118" t="s">
        <v>318</v>
      </c>
      <c r="G378" s="2" t="s">
        <v>1258</v>
      </c>
      <c r="H378" s="37" t="s">
        <v>1259</v>
      </c>
      <c r="I378" s="37" t="s">
        <v>1260</v>
      </c>
      <c r="J378" s="37" t="s">
        <v>1261</v>
      </c>
      <c r="K378" s="37" t="s">
        <v>1262</v>
      </c>
      <c r="L378" s="37" t="s">
        <v>1274</v>
      </c>
      <c r="M378" s="1" t="s">
        <v>901</v>
      </c>
      <c r="N378" s="37"/>
      <c r="O378" t="s">
        <v>1779</v>
      </c>
      <c r="P378" t="s">
        <v>904</v>
      </c>
      <c r="Q378" s="37"/>
    </row>
    <row r="379" spans="2:17" x14ac:dyDescent="0.2">
      <c r="B379" t="str">
        <f t="shared" si="11"/>
        <v>N</v>
      </c>
      <c r="C379" t="s">
        <v>1786</v>
      </c>
      <c r="D379" t="str">
        <f t="shared" si="12"/>
        <v/>
      </c>
      <c r="E379" t="s">
        <v>1777</v>
      </c>
      <c r="F379" s="118" t="s">
        <v>318</v>
      </c>
      <c r="G379" t="s">
        <v>1266</v>
      </c>
      <c r="H379" s="37" t="s">
        <v>1267</v>
      </c>
      <c r="I379" s="37" t="s">
        <v>1268</v>
      </c>
      <c r="J379" s="37" t="s">
        <v>1261</v>
      </c>
      <c r="K379" s="37" t="s">
        <v>1269</v>
      </c>
      <c r="L379" s="37" t="s">
        <v>1277</v>
      </c>
      <c r="M379" s="67">
        <v>97780148</v>
      </c>
      <c r="N379" s="67"/>
      <c r="O379" t="s">
        <v>1781</v>
      </c>
      <c r="P379" t="s">
        <v>904</v>
      </c>
    </row>
    <row r="380" spans="2:17" x14ac:dyDescent="0.2">
      <c r="B380" t="str">
        <f t="shared" si="11"/>
        <v>N</v>
      </c>
      <c r="C380" t="s">
        <v>1787</v>
      </c>
      <c r="D380" t="str">
        <f t="shared" si="12"/>
        <v/>
      </c>
      <c r="E380" t="s">
        <v>1777</v>
      </c>
      <c r="F380" s="118" t="s">
        <v>318</v>
      </c>
      <c r="G380" s="2" t="s">
        <v>1258</v>
      </c>
      <c r="H380" s="37" t="s">
        <v>1259</v>
      </c>
      <c r="I380" s="37" t="s">
        <v>1260</v>
      </c>
      <c r="J380" s="37" t="s">
        <v>1261</v>
      </c>
      <c r="K380" s="37" t="s">
        <v>1262</v>
      </c>
      <c r="L380" s="37" t="s">
        <v>1277</v>
      </c>
      <c r="M380" s="37" t="s">
        <v>901</v>
      </c>
      <c r="N380" s="37"/>
      <c r="O380" t="s">
        <v>1779</v>
      </c>
      <c r="P380" t="s">
        <v>904</v>
      </c>
      <c r="Q380" s="37">
        <v>126</v>
      </c>
    </row>
    <row r="381" spans="2:17" x14ac:dyDescent="0.2">
      <c r="B381" t="str">
        <f t="shared" si="11"/>
        <v>N</v>
      </c>
      <c r="C381" t="s">
        <v>1788</v>
      </c>
      <c r="D381" t="str">
        <f t="shared" si="12"/>
        <v/>
      </c>
      <c r="E381" t="s">
        <v>1777</v>
      </c>
      <c r="F381" s="118" t="s">
        <v>318</v>
      </c>
      <c r="G381" t="s">
        <v>1266</v>
      </c>
      <c r="H381" s="37" t="s">
        <v>1267</v>
      </c>
      <c r="I381" s="37" t="s">
        <v>1268</v>
      </c>
      <c r="J381" s="37" t="s">
        <v>1261</v>
      </c>
      <c r="K381" s="37" t="s">
        <v>1269</v>
      </c>
      <c r="L381" s="37" t="s">
        <v>900</v>
      </c>
      <c r="M381" s="67">
        <v>97780148</v>
      </c>
      <c r="N381" s="67"/>
      <c r="O381" t="s">
        <v>1781</v>
      </c>
      <c r="P381" t="s">
        <v>904</v>
      </c>
    </row>
    <row r="382" spans="2:17" x14ac:dyDescent="0.2">
      <c r="B382" t="str">
        <f t="shared" si="11"/>
        <v>N</v>
      </c>
      <c r="C382" t="s">
        <v>1789</v>
      </c>
      <c r="D382" t="str">
        <f t="shared" si="12"/>
        <v/>
      </c>
      <c r="E382" t="s">
        <v>1777</v>
      </c>
      <c r="F382" s="118" t="s">
        <v>318</v>
      </c>
      <c r="G382" s="2" t="s">
        <v>1258</v>
      </c>
      <c r="H382" s="37" t="s">
        <v>1259</v>
      </c>
      <c r="I382" s="37" t="s">
        <v>1260</v>
      </c>
      <c r="J382" s="37" t="s">
        <v>1261</v>
      </c>
      <c r="K382" s="37" t="s">
        <v>1262</v>
      </c>
      <c r="L382" s="37" t="s">
        <v>900</v>
      </c>
      <c r="M382" s="37" t="s">
        <v>901</v>
      </c>
      <c r="N382" s="37"/>
      <c r="O382" t="s">
        <v>1779</v>
      </c>
      <c r="P382" t="s">
        <v>904</v>
      </c>
      <c r="Q382" s="37">
        <v>126</v>
      </c>
    </row>
    <row r="383" spans="2:17" x14ac:dyDescent="0.2">
      <c r="B383" t="str">
        <f t="shared" si="11"/>
        <v>N</v>
      </c>
      <c r="C383" t="s">
        <v>1790</v>
      </c>
      <c r="D383" t="str">
        <f t="shared" si="12"/>
        <v/>
      </c>
      <c r="E383" t="s">
        <v>1777</v>
      </c>
      <c r="F383" s="118" t="s">
        <v>318</v>
      </c>
      <c r="G383" t="s">
        <v>1266</v>
      </c>
      <c r="H383" s="37" t="s">
        <v>1267</v>
      </c>
      <c r="I383" s="37" t="s">
        <v>1268</v>
      </c>
      <c r="J383" s="37" t="s">
        <v>1261</v>
      </c>
      <c r="K383" s="37" t="s">
        <v>1269</v>
      </c>
      <c r="L383" s="37" t="s">
        <v>1282</v>
      </c>
      <c r="M383" s="67">
        <v>97780148</v>
      </c>
      <c r="N383" s="67"/>
      <c r="O383" t="s">
        <v>1781</v>
      </c>
      <c r="P383" t="s">
        <v>904</v>
      </c>
    </row>
    <row r="384" spans="2:17" x14ac:dyDescent="0.2">
      <c r="B384" t="str">
        <f t="shared" si="11"/>
        <v>N</v>
      </c>
      <c r="C384" t="s">
        <v>1791</v>
      </c>
      <c r="D384" t="str">
        <f t="shared" si="12"/>
        <v/>
      </c>
      <c r="E384" t="s">
        <v>1777</v>
      </c>
      <c r="F384" s="118" t="s">
        <v>318</v>
      </c>
      <c r="G384" s="2" t="s">
        <v>1258</v>
      </c>
      <c r="H384" s="37" t="s">
        <v>1259</v>
      </c>
      <c r="I384" s="37" t="s">
        <v>1260</v>
      </c>
      <c r="J384" s="37" t="s">
        <v>1261</v>
      </c>
      <c r="K384" s="37" t="s">
        <v>1262</v>
      </c>
      <c r="L384" s="37" t="s">
        <v>1282</v>
      </c>
      <c r="M384" s="37" t="s">
        <v>901</v>
      </c>
      <c r="N384" s="37"/>
      <c r="O384" t="s">
        <v>1792</v>
      </c>
      <c r="P384" t="s">
        <v>904</v>
      </c>
      <c r="Q384" s="37">
        <v>126</v>
      </c>
    </row>
    <row r="385" spans="2:17" x14ac:dyDescent="0.2">
      <c r="B385" t="str">
        <f t="shared" si="11"/>
        <v>N</v>
      </c>
      <c r="C385" t="s">
        <v>1793</v>
      </c>
      <c r="D385" t="str">
        <f t="shared" si="12"/>
        <v/>
      </c>
      <c r="E385" t="s">
        <v>1794</v>
      </c>
      <c r="F385" s="118" t="s">
        <v>435</v>
      </c>
      <c r="G385" s="2" t="s">
        <v>1258</v>
      </c>
      <c r="H385" s="37" t="s">
        <v>1259</v>
      </c>
      <c r="I385" s="37" t="s">
        <v>1260</v>
      </c>
      <c r="J385" s="37" t="s">
        <v>1261</v>
      </c>
      <c r="K385" s="37" t="s">
        <v>1262</v>
      </c>
      <c r="L385" s="37" t="s">
        <v>885</v>
      </c>
      <c r="M385" s="97">
        <v>98876165</v>
      </c>
      <c r="N385" s="37" t="s">
        <v>1795</v>
      </c>
      <c r="O385" t="s">
        <v>1796</v>
      </c>
      <c r="P385" s="37" t="s">
        <v>898</v>
      </c>
      <c r="Q385" s="37">
        <v>0</v>
      </c>
    </row>
    <row r="386" spans="2:17" x14ac:dyDescent="0.2">
      <c r="B386" t="str">
        <f t="shared" si="11"/>
        <v>N</v>
      </c>
      <c r="C386" t="s">
        <v>1797</v>
      </c>
      <c r="D386" t="str">
        <f t="shared" si="12"/>
        <v/>
      </c>
      <c r="E386" t="s">
        <v>1794</v>
      </c>
      <c r="F386" s="118" t="s">
        <v>435</v>
      </c>
      <c r="G386" t="s">
        <v>1266</v>
      </c>
      <c r="H386" s="37" t="s">
        <v>1267</v>
      </c>
      <c r="I386" s="37" t="s">
        <v>1268</v>
      </c>
      <c r="J386" s="37" t="s">
        <v>1261</v>
      </c>
      <c r="K386" s="37" t="s">
        <v>1269</v>
      </c>
      <c r="L386" s="37" t="s">
        <v>885</v>
      </c>
      <c r="M386" s="1" t="s">
        <v>1798</v>
      </c>
      <c r="N386" s="1"/>
      <c r="O386" t="s">
        <v>1799</v>
      </c>
      <c r="P386" t="s">
        <v>904</v>
      </c>
    </row>
    <row r="387" spans="2:17" x14ac:dyDescent="0.2">
      <c r="B387" t="str">
        <f t="shared" si="11"/>
        <v>N</v>
      </c>
      <c r="C387" t="s">
        <v>1800</v>
      </c>
      <c r="D387" t="str">
        <f t="shared" si="12"/>
        <v/>
      </c>
      <c r="E387" t="s">
        <v>1794</v>
      </c>
      <c r="F387" s="118" t="s">
        <v>435</v>
      </c>
      <c r="G387" t="s">
        <v>1266</v>
      </c>
      <c r="H387" s="37" t="s">
        <v>1267</v>
      </c>
      <c r="I387" s="37" t="s">
        <v>1268</v>
      </c>
      <c r="J387" s="37" t="s">
        <v>1261</v>
      </c>
      <c r="K387" s="37" t="s">
        <v>1269</v>
      </c>
      <c r="L387" s="37" t="s">
        <v>906</v>
      </c>
      <c r="M387" s="1" t="s">
        <v>901</v>
      </c>
      <c r="N387" s="37"/>
      <c r="O387" t="s">
        <v>1799</v>
      </c>
      <c r="P387" t="s">
        <v>904</v>
      </c>
    </row>
    <row r="388" spans="2:17" x14ac:dyDescent="0.2">
      <c r="B388" t="str">
        <f t="shared" si="11"/>
        <v>N</v>
      </c>
      <c r="C388" t="s">
        <v>1801</v>
      </c>
      <c r="D388" t="str">
        <f t="shared" si="12"/>
        <v/>
      </c>
      <c r="E388" t="s">
        <v>1794</v>
      </c>
      <c r="F388" s="118" t="s">
        <v>435</v>
      </c>
      <c r="G388" s="2" t="s">
        <v>1258</v>
      </c>
      <c r="H388" s="37" t="s">
        <v>1259</v>
      </c>
      <c r="I388" s="37" t="s">
        <v>1260</v>
      </c>
      <c r="J388" s="37" t="s">
        <v>1261</v>
      </c>
      <c r="K388" s="37" t="s">
        <v>1262</v>
      </c>
      <c r="L388" s="37" t="s">
        <v>906</v>
      </c>
      <c r="M388" s="1" t="s">
        <v>901</v>
      </c>
      <c r="N388" s="37"/>
      <c r="O388" t="s">
        <v>1796</v>
      </c>
      <c r="P388" t="s">
        <v>904</v>
      </c>
      <c r="Q388" s="37"/>
    </row>
    <row r="389" spans="2:17" x14ac:dyDescent="0.2">
      <c r="B389" t="str">
        <f t="shared" si="11"/>
        <v>N</v>
      </c>
      <c r="C389" t="s">
        <v>1802</v>
      </c>
      <c r="D389" t="str">
        <f t="shared" si="12"/>
        <v/>
      </c>
      <c r="E389" t="s">
        <v>1794</v>
      </c>
      <c r="F389" s="118" t="s">
        <v>435</v>
      </c>
      <c r="G389" t="s">
        <v>1266</v>
      </c>
      <c r="H389" s="37" t="s">
        <v>1267</v>
      </c>
      <c r="I389" s="37" t="s">
        <v>1268</v>
      </c>
      <c r="J389" s="37" t="s">
        <v>1261</v>
      </c>
      <c r="K389" s="37" t="s">
        <v>1269</v>
      </c>
      <c r="L389" s="37" t="s">
        <v>1274</v>
      </c>
      <c r="M389" s="1" t="s">
        <v>901</v>
      </c>
      <c r="N389" s="37"/>
      <c r="O389" t="s">
        <v>1799</v>
      </c>
      <c r="P389" t="s">
        <v>904</v>
      </c>
    </row>
    <row r="390" spans="2:17" x14ac:dyDescent="0.2">
      <c r="B390" t="str">
        <f t="shared" si="11"/>
        <v>N</v>
      </c>
      <c r="C390" t="s">
        <v>1803</v>
      </c>
      <c r="D390" t="str">
        <f t="shared" si="12"/>
        <v/>
      </c>
      <c r="E390" t="s">
        <v>1794</v>
      </c>
      <c r="F390" s="118" t="s">
        <v>435</v>
      </c>
      <c r="G390" s="2" t="s">
        <v>1258</v>
      </c>
      <c r="H390" s="37" t="s">
        <v>1259</v>
      </c>
      <c r="I390" s="37" t="s">
        <v>1260</v>
      </c>
      <c r="J390" s="37" t="s">
        <v>1261</v>
      </c>
      <c r="K390" s="37" t="s">
        <v>1262</v>
      </c>
      <c r="L390" s="37" t="s">
        <v>1274</v>
      </c>
      <c r="M390" s="1" t="s">
        <v>901</v>
      </c>
      <c r="N390" s="37"/>
      <c r="O390" t="s">
        <v>1796</v>
      </c>
      <c r="P390" t="s">
        <v>904</v>
      </c>
      <c r="Q390" s="37"/>
    </row>
    <row r="391" spans="2:17" x14ac:dyDescent="0.2">
      <c r="B391" t="str">
        <f t="shared" ref="B391:B454" si="13">IF(I391="B21", IF(L391="Coating_Standard", "Y", "N"), "N")</f>
        <v>N</v>
      </c>
      <c r="C391" t="s">
        <v>1804</v>
      </c>
      <c r="D391" t="str">
        <f t="shared" ref="D391:D454" si="14">IF(B391="Y", C391, "")</f>
        <v/>
      </c>
      <c r="E391" t="s">
        <v>1794</v>
      </c>
      <c r="F391" s="118" t="s">
        <v>435</v>
      </c>
      <c r="G391" t="s">
        <v>1266</v>
      </c>
      <c r="H391" s="37" t="s">
        <v>1267</v>
      </c>
      <c r="I391" s="37" t="s">
        <v>1268</v>
      </c>
      <c r="J391" s="37" t="s">
        <v>1261</v>
      </c>
      <c r="K391" s="37" t="s">
        <v>1269</v>
      </c>
      <c r="L391" s="37" t="s">
        <v>1277</v>
      </c>
      <c r="M391" s="1" t="s">
        <v>1798</v>
      </c>
      <c r="N391" s="1"/>
      <c r="O391" t="s">
        <v>1799</v>
      </c>
      <c r="P391" t="s">
        <v>904</v>
      </c>
    </row>
    <row r="392" spans="2:17" x14ac:dyDescent="0.2">
      <c r="B392" t="str">
        <f t="shared" si="13"/>
        <v>N</v>
      </c>
      <c r="C392" t="s">
        <v>1805</v>
      </c>
      <c r="D392" t="str">
        <f t="shared" si="14"/>
        <v/>
      </c>
      <c r="E392" t="s">
        <v>1794</v>
      </c>
      <c r="F392" s="118" t="s">
        <v>435</v>
      </c>
      <c r="G392" s="2" t="s">
        <v>1258</v>
      </c>
      <c r="H392" s="37" t="s">
        <v>1259</v>
      </c>
      <c r="I392" s="37" t="s">
        <v>1260</v>
      </c>
      <c r="J392" s="37" t="s">
        <v>1261</v>
      </c>
      <c r="K392" s="37" t="s">
        <v>1262</v>
      </c>
      <c r="L392" s="37" t="s">
        <v>1277</v>
      </c>
      <c r="M392" s="37" t="s">
        <v>901</v>
      </c>
      <c r="N392" s="37"/>
      <c r="O392" t="s">
        <v>1796</v>
      </c>
      <c r="P392" t="s">
        <v>904</v>
      </c>
      <c r="Q392" s="37">
        <v>126</v>
      </c>
    </row>
    <row r="393" spans="2:17" x14ac:dyDescent="0.2">
      <c r="B393" t="str">
        <f t="shared" si="13"/>
        <v>N</v>
      </c>
      <c r="C393" t="s">
        <v>1806</v>
      </c>
      <c r="D393" t="str">
        <f t="shared" si="14"/>
        <v/>
      </c>
      <c r="E393" t="s">
        <v>1794</v>
      </c>
      <c r="F393" s="118" t="s">
        <v>435</v>
      </c>
      <c r="G393" t="s">
        <v>1266</v>
      </c>
      <c r="H393" s="37" t="s">
        <v>1267</v>
      </c>
      <c r="I393" s="37" t="s">
        <v>1268</v>
      </c>
      <c r="J393" s="37" t="s">
        <v>1261</v>
      </c>
      <c r="K393" s="37" t="s">
        <v>1269</v>
      </c>
      <c r="L393" s="37" t="s">
        <v>900</v>
      </c>
      <c r="M393" s="1" t="s">
        <v>1798</v>
      </c>
      <c r="N393" s="1"/>
      <c r="O393" t="s">
        <v>1799</v>
      </c>
      <c r="P393" t="s">
        <v>904</v>
      </c>
    </row>
    <row r="394" spans="2:17" x14ac:dyDescent="0.2">
      <c r="B394" t="str">
        <f t="shared" si="13"/>
        <v>N</v>
      </c>
      <c r="C394" t="s">
        <v>1807</v>
      </c>
      <c r="D394" t="str">
        <f t="shared" si="14"/>
        <v/>
      </c>
      <c r="E394" t="s">
        <v>1794</v>
      </c>
      <c r="F394" s="118" t="s">
        <v>435</v>
      </c>
      <c r="G394" s="2" t="s">
        <v>1258</v>
      </c>
      <c r="H394" s="37" t="s">
        <v>1259</v>
      </c>
      <c r="I394" s="37" t="s">
        <v>1260</v>
      </c>
      <c r="J394" s="37" t="s">
        <v>1261</v>
      </c>
      <c r="K394" s="37" t="s">
        <v>1262</v>
      </c>
      <c r="L394" s="37" t="s">
        <v>900</v>
      </c>
      <c r="M394" s="37" t="s">
        <v>901</v>
      </c>
      <c r="N394" s="37"/>
      <c r="O394" t="s">
        <v>1796</v>
      </c>
      <c r="P394" t="s">
        <v>904</v>
      </c>
      <c r="Q394" s="37">
        <v>126</v>
      </c>
    </row>
    <row r="395" spans="2:17" x14ac:dyDescent="0.2">
      <c r="B395" t="str">
        <f t="shared" si="13"/>
        <v>N</v>
      </c>
      <c r="C395" t="s">
        <v>1808</v>
      </c>
      <c r="D395" t="str">
        <f t="shared" si="14"/>
        <v/>
      </c>
      <c r="E395" t="s">
        <v>1794</v>
      </c>
      <c r="F395" s="118" t="s">
        <v>435</v>
      </c>
      <c r="G395" t="s">
        <v>1266</v>
      </c>
      <c r="H395" s="37" t="s">
        <v>1267</v>
      </c>
      <c r="I395" s="37" t="s">
        <v>1268</v>
      </c>
      <c r="J395" s="37" t="s">
        <v>1261</v>
      </c>
      <c r="K395" s="37" t="s">
        <v>1269</v>
      </c>
      <c r="L395" s="37" t="s">
        <v>1282</v>
      </c>
      <c r="M395" s="1" t="s">
        <v>1798</v>
      </c>
      <c r="N395" s="1"/>
      <c r="O395" t="s">
        <v>1799</v>
      </c>
      <c r="P395" t="s">
        <v>904</v>
      </c>
    </row>
    <row r="396" spans="2:17" x14ac:dyDescent="0.2">
      <c r="B396" t="str">
        <f t="shared" si="13"/>
        <v>N</v>
      </c>
      <c r="C396" t="s">
        <v>1809</v>
      </c>
      <c r="D396" t="str">
        <f t="shared" si="14"/>
        <v/>
      </c>
      <c r="E396" t="s">
        <v>1794</v>
      </c>
      <c r="F396" s="118" t="s">
        <v>435</v>
      </c>
      <c r="G396" s="2" t="s">
        <v>1258</v>
      </c>
      <c r="H396" s="37" t="s">
        <v>1259</v>
      </c>
      <c r="I396" s="37" t="s">
        <v>1260</v>
      </c>
      <c r="J396" s="37" t="s">
        <v>1261</v>
      </c>
      <c r="K396" s="37" t="s">
        <v>1262</v>
      </c>
      <c r="L396" s="37" t="s">
        <v>1282</v>
      </c>
      <c r="M396" s="37" t="s">
        <v>901</v>
      </c>
      <c r="N396" s="37"/>
      <c r="O396" t="s">
        <v>1810</v>
      </c>
      <c r="P396" t="s">
        <v>904</v>
      </c>
      <c r="Q396" s="37">
        <v>126</v>
      </c>
    </row>
    <row r="397" spans="2:17" x14ac:dyDescent="0.2">
      <c r="B397" t="str">
        <f t="shared" si="13"/>
        <v>N</v>
      </c>
      <c r="C397" t="s">
        <v>1811</v>
      </c>
      <c r="D397" t="str">
        <f t="shared" si="14"/>
        <v/>
      </c>
      <c r="E397" t="s">
        <v>1812</v>
      </c>
      <c r="F397" s="118" t="s">
        <v>435</v>
      </c>
      <c r="G397" s="2" t="s">
        <v>1258</v>
      </c>
      <c r="H397" s="37" t="s">
        <v>1259</v>
      </c>
      <c r="I397" s="37" t="s">
        <v>1260</v>
      </c>
      <c r="J397" s="37" t="s">
        <v>1261</v>
      </c>
      <c r="K397" s="37" t="s">
        <v>1262</v>
      </c>
      <c r="L397" s="37" t="s">
        <v>885</v>
      </c>
      <c r="M397" s="97">
        <v>98876166</v>
      </c>
      <c r="N397" s="37" t="s">
        <v>1813</v>
      </c>
      <c r="O397" t="s">
        <v>1814</v>
      </c>
      <c r="P397" s="37" t="s">
        <v>898</v>
      </c>
      <c r="Q397" s="37">
        <v>0</v>
      </c>
    </row>
    <row r="398" spans="2:17" x14ac:dyDescent="0.2">
      <c r="B398" t="str">
        <f t="shared" si="13"/>
        <v>N</v>
      </c>
      <c r="C398" t="s">
        <v>1815</v>
      </c>
      <c r="D398" t="str">
        <f t="shared" si="14"/>
        <v/>
      </c>
      <c r="E398" t="s">
        <v>1812</v>
      </c>
      <c r="F398" s="118" t="s">
        <v>435</v>
      </c>
      <c r="G398" t="s">
        <v>1266</v>
      </c>
      <c r="H398" s="37" t="s">
        <v>1267</v>
      </c>
      <c r="I398" s="37" t="s">
        <v>1268</v>
      </c>
      <c r="J398" s="37" t="s">
        <v>1261</v>
      </c>
      <c r="K398" s="37" t="s">
        <v>1269</v>
      </c>
      <c r="L398" s="37" t="s">
        <v>885</v>
      </c>
      <c r="M398" s="1" t="s">
        <v>1816</v>
      </c>
      <c r="N398" s="1"/>
      <c r="O398" t="s">
        <v>1817</v>
      </c>
      <c r="P398" t="s">
        <v>904</v>
      </c>
    </row>
    <row r="399" spans="2:17" x14ac:dyDescent="0.2">
      <c r="B399" t="str">
        <f t="shared" si="13"/>
        <v>N</v>
      </c>
      <c r="C399" t="s">
        <v>1818</v>
      </c>
      <c r="D399" t="str">
        <f t="shared" si="14"/>
        <v/>
      </c>
      <c r="E399" t="s">
        <v>1053</v>
      </c>
      <c r="F399" s="118" t="s">
        <v>435</v>
      </c>
      <c r="G399" t="s">
        <v>1266</v>
      </c>
      <c r="H399" s="37" t="s">
        <v>1267</v>
      </c>
      <c r="I399" s="37" t="s">
        <v>1268</v>
      </c>
      <c r="J399" s="37" t="s">
        <v>1261</v>
      </c>
      <c r="K399" s="37" t="s">
        <v>1269</v>
      </c>
      <c r="L399" s="37" t="s">
        <v>906</v>
      </c>
      <c r="M399" s="1" t="s">
        <v>901</v>
      </c>
      <c r="N399" s="37"/>
      <c r="O399" t="s">
        <v>1817</v>
      </c>
      <c r="P399" t="s">
        <v>904</v>
      </c>
    </row>
    <row r="400" spans="2:17" x14ac:dyDescent="0.2">
      <c r="B400" t="str">
        <f t="shared" si="13"/>
        <v>N</v>
      </c>
      <c r="C400" t="s">
        <v>1819</v>
      </c>
      <c r="D400" t="str">
        <f t="shared" si="14"/>
        <v/>
      </c>
      <c r="E400" t="s">
        <v>1053</v>
      </c>
      <c r="F400" s="118" t="s">
        <v>435</v>
      </c>
      <c r="G400" s="2" t="s">
        <v>1258</v>
      </c>
      <c r="H400" s="37" t="s">
        <v>1259</v>
      </c>
      <c r="I400" s="37" t="s">
        <v>1260</v>
      </c>
      <c r="J400" s="37" t="s">
        <v>1261</v>
      </c>
      <c r="K400" s="37" t="s">
        <v>1262</v>
      </c>
      <c r="L400" s="37" t="s">
        <v>906</v>
      </c>
      <c r="M400" s="1" t="s">
        <v>901</v>
      </c>
      <c r="N400" s="37"/>
      <c r="O400" t="s">
        <v>1814</v>
      </c>
      <c r="P400" t="s">
        <v>904</v>
      </c>
      <c r="Q400" s="37"/>
    </row>
    <row r="401" spans="2:17" x14ac:dyDescent="0.2">
      <c r="B401" t="str">
        <f t="shared" si="13"/>
        <v>N</v>
      </c>
      <c r="C401" t="s">
        <v>1820</v>
      </c>
      <c r="D401" t="str">
        <f t="shared" si="14"/>
        <v/>
      </c>
      <c r="E401" t="s">
        <v>1053</v>
      </c>
      <c r="F401" s="118" t="s">
        <v>435</v>
      </c>
      <c r="G401" t="s">
        <v>1266</v>
      </c>
      <c r="H401" s="37" t="s">
        <v>1267</v>
      </c>
      <c r="I401" s="37" t="s">
        <v>1268</v>
      </c>
      <c r="J401" s="37" t="s">
        <v>1261</v>
      </c>
      <c r="K401" s="37" t="s">
        <v>1269</v>
      </c>
      <c r="L401" s="37" t="s">
        <v>1274</v>
      </c>
      <c r="M401" s="1" t="s">
        <v>901</v>
      </c>
      <c r="N401" s="37"/>
      <c r="O401" t="s">
        <v>1817</v>
      </c>
      <c r="P401" t="s">
        <v>904</v>
      </c>
    </row>
    <row r="402" spans="2:17" x14ac:dyDescent="0.2">
      <c r="B402" t="str">
        <f t="shared" si="13"/>
        <v>N</v>
      </c>
      <c r="C402" t="s">
        <v>1821</v>
      </c>
      <c r="D402" t="str">
        <f t="shared" si="14"/>
        <v/>
      </c>
      <c r="E402" t="s">
        <v>1053</v>
      </c>
      <c r="F402" s="118" t="s">
        <v>435</v>
      </c>
      <c r="G402" s="2" t="s">
        <v>1258</v>
      </c>
      <c r="H402" s="37" t="s">
        <v>1259</v>
      </c>
      <c r="I402" s="37" t="s">
        <v>1260</v>
      </c>
      <c r="J402" s="37" t="s">
        <v>1261</v>
      </c>
      <c r="K402" s="37" t="s">
        <v>1262</v>
      </c>
      <c r="L402" s="37" t="s">
        <v>1274</v>
      </c>
      <c r="M402" s="1" t="s">
        <v>901</v>
      </c>
      <c r="N402" s="37"/>
      <c r="O402" t="s">
        <v>1814</v>
      </c>
      <c r="P402" t="s">
        <v>904</v>
      </c>
      <c r="Q402" s="37"/>
    </row>
    <row r="403" spans="2:17" x14ac:dyDescent="0.2">
      <c r="B403" t="str">
        <f t="shared" si="13"/>
        <v>N</v>
      </c>
      <c r="C403" t="s">
        <v>1822</v>
      </c>
      <c r="D403" t="str">
        <f t="shared" si="14"/>
        <v/>
      </c>
      <c r="E403" t="s">
        <v>1812</v>
      </c>
      <c r="F403" s="118" t="s">
        <v>435</v>
      </c>
      <c r="G403" t="s">
        <v>1266</v>
      </c>
      <c r="H403" s="37" t="s">
        <v>1267</v>
      </c>
      <c r="I403" s="37" t="s">
        <v>1268</v>
      </c>
      <c r="J403" s="37" t="s">
        <v>1261</v>
      </c>
      <c r="K403" s="37" t="s">
        <v>1269</v>
      </c>
      <c r="L403" s="37" t="s">
        <v>1277</v>
      </c>
      <c r="M403" s="1" t="s">
        <v>1816</v>
      </c>
      <c r="N403" s="1"/>
      <c r="O403" t="s">
        <v>1817</v>
      </c>
      <c r="P403" t="s">
        <v>904</v>
      </c>
    </row>
    <row r="404" spans="2:17" x14ac:dyDescent="0.2">
      <c r="B404" t="str">
        <f t="shared" si="13"/>
        <v>N</v>
      </c>
      <c r="C404" t="s">
        <v>1823</v>
      </c>
      <c r="D404" t="str">
        <f t="shared" si="14"/>
        <v/>
      </c>
      <c r="E404" t="s">
        <v>1053</v>
      </c>
      <c r="F404" s="118" t="s">
        <v>435</v>
      </c>
      <c r="G404" s="2" t="s">
        <v>1258</v>
      </c>
      <c r="H404" s="37" t="s">
        <v>1259</v>
      </c>
      <c r="I404" s="37" t="s">
        <v>1260</v>
      </c>
      <c r="J404" s="37" t="s">
        <v>1261</v>
      </c>
      <c r="K404" s="37" t="s">
        <v>1262</v>
      </c>
      <c r="L404" s="37" t="s">
        <v>1277</v>
      </c>
      <c r="M404" s="37" t="s">
        <v>901</v>
      </c>
      <c r="N404" s="37"/>
      <c r="O404" t="s">
        <v>1814</v>
      </c>
      <c r="P404" t="s">
        <v>904</v>
      </c>
      <c r="Q404" s="37">
        <v>126</v>
      </c>
    </row>
    <row r="405" spans="2:17" x14ac:dyDescent="0.2">
      <c r="B405" t="str">
        <f t="shared" si="13"/>
        <v>N</v>
      </c>
      <c r="C405" t="s">
        <v>1824</v>
      </c>
      <c r="D405" t="str">
        <f t="shared" si="14"/>
        <v/>
      </c>
      <c r="E405" t="s">
        <v>1812</v>
      </c>
      <c r="F405" s="118" t="s">
        <v>435</v>
      </c>
      <c r="G405" t="s">
        <v>1266</v>
      </c>
      <c r="H405" s="37" t="s">
        <v>1267</v>
      </c>
      <c r="I405" s="37" t="s">
        <v>1268</v>
      </c>
      <c r="J405" s="37" t="s">
        <v>1261</v>
      </c>
      <c r="K405" s="37" t="s">
        <v>1269</v>
      </c>
      <c r="L405" s="37" t="s">
        <v>900</v>
      </c>
      <c r="M405" s="1" t="s">
        <v>1816</v>
      </c>
      <c r="N405" s="1"/>
      <c r="O405" t="s">
        <v>1817</v>
      </c>
      <c r="P405" t="s">
        <v>904</v>
      </c>
    </row>
    <row r="406" spans="2:17" x14ac:dyDescent="0.2">
      <c r="B406" t="str">
        <f t="shared" si="13"/>
        <v>N</v>
      </c>
      <c r="C406" t="s">
        <v>1825</v>
      </c>
      <c r="D406" t="str">
        <f t="shared" si="14"/>
        <v/>
      </c>
      <c r="E406" t="s">
        <v>1053</v>
      </c>
      <c r="F406" s="118" t="s">
        <v>435</v>
      </c>
      <c r="G406" s="2" t="s">
        <v>1258</v>
      </c>
      <c r="H406" s="37" t="s">
        <v>1259</v>
      </c>
      <c r="I406" s="37" t="s">
        <v>1260</v>
      </c>
      <c r="J406" s="37" t="s">
        <v>1261</v>
      </c>
      <c r="K406" s="37" t="s">
        <v>1262</v>
      </c>
      <c r="L406" s="37" t="s">
        <v>900</v>
      </c>
      <c r="M406" s="37" t="s">
        <v>901</v>
      </c>
      <c r="N406" s="37"/>
      <c r="O406" t="s">
        <v>1814</v>
      </c>
      <c r="P406" t="s">
        <v>904</v>
      </c>
      <c r="Q406" s="37">
        <v>126</v>
      </c>
    </row>
    <row r="407" spans="2:17" x14ac:dyDescent="0.2">
      <c r="B407" t="str">
        <f t="shared" si="13"/>
        <v>N</v>
      </c>
      <c r="C407" t="s">
        <v>1826</v>
      </c>
      <c r="D407" t="str">
        <f t="shared" si="14"/>
        <v/>
      </c>
      <c r="E407" t="s">
        <v>1812</v>
      </c>
      <c r="F407" s="118" t="s">
        <v>435</v>
      </c>
      <c r="G407" t="s">
        <v>1266</v>
      </c>
      <c r="H407" s="37" t="s">
        <v>1267</v>
      </c>
      <c r="I407" s="37" t="s">
        <v>1268</v>
      </c>
      <c r="J407" s="37" t="s">
        <v>1261</v>
      </c>
      <c r="K407" s="37" t="s">
        <v>1269</v>
      </c>
      <c r="L407" s="37" t="s">
        <v>1282</v>
      </c>
      <c r="M407" s="1" t="s">
        <v>1816</v>
      </c>
      <c r="N407" s="1"/>
      <c r="O407" t="s">
        <v>1817</v>
      </c>
      <c r="P407" t="s">
        <v>904</v>
      </c>
    </row>
    <row r="408" spans="2:17" x14ac:dyDescent="0.2">
      <c r="B408" t="str">
        <f t="shared" si="13"/>
        <v>N</v>
      </c>
      <c r="C408" t="s">
        <v>1827</v>
      </c>
      <c r="D408" t="str">
        <f t="shared" si="14"/>
        <v/>
      </c>
      <c r="E408" t="s">
        <v>1053</v>
      </c>
      <c r="F408" s="118" t="s">
        <v>435</v>
      </c>
      <c r="G408" s="2" t="s">
        <v>1258</v>
      </c>
      <c r="H408" s="37" t="s">
        <v>1259</v>
      </c>
      <c r="I408" s="37" t="s">
        <v>1260</v>
      </c>
      <c r="J408" s="37" t="s">
        <v>1261</v>
      </c>
      <c r="K408" s="37" t="s">
        <v>1262</v>
      </c>
      <c r="L408" s="37" t="s">
        <v>1282</v>
      </c>
      <c r="M408" s="37" t="s">
        <v>901</v>
      </c>
      <c r="N408" s="37"/>
      <c r="O408" t="s">
        <v>1828</v>
      </c>
      <c r="P408" t="s">
        <v>904</v>
      </c>
      <c r="Q408" s="37">
        <v>126</v>
      </c>
    </row>
    <row r="409" spans="2:17" x14ac:dyDescent="0.2">
      <c r="B409" t="str">
        <f t="shared" si="13"/>
        <v>N</v>
      </c>
      <c r="C409" s="37" t="s">
        <v>1829</v>
      </c>
      <c r="D409" t="str">
        <f t="shared" si="14"/>
        <v/>
      </c>
      <c r="E409" t="s">
        <v>1048</v>
      </c>
      <c r="F409" s="118" t="s">
        <v>435</v>
      </c>
      <c r="G409" s="2" t="s">
        <v>1258</v>
      </c>
      <c r="H409" s="37" t="s">
        <v>1259</v>
      </c>
      <c r="I409" s="37" t="s">
        <v>1260</v>
      </c>
      <c r="J409" s="37" t="s">
        <v>1261</v>
      </c>
      <c r="K409" s="37" t="s">
        <v>1262</v>
      </c>
      <c r="L409" s="37" t="s">
        <v>885</v>
      </c>
      <c r="M409" s="67">
        <v>98876168</v>
      </c>
      <c r="N409" s="37" t="s">
        <v>1830</v>
      </c>
      <c r="O409" t="s">
        <v>1831</v>
      </c>
      <c r="P409" s="37" t="s">
        <v>898</v>
      </c>
      <c r="Q409" s="37">
        <v>0</v>
      </c>
    </row>
    <row r="410" spans="2:17" x14ac:dyDescent="0.2">
      <c r="B410" t="str">
        <f t="shared" si="13"/>
        <v>N</v>
      </c>
      <c r="C410" t="s">
        <v>1832</v>
      </c>
      <c r="D410" t="str">
        <f t="shared" si="14"/>
        <v/>
      </c>
      <c r="E410" t="s">
        <v>1048</v>
      </c>
      <c r="F410" s="118" t="s">
        <v>435</v>
      </c>
      <c r="G410" t="s">
        <v>1266</v>
      </c>
      <c r="H410" s="37" t="s">
        <v>1267</v>
      </c>
      <c r="I410" s="37" t="s">
        <v>1268</v>
      </c>
      <c r="J410" s="37" t="s">
        <v>1261</v>
      </c>
      <c r="K410" s="37" t="s">
        <v>1269</v>
      </c>
      <c r="L410" s="37" t="s">
        <v>885</v>
      </c>
      <c r="M410" s="1">
        <v>96699302</v>
      </c>
      <c r="N410" s="1"/>
      <c r="O410" t="s">
        <v>1833</v>
      </c>
      <c r="P410" t="s">
        <v>904</v>
      </c>
    </row>
    <row r="411" spans="2:17" x14ac:dyDescent="0.2">
      <c r="B411" t="str">
        <f t="shared" si="13"/>
        <v>N</v>
      </c>
      <c r="C411" t="s">
        <v>1834</v>
      </c>
      <c r="D411" t="str">
        <f t="shared" si="14"/>
        <v/>
      </c>
      <c r="E411" t="s">
        <v>1048</v>
      </c>
      <c r="F411" s="118" t="s">
        <v>435</v>
      </c>
      <c r="G411" t="s">
        <v>1266</v>
      </c>
      <c r="H411" s="37" t="s">
        <v>1267</v>
      </c>
      <c r="I411" s="37" t="s">
        <v>1268</v>
      </c>
      <c r="J411" s="37" t="s">
        <v>1261</v>
      </c>
      <c r="K411" s="37" t="s">
        <v>1269</v>
      </c>
      <c r="L411" s="37" t="s">
        <v>906</v>
      </c>
      <c r="M411" s="1" t="s">
        <v>901</v>
      </c>
      <c r="N411" s="37"/>
      <c r="O411" t="s">
        <v>1833</v>
      </c>
      <c r="P411" t="s">
        <v>904</v>
      </c>
    </row>
    <row r="412" spans="2:17" x14ac:dyDescent="0.2">
      <c r="B412" t="str">
        <f t="shared" si="13"/>
        <v>N</v>
      </c>
      <c r="C412" t="s">
        <v>1835</v>
      </c>
      <c r="D412" t="str">
        <f t="shared" si="14"/>
        <v/>
      </c>
      <c r="E412" t="s">
        <v>1048</v>
      </c>
      <c r="F412" s="118" t="s">
        <v>435</v>
      </c>
      <c r="G412" s="2" t="s">
        <v>1258</v>
      </c>
      <c r="H412" s="37" t="s">
        <v>1259</v>
      </c>
      <c r="I412" s="37" t="s">
        <v>1260</v>
      </c>
      <c r="J412" s="37" t="s">
        <v>1261</v>
      </c>
      <c r="K412" s="37" t="s">
        <v>1262</v>
      </c>
      <c r="L412" s="37" t="s">
        <v>906</v>
      </c>
      <c r="M412" s="2" t="s">
        <v>901</v>
      </c>
      <c r="N412" s="37"/>
      <c r="O412" t="s">
        <v>1831</v>
      </c>
      <c r="P412" t="s">
        <v>904</v>
      </c>
      <c r="Q412" s="37"/>
    </row>
    <row r="413" spans="2:17" x14ac:dyDescent="0.2">
      <c r="B413" t="str">
        <f t="shared" si="13"/>
        <v>N</v>
      </c>
      <c r="C413" t="s">
        <v>1836</v>
      </c>
      <c r="D413" t="str">
        <f t="shared" si="14"/>
        <v/>
      </c>
      <c r="E413" t="s">
        <v>1048</v>
      </c>
      <c r="F413" s="118" t="s">
        <v>435</v>
      </c>
      <c r="G413" t="s">
        <v>1266</v>
      </c>
      <c r="H413" s="37" t="s">
        <v>1267</v>
      </c>
      <c r="I413" s="37" t="s">
        <v>1268</v>
      </c>
      <c r="J413" s="37" t="s">
        <v>1261</v>
      </c>
      <c r="K413" s="37" t="s">
        <v>1269</v>
      </c>
      <c r="L413" s="37" t="s">
        <v>1274</v>
      </c>
      <c r="M413" s="1" t="s">
        <v>901</v>
      </c>
      <c r="N413" s="37"/>
      <c r="O413" t="s">
        <v>1833</v>
      </c>
      <c r="P413" t="s">
        <v>904</v>
      </c>
    </row>
    <row r="414" spans="2:17" x14ac:dyDescent="0.2">
      <c r="B414" t="str">
        <f t="shared" si="13"/>
        <v>N</v>
      </c>
      <c r="C414" t="s">
        <v>1837</v>
      </c>
      <c r="D414" t="str">
        <f t="shared" si="14"/>
        <v/>
      </c>
      <c r="E414" t="s">
        <v>1048</v>
      </c>
      <c r="F414" s="118" t="s">
        <v>435</v>
      </c>
      <c r="G414" s="2" t="s">
        <v>1258</v>
      </c>
      <c r="H414" s="37" t="s">
        <v>1259</v>
      </c>
      <c r="I414" s="37" t="s">
        <v>1260</v>
      </c>
      <c r="J414" s="37" t="s">
        <v>1261</v>
      </c>
      <c r="K414" s="37" t="s">
        <v>1262</v>
      </c>
      <c r="L414" s="37" t="s">
        <v>1274</v>
      </c>
      <c r="M414" s="2" t="s">
        <v>901</v>
      </c>
      <c r="N414" s="37"/>
      <c r="O414" t="s">
        <v>1831</v>
      </c>
      <c r="P414" t="s">
        <v>904</v>
      </c>
      <c r="Q414" s="37"/>
    </row>
    <row r="415" spans="2:17" x14ac:dyDescent="0.2">
      <c r="B415" t="str">
        <f t="shared" si="13"/>
        <v>N</v>
      </c>
      <c r="C415" t="s">
        <v>1838</v>
      </c>
      <c r="D415" t="str">
        <f t="shared" si="14"/>
        <v/>
      </c>
      <c r="E415" t="s">
        <v>1048</v>
      </c>
      <c r="F415" s="118" t="s">
        <v>435</v>
      </c>
      <c r="G415" t="s">
        <v>1266</v>
      </c>
      <c r="H415" s="37" t="s">
        <v>1267</v>
      </c>
      <c r="I415" s="37" t="s">
        <v>1268</v>
      </c>
      <c r="J415" s="37" t="s">
        <v>1261</v>
      </c>
      <c r="K415" s="37" t="s">
        <v>1269</v>
      </c>
      <c r="L415" s="37" t="s">
        <v>1277</v>
      </c>
      <c r="M415" s="1">
        <v>96699302</v>
      </c>
      <c r="N415" s="1"/>
      <c r="O415" t="s">
        <v>1833</v>
      </c>
      <c r="P415" t="s">
        <v>904</v>
      </c>
    </row>
    <row r="416" spans="2:17" x14ac:dyDescent="0.2">
      <c r="B416" t="str">
        <f t="shared" si="13"/>
        <v>N</v>
      </c>
      <c r="C416" t="s">
        <v>1839</v>
      </c>
      <c r="D416" t="str">
        <f t="shared" si="14"/>
        <v/>
      </c>
      <c r="E416" t="s">
        <v>1048</v>
      </c>
      <c r="F416" s="118" t="s">
        <v>435</v>
      </c>
      <c r="G416" s="2" t="s">
        <v>1258</v>
      </c>
      <c r="H416" s="37" t="s">
        <v>1259</v>
      </c>
      <c r="I416" s="37" t="s">
        <v>1260</v>
      </c>
      <c r="J416" s="37" t="s">
        <v>1261</v>
      </c>
      <c r="K416" s="37" t="s">
        <v>1262</v>
      </c>
      <c r="L416" s="37" t="s">
        <v>1277</v>
      </c>
      <c r="M416" s="50" t="s">
        <v>901</v>
      </c>
      <c r="N416" s="37"/>
      <c r="O416" t="s">
        <v>1831</v>
      </c>
      <c r="P416" t="s">
        <v>904</v>
      </c>
      <c r="Q416" s="37">
        <v>126</v>
      </c>
    </row>
    <row r="417" spans="2:17" x14ac:dyDescent="0.2">
      <c r="B417" t="str">
        <f t="shared" si="13"/>
        <v>N</v>
      </c>
      <c r="C417" t="s">
        <v>1840</v>
      </c>
      <c r="D417" t="str">
        <f t="shared" si="14"/>
        <v/>
      </c>
      <c r="E417" t="s">
        <v>1048</v>
      </c>
      <c r="F417" s="118" t="s">
        <v>435</v>
      </c>
      <c r="G417" t="s">
        <v>1266</v>
      </c>
      <c r="H417" s="37" t="s">
        <v>1267</v>
      </c>
      <c r="I417" s="37" t="s">
        <v>1268</v>
      </c>
      <c r="J417" s="37" t="s">
        <v>1261</v>
      </c>
      <c r="K417" s="37" t="s">
        <v>1269</v>
      </c>
      <c r="L417" s="37" t="s">
        <v>900</v>
      </c>
      <c r="M417" s="1">
        <v>96699302</v>
      </c>
      <c r="N417" s="1"/>
      <c r="O417" t="s">
        <v>1833</v>
      </c>
      <c r="P417" t="s">
        <v>904</v>
      </c>
    </row>
    <row r="418" spans="2:17" x14ac:dyDescent="0.2">
      <c r="B418" t="str">
        <f t="shared" si="13"/>
        <v>N</v>
      </c>
      <c r="C418" t="s">
        <v>1841</v>
      </c>
      <c r="D418" t="str">
        <f t="shared" si="14"/>
        <v/>
      </c>
      <c r="E418" t="s">
        <v>1048</v>
      </c>
      <c r="F418" s="118" t="s">
        <v>435</v>
      </c>
      <c r="G418" s="2" t="s">
        <v>1258</v>
      </c>
      <c r="H418" s="37" t="s">
        <v>1259</v>
      </c>
      <c r="I418" s="37" t="s">
        <v>1260</v>
      </c>
      <c r="J418" s="37" t="s">
        <v>1261</v>
      </c>
      <c r="K418" s="37" t="s">
        <v>1262</v>
      </c>
      <c r="L418" s="37" t="s">
        <v>900</v>
      </c>
      <c r="M418" s="50" t="s">
        <v>901</v>
      </c>
      <c r="N418" s="37"/>
      <c r="O418" t="s">
        <v>1831</v>
      </c>
      <c r="P418" t="s">
        <v>904</v>
      </c>
      <c r="Q418" s="37">
        <v>126</v>
      </c>
    </row>
    <row r="419" spans="2:17" x14ac:dyDescent="0.2">
      <c r="B419" t="str">
        <f t="shared" si="13"/>
        <v>N</v>
      </c>
      <c r="C419" t="s">
        <v>1842</v>
      </c>
      <c r="D419" t="str">
        <f t="shared" si="14"/>
        <v/>
      </c>
      <c r="E419" t="s">
        <v>1048</v>
      </c>
      <c r="F419" s="118" t="s">
        <v>435</v>
      </c>
      <c r="G419" t="s">
        <v>1266</v>
      </c>
      <c r="H419" s="37" t="s">
        <v>1267</v>
      </c>
      <c r="I419" s="37" t="s">
        <v>1268</v>
      </c>
      <c r="J419" s="37" t="s">
        <v>1261</v>
      </c>
      <c r="K419" s="37" t="s">
        <v>1269</v>
      </c>
      <c r="L419" s="37" t="s">
        <v>1282</v>
      </c>
      <c r="M419" s="1">
        <v>96699302</v>
      </c>
      <c r="N419" s="1"/>
      <c r="O419" t="s">
        <v>1833</v>
      </c>
      <c r="P419" t="s">
        <v>904</v>
      </c>
    </row>
    <row r="420" spans="2:17" x14ac:dyDescent="0.2">
      <c r="B420" t="str">
        <f t="shared" si="13"/>
        <v>N</v>
      </c>
      <c r="C420" t="s">
        <v>1843</v>
      </c>
      <c r="D420" t="str">
        <f t="shared" si="14"/>
        <v/>
      </c>
      <c r="E420" t="s">
        <v>1048</v>
      </c>
      <c r="F420" s="118" t="s">
        <v>435</v>
      </c>
      <c r="G420" s="2" t="s">
        <v>1258</v>
      </c>
      <c r="H420" s="37" t="s">
        <v>1259</v>
      </c>
      <c r="I420" s="37" t="s">
        <v>1260</v>
      </c>
      <c r="J420" s="37" t="s">
        <v>1261</v>
      </c>
      <c r="K420" s="37" t="s">
        <v>1262</v>
      </c>
      <c r="L420" s="37" t="s">
        <v>1282</v>
      </c>
      <c r="M420" s="50" t="s">
        <v>901</v>
      </c>
      <c r="N420" s="37"/>
      <c r="O420" t="s">
        <v>1844</v>
      </c>
      <c r="P420" t="s">
        <v>904</v>
      </c>
      <c r="Q420" s="37">
        <v>126</v>
      </c>
    </row>
    <row r="421" spans="2:17" x14ac:dyDescent="0.2">
      <c r="B421" t="str">
        <f t="shared" si="13"/>
        <v>N</v>
      </c>
      <c r="C421" t="s">
        <v>1845</v>
      </c>
      <c r="D421" t="str">
        <f t="shared" si="14"/>
        <v/>
      </c>
      <c r="E421" t="s">
        <v>1014</v>
      </c>
      <c r="F421" s="118" t="s">
        <v>435</v>
      </c>
      <c r="G421" s="2" t="s">
        <v>1258</v>
      </c>
      <c r="H421" s="37" t="s">
        <v>1259</v>
      </c>
      <c r="I421" s="37" t="s">
        <v>1260</v>
      </c>
      <c r="J421" s="37" t="s">
        <v>1261</v>
      </c>
      <c r="K421" s="37" t="s">
        <v>1262</v>
      </c>
      <c r="L421" s="37" t="s">
        <v>885</v>
      </c>
      <c r="M421" s="97">
        <v>98876169</v>
      </c>
      <c r="N421" s="37" t="s">
        <v>1846</v>
      </c>
      <c r="O421" t="s">
        <v>1847</v>
      </c>
      <c r="P421" s="37" t="s">
        <v>898</v>
      </c>
      <c r="Q421" s="37">
        <v>0</v>
      </c>
    </row>
    <row r="422" spans="2:17" x14ac:dyDescent="0.2">
      <c r="B422" t="str">
        <f t="shared" si="13"/>
        <v>N</v>
      </c>
      <c r="C422" t="s">
        <v>1848</v>
      </c>
      <c r="D422" t="str">
        <f t="shared" si="14"/>
        <v/>
      </c>
      <c r="E422" t="s">
        <v>1014</v>
      </c>
      <c r="F422" s="118" t="s">
        <v>435</v>
      </c>
      <c r="G422" t="s">
        <v>1266</v>
      </c>
      <c r="H422" s="37" t="s">
        <v>1267</v>
      </c>
      <c r="I422" s="37" t="s">
        <v>1268</v>
      </c>
      <c r="J422" s="37" t="s">
        <v>1261</v>
      </c>
      <c r="K422" s="37" t="s">
        <v>1269</v>
      </c>
      <c r="L422" s="37" t="s">
        <v>885</v>
      </c>
      <c r="M422" s="1" t="s">
        <v>1849</v>
      </c>
      <c r="N422" s="1"/>
      <c r="O422" t="s">
        <v>1850</v>
      </c>
      <c r="P422" t="s">
        <v>904</v>
      </c>
    </row>
    <row r="423" spans="2:17" x14ac:dyDescent="0.2">
      <c r="B423" t="str">
        <f t="shared" si="13"/>
        <v>N</v>
      </c>
      <c r="C423" t="s">
        <v>1851</v>
      </c>
      <c r="D423" t="str">
        <f t="shared" si="14"/>
        <v/>
      </c>
      <c r="E423" t="s">
        <v>1014</v>
      </c>
      <c r="F423" s="118" t="s">
        <v>435</v>
      </c>
      <c r="G423" t="s">
        <v>1266</v>
      </c>
      <c r="H423" s="37" t="s">
        <v>1267</v>
      </c>
      <c r="I423" s="37" t="s">
        <v>1268</v>
      </c>
      <c r="J423" s="37" t="s">
        <v>1261</v>
      </c>
      <c r="K423" s="37" t="s">
        <v>1269</v>
      </c>
      <c r="L423" s="37" t="s">
        <v>906</v>
      </c>
      <c r="M423" s="1" t="s">
        <v>901</v>
      </c>
      <c r="N423" s="37"/>
      <c r="O423" t="s">
        <v>1850</v>
      </c>
      <c r="P423" t="s">
        <v>904</v>
      </c>
    </row>
    <row r="424" spans="2:17" x14ac:dyDescent="0.2">
      <c r="B424" t="str">
        <f t="shared" si="13"/>
        <v>N</v>
      </c>
      <c r="C424" t="s">
        <v>1852</v>
      </c>
      <c r="D424" t="str">
        <f t="shared" si="14"/>
        <v/>
      </c>
      <c r="E424" t="s">
        <v>1014</v>
      </c>
      <c r="F424" s="118" t="s">
        <v>435</v>
      </c>
      <c r="G424" s="2" t="s">
        <v>1258</v>
      </c>
      <c r="H424" s="37" t="s">
        <v>1259</v>
      </c>
      <c r="I424" s="37" t="s">
        <v>1260</v>
      </c>
      <c r="J424" s="37" t="s">
        <v>1261</v>
      </c>
      <c r="K424" s="37" t="s">
        <v>1262</v>
      </c>
      <c r="L424" s="37" t="s">
        <v>906</v>
      </c>
      <c r="M424" s="1" t="s">
        <v>901</v>
      </c>
      <c r="N424" s="37"/>
      <c r="O424" t="s">
        <v>1847</v>
      </c>
      <c r="P424" t="s">
        <v>904</v>
      </c>
      <c r="Q424" s="37"/>
    </row>
    <row r="425" spans="2:17" x14ac:dyDescent="0.2">
      <c r="B425" t="str">
        <f t="shared" si="13"/>
        <v>N</v>
      </c>
      <c r="C425" t="s">
        <v>1853</v>
      </c>
      <c r="D425" t="str">
        <f t="shared" si="14"/>
        <v/>
      </c>
      <c r="E425" t="s">
        <v>1014</v>
      </c>
      <c r="F425" s="118" t="s">
        <v>435</v>
      </c>
      <c r="G425" t="s">
        <v>1266</v>
      </c>
      <c r="H425" s="37" t="s">
        <v>1267</v>
      </c>
      <c r="I425" s="37" t="s">
        <v>1268</v>
      </c>
      <c r="J425" s="37" t="s">
        <v>1261</v>
      </c>
      <c r="K425" s="37" t="s">
        <v>1269</v>
      </c>
      <c r="L425" s="37" t="s">
        <v>1274</v>
      </c>
      <c r="M425" s="1" t="s">
        <v>901</v>
      </c>
      <c r="N425" s="37"/>
      <c r="O425" t="s">
        <v>1850</v>
      </c>
      <c r="P425" t="s">
        <v>904</v>
      </c>
    </row>
    <row r="426" spans="2:17" x14ac:dyDescent="0.2">
      <c r="B426" t="str">
        <f t="shared" si="13"/>
        <v>N</v>
      </c>
      <c r="C426" t="s">
        <v>1854</v>
      </c>
      <c r="D426" t="str">
        <f t="shared" si="14"/>
        <v/>
      </c>
      <c r="E426" t="s">
        <v>1014</v>
      </c>
      <c r="F426" s="118" t="s">
        <v>435</v>
      </c>
      <c r="G426" s="2" t="s">
        <v>1258</v>
      </c>
      <c r="H426" s="37" t="s">
        <v>1259</v>
      </c>
      <c r="I426" s="37" t="s">
        <v>1260</v>
      </c>
      <c r="J426" s="37" t="s">
        <v>1261</v>
      </c>
      <c r="K426" s="37" t="s">
        <v>1262</v>
      </c>
      <c r="L426" s="37" t="s">
        <v>1274</v>
      </c>
      <c r="M426" s="1" t="s">
        <v>901</v>
      </c>
      <c r="N426" s="37"/>
      <c r="O426" t="s">
        <v>1847</v>
      </c>
      <c r="P426" t="s">
        <v>904</v>
      </c>
      <c r="Q426" s="37"/>
    </row>
    <row r="427" spans="2:17" x14ac:dyDescent="0.2">
      <c r="B427" t="str">
        <f t="shared" si="13"/>
        <v>N</v>
      </c>
      <c r="C427" t="s">
        <v>1855</v>
      </c>
      <c r="D427" t="str">
        <f t="shared" si="14"/>
        <v/>
      </c>
      <c r="E427" t="s">
        <v>1014</v>
      </c>
      <c r="F427" s="118" t="s">
        <v>435</v>
      </c>
      <c r="G427" t="s">
        <v>1266</v>
      </c>
      <c r="H427" s="37" t="s">
        <v>1267</v>
      </c>
      <c r="I427" s="37" t="s">
        <v>1268</v>
      </c>
      <c r="J427" s="37" t="s">
        <v>1261</v>
      </c>
      <c r="K427" s="37" t="s">
        <v>1269</v>
      </c>
      <c r="L427" s="37" t="s">
        <v>1277</v>
      </c>
      <c r="M427" s="1" t="s">
        <v>1849</v>
      </c>
      <c r="N427" s="1"/>
      <c r="O427" t="s">
        <v>1850</v>
      </c>
      <c r="P427" t="s">
        <v>904</v>
      </c>
    </row>
    <row r="428" spans="2:17" x14ac:dyDescent="0.2">
      <c r="B428" t="str">
        <f t="shared" si="13"/>
        <v>N</v>
      </c>
      <c r="C428" t="s">
        <v>1856</v>
      </c>
      <c r="D428" t="str">
        <f t="shared" si="14"/>
        <v/>
      </c>
      <c r="E428" t="s">
        <v>1014</v>
      </c>
      <c r="F428" s="118" t="s">
        <v>435</v>
      </c>
      <c r="G428" s="2" t="s">
        <v>1258</v>
      </c>
      <c r="H428" s="37" t="s">
        <v>1259</v>
      </c>
      <c r="I428" s="37" t="s">
        <v>1260</v>
      </c>
      <c r="J428" s="37" t="s">
        <v>1261</v>
      </c>
      <c r="K428" s="37" t="s">
        <v>1262</v>
      </c>
      <c r="L428" s="37" t="s">
        <v>1277</v>
      </c>
      <c r="M428" s="37" t="s">
        <v>901</v>
      </c>
      <c r="N428" s="37"/>
      <c r="O428" t="s">
        <v>1847</v>
      </c>
      <c r="P428" t="s">
        <v>904</v>
      </c>
      <c r="Q428" s="37">
        <v>126</v>
      </c>
    </row>
    <row r="429" spans="2:17" x14ac:dyDescent="0.2">
      <c r="B429" t="str">
        <f t="shared" si="13"/>
        <v>N</v>
      </c>
      <c r="C429" t="s">
        <v>1857</v>
      </c>
      <c r="D429" t="str">
        <f t="shared" si="14"/>
        <v/>
      </c>
      <c r="E429" t="s">
        <v>1014</v>
      </c>
      <c r="F429" s="118" t="s">
        <v>435</v>
      </c>
      <c r="G429" t="s">
        <v>1266</v>
      </c>
      <c r="H429" s="37" t="s">
        <v>1267</v>
      </c>
      <c r="I429" s="37" t="s">
        <v>1268</v>
      </c>
      <c r="J429" s="37" t="s">
        <v>1261</v>
      </c>
      <c r="K429" s="37" t="s">
        <v>1269</v>
      </c>
      <c r="L429" s="37" t="s">
        <v>900</v>
      </c>
      <c r="M429" s="1" t="s">
        <v>1849</v>
      </c>
      <c r="N429" s="1"/>
      <c r="O429" t="s">
        <v>1850</v>
      </c>
      <c r="P429" t="s">
        <v>904</v>
      </c>
    </row>
    <row r="430" spans="2:17" x14ac:dyDescent="0.2">
      <c r="B430" t="str">
        <f t="shared" si="13"/>
        <v>N</v>
      </c>
      <c r="C430" t="s">
        <v>1858</v>
      </c>
      <c r="D430" t="str">
        <f t="shared" si="14"/>
        <v/>
      </c>
      <c r="E430" t="s">
        <v>1014</v>
      </c>
      <c r="F430" s="118" t="s">
        <v>435</v>
      </c>
      <c r="G430" s="2" t="s">
        <v>1258</v>
      </c>
      <c r="H430" s="37" t="s">
        <v>1259</v>
      </c>
      <c r="I430" s="37" t="s">
        <v>1260</v>
      </c>
      <c r="J430" s="37" t="s">
        <v>1261</v>
      </c>
      <c r="K430" s="37" t="s">
        <v>1262</v>
      </c>
      <c r="L430" s="37" t="s">
        <v>900</v>
      </c>
      <c r="M430" s="37" t="s">
        <v>901</v>
      </c>
      <c r="N430" s="37"/>
      <c r="O430" t="s">
        <v>1847</v>
      </c>
      <c r="P430" t="s">
        <v>904</v>
      </c>
      <c r="Q430" s="37">
        <v>126</v>
      </c>
    </row>
    <row r="431" spans="2:17" x14ac:dyDescent="0.2">
      <c r="B431" t="str">
        <f t="shared" si="13"/>
        <v>N</v>
      </c>
      <c r="C431" t="s">
        <v>1859</v>
      </c>
      <c r="D431" t="str">
        <f t="shared" si="14"/>
        <v/>
      </c>
      <c r="E431" t="s">
        <v>1014</v>
      </c>
      <c r="F431" s="118" t="s">
        <v>435</v>
      </c>
      <c r="G431" t="s">
        <v>1266</v>
      </c>
      <c r="H431" s="37" t="s">
        <v>1267</v>
      </c>
      <c r="I431" s="37" t="s">
        <v>1268</v>
      </c>
      <c r="J431" s="37" t="s">
        <v>1261</v>
      </c>
      <c r="K431" s="37" t="s">
        <v>1269</v>
      </c>
      <c r="L431" s="37" t="s">
        <v>1282</v>
      </c>
      <c r="M431" s="1" t="s">
        <v>1849</v>
      </c>
      <c r="N431" s="1"/>
      <c r="O431" t="s">
        <v>1850</v>
      </c>
      <c r="P431" t="s">
        <v>904</v>
      </c>
    </row>
    <row r="432" spans="2:17" x14ac:dyDescent="0.2">
      <c r="B432" t="str">
        <f t="shared" si="13"/>
        <v>N</v>
      </c>
      <c r="C432" t="s">
        <v>1860</v>
      </c>
      <c r="D432" t="str">
        <f t="shared" si="14"/>
        <v/>
      </c>
      <c r="E432" t="s">
        <v>1014</v>
      </c>
      <c r="F432" s="118" t="s">
        <v>435</v>
      </c>
      <c r="G432" s="2" t="s">
        <v>1258</v>
      </c>
      <c r="H432" s="37" t="s">
        <v>1259</v>
      </c>
      <c r="I432" s="37" t="s">
        <v>1260</v>
      </c>
      <c r="J432" s="37" t="s">
        <v>1261</v>
      </c>
      <c r="K432" s="37" t="s">
        <v>1262</v>
      </c>
      <c r="L432" s="37" t="s">
        <v>1282</v>
      </c>
      <c r="M432" s="37" t="s">
        <v>901</v>
      </c>
      <c r="N432" s="37"/>
      <c r="O432" t="s">
        <v>1861</v>
      </c>
      <c r="P432" t="s">
        <v>904</v>
      </c>
      <c r="Q432" s="37">
        <v>126</v>
      </c>
    </row>
    <row r="433" spans="2:17" x14ac:dyDescent="0.2">
      <c r="B433" t="str">
        <f t="shared" si="13"/>
        <v>N</v>
      </c>
      <c r="C433" t="s">
        <v>1862</v>
      </c>
      <c r="D433" t="str">
        <f t="shared" si="14"/>
        <v/>
      </c>
      <c r="E433" t="s">
        <v>1014</v>
      </c>
      <c r="F433" s="118" t="s">
        <v>746</v>
      </c>
      <c r="G433" s="2" t="s">
        <v>1258</v>
      </c>
      <c r="H433" s="37" t="s">
        <v>1259</v>
      </c>
      <c r="I433" s="37" t="s">
        <v>1260</v>
      </c>
      <c r="J433" s="37" t="s">
        <v>1863</v>
      </c>
      <c r="K433" s="37" t="s">
        <v>1262</v>
      </c>
      <c r="L433" s="37" t="s">
        <v>885</v>
      </c>
      <c r="M433" s="96">
        <v>98876170</v>
      </c>
      <c r="N433" s="37"/>
      <c r="O433" t="s">
        <v>1864</v>
      </c>
      <c r="P433" s="37" t="s">
        <v>898</v>
      </c>
      <c r="Q433" s="37">
        <v>0</v>
      </c>
    </row>
    <row r="434" spans="2:17" x14ac:dyDescent="0.2">
      <c r="B434" t="str">
        <f t="shared" si="13"/>
        <v>N</v>
      </c>
      <c r="C434" t="s">
        <v>1865</v>
      </c>
      <c r="D434" t="str">
        <f t="shared" si="14"/>
        <v/>
      </c>
      <c r="E434" t="s">
        <v>1014</v>
      </c>
      <c r="F434" s="118" t="s">
        <v>746</v>
      </c>
      <c r="G434" t="s">
        <v>1266</v>
      </c>
      <c r="H434" s="37" t="s">
        <v>1267</v>
      </c>
      <c r="I434" s="37" t="s">
        <v>1268</v>
      </c>
      <c r="J434" s="37" t="s">
        <v>1863</v>
      </c>
      <c r="K434" s="37" t="s">
        <v>1269</v>
      </c>
      <c r="L434" s="37" t="s">
        <v>885</v>
      </c>
      <c r="M434" s="67">
        <v>96769202</v>
      </c>
      <c r="N434" s="67"/>
      <c r="O434" t="s">
        <v>1866</v>
      </c>
      <c r="P434" t="s">
        <v>904</v>
      </c>
    </row>
    <row r="435" spans="2:17" x14ac:dyDescent="0.2">
      <c r="B435" t="str">
        <f t="shared" si="13"/>
        <v>N</v>
      </c>
      <c r="C435" t="s">
        <v>1867</v>
      </c>
      <c r="D435" t="str">
        <f t="shared" si="14"/>
        <v/>
      </c>
      <c r="E435" t="s">
        <v>1014</v>
      </c>
      <c r="F435" s="118" t="s">
        <v>746</v>
      </c>
      <c r="G435" t="s">
        <v>1266</v>
      </c>
      <c r="H435" s="37" t="s">
        <v>1267</v>
      </c>
      <c r="I435" s="37" t="s">
        <v>1268</v>
      </c>
      <c r="J435" s="37" t="s">
        <v>1863</v>
      </c>
      <c r="K435" s="37" t="s">
        <v>1269</v>
      </c>
      <c r="L435" s="37" t="s">
        <v>906</v>
      </c>
      <c r="M435" s="1" t="s">
        <v>901</v>
      </c>
      <c r="N435" s="37"/>
      <c r="O435" t="s">
        <v>1866</v>
      </c>
      <c r="P435" t="s">
        <v>904</v>
      </c>
    </row>
    <row r="436" spans="2:17" x14ac:dyDescent="0.2">
      <c r="B436" t="str">
        <f t="shared" si="13"/>
        <v>N</v>
      </c>
      <c r="C436" t="s">
        <v>1868</v>
      </c>
      <c r="D436" t="str">
        <f t="shared" si="14"/>
        <v/>
      </c>
      <c r="E436" t="s">
        <v>1014</v>
      </c>
      <c r="F436" s="118" t="s">
        <v>746</v>
      </c>
      <c r="G436" s="2" t="s">
        <v>1258</v>
      </c>
      <c r="H436" s="37" t="s">
        <v>1259</v>
      </c>
      <c r="I436" s="37" t="s">
        <v>1260</v>
      </c>
      <c r="J436" s="37" t="s">
        <v>1863</v>
      </c>
      <c r="K436" s="37" t="s">
        <v>1262</v>
      </c>
      <c r="L436" s="37" t="s">
        <v>906</v>
      </c>
      <c r="M436" s="1" t="s">
        <v>901</v>
      </c>
      <c r="N436" s="37"/>
      <c r="O436" t="s">
        <v>1864</v>
      </c>
      <c r="P436" t="s">
        <v>904</v>
      </c>
      <c r="Q436" s="37"/>
    </row>
    <row r="437" spans="2:17" x14ac:dyDescent="0.2">
      <c r="B437" t="str">
        <f t="shared" si="13"/>
        <v>N</v>
      </c>
      <c r="C437" t="s">
        <v>1869</v>
      </c>
      <c r="D437" t="str">
        <f t="shared" si="14"/>
        <v/>
      </c>
      <c r="E437" t="s">
        <v>1014</v>
      </c>
      <c r="F437" s="118" t="s">
        <v>746</v>
      </c>
      <c r="G437" t="s">
        <v>1266</v>
      </c>
      <c r="H437" s="37" t="s">
        <v>1267</v>
      </c>
      <c r="I437" s="37" t="s">
        <v>1268</v>
      </c>
      <c r="J437" s="37" t="s">
        <v>1863</v>
      </c>
      <c r="K437" s="37" t="s">
        <v>1269</v>
      </c>
      <c r="L437" s="37" t="s">
        <v>1274</v>
      </c>
      <c r="M437" s="1" t="s">
        <v>901</v>
      </c>
      <c r="N437" s="37"/>
      <c r="O437" t="s">
        <v>1866</v>
      </c>
      <c r="P437" t="s">
        <v>904</v>
      </c>
    </row>
    <row r="438" spans="2:17" x14ac:dyDescent="0.2">
      <c r="B438" t="str">
        <f t="shared" si="13"/>
        <v>N</v>
      </c>
      <c r="C438" t="s">
        <v>1870</v>
      </c>
      <c r="D438" t="str">
        <f t="shared" si="14"/>
        <v/>
      </c>
      <c r="E438" t="s">
        <v>1014</v>
      </c>
      <c r="F438" s="118" t="s">
        <v>746</v>
      </c>
      <c r="G438" s="2" t="s">
        <v>1258</v>
      </c>
      <c r="H438" s="37" t="s">
        <v>1259</v>
      </c>
      <c r="I438" s="37" t="s">
        <v>1260</v>
      </c>
      <c r="J438" s="37" t="s">
        <v>1863</v>
      </c>
      <c r="K438" s="37" t="s">
        <v>1262</v>
      </c>
      <c r="L438" s="37" t="s">
        <v>1274</v>
      </c>
      <c r="M438" s="1" t="s">
        <v>901</v>
      </c>
      <c r="N438" s="37"/>
      <c r="O438" t="s">
        <v>1864</v>
      </c>
      <c r="P438" t="s">
        <v>904</v>
      </c>
      <c r="Q438" s="37"/>
    </row>
    <row r="439" spans="2:17" x14ac:dyDescent="0.2">
      <c r="B439" t="str">
        <f t="shared" si="13"/>
        <v>N</v>
      </c>
      <c r="C439" t="s">
        <v>1871</v>
      </c>
      <c r="D439" t="str">
        <f t="shared" si="14"/>
        <v/>
      </c>
      <c r="E439" t="s">
        <v>1014</v>
      </c>
      <c r="F439" s="118" t="s">
        <v>746</v>
      </c>
      <c r="G439" t="s">
        <v>1266</v>
      </c>
      <c r="H439" s="37" t="s">
        <v>1267</v>
      </c>
      <c r="I439" s="37" t="s">
        <v>1268</v>
      </c>
      <c r="J439" s="37" t="s">
        <v>1863</v>
      </c>
      <c r="K439" s="37" t="s">
        <v>1269</v>
      </c>
      <c r="L439" s="37" t="s">
        <v>1277</v>
      </c>
      <c r="M439" s="67">
        <v>96769202</v>
      </c>
      <c r="N439" s="67"/>
      <c r="O439" t="s">
        <v>1866</v>
      </c>
      <c r="P439" t="s">
        <v>904</v>
      </c>
    </row>
    <row r="440" spans="2:17" x14ac:dyDescent="0.2">
      <c r="B440" t="str">
        <f t="shared" si="13"/>
        <v>N</v>
      </c>
      <c r="C440" t="s">
        <v>1872</v>
      </c>
      <c r="D440" t="str">
        <f t="shared" si="14"/>
        <v/>
      </c>
      <c r="E440" t="s">
        <v>1014</v>
      </c>
      <c r="F440" s="118" t="s">
        <v>746</v>
      </c>
      <c r="G440" s="2" t="s">
        <v>1258</v>
      </c>
      <c r="H440" s="37" t="s">
        <v>1259</v>
      </c>
      <c r="I440" s="37" t="s">
        <v>1260</v>
      </c>
      <c r="J440" s="37" t="s">
        <v>1863</v>
      </c>
      <c r="K440" s="37" t="s">
        <v>1262</v>
      </c>
      <c r="L440" s="37" t="s">
        <v>1277</v>
      </c>
      <c r="M440" s="37" t="s">
        <v>901</v>
      </c>
      <c r="N440" s="37"/>
      <c r="O440" t="s">
        <v>1864</v>
      </c>
      <c r="P440" t="s">
        <v>904</v>
      </c>
      <c r="Q440" s="37">
        <v>126</v>
      </c>
    </row>
    <row r="441" spans="2:17" x14ac:dyDescent="0.2">
      <c r="B441" t="str">
        <f t="shared" si="13"/>
        <v>N</v>
      </c>
      <c r="C441" t="s">
        <v>1873</v>
      </c>
      <c r="D441" t="str">
        <f t="shared" si="14"/>
        <v/>
      </c>
      <c r="E441" t="s">
        <v>1014</v>
      </c>
      <c r="F441" s="118" t="s">
        <v>746</v>
      </c>
      <c r="G441" t="s">
        <v>1266</v>
      </c>
      <c r="H441" s="37" t="s">
        <v>1267</v>
      </c>
      <c r="I441" s="37" t="s">
        <v>1268</v>
      </c>
      <c r="J441" s="37" t="s">
        <v>1863</v>
      </c>
      <c r="K441" s="37" t="s">
        <v>1269</v>
      </c>
      <c r="L441" s="37" t="s">
        <v>900</v>
      </c>
      <c r="M441" s="67">
        <v>96769202</v>
      </c>
      <c r="N441" s="67"/>
      <c r="O441" t="s">
        <v>1866</v>
      </c>
      <c r="P441" t="s">
        <v>904</v>
      </c>
    </row>
    <row r="442" spans="2:17" x14ac:dyDescent="0.2">
      <c r="B442" t="str">
        <f t="shared" si="13"/>
        <v>N</v>
      </c>
      <c r="C442" t="s">
        <v>1874</v>
      </c>
      <c r="D442" t="str">
        <f t="shared" si="14"/>
        <v/>
      </c>
      <c r="E442" t="s">
        <v>1014</v>
      </c>
      <c r="F442" s="118" t="s">
        <v>746</v>
      </c>
      <c r="G442" s="2" t="s">
        <v>1258</v>
      </c>
      <c r="H442" s="37" t="s">
        <v>1259</v>
      </c>
      <c r="I442" s="37" t="s">
        <v>1260</v>
      </c>
      <c r="J442" s="37" t="s">
        <v>1863</v>
      </c>
      <c r="K442" s="37" t="s">
        <v>1262</v>
      </c>
      <c r="L442" s="37" t="s">
        <v>900</v>
      </c>
      <c r="M442" s="37" t="s">
        <v>901</v>
      </c>
      <c r="N442" s="37"/>
      <c r="O442" t="s">
        <v>1864</v>
      </c>
      <c r="P442" t="s">
        <v>904</v>
      </c>
      <c r="Q442" s="37">
        <v>126</v>
      </c>
    </row>
    <row r="443" spans="2:17" x14ac:dyDescent="0.2">
      <c r="B443" t="str">
        <f t="shared" si="13"/>
        <v>N</v>
      </c>
      <c r="C443" t="s">
        <v>1875</v>
      </c>
      <c r="D443" t="str">
        <f t="shared" si="14"/>
        <v/>
      </c>
      <c r="E443" t="s">
        <v>1014</v>
      </c>
      <c r="F443" s="118" t="s">
        <v>746</v>
      </c>
      <c r="G443" t="s">
        <v>1266</v>
      </c>
      <c r="H443" s="37" t="s">
        <v>1267</v>
      </c>
      <c r="I443" s="37" t="s">
        <v>1268</v>
      </c>
      <c r="J443" s="37" t="s">
        <v>1863</v>
      </c>
      <c r="K443" s="37" t="s">
        <v>1269</v>
      </c>
      <c r="L443" s="37" t="s">
        <v>1282</v>
      </c>
      <c r="M443" s="67">
        <v>96769202</v>
      </c>
      <c r="N443" s="67"/>
      <c r="O443" t="s">
        <v>1866</v>
      </c>
      <c r="P443" t="s">
        <v>904</v>
      </c>
    </row>
    <row r="444" spans="2:17" x14ac:dyDescent="0.2">
      <c r="B444" t="str">
        <f t="shared" si="13"/>
        <v>N</v>
      </c>
      <c r="C444" t="s">
        <v>1876</v>
      </c>
      <c r="D444" t="str">
        <f t="shared" si="14"/>
        <v/>
      </c>
      <c r="E444" t="s">
        <v>1014</v>
      </c>
      <c r="F444" s="118" t="s">
        <v>746</v>
      </c>
      <c r="G444" s="2" t="s">
        <v>1258</v>
      </c>
      <c r="H444" s="37" t="s">
        <v>1259</v>
      </c>
      <c r="I444" s="37" t="s">
        <v>1260</v>
      </c>
      <c r="J444" s="37" t="s">
        <v>1863</v>
      </c>
      <c r="K444" s="37" t="s">
        <v>1262</v>
      </c>
      <c r="L444" s="37" t="s">
        <v>1282</v>
      </c>
      <c r="M444" s="37" t="s">
        <v>901</v>
      </c>
      <c r="N444" s="37"/>
      <c r="O444" t="s">
        <v>1877</v>
      </c>
      <c r="P444" t="s">
        <v>904</v>
      </c>
      <c r="Q444" s="37">
        <v>126</v>
      </c>
    </row>
    <row r="445" spans="2:17" x14ac:dyDescent="0.2">
      <c r="B445" t="str">
        <f t="shared" si="13"/>
        <v>N</v>
      </c>
      <c r="C445" t="s">
        <v>1878</v>
      </c>
      <c r="D445" t="str">
        <f t="shared" si="14"/>
        <v/>
      </c>
      <c r="E445" t="s">
        <v>1061</v>
      </c>
      <c r="F445" s="118" t="s">
        <v>318</v>
      </c>
      <c r="G445" s="2" t="s">
        <v>1258</v>
      </c>
      <c r="H445" s="37" t="s">
        <v>1259</v>
      </c>
      <c r="I445" s="37" t="s">
        <v>1260</v>
      </c>
      <c r="J445" s="37" t="s">
        <v>1261</v>
      </c>
      <c r="K445" s="37" t="s">
        <v>1262</v>
      </c>
      <c r="L445" s="37" t="s">
        <v>885</v>
      </c>
      <c r="M445" s="97">
        <v>98876171</v>
      </c>
      <c r="N445" s="37" t="s">
        <v>1879</v>
      </c>
      <c r="O445" t="s">
        <v>1880</v>
      </c>
      <c r="P445" s="37" t="s">
        <v>898</v>
      </c>
      <c r="Q445" s="37">
        <v>0</v>
      </c>
    </row>
    <row r="446" spans="2:17" x14ac:dyDescent="0.2">
      <c r="B446" t="str">
        <f t="shared" si="13"/>
        <v>N</v>
      </c>
      <c r="C446" t="s">
        <v>1881</v>
      </c>
      <c r="D446" t="str">
        <f t="shared" si="14"/>
        <v/>
      </c>
      <c r="E446" t="s">
        <v>1061</v>
      </c>
      <c r="F446" s="118" t="s">
        <v>318</v>
      </c>
      <c r="G446" t="s">
        <v>1266</v>
      </c>
      <c r="H446" s="37" t="s">
        <v>1267</v>
      </c>
      <c r="I446" s="37" t="s">
        <v>1268</v>
      </c>
      <c r="J446" s="37" t="s">
        <v>1261</v>
      </c>
      <c r="K446" s="37" t="s">
        <v>1269</v>
      </c>
      <c r="L446" s="37" t="s">
        <v>885</v>
      </c>
      <c r="M446" s="67">
        <v>96896890</v>
      </c>
      <c r="N446" s="67"/>
      <c r="O446" t="s">
        <v>1882</v>
      </c>
      <c r="P446" t="s">
        <v>904</v>
      </c>
    </row>
    <row r="447" spans="2:17" x14ac:dyDescent="0.2">
      <c r="B447" t="str">
        <f t="shared" si="13"/>
        <v>N</v>
      </c>
      <c r="C447" t="s">
        <v>1883</v>
      </c>
      <c r="D447" t="str">
        <f t="shared" si="14"/>
        <v/>
      </c>
      <c r="E447" t="s">
        <v>1061</v>
      </c>
      <c r="F447" s="118" t="s">
        <v>318</v>
      </c>
      <c r="G447" t="s">
        <v>1266</v>
      </c>
      <c r="H447" s="37" t="s">
        <v>1267</v>
      </c>
      <c r="I447" s="37" t="s">
        <v>1268</v>
      </c>
      <c r="J447" s="37" t="s">
        <v>1261</v>
      </c>
      <c r="K447" s="37" t="s">
        <v>1269</v>
      </c>
      <c r="L447" s="37" t="s">
        <v>906</v>
      </c>
      <c r="M447" s="1" t="s">
        <v>901</v>
      </c>
      <c r="N447" s="37"/>
      <c r="O447" t="s">
        <v>1882</v>
      </c>
      <c r="P447" t="s">
        <v>904</v>
      </c>
    </row>
    <row r="448" spans="2:17" x14ac:dyDescent="0.2">
      <c r="B448" t="str">
        <f t="shared" si="13"/>
        <v>N</v>
      </c>
      <c r="C448" t="s">
        <v>1884</v>
      </c>
      <c r="D448" t="str">
        <f t="shared" si="14"/>
        <v/>
      </c>
      <c r="E448" t="s">
        <v>1061</v>
      </c>
      <c r="F448" s="118" t="s">
        <v>318</v>
      </c>
      <c r="G448" s="2" t="s">
        <v>1258</v>
      </c>
      <c r="H448" s="37" t="s">
        <v>1259</v>
      </c>
      <c r="I448" s="37" t="s">
        <v>1260</v>
      </c>
      <c r="J448" s="37" t="s">
        <v>1261</v>
      </c>
      <c r="K448" s="37" t="s">
        <v>1262</v>
      </c>
      <c r="L448" s="37" t="s">
        <v>906</v>
      </c>
      <c r="M448" s="1" t="s">
        <v>901</v>
      </c>
      <c r="N448" s="37"/>
      <c r="O448" t="s">
        <v>1880</v>
      </c>
      <c r="P448" t="s">
        <v>904</v>
      </c>
      <c r="Q448" s="37"/>
    </row>
    <row r="449" spans="2:17" x14ac:dyDescent="0.2">
      <c r="B449" t="str">
        <f t="shared" si="13"/>
        <v>N</v>
      </c>
      <c r="C449" t="s">
        <v>1885</v>
      </c>
      <c r="D449" t="str">
        <f t="shared" si="14"/>
        <v/>
      </c>
      <c r="E449" t="s">
        <v>1061</v>
      </c>
      <c r="F449" s="118" t="s">
        <v>318</v>
      </c>
      <c r="G449" t="s">
        <v>1266</v>
      </c>
      <c r="H449" s="37" t="s">
        <v>1267</v>
      </c>
      <c r="I449" s="37" t="s">
        <v>1268</v>
      </c>
      <c r="J449" s="37" t="s">
        <v>1261</v>
      </c>
      <c r="K449" s="37" t="s">
        <v>1269</v>
      </c>
      <c r="L449" s="37" t="s">
        <v>1274</v>
      </c>
      <c r="M449" s="1" t="s">
        <v>901</v>
      </c>
      <c r="N449" s="37"/>
      <c r="O449" t="s">
        <v>1882</v>
      </c>
      <c r="P449" t="s">
        <v>904</v>
      </c>
    </row>
    <row r="450" spans="2:17" x14ac:dyDescent="0.2">
      <c r="B450" t="str">
        <f t="shared" si="13"/>
        <v>N</v>
      </c>
      <c r="C450" t="s">
        <v>1886</v>
      </c>
      <c r="D450" t="str">
        <f t="shared" si="14"/>
        <v/>
      </c>
      <c r="E450" t="s">
        <v>1061</v>
      </c>
      <c r="F450" s="118" t="s">
        <v>318</v>
      </c>
      <c r="G450" s="2" t="s">
        <v>1258</v>
      </c>
      <c r="H450" s="37" t="s">
        <v>1259</v>
      </c>
      <c r="I450" s="37" t="s">
        <v>1260</v>
      </c>
      <c r="J450" s="37" t="s">
        <v>1261</v>
      </c>
      <c r="K450" s="37" t="s">
        <v>1262</v>
      </c>
      <c r="L450" s="37" t="s">
        <v>1274</v>
      </c>
      <c r="M450" s="1" t="s">
        <v>901</v>
      </c>
      <c r="N450" s="37"/>
      <c r="O450" t="s">
        <v>1880</v>
      </c>
      <c r="P450" t="s">
        <v>904</v>
      </c>
      <c r="Q450" s="37"/>
    </row>
    <row r="451" spans="2:17" x14ac:dyDescent="0.2">
      <c r="B451" t="str">
        <f t="shared" si="13"/>
        <v>N</v>
      </c>
      <c r="C451" t="s">
        <v>1887</v>
      </c>
      <c r="D451" t="str">
        <f t="shared" si="14"/>
        <v/>
      </c>
      <c r="E451" t="s">
        <v>1061</v>
      </c>
      <c r="F451" s="118" t="s">
        <v>318</v>
      </c>
      <c r="G451" t="s">
        <v>1266</v>
      </c>
      <c r="H451" s="37" t="s">
        <v>1267</v>
      </c>
      <c r="I451" s="37" t="s">
        <v>1268</v>
      </c>
      <c r="J451" s="37" t="s">
        <v>1261</v>
      </c>
      <c r="K451" s="37" t="s">
        <v>1269</v>
      </c>
      <c r="L451" s="37" t="s">
        <v>1277</v>
      </c>
      <c r="M451" s="67">
        <v>96896890</v>
      </c>
      <c r="N451" s="67"/>
      <c r="O451" t="s">
        <v>1882</v>
      </c>
      <c r="P451" t="s">
        <v>904</v>
      </c>
    </row>
    <row r="452" spans="2:17" x14ac:dyDescent="0.2">
      <c r="B452" t="str">
        <f t="shared" si="13"/>
        <v>N</v>
      </c>
      <c r="C452" t="s">
        <v>1888</v>
      </c>
      <c r="D452" t="str">
        <f t="shared" si="14"/>
        <v/>
      </c>
      <c r="E452" t="s">
        <v>1061</v>
      </c>
      <c r="F452" s="118" t="s">
        <v>318</v>
      </c>
      <c r="G452" s="2" t="s">
        <v>1258</v>
      </c>
      <c r="H452" s="37" t="s">
        <v>1259</v>
      </c>
      <c r="I452" s="37" t="s">
        <v>1260</v>
      </c>
      <c r="J452" s="37" t="s">
        <v>1261</v>
      </c>
      <c r="K452" s="37" t="s">
        <v>1262</v>
      </c>
      <c r="L452" s="37" t="s">
        <v>1277</v>
      </c>
      <c r="M452" s="37" t="s">
        <v>901</v>
      </c>
      <c r="N452" s="37"/>
      <c r="O452" t="s">
        <v>1880</v>
      </c>
      <c r="P452" t="s">
        <v>904</v>
      </c>
      <c r="Q452" s="37">
        <v>126</v>
      </c>
    </row>
    <row r="453" spans="2:17" x14ac:dyDescent="0.2">
      <c r="B453" t="str">
        <f t="shared" si="13"/>
        <v>N</v>
      </c>
      <c r="C453" t="s">
        <v>1889</v>
      </c>
      <c r="D453" t="str">
        <f t="shared" si="14"/>
        <v/>
      </c>
      <c r="E453" t="s">
        <v>1061</v>
      </c>
      <c r="F453" s="118" t="s">
        <v>318</v>
      </c>
      <c r="G453" t="s">
        <v>1266</v>
      </c>
      <c r="H453" s="37" t="s">
        <v>1267</v>
      </c>
      <c r="I453" s="37" t="s">
        <v>1268</v>
      </c>
      <c r="J453" s="37" t="s">
        <v>1261</v>
      </c>
      <c r="K453" s="37" t="s">
        <v>1269</v>
      </c>
      <c r="L453" s="37" t="s">
        <v>900</v>
      </c>
      <c r="M453" s="67">
        <v>96896890</v>
      </c>
      <c r="N453" s="67"/>
      <c r="O453" t="s">
        <v>1882</v>
      </c>
      <c r="P453" t="s">
        <v>904</v>
      </c>
    </row>
    <row r="454" spans="2:17" x14ac:dyDescent="0.2">
      <c r="B454" t="str">
        <f t="shared" si="13"/>
        <v>N</v>
      </c>
      <c r="C454" t="s">
        <v>1890</v>
      </c>
      <c r="D454" t="str">
        <f t="shared" si="14"/>
        <v/>
      </c>
      <c r="E454" t="s">
        <v>1061</v>
      </c>
      <c r="F454" s="118" t="s">
        <v>318</v>
      </c>
      <c r="G454" s="2" t="s">
        <v>1258</v>
      </c>
      <c r="H454" s="37" t="s">
        <v>1259</v>
      </c>
      <c r="I454" s="37" t="s">
        <v>1260</v>
      </c>
      <c r="J454" s="37" t="s">
        <v>1261</v>
      </c>
      <c r="K454" s="37" t="s">
        <v>1262</v>
      </c>
      <c r="L454" s="37" t="s">
        <v>900</v>
      </c>
      <c r="M454" s="37" t="s">
        <v>901</v>
      </c>
      <c r="N454" s="37"/>
      <c r="O454" t="s">
        <v>1880</v>
      </c>
      <c r="P454" t="s">
        <v>904</v>
      </c>
      <c r="Q454" s="37">
        <v>126</v>
      </c>
    </row>
    <row r="455" spans="2:17" x14ac:dyDescent="0.2">
      <c r="B455" t="str">
        <f t="shared" ref="B455:B518" si="15">IF(I455="B21", IF(L455="Coating_Standard", "Y", "N"), "N")</f>
        <v>N</v>
      </c>
      <c r="C455" t="s">
        <v>1891</v>
      </c>
      <c r="D455" t="str">
        <f t="shared" ref="D455:D518" si="16">IF(B455="Y", C455, "")</f>
        <v/>
      </c>
      <c r="E455" t="s">
        <v>1061</v>
      </c>
      <c r="F455" s="118" t="s">
        <v>318</v>
      </c>
      <c r="G455" t="s">
        <v>1266</v>
      </c>
      <c r="H455" s="37" t="s">
        <v>1267</v>
      </c>
      <c r="I455" s="37" t="s">
        <v>1268</v>
      </c>
      <c r="J455" s="37" t="s">
        <v>1261</v>
      </c>
      <c r="K455" s="37" t="s">
        <v>1269</v>
      </c>
      <c r="L455" s="37" t="s">
        <v>1282</v>
      </c>
      <c r="M455" s="67">
        <v>96896890</v>
      </c>
      <c r="N455" s="67"/>
      <c r="O455" t="s">
        <v>1882</v>
      </c>
      <c r="P455" t="s">
        <v>904</v>
      </c>
    </row>
    <row r="456" spans="2:17" x14ac:dyDescent="0.2">
      <c r="B456" t="str">
        <f t="shared" si="15"/>
        <v>N</v>
      </c>
      <c r="C456" t="s">
        <v>1892</v>
      </c>
      <c r="D456" t="str">
        <f t="shared" si="16"/>
        <v/>
      </c>
      <c r="E456" t="s">
        <v>1061</v>
      </c>
      <c r="F456" s="118" t="s">
        <v>318</v>
      </c>
      <c r="G456" s="2" t="s">
        <v>1258</v>
      </c>
      <c r="H456" s="37" t="s">
        <v>1259</v>
      </c>
      <c r="I456" s="37" t="s">
        <v>1260</v>
      </c>
      <c r="J456" s="37" t="s">
        <v>1261</v>
      </c>
      <c r="K456" s="37" t="s">
        <v>1262</v>
      </c>
      <c r="L456" s="37" t="s">
        <v>1282</v>
      </c>
      <c r="M456" s="37" t="s">
        <v>901</v>
      </c>
      <c r="N456" s="37"/>
      <c r="O456" t="s">
        <v>1893</v>
      </c>
      <c r="P456" t="s">
        <v>904</v>
      </c>
      <c r="Q456" s="37">
        <v>126</v>
      </c>
    </row>
    <row r="457" spans="2:17" x14ac:dyDescent="0.2">
      <c r="B457" t="str">
        <f t="shared" si="15"/>
        <v>N</v>
      </c>
      <c r="C457" t="s">
        <v>1894</v>
      </c>
      <c r="D457" t="str">
        <f t="shared" si="16"/>
        <v/>
      </c>
      <c r="E457" t="s">
        <v>1065</v>
      </c>
      <c r="F457" s="118" t="s">
        <v>435</v>
      </c>
      <c r="G457" s="2" t="s">
        <v>1258</v>
      </c>
      <c r="H457" s="37" t="s">
        <v>1259</v>
      </c>
      <c r="I457" s="37" t="s">
        <v>1260</v>
      </c>
      <c r="J457" s="37" t="s">
        <v>1261</v>
      </c>
      <c r="K457" s="37" t="s">
        <v>1262</v>
      </c>
      <c r="L457" s="37" t="s">
        <v>885</v>
      </c>
      <c r="M457" s="67">
        <v>98876172</v>
      </c>
      <c r="N457" s="37" t="s">
        <v>1895</v>
      </c>
      <c r="O457" t="s">
        <v>1896</v>
      </c>
      <c r="P457" s="37" t="s">
        <v>898</v>
      </c>
      <c r="Q457" s="37">
        <v>0</v>
      </c>
    </row>
    <row r="458" spans="2:17" x14ac:dyDescent="0.2">
      <c r="B458" t="str">
        <f t="shared" si="15"/>
        <v>N</v>
      </c>
      <c r="C458" t="s">
        <v>1897</v>
      </c>
      <c r="D458" t="str">
        <f t="shared" si="16"/>
        <v/>
      </c>
      <c r="E458" t="s">
        <v>1065</v>
      </c>
      <c r="F458" s="118" t="s">
        <v>435</v>
      </c>
      <c r="G458" t="s">
        <v>1266</v>
      </c>
      <c r="H458" s="37" t="s">
        <v>1267</v>
      </c>
      <c r="I458" s="37" t="s">
        <v>1268</v>
      </c>
      <c r="J458" s="37" t="s">
        <v>1261</v>
      </c>
      <c r="K458" s="37" t="s">
        <v>1269</v>
      </c>
      <c r="L458" s="37" t="s">
        <v>885</v>
      </c>
      <c r="M458" s="67">
        <v>96896891</v>
      </c>
      <c r="N458" s="67"/>
      <c r="O458" t="s">
        <v>1898</v>
      </c>
      <c r="P458" t="s">
        <v>904</v>
      </c>
    </row>
    <row r="459" spans="2:17" x14ac:dyDescent="0.2">
      <c r="B459" t="str">
        <f t="shared" si="15"/>
        <v>N</v>
      </c>
      <c r="C459" t="s">
        <v>1899</v>
      </c>
      <c r="D459" t="str">
        <f t="shared" si="16"/>
        <v/>
      </c>
      <c r="E459" t="s">
        <v>1065</v>
      </c>
      <c r="F459" s="118" t="s">
        <v>435</v>
      </c>
      <c r="G459" t="s">
        <v>1266</v>
      </c>
      <c r="H459" s="37" t="s">
        <v>1267</v>
      </c>
      <c r="I459" s="37" t="s">
        <v>1268</v>
      </c>
      <c r="J459" s="37" t="s">
        <v>1261</v>
      </c>
      <c r="K459" s="37" t="s">
        <v>1269</v>
      </c>
      <c r="L459" s="37" t="s">
        <v>906</v>
      </c>
      <c r="M459" s="1" t="s">
        <v>901</v>
      </c>
      <c r="N459" s="37"/>
      <c r="O459" t="s">
        <v>1898</v>
      </c>
      <c r="P459" t="s">
        <v>904</v>
      </c>
    </row>
    <row r="460" spans="2:17" x14ac:dyDescent="0.2">
      <c r="B460" t="str">
        <f t="shared" si="15"/>
        <v>N</v>
      </c>
      <c r="C460" t="s">
        <v>1900</v>
      </c>
      <c r="D460" t="str">
        <f t="shared" si="16"/>
        <v/>
      </c>
      <c r="E460" t="s">
        <v>1065</v>
      </c>
      <c r="F460" s="118" t="s">
        <v>435</v>
      </c>
      <c r="G460" s="2" t="s">
        <v>1258</v>
      </c>
      <c r="H460" s="37" t="s">
        <v>1259</v>
      </c>
      <c r="I460" s="37" t="s">
        <v>1260</v>
      </c>
      <c r="J460" s="37" t="s">
        <v>1261</v>
      </c>
      <c r="K460" s="37" t="s">
        <v>1262</v>
      </c>
      <c r="L460" s="37" t="s">
        <v>906</v>
      </c>
      <c r="M460" s="1" t="s">
        <v>901</v>
      </c>
      <c r="N460" s="37"/>
      <c r="O460" t="s">
        <v>1896</v>
      </c>
      <c r="P460" t="s">
        <v>904</v>
      </c>
      <c r="Q460" s="37"/>
    </row>
    <row r="461" spans="2:17" x14ac:dyDescent="0.2">
      <c r="B461" t="str">
        <f t="shared" si="15"/>
        <v>N</v>
      </c>
      <c r="C461" t="s">
        <v>1901</v>
      </c>
      <c r="D461" t="str">
        <f t="shared" si="16"/>
        <v/>
      </c>
      <c r="E461" t="s">
        <v>1065</v>
      </c>
      <c r="F461" s="118" t="s">
        <v>435</v>
      </c>
      <c r="G461" t="s">
        <v>1266</v>
      </c>
      <c r="H461" s="37" t="s">
        <v>1267</v>
      </c>
      <c r="I461" s="37" t="s">
        <v>1268</v>
      </c>
      <c r="J461" s="37" t="s">
        <v>1261</v>
      </c>
      <c r="K461" s="37" t="s">
        <v>1269</v>
      </c>
      <c r="L461" s="37" t="s">
        <v>1274</v>
      </c>
      <c r="M461" s="1" t="s">
        <v>901</v>
      </c>
      <c r="N461" s="37"/>
      <c r="O461" t="s">
        <v>1898</v>
      </c>
      <c r="P461" t="s">
        <v>904</v>
      </c>
    </row>
    <row r="462" spans="2:17" x14ac:dyDescent="0.2">
      <c r="B462" t="str">
        <f t="shared" si="15"/>
        <v>N</v>
      </c>
      <c r="C462" t="s">
        <v>1902</v>
      </c>
      <c r="D462" t="str">
        <f t="shared" si="16"/>
        <v/>
      </c>
      <c r="E462" t="s">
        <v>1065</v>
      </c>
      <c r="F462" s="118" t="s">
        <v>435</v>
      </c>
      <c r="G462" s="2" t="s">
        <v>1258</v>
      </c>
      <c r="H462" s="37" t="s">
        <v>1259</v>
      </c>
      <c r="I462" s="37" t="s">
        <v>1260</v>
      </c>
      <c r="J462" s="37" t="s">
        <v>1261</v>
      </c>
      <c r="K462" s="37" t="s">
        <v>1262</v>
      </c>
      <c r="L462" s="37" t="s">
        <v>1274</v>
      </c>
      <c r="M462" s="1" t="s">
        <v>901</v>
      </c>
      <c r="N462" s="37"/>
      <c r="O462" t="s">
        <v>1896</v>
      </c>
      <c r="P462" t="s">
        <v>904</v>
      </c>
      <c r="Q462" s="37"/>
    </row>
    <row r="463" spans="2:17" x14ac:dyDescent="0.2">
      <c r="B463" t="str">
        <f t="shared" si="15"/>
        <v>N</v>
      </c>
      <c r="C463" t="s">
        <v>1903</v>
      </c>
      <c r="D463" t="str">
        <f t="shared" si="16"/>
        <v/>
      </c>
      <c r="E463" t="s">
        <v>1065</v>
      </c>
      <c r="F463" s="118" t="s">
        <v>435</v>
      </c>
      <c r="G463" t="s">
        <v>1266</v>
      </c>
      <c r="H463" s="37" t="s">
        <v>1267</v>
      </c>
      <c r="I463" s="37" t="s">
        <v>1268</v>
      </c>
      <c r="J463" s="37" t="s">
        <v>1261</v>
      </c>
      <c r="K463" s="37" t="s">
        <v>1269</v>
      </c>
      <c r="L463" s="37" t="s">
        <v>1277</v>
      </c>
      <c r="M463" s="67">
        <v>96896891</v>
      </c>
      <c r="N463" s="67"/>
      <c r="O463" t="s">
        <v>1898</v>
      </c>
      <c r="P463" t="s">
        <v>904</v>
      </c>
    </row>
    <row r="464" spans="2:17" x14ac:dyDescent="0.2">
      <c r="B464" t="str">
        <f t="shared" si="15"/>
        <v>N</v>
      </c>
      <c r="C464" t="s">
        <v>1904</v>
      </c>
      <c r="D464" t="str">
        <f t="shared" si="16"/>
        <v/>
      </c>
      <c r="E464" t="s">
        <v>1065</v>
      </c>
      <c r="F464" s="118" t="s">
        <v>435</v>
      </c>
      <c r="G464" s="2" t="s">
        <v>1258</v>
      </c>
      <c r="H464" s="37" t="s">
        <v>1259</v>
      </c>
      <c r="I464" s="37" t="s">
        <v>1260</v>
      </c>
      <c r="J464" s="37" t="s">
        <v>1261</v>
      </c>
      <c r="K464" s="37" t="s">
        <v>1262</v>
      </c>
      <c r="L464" s="37" t="s">
        <v>1277</v>
      </c>
      <c r="M464" s="37" t="s">
        <v>901</v>
      </c>
      <c r="N464" s="37"/>
      <c r="O464" t="s">
        <v>1896</v>
      </c>
      <c r="P464" t="s">
        <v>904</v>
      </c>
      <c r="Q464" s="37">
        <v>126</v>
      </c>
    </row>
    <row r="465" spans="2:17" x14ac:dyDescent="0.2">
      <c r="B465" t="str">
        <f t="shared" si="15"/>
        <v>N</v>
      </c>
      <c r="C465" t="s">
        <v>1905</v>
      </c>
      <c r="D465" t="str">
        <f t="shared" si="16"/>
        <v/>
      </c>
      <c r="E465" t="s">
        <v>1065</v>
      </c>
      <c r="F465" s="118" t="s">
        <v>435</v>
      </c>
      <c r="G465" t="s">
        <v>1266</v>
      </c>
      <c r="H465" s="37" t="s">
        <v>1267</v>
      </c>
      <c r="I465" s="37" t="s">
        <v>1268</v>
      </c>
      <c r="J465" s="37" t="s">
        <v>1261</v>
      </c>
      <c r="K465" s="37" t="s">
        <v>1269</v>
      </c>
      <c r="L465" s="37" t="s">
        <v>900</v>
      </c>
      <c r="M465" s="67">
        <v>96896891</v>
      </c>
      <c r="N465" s="67"/>
      <c r="O465" t="s">
        <v>1898</v>
      </c>
      <c r="P465" t="s">
        <v>904</v>
      </c>
    </row>
    <row r="466" spans="2:17" x14ac:dyDescent="0.2">
      <c r="B466" t="str">
        <f t="shared" si="15"/>
        <v>N</v>
      </c>
      <c r="C466" t="s">
        <v>1906</v>
      </c>
      <c r="D466" t="str">
        <f t="shared" si="16"/>
        <v/>
      </c>
      <c r="E466" t="s">
        <v>1065</v>
      </c>
      <c r="F466" s="118" t="s">
        <v>435</v>
      </c>
      <c r="G466" s="2" t="s">
        <v>1258</v>
      </c>
      <c r="H466" s="37" t="s">
        <v>1259</v>
      </c>
      <c r="I466" s="37" t="s">
        <v>1260</v>
      </c>
      <c r="J466" s="37" t="s">
        <v>1261</v>
      </c>
      <c r="K466" s="37" t="s">
        <v>1262</v>
      </c>
      <c r="L466" s="37" t="s">
        <v>900</v>
      </c>
      <c r="M466" s="37" t="s">
        <v>901</v>
      </c>
      <c r="N466" s="37"/>
      <c r="O466" t="s">
        <v>1896</v>
      </c>
      <c r="P466" t="s">
        <v>904</v>
      </c>
      <c r="Q466" s="37">
        <v>126</v>
      </c>
    </row>
    <row r="467" spans="2:17" x14ac:dyDescent="0.2">
      <c r="B467" t="str">
        <f t="shared" si="15"/>
        <v>N</v>
      </c>
      <c r="C467" t="s">
        <v>1907</v>
      </c>
      <c r="D467" t="str">
        <f t="shared" si="16"/>
        <v/>
      </c>
      <c r="E467" t="s">
        <v>1065</v>
      </c>
      <c r="F467" s="118" t="s">
        <v>435</v>
      </c>
      <c r="G467" t="s">
        <v>1266</v>
      </c>
      <c r="H467" s="37" t="s">
        <v>1267</v>
      </c>
      <c r="I467" s="37" t="s">
        <v>1268</v>
      </c>
      <c r="J467" s="37" t="s">
        <v>1261</v>
      </c>
      <c r="K467" s="37" t="s">
        <v>1269</v>
      </c>
      <c r="L467" s="37" t="s">
        <v>1282</v>
      </c>
      <c r="M467" s="67">
        <v>96896891</v>
      </c>
      <c r="N467" s="67"/>
      <c r="O467" t="s">
        <v>1898</v>
      </c>
      <c r="P467" t="s">
        <v>904</v>
      </c>
    </row>
    <row r="468" spans="2:17" x14ac:dyDescent="0.2">
      <c r="B468" t="str">
        <f t="shared" si="15"/>
        <v>N</v>
      </c>
      <c r="C468" t="s">
        <v>1908</v>
      </c>
      <c r="D468" t="str">
        <f t="shared" si="16"/>
        <v/>
      </c>
      <c r="E468" t="s">
        <v>1065</v>
      </c>
      <c r="F468" s="118" t="s">
        <v>435</v>
      </c>
      <c r="G468" s="2" t="s">
        <v>1258</v>
      </c>
      <c r="H468" s="37" t="s">
        <v>1259</v>
      </c>
      <c r="I468" s="37" t="s">
        <v>1260</v>
      </c>
      <c r="J468" s="37" t="s">
        <v>1261</v>
      </c>
      <c r="K468" s="37" t="s">
        <v>1262</v>
      </c>
      <c r="L468" s="37" t="s">
        <v>1282</v>
      </c>
      <c r="M468" s="37" t="s">
        <v>901</v>
      </c>
      <c r="N468" s="37"/>
      <c r="O468" t="s">
        <v>1909</v>
      </c>
      <c r="P468" t="s">
        <v>904</v>
      </c>
      <c r="Q468" s="37">
        <v>126</v>
      </c>
    </row>
    <row r="469" spans="2:17" x14ac:dyDescent="0.2">
      <c r="B469" t="str">
        <f t="shared" si="15"/>
        <v>N</v>
      </c>
      <c r="C469" t="s">
        <v>1910</v>
      </c>
      <c r="D469" t="str">
        <f t="shared" si="16"/>
        <v/>
      </c>
      <c r="E469" t="s">
        <v>1911</v>
      </c>
      <c r="F469" s="118" t="s">
        <v>746</v>
      </c>
      <c r="G469" s="2" t="s">
        <v>1258</v>
      </c>
      <c r="H469" s="37" t="s">
        <v>1259</v>
      </c>
      <c r="I469" s="37" t="s">
        <v>1260</v>
      </c>
      <c r="J469" s="37" t="s">
        <v>1863</v>
      </c>
      <c r="K469" s="37" t="s">
        <v>1262</v>
      </c>
      <c r="L469" s="37" t="s">
        <v>885</v>
      </c>
      <c r="M469" s="96">
        <v>98876173</v>
      </c>
      <c r="N469" s="37"/>
      <c r="O469" t="s">
        <v>1912</v>
      </c>
      <c r="P469" s="37" t="s">
        <v>898</v>
      </c>
      <c r="Q469" s="37">
        <v>0</v>
      </c>
    </row>
    <row r="470" spans="2:17" x14ac:dyDescent="0.2">
      <c r="B470" t="str">
        <f t="shared" si="15"/>
        <v>N</v>
      </c>
      <c r="C470" t="s">
        <v>1913</v>
      </c>
      <c r="D470" t="str">
        <f t="shared" si="16"/>
        <v/>
      </c>
      <c r="E470" t="s">
        <v>1911</v>
      </c>
      <c r="F470" s="118" t="s">
        <v>746</v>
      </c>
      <c r="G470" t="s">
        <v>1266</v>
      </c>
      <c r="H470" s="37" t="s">
        <v>1267</v>
      </c>
      <c r="I470" s="37" t="s">
        <v>1268</v>
      </c>
      <c r="J470" s="37" t="s">
        <v>1863</v>
      </c>
      <c r="K470" s="37" t="s">
        <v>1269</v>
      </c>
      <c r="L470" s="37" t="s">
        <v>885</v>
      </c>
      <c r="M470" s="67">
        <v>96896892</v>
      </c>
      <c r="N470" s="67"/>
      <c r="O470" t="s">
        <v>1914</v>
      </c>
      <c r="P470" t="s">
        <v>904</v>
      </c>
    </row>
    <row r="471" spans="2:17" x14ac:dyDescent="0.2">
      <c r="B471" t="str">
        <f t="shared" si="15"/>
        <v>N</v>
      </c>
      <c r="C471" t="s">
        <v>1915</v>
      </c>
      <c r="D471" t="str">
        <f t="shared" si="16"/>
        <v/>
      </c>
      <c r="E471" t="s">
        <v>1911</v>
      </c>
      <c r="F471" s="118" t="s">
        <v>746</v>
      </c>
      <c r="G471" t="s">
        <v>1266</v>
      </c>
      <c r="H471" s="37" t="s">
        <v>1267</v>
      </c>
      <c r="I471" s="37" t="s">
        <v>1268</v>
      </c>
      <c r="J471" s="37" t="s">
        <v>1863</v>
      </c>
      <c r="K471" s="37" t="s">
        <v>1269</v>
      </c>
      <c r="L471" s="37" t="s">
        <v>906</v>
      </c>
      <c r="M471" s="1" t="s">
        <v>901</v>
      </c>
      <c r="N471" s="37"/>
      <c r="O471" t="s">
        <v>1914</v>
      </c>
      <c r="P471" t="s">
        <v>904</v>
      </c>
    </row>
    <row r="472" spans="2:17" x14ac:dyDescent="0.2">
      <c r="B472" t="str">
        <f t="shared" si="15"/>
        <v>N</v>
      </c>
      <c r="C472" t="s">
        <v>1916</v>
      </c>
      <c r="D472" t="str">
        <f t="shared" si="16"/>
        <v/>
      </c>
      <c r="E472" t="s">
        <v>1911</v>
      </c>
      <c r="F472" s="118" t="s">
        <v>746</v>
      </c>
      <c r="G472" s="2" t="s">
        <v>1258</v>
      </c>
      <c r="H472" s="37" t="s">
        <v>1259</v>
      </c>
      <c r="I472" s="37" t="s">
        <v>1260</v>
      </c>
      <c r="J472" s="37" t="s">
        <v>1863</v>
      </c>
      <c r="K472" s="37" t="s">
        <v>1262</v>
      </c>
      <c r="L472" s="37" t="s">
        <v>906</v>
      </c>
      <c r="M472" s="1" t="s">
        <v>901</v>
      </c>
      <c r="N472" s="37"/>
      <c r="O472" t="s">
        <v>1912</v>
      </c>
      <c r="P472" t="s">
        <v>904</v>
      </c>
      <c r="Q472" s="37"/>
    </row>
    <row r="473" spans="2:17" x14ac:dyDescent="0.2">
      <c r="B473" t="str">
        <f t="shared" si="15"/>
        <v>N</v>
      </c>
      <c r="C473" t="s">
        <v>1917</v>
      </c>
      <c r="D473" t="str">
        <f t="shared" si="16"/>
        <v/>
      </c>
      <c r="E473" t="s">
        <v>1911</v>
      </c>
      <c r="F473" s="118" t="s">
        <v>746</v>
      </c>
      <c r="G473" t="s">
        <v>1266</v>
      </c>
      <c r="H473" s="37" t="s">
        <v>1267</v>
      </c>
      <c r="I473" s="37" t="s">
        <v>1268</v>
      </c>
      <c r="J473" s="37" t="s">
        <v>1863</v>
      </c>
      <c r="K473" s="37" t="s">
        <v>1269</v>
      </c>
      <c r="L473" s="37" t="s">
        <v>1274</v>
      </c>
      <c r="M473" s="1" t="s">
        <v>901</v>
      </c>
      <c r="N473" s="37"/>
      <c r="O473" t="s">
        <v>1914</v>
      </c>
      <c r="P473" t="s">
        <v>904</v>
      </c>
    </row>
    <row r="474" spans="2:17" x14ac:dyDescent="0.2">
      <c r="B474" t="str">
        <f t="shared" si="15"/>
        <v>N</v>
      </c>
      <c r="C474" t="s">
        <v>1918</v>
      </c>
      <c r="D474" t="str">
        <f t="shared" si="16"/>
        <v/>
      </c>
      <c r="E474" t="s">
        <v>1911</v>
      </c>
      <c r="F474" s="118" t="s">
        <v>746</v>
      </c>
      <c r="G474" s="2" t="s">
        <v>1258</v>
      </c>
      <c r="H474" s="37" t="s">
        <v>1259</v>
      </c>
      <c r="I474" s="37" t="s">
        <v>1260</v>
      </c>
      <c r="J474" s="37" t="s">
        <v>1863</v>
      </c>
      <c r="K474" s="37" t="s">
        <v>1262</v>
      </c>
      <c r="L474" s="37" t="s">
        <v>1274</v>
      </c>
      <c r="M474" s="1" t="s">
        <v>901</v>
      </c>
      <c r="N474" s="37"/>
      <c r="O474" t="s">
        <v>1912</v>
      </c>
      <c r="P474" t="s">
        <v>904</v>
      </c>
      <c r="Q474" s="37"/>
    </row>
    <row r="475" spans="2:17" x14ac:dyDescent="0.2">
      <c r="B475" t="str">
        <f t="shared" si="15"/>
        <v>N</v>
      </c>
      <c r="C475" t="s">
        <v>1919</v>
      </c>
      <c r="D475" t="str">
        <f t="shared" si="16"/>
        <v/>
      </c>
      <c r="E475" t="s">
        <v>1911</v>
      </c>
      <c r="F475" s="118" t="s">
        <v>746</v>
      </c>
      <c r="G475" t="s">
        <v>1266</v>
      </c>
      <c r="H475" s="37" t="s">
        <v>1267</v>
      </c>
      <c r="I475" s="37" t="s">
        <v>1268</v>
      </c>
      <c r="J475" s="37" t="s">
        <v>1863</v>
      </c>
      <c r="K475" s="37" t="s">
        <v>1269</v>
      </c>
      <c r="L475" s="37" t="s">
        <v>1277</v>
      </c>
      <c r="M475" s="67">
        <v>96896892</v>
      </c>
      <c r="N475" s="67"/>
      <c r="O475" t="s">
        <v>1914</v>
      </c>
      <c r="P475" t="s">
        <v>904</v>
      </c>
    </row>
    <row r="476" spans="2:17" x14ac:dyDescent="0.2">
      <c r="B476" t="str">
        <f t="shared" si="15"/>
        <v>N</v>
      </c>
      <c r="C476" t="s">
        <v>1920</v>
      </c>
      <c r="D476" t="str">
        <f t="shared" si="16"/>
        <v/>
      </c>
      <c r="E476" t="s">
        <v>1911</v>
      </c>
      <c r="F476" s="118" t="s">
        <v>746</v>
      </c>
      <c r="G476" s="2" t="s">
        <v>1258</v>
      </c>
      <c r="H476" s="37" t="s">
        <v>1259</v>
      </c>
      <c r="I476" s="37" t="s">
        <v>1260</v>
      </c>
      <c r="J476" s="37" t="s">
        <v>1863</v>
      </c>
      <c r="K476" s="37" t="s">
        <v>1262</v>
      </c>
      <c r="L476" s="37" t="s">
        <v>1277</v>
      </c>
      <c r="M476" s="37" t="s">
        <v>901</v>
      </c>
      <c r="N476" s="37"/>
      <c r="O476" t="s">
        <v>1912</v>
      </c>
      <c r="P476" t="s">
        <v>904</v>
      </c>
      <c r="Q476" s="37">
        <v>126</v>
      </c>
    </row>
    <row r="477" spans="2:17" x14ac:dyDescent="0.2">
      <c r="B477" t="str">
        <f t="shared" si="15"/>
        <v>N</v>
      </c>
      <c r="C477" t="s">
        <v>1921</v>
      </c>
      <c r="D477" t="str">
        <f t="shared" si="16"/>
        <v/>
      </c>
      <c r="E477" t="s">
        <v>1911</v>
      </c>
      <c r="F477" s="118" t="s">
        <v>746</v>
      </c>
      <c r="G477" t="s">
        <v>1266</v>
      </c>
      <c r="H477" s="37" t="s">
        <v>1267</v>
      </c>
      <c r="I477" s="37" t="s">
        <v>1268</v>
      </c>
      <c r="J477" s="37" t="s">
        <v>1863</v>
      </c>
      <c r="K477" s="37" t="s">
        <v>1269</v>
      </c>
      <c r="L477" s="37" t="s">
        <v>900</v>
      </c>
      <c r="M477" s="67">
        <v>96896892</v>
      </c>
      <c r="N477" s="67"/>
      <c r="O477" t="s">
        <v>1914</v>
      </c>
      <c r="P477" t="s">
        <v>904</v>
      </c>
    </row>
    <row r="478" spans="2:17" x14ac:dyDescent="0.2">
      <c r="B478" t="str">
        <f t="shared" si="15"/>
        <v>N</v>
      </c>
      <c r="C478" t="s">
        <v>1922</v>
      </c>
      <c r="D478" t="str">
        <f t="shared" si="16"/>
        <v/>
      </c>
      <c r="E478" t="s">
        <v>1911</v>
      </c>
      <c r="F478" s="118" t="s">
        <v>746</v>
      </c>
      <c r="G478" s="2" t="s">
        <v>1258</v>
      </c>
      <c r="H478" s="37" t="s">
        <v>1259</v>
      </c>
      <c r="I478" s="37" t="s">
        <v>1260</v>
      </c>
      <c r="J478" s="37" t="s">
        <v>1863</v>
      </c>
      <c r="K478" s="37" t="s">
        <v>1262</v>
      </c>
      <c r="L478" s="37" t="s">
        <v>900</v>
      </c>
      <c r="M478" s="37" t="s">
        <v>901</v>
      </c>
      <c r="N478" s="37"/>
      <c r="O478" t="s">
        <v>1912</v>
      </c>
      <c r="P478" t="s">
        <v>904</v>
      </c>
      <c r="Q478" s="37">
        <v>126</v>
      </c>
    </row>
    <row r="479" spans="2:17" x14ac:dyDescent="0.2">
      <c r="B479" t="str">
        <f t="shared" si="15"/>
        <v>N</v>
      </c>
      <c r="C479" t="s">
        <v>1923</v>
      </c>
      <c r="D479" t="str">
        <f t="shared" si="16"/>
        <v/>
      </c>
      <c r="E479" t="s">
        <v>1911</v>
      </c>
      <c r="F479" s="118" t="s">
        <v>746</v>
      </c>
      <c r="G479" t="s">
        <v>1266</v>
      </c>
      <c r="H479" s="37" t="s">
        <v>1267</v>
      </c>
      <c r="I479" s="37" t="s">
        <v>1268</v>
      </c>
      <c r="J479" s="37" t="s">
        <v>1863</v>
      </c>
      <c r="K479" s="37" t="s">
        <v>1269</v>
      </c>
      <c r="L479" s="37" t="s">
        <v>1282</v>
      </c>
      <c r="M479" s="67">
        <v>96896892</v>
      </c>
      <c r="N479" s="67"/>
      <c r="O479" t="s">
        <v>1914</v>
      </c>
      <c r="P479" t="s">
        <v>904</v>
      </c>
    </row>
    <row r="480" spans="2:17" x14ac:dyDescent="0.2">
      <c r="B480" t="str">
        <f t="shared" si="15"/>
        <v>N</v>
      </c>
      <c r="C480" t="s">
        <v>1924</v>
      </c>
      <c r="D480" t="str">
        <f t="shared" si="16"/>
        <v/>
      </c>
      <c r="E480" t="s">
        <v>1911</v>
      </c>
      <c r="F480" s="118" t="s">
        <v>746</v>
      </c>
      <c r="G480" s="2" t="s">
        <v>1258</v>
      </c>
      <c r="H480" s="37" t="s">
        <v>1259</v>
      </c>
      <c r="I480" s="37" t="s">
        <v>1260</v>
      </c>
      <c r="J480" s="37" t="s">
        <v>1863</v>
      </c>
      <c r="K480" s="37" t="s">
        <v>1262</v>
      </c>
      <c r="L480" s="37" t="s">
        <v>1282</v>
      </c>
      <c r="M480" s="37" t="s">
        <v>901</v>
      </c>
      <c r="N480" s="37"/>
      <c r="O480" t="s">
        <v>1925</v>
      </c>
      <c r="P480" t="s">
        <v>904</v>
      </c>
      <c r="Q480" s="37">
        <v>126</v>
      </c>
    </row>
    <row r="481" spans="2:17" x14ac:dyDescent="0.2">
      <c r="B481" t="str">
        <f t="shared" si="15"/>
        <v>N</v>
      </c>
      <c r="C481" t="s">
        <v>1926</v>
      </c>
      <c r="D481" t="str">
        <f t="shared" si="16"/>
        <v/>
      </c>
      <c r="E481" t="s">
        <v>1072</v>
      </c>
      <c r="F481" s="118" t="s">
        <v>746</v>
      </c>
      <c r="G481" s="2" t="s">
        <v>1258</v>
      </c>
      <c r="H481" s="37" t="s">
        <v>1259</v>
      </c>
      <c r="I481" s="37" t="s">
        <v>1260</v>
      </c>
      <c r="J481" s="37" t="s">
        <v>1863</v>
      </c>
      <c r="K481" s="37" t="s">
        <v>1262</v>
      </c>
      <c r="L481" s="37" t="s">
        <v>885</v>
      </c>
      <c r="M481" s="97">
        <v>98876174</v>
      </c>
      <c r="N481" s="37" t="s">
        <v>1927</v>
      </c>
      <c r="O481" t="s">
        <v>1928</v>
      </c>
      <c r="P481" s="37" t="s">
        <v>898</v>
      </c>
      <c r="Q481" s="37">
        <v>0</v>
      </c>
    </row>
    <row r="482" spans="2:17" x14ac:dyDescent="0.2">
      <c r="B482" t="str">
        <f t="shared" si="15"/>
        <v>N</v>
      </c>
      <c r="C482" t="s">
        <v>1929</v>
      </c>
      <c r="D482" t="str">
        <f t="shared" si="16"/>
        <v/>
      </c>
      <c r="E482" t="s">
        <v>1072</v>
      </c>
      <c r="F482" s="118" t="s">
        <v>746</v>
      </c>
      <c r="G482" t="s">
        <v>1266</v>
      </c>
      <c r="H482" s="37" t="s">
        <v>1267</v>
      </c>
      <c r="I482" s="37" t="s">
        <v>1268</v>
      </c>
      <c r="J482" s="37" t="s">
        <v>1863</v>
      </c>
      <c r="K482" s="37" t="s">
        <v>1269</v>
      </c>
      <c r="L482" s="37" t="s">
        <v>885</v>
      </c>
      <c r="M482" s="67">
        <v>96769263</v>
      </c>
      <c r="N482" s="67"/>
      <c r="O482" t="s">
        <v>1930</v>
      </c>
      <c r="P482" t="s">
        <v>904</v>
      </c>
    </row>
    <row r="483" spans="2:17" x14ac:dyDescent="0.2">
      <c r="B483" t="str">
        <f t="shared" si="15"/>
        <v>N</v>
      </c>
      <c r="C483" t="s">
        <v>1931</v>
      </c>
      <c r="D483" t="str">
        <f t="shared" si="16"/>
        <v/>
      </c>
      <c r="E483" t="s">
        <v>1072</v>
      </c>
      <c r="F483" s="118" t="s">
        <v>746</v>
      </c>
      <c r="G483" t="s">
        <v>1266</v>
      </c>
      <c r="H483" s="37" t="s">
        <v>1267</v>
      </c>
      <c r="I483" s="37" t="s">
        <v>1268</v>
      </c>
      <c r="J483" s="37" t="s">
        <v>1863</v>
      </c>
      <c r="K483" s="37" t="s">
        <v>1269</v>
      </c>
      <c r="L483" s="37" t="s">
        <v>906</v>
      </c>
      <c r="M483" s="1" t="s">
        <v>901</v>
      </c>
      <c r="N483" s="37"/>
      <c r="O483" t="s">
        <v>1930</v>
      </c>
      <c r="P483" t="s">
        <v>904</v>
      </c>
    </row>
    <row r="484" spans="2:17" x14ac:dyDescent="0.2">
      <c r="B484" t="str">
        <f t="shared" si="15"/>
        <v>N</v>
      </c>
      <c r="C484" t="s">
        <v>1932</v>
      </c>
      <c r="D484" t="str">
        <f t="shared" si="16"/>
        <v/>
      </c>
      <c r="E484" t="s">
        <v>1072</v>
      </c>
      <c r="F484" s="118" t="s">
        <v>746</v>
      </c>
      <c r="G484" s="2" t="s">
        <v>1258</v>
      </c>
      <c r="H484" s="37" t="s">
        <v>1259</v>
      </c>
      <c r="I484" s="37" t="s">
        <v>1260</v>
      </c>
      <c r="J484" s="37" t="s">
        <v>1863</v>
      </c>
      <c r="K484" s="37" t="s">
        <v>1262</v>
      </c>
      <c r="L484" s="37" t="s">
        <v>906</v>
      </c>
      <c r="M484" s="1" t="s">
        <v>901</v>
      </c>
      <c r="N484" s="37"/>
      <c r="O484" t="s">
        <v>1928</v>
      </c>
      <c r="P484" t="s">
        <v>904</v>
      </c>
      <c r="Q484" s="37"/>
    </row>
    <row r="485" spans="2:17" x14ac:dyDescent="0.2">
      <c r="B485" t="str">
        <f t="shared" si="15"/>
        <v>N</v>
      </c>
      <c r="C485" t="s">
        <v>1933</v>
      </c>
      <c r="D485" t="str">
        <f t="shared" si="16"/>
        <v/>
      </c>
      <c r="E485" t="s">
        <v>1072</v>
      </c>
      <c r="F485" s="118" t="s">
        <v>746</v>
      </c>
      <c r="G485" t="s">
        <v>1266</v>
      </c>
      <c r="H485" s="37" t="s">
        <v>1267</v>
      </c>
      <c r="I485" s="37" t="s">
        <v>1268</v>
      </c>
      <c r="J485" s="37" t="s">
        <v>1863</v>
      </c>
      <c r="K485" s="37" t="s">
        <v>1269</v>
      </c>
      <c r="L485" s="37" t="s">
        <v>1274</v>
      </c>
      <c r="M485" s="1" t="s">
        <v>901</v>
      </c>
      <c r="N485" s="37"/>
      <c r="O485" t="s">
        <v>1930</v>
      </c>
      <c r="P485" t="s">
        <v>904</v>
      </c>
    </row>
    <row r="486" spans="2:17" x14ac:dyDescent="0.2">
      <c r="B486" t="str">
        <f t="shared" si="15"/>
        <v>N</v>
      </c>
      <c r="C486" t="s">
        <v>1934</v>
      </c>
      <c r="D486" t="str">
        <f t="shared" si="16"/>
        <v/>
      </c>
      <c r="E486" t="s">
        <v>1072</v>
      </c>
      <c r="F486" s="118" t="s">
        <v>746</v>
      </c>
      <c r="G486" s="2" t="s">
        <v>1258</v>
      </c>
      <c r="H486" s="37" t="s">
        <v>1259</v>
      </c>
      <c r="I486" s="37" t="s">
        <v>1260</v>
      </c>
      <c r="J486" s="37" t="s">
        <v>1863</v>
      </c>
      <c r="K486" s="37" t="s">
        <v>1262</v>
      </c>
      <c r="L486" s="37" t="s">
        <v>1274</v>
      </c>
      <c r="M486" s="1" t="s">
        <v>901</v>
      </c>
      <c r="N486" s="37"/>
      <c r="O486" t="s">
        <v>1928</v>
      </c>
      <c r="P486" t="s">
        <v>904</v>
      </c>
      <c r="Q486" s="37"/>
    </row>
    <row r="487" spans="2:17" x14ac:dyDescent="0.2">
      <c r="B487" t="str">
        <f t="shared" si="15"/>
        <v>N</v>
      </c>
      <c r="C487" t="s">
        <v>1935</v>
      </c>
      <c r="D487" t="str">
        <f t="shared" si="16"/>
        <v/>
      </c>
      <c r="E487" t="s">
        <v>1072</v>
      </c>
      <c r="F487" s="118" t="s">
        <v>746</v>
      </c>
      <c r="G487" t="s">
        <v>1266</v>
      </c>
      <c r="H487" s="37" t="s">
        <v>1267</v>
      </c>
      <c r="I487" s="37" t="s">
        <v>1268</v>
      </c>
      <c r="J487" s="37" t="s">
        <v>1863</v>
      </c>
      <c r="K487" s="37" t="s">
        <v>1269</v>
      </c>
      <c r="L487" s="37" t="s">
        <v>1277</v>
      </c>
      <c r="M487" s="67">
        <v>96769263</v>
      </c>
      <c r="N487" s="67"/>
      <c r="O487" t="s">
        <v>1930</v>
      </c>
      <c r="P487" t="s">
        <v>904</v>
      </c>
    </row>
    <row r="488" spans="2:17" x14ac:dyDescent="0.2">
      <c r="B488" t="str">
        <f t="shared" si="15"/>
        <v>N</v>
      </c>
      <c r="C488" t="s">
        <v>1936</v>
      </c>
      <c r="D488" t="str">
        <f t="shared" si="16"/>
        <v/>
      </c>
      <c r="E488" t="s">
        <v>1072</v>
      </c>
      <c r="F488" s="118" t="s">
        <v>746</v>
      </c>
      <c r="G488" s="2" t="s">
        <v>1258</v>
      </c>
      <c r="H488" s="37" t="s">
        <v>1259</v>
      </c>
      <c r="I488" s="37" t="s">
        <v>1260</v>
      </c>
      <c r="J488" s="37" t="s">
        <v>1863</v>
      </c>
      <c r="K488" s="37" t="s">
        <v>1262</v>
      </c>
      <c r="L488" s="37" t="s">
        <v>1277</v>
      </c>
      <c r="M488" s="37" t="s">
        <v>901</v>
      </c>
      <c r="N488" s="37"/>
      <c r="O488" t="s">
        <v>1928</v>
      </c>
      <c r="P488" t="s">
        <v>904</v>
      </c>
      <c r="Q488" s="37">
        <v>126</v>
      </c>
    </row>
    <row r="489" spans="2:17" x14ac:dyDescent="0.2">
      <c r="B489" t="str">
        <f t="shared" si="15"/>
        <v>N</v>
      </c>
      <c r="C489" t="s">
        <v>1937</v>
      </c>
      <c r="D489" t="str">
        <f t="shared" si="16"/>
        <v/>
      </c>
      <c r="E489" t="s">
        <v>1072</v>
      </c>
      <c r="F489" s="118" t="s">
        <v>746</v>
      </c>
      <c r="G489" t="s">
        <v>1266</v>
      </c>
      <c r="H489" s="37" t="s">
        <v>1267</v>
      </c>
      <c r="I489" s="37" t="s">
        <v>1268</v>
      </c>
      <c r="J489" s="37" t="s">
        <v>1863</v>
      </c>
      <c r="K489" s="37" t="s">
        <v>1269</v>
      </c>
      <c r="L489" s="37" t="s">
        <v>900</v>
      </c>
      <c r="M489" s="67">
        <v>96769263</v>
      </c>
      <c r="N489" s="67"/>
      <c r="O489" t="s">
        <v>1930</v>
      </c>
      <c r="P489" t="s">
        <v>904</v>
      </c>
    </row>
    <row r="490" spans="2:17" x14ac:dyDescent="0.2">
      <c r="B490" t="str">
        <f t="shared" si="15"/>
        <v>N</v>
      </c>
      <c r="C490" t="s">
        <v>1938</v>
      </c>
      <c r="D490" t="str">
        <f t="shared" si="16"/>
        <v/>
      </c>
      <c r="E490" t="s">
        <v>1072</v>
      </c>
      <c r="F490" s="118" t="s">
        <v>746</v>
      </c>
      <c r="G490" s="2" t="s">
        <v>1258</v>
      </c>
      <c r="H490" s="37" t="s">
        <v>1259</v>
      </c>
      <c r="I490" s="37" t="s">
        <v>1260</v>
      </c>
      <c r="J490" s="37" t="s">
        <v>1863</v>
      </c>
      <c r="K490" s="37" t="s">
        <v>1262</v>
      </c>
      <c r="L490" s="37" t="s">
        <v>900</v>
      </c>
      <c r="M490" s="37" t="s">
        <v>901</v>
      </c>
      <c r="N490" s="37"/>
      <c r="O490" t="s">
        <v>1928</v>
      </c>
      <c r="P490" t="s">
        <v>904</v>
      </c>
      <c r="Q490" s="37">
        <v>126</v>
      </c>
    </row>
    <row r="491" spans="2:17" x14ac:dyDescent="0.2">
      <c r="B491" t="str">
        <f t="shared" si="15"/>
        <v>N</v>
      </c>
      <c r="C491" t="s">
        <v>1939</v>
      </c>
      <c r="D491" t="str">
        <f t="shared" si="16"/>
        <v/>
      </c>
      <c r="E491" t="s">
        <v>1072</v>
      </c>
      <c r="F491" s="118" t="s">
        <v>746</v>
      </c>
      <c r="G491" t="s">
        <v>1266</v>
      </c>
      <c r="H491" s="37" t="s">
        <v>1267</v>
      </c>
      <c r="I491" s="37" t="s">
        <v>1268</v>
      </c>
      <c r="J491" s="37" t="s">
        <v>1863</v>
      </c>
      <c r="K491" s="37" t="s">
        <v>1269</v>
      </c>
      <c r="L491" s="37" t="s">
        <v>1282</v>
      </c>
      <c r="M491" s="67" t="s">
        <v>901</v>
      </c>
      <c r="N491" s="67"/>
      <c r="O491" t="s">
        <v>1930</v>
      </c>
      <c r="P491" t="s">
        <v>904</v>
      </c>
    </row>
    <row r="492" spans="2:17" x14ac:dyDescent="0.2">
      <c r="B492" t="str">
        <f t="shared" si="15"/>
        <v>N</v>
      </c>
      <c r="C492" t="s">
        <v>1940</v>
      </c>
      <c r="D492" t="str">
        <f t="shared" si="16"/>
        <v/>
      </c>
      <c r="E492" t="s">
        <v>1072</v>
      </c>
      <c r="F492" s="118" t="s">
        <v>746</v>
      </c>
      <c r="G492" s="2" t="s">
        <v>1258</v>
      </c>
      <c r="H492" s="37" t="s">
        <v>1259</v>
      </c>
      <c r="I492" s="37" t="s">
        <v>1260</v>
      </c>
      <c r="J492" s="37" t="s">
        <v>1863</v>
      </c>
      <c r="K492" s="37" t="s">
        <v>1262</v>
      </c>
      <c r="L492" s="37" t="s">
        <v>1282</v>
      </c>
      <c r="M492" s="37" t="s">
        <v>901</v>
      </c>
      <c r="N492" s="37"/>
      <c r="O492" t="s">
        <v>1941</v>
      </c>
      <c r="P492" t="s">
        <v>904</v>
      </c>
      <c r="Q492" s="37">
        <v>126</v>
      </c>
    </row>
    <row r="493" spans="2:17" x14ac:dyDescent="0.2">
      <c r="B493" t="str">
        <f t="shared" si="15"/>
        <v>N</v>
      </c>
      <c r="C493" t="s">
        <v>1942</v>
      </c>
      <c r="D493" t="str">
        <f t="shared" si="16"/>
        <v/>
      </c>
      <c r="E493" t="s">
        <v>1943</v>
      </c>
      <c r="F493" s="118" t="s">
        <v>435</v>
      </c>
      <c r="G493" s="2" t="s">
        <v>1258</v>
      </c>
      <c r="H493" s="37" t="s">
        <v>1259</v>
      </c>
      <c r="I493" s="37" t="s">
        <v>1260</v>
      </c>
      <c r="J493" s="37" t="s">
        <v>1261</v>
      </c>
      <c r="K493" s="37" t="s">
        <v>1262</v>
      </c>
      <c r="L493" s="37" t="s">
        <v>885</v>
      </c>
      <c r="M493" s="37">
        <v>98876175</v>
      </c>
      <c r="N493" s="37"/>
      <c r="O493" t="s">
        <v>1944</v>
      </c>
      <c r="P493" s="37" t="s">
        <v>898</v>
      </c>
      <c r="Q493" s="37">
        <v>0</v>
      </c>
    </row>
    <row r="494" spans="2:17" x14ac:dyDescent="0.2">
      <c r="B494" t="str">
        <f t="shared" si="15"/>
        <v>N</v>
      </c>
      <c r="C494" t="s">
        <v>1945</v>
      </c>
      <c r="D494" t="str">
        <f t="shared" si="16"/>
        <v/>
      </c>
      <c r="E494" t="s">
        <v>1943</v>
      </c>
      <c r="F494" s="118" t="s">
        <v>435</v>
      </c>
      <c r="G494" t="s">
        <v>1266</v>
      </c>
      <c r="H494" s="37" t="s">
        <v>1267</v>
      </c>
      <c r="I494" s="37" t="s">
        <v>1268</v>
      </c>
      <c r="J494" s="37" t="s">
        <v>1261</v>
      </c>
      <c r="K494" s="37" t="s">
        <v>1269</v>
      </c>
      <c r="L494" s="37" t="s">
        <v>885</v>
      </c>
      <c r="M494" s="67">
        <v>97780968</v>
      </c>
      <c r="N494" s="67"/>
      <c r="O494" t="s">
        <v>1946</v>
      </c>
      <c r="P494" t="s">
        <v>904</v>
      </c>
    </row>
    <row r="495" spans="2:17" x14ac:dyDescent="0.2">
      <c r="B495" t="str">
        <f t="shared" si="15"/>
        <v>N</v>
      </c>
      <c r="C495" t="s">
        <v>1947</v>
      </c>
      <c r="D495" t="str">
        <f t="shared" si="16"/>
        <v/>
      </c>
      <c r="E495" t="s">
        <v>1943</v>
      </c>
      <c r="F495" s="118" t="s">
        <v>435</v>
      </c>
      <c r="G495" t="s">
        <v>1266</v>
      </c>
      <c r="H495" s="37" t="s">
        <v>1267</v>
      </c>
      <c r="I495" s="37" t="s">
        <v>1268</v>
      </c>
      <c r="J495" s="37" t="s">
        <v>1261</v>
      </c>
      <c r="K495" s="37" t="s">
        <v>1269</v>
      </c>
      <c r="L495" s="37" t="s">
        <v>906</v>
      </c>
      <c r="M495" s="1" t="s">
        <v>901</v>
      </c>
      <c r="N495" s="37"/>
      <c r="O495" t="s">
        <v>1946</v>
      </c>
      <c r="P495" t="s">
        <v>904</v>
      </c>
    </row>
    <row r="496" spans="2:17" x14ac:dyDescent="0.2">
      <c r="B496" t="str">
        <f t="shared" si="15"/>
        <v>N</v>
      </c>
      <c r="C496" t="s">
        <v>1948</v>
      </c>
      <c r="D496" t="str">
        <f t="shared" si="16"/>
        <v/>
      </c>
      <c r="E496" t="s">
        <v>1943</v>
      </c>
      <c r="F496" s="118" t="s">
        <v>435</v>
      </c>
      <c r="G496" s="2" t="s">
        <v>1258</v>
      </c>
      <c r="H496" s="37" t="s">
        <v>1259</v>
      </c>
      <c r="I496" s="37" t="s">
        <v>1260</v>
      </c>
      <c r="J496" s="37" t="s">
        <v>1261</v>
      </c>
      <c r="K496" s="37" t="s">
        <v>1262</v>
      </c>
      <c r="L496" s="37" t="s">
        <v>906</v>
      </c>
      <c r="M496" s="1" t="s">
        <v>901</v>
      </c>
      <c r="N496" s="37"/>
      <c r="O496" t="s">
        <v>1944</v>
      </c>
      <c r="P496" t="s">
        <v>904</v>
      </c>
      <c r="Q496" s="37"/>
    </row>
    <row r="497" spans="2:17" x14ac:dyDescent="0.2">
      <c r="B497" t="str">
        <f t="shared" si="15"/>
        <v>N</v>
      </c>
      <c r="C497" t="s">
        <v>1949</v>
      </c>
      <c r="D497" t="str">
        <f t="shared" si="16"/>
        <v/>
      </c>
      <c r="E497" t="s">
        <v>1943</v>
      </c>
      <c r="F497" s="118" t="s">
        <v>435</v>
      </c>
      <c r="G497" t="s">
        <v>1266</v>
      </c>
      <c r="H497" s="37" t="s">
        <v>1267</v>
      </c>
      <c r="I497" s="37" t="s">
        <v>1268</v>
      </c>
      <c r="J497" s="37" t="s">
        <v>1261</v>
      </c>
      <c r="K497" s="37" t="s">
        <v>1269</v>
      </c>
      <c r="L497" s="37" t="s">
        <v>1274</v>
      </c>
      <c r="M497" s="1" t="s">
        <v>901</v>
      </c>
      <c r="N497" s="37"/>
      <c r="O497" t="s">
        <v>1946</v>
      </c>
      <c r="P497" t="s">
        <v>904</v>
      </c>
    </row>
    <row r="498" spans="2:17" x14ac:dyDescent="0.2">
      <c r="B498" t="str">
        <f t="shared" si="15"/>
        <v>N</v>
      </c>
      <c r="C498" t="s">
        <v>1950</v>
      </c>
      <c r="D498" t="str">
        <f t="shared" si="16"/>
        <v/>
      </c>
      <c r="E498" t="s">
        <v>1943</v>
      </c>
      <c r="F498" s="118" t="s">
        <v>435</v>
      </c>
      <c r="G498" s="2" t="s">
        <v>1258</v>
      </c>
      <c r="H498" s="37" t="s">
        <v>1259</v>
      </c>
      <c r="I498" s="37" t="s">
        <v>1260</v>
      </c>
      <c r="J498" s="37" t="s">
        <v>1261</v>
      </c>
      <c r="K498" s="37" t="s">
        <v>1262</v>
      </c>
      <c r="L498" s="37" t="s">
        <v>1274</v>
      </c>
      <c r="M498" s="1" t="s">
        <v>901</v>
      </c>
      <c r="N498" s="37"/>
      <c r="O498" t="s">
        <v>1944</v>
      </c>
      <c r="P498" t="s">
        <v>904</v>
      </c>
      <c r="Q498" s="37"/>
    </row>
    <row r="499" spans="2:17" x14ac:dyDescent="0.2">
      <c r="B499" t="str">
        <f t="shared" si="15"/>
        <v>N</v>
      </c>
      <c r="C499" t="s">
        <v>1951</v>
      </c>
      <c r="D499" t="str">
        <f t="shared" si="16"/>
        <v/>
      </c>
      <c r="E499" t="s">
        <v>1943</v>
      </c>
      <c r="F499" s="118" t="s">
        <v>435</v>
      </c>
      <c r="G499" t="s">
        <v>1266</v>
      </c>
      <c r="H499" s="37" t="s">
        <v>1267</v>
      </c>
      <c r="I499" s="37" t="s">
        <v>1268</v>
      </c>
      <c r="J499" s="37" t="s">
        <v>1261</v>
      </c>
      <c r="K499" s="37" t="s">
        <v>1269</v>
      </c>
      <c r="L499" s="37" t="s">
        <v>1277</v>
      </c>
      <c r="M499" s="67">
        <v>97780968</v>
      </c>
      <c r="N499" s="67"/>
      <c r="O499" t="s">
        <v>1946</v>
      </c>
      <c r="P499" t="s">
        <v>904</v>
      </c>
    </row>
    <row r="500" spans="2:17" x14ac:dyDescent="0.2">
      <c r="B500" t="str">
        <f t="shared" si="15"/>
        <v>N</v>
      </c>
      <c r="C500" t="s">
        <v>1952</v>
      </c>
      <c r="D500" t="str">
        <f t="shared" si="16"/>
        <v/>
      </c>
      <c r="E500" t="s">
        <v>1943</v>
      </c>
      <c r="F500" s="118" t="s">
        <v>435</v>
      </c>
      <c r="G500" s="2" t="s">
        <v>1258</v>
      </c>
      <c r="H500" s="37" t="s">
        <v>1259</v>
      </c>
      <c r="I500" s="37" t="s">
        <v>1260</v>
      </c>
      <c r="J500" s="37" t="s">
        <v>1261</v>
      </c>
      <c r="K500" s="37" t="s">
        <v>1262</v>
      </c>
      <c r="L500" s="37" t="s">
        <v>1277</v>
      </c>
      <c r="M500" s="37" t="s">
        <v>901</v>
      </c>
      <c r="N500" s="37"/>
      <c r="O500" t="s">
        <v>1944</v>
      </c>
      <c r="P500" t="s">
        <v>904</v>
      </c>
      <c r="Q500" s="37">
        <v>126</v>
      </c>
    </row>
    <row r="501" spans="2:17" x14ac:dyDescent="0.2">
      <c r="B501" t="str">
        <f t="shared" si="15"/>
        <v>N</v>
      </c>
      <c r="C501" t="s">
        <v>1953</v>
      </c>
      <c r="D501" t="str">
        <f t="shared" si="16"/>
        <v/>
      </c>
      <c r="E501" t="s">
        <v>1943</v>
      </c>
      <c r="F501" s="118" t="s">
        <v>435</v>
      </c>
      <c r="G501" t="s">
        <v>1266</v>
      </c>
      <c r="H501" s="37" t="s">
        <v>1267</v>
      </c>
      <c r="I501" s="37" t="s">
        <v>1268</v>
      </c>
      <c r="J501" s="37" t="s">
        <v>1261</v>
      </c>
      <c r="K501" s="37" t="s">
        <v>1269</v>
      </c>
      <c r="L501" s="37" t="s">
        <v>900</v>
      </c>
      <c r="M501" s="67">
        <v>97780968</v>
      </c>
      <c r="N501" s="67"/>
      <c r="O501" t="s">
        <v>1946</v>
      </c>
      <c r="P501" t="s">
        <v>904</v>
      </c>
    </row>
    <row r="502" spans="2:17" x14ac:dyDescent="0.2">
      <c r="B502" t="str">
        <f t="shared" si="15"/>
        <v>N</v>
      </c>
      <c r="C502" t="s">
        <v>1954</v>
      </c>
      <c r="D502" t="str">
        <f t="shared" si="16"/>
        <v/>
      </c>
      <c r="E502" t="s">
        <v>1943</v>
      </c>
      <c r="F502" s="118" t="s">
        <v>435</v>
      </c>
      <c r="G502" s="2" t="s">
        <v>1258</v>
      </c>
      <c r="H502" s="37" t="s">
        <v>1259</v>
      </c>
      <c r="I502" s="37" t="s">
        <v>1260</v>
      </c>
      <c r="J502" s="37" t="s">
        <v>1261</v>
      </c>
      <c r="K502" s="37" t="s">
        <v>1262</v>
      </c>
      <c r="L502" s="37" t="s">
        <v>900</v>
      </c>
      <c r="M502" s="37" t="s">
        <v>901</v>
      </c>
      <c r="N502" s="37"/>
      <c r="O502" t="s">
        <v>1944</v>
      </c>
      <c r="P502" t="s">
        <v>904</v>
      </c>
      <c r="Q502" s="37">
        <v>126</v>
      </c>
    </row>
    <row r="503" spans="2:17" x14ac:dyDescent="0.2">
      <c r="B503" t="str">
        <f t="shared" si="15"/>
        <v>N</v>
      </c>
      <c r="C503" t="s">
        <v>1955</v>
      </c>
      <c r="D503" t="str">
        <f t="shared" si="16"/>
        <v/>
      </c>
      <c r="E503" t="s">
        <v>1943</v>
      </c>
      <c r="F503" s="118" t="s">
        <v>435</v>
      </c>
      <c r="G503" t="s">
        <v>1266</v>
      </c>
      <c r="H503" s="37" t="s">
        <v>1267</v>
      </c>
      <c r="I503" s="37" t="s">
        <v>1268</v>
      </c>
      <c r="J503" s="37" t="s">
        <v>1261</v>
      </c>
      <c r="K503" s="37" t="s">
        <v>1269</v>
      </c>
      <c r="L503" s="37" t="s">
        <v>1282</v>
      </c>
      <c r="M503" s="67">
        <v>97780968</v>
      </c>
      <c r="N503" s="67"/>
      <c r="O503" t="s">
        <v>1946</v>
      </c>
      <c r="P503" t="s">
        <v>904</v>
      </c>
    </row>
    <row r="504" spans="2:17" x14ac:dyDescent="0.2">
      <c r="B504" t="str">
        <f t="shared" si="15"/>
        <v>N</v>
      </c>
      <c r="C504" t="s">
        <v>1956</v>
      </c>
      <c r="D504" t="str">
        <f t="shared" si="16"/>
        <v/>
      </c>
      <c r="E504" t="s">
        <v>1943</v>
      </c>
      <c r="F504" s="118" t="s">
        <v>435</v>
      </c>
      <c r="G504" s="2" t="s">
        <v>1258</v>
      </c>
      <c r="H504" s="37" t="s">
        <v>1259</v>
      </c>
      <c r="I504" s="37" t="s">
        <v>1260</v>
      </c>
      <c r="J504" s="37" t="s">
        <v>1261</v>
      </c>
      <c r="K504" s="37" t="s">
        <v>1262</v>
      </c>
      <c r="L504" s="37" t="s">
        <v>1282</v>
      </c>
      <c r="M504" s="37" t="s">
        <v>901</v>
      </c>
      <c r="N504" s="37"/>
      <c r="O504" t="s">
        <v>1957</v>
      </c>
      <c r="P504" t="s">
        <v>904</v>
      </c>
      <c r="Q504" s="37">
        <v>126</v>
      </c>
    </row>
    <row r="505" spans="2:17" x14ac:dyDescent="0.2">
      <c r="B505" t="str">
        <f t="shared" si="15"/>
        <v>N</v>
      </c>
      <c r="C505" t="s">
        <v>1958</v>
      </c>
      <c r="D505" t="str">
        <f t="shared" si="16"/>
        <v/>
      </c>
      <c r="E505" t="s">
        <v>1082</v>
      </c>
      <c r="F505" s="118" t="s">
        <v>435</v>
      </c>
      <c r="G505" s="2" t="s">
        <v>1258</v>
      </c>
      <c r="H505" s="37" t="s">
        <v>1259</v>
      </c>
      <c r="I505" s="37" t="s">
        <v>1260</v>
      </c>
      <c r="J505" s="37" t="s">
        <v>1261</v>
      </c>
      <c r="K505" s="37" t="s">
        <v>1262</v>
      </c>
      <c r="L505" s="37" t="s">
        <v>885</v>
      </c>
      <c r="M505" s="97">
        <v>98876177</v>
      </c>
      <c r="N505" s="37" t="s">
        <v>1959</v>
      </c>
      <c r="O505" t="s">
        <v>1960</v>
      </c>
      <c r="P505" s="37" t="s">
        <v>898</v>
      </c>
      <c r="Q505" s="37">
        <v>0</v>
      </c>
    </row>
    <row r="506" spans="2:17" x14ac:dyDescent="0.2">
      <c r="B506" t="str">
        <f t="shared" si="15"/>
        <v>N</v>
      </c>
      <c r="C506" t="s">
        <v>1961</v>
      </c>
      <c r="D506" t="str">
        <f t="shared" si="16"/>
        <v/>
      </c>
      <c r="E506" t="s">
        <v>1082</v>
      </c>
      <c r="F506" s="118" t="s">
        <v>435</v>
      </c>
      <c r="G506" t="s">
        <v>1266</v>
      </c>
      <c r="H506" s="37" t="s">
        <v>1267</v>
      </c>
      <c r="I506" s="37" t="s">
        <v>1268</v>
      </c>
      <c r="J506" s="37" t="s">
        <v>1261</v>
      </c>
      <c r="K506" s="37" t="s">
        <v>1269</v>
      </c>
      <c r="L506" s="37" t="s">
        <v>885</v>
      </c>
      <c r="M506" s="67">
        <v>97780969</v>
      </c>
      <c r="N506" s="67"/>
      <c r="O506" t="s">
        <v>1962</v>
      </c>
      <c r="P506" t="s">
        <v>904</v>
      </c>
    </row>
    <row r="507" spans="2:17" x14ac:dyDescent="0.2">
      <c r="B507" t="str">
        <f t="shared" si="15"/>
        <v>N</v>
      </c>
      <c r="C507" t="s">
        <v>1963</v>
      </c>
      <c r="D507" t="str">
        <f t="shared" si="16"/>
        <v/>
      </c>
      <c r="E507" t="s">
        <v>1082</v>
      </c>
      <c r="F507" s="118" t="s">
        <v>435</v>
      </c>
      <c r="G507" t="s">
        <v>1266</v>
      </c>
      <c r="H507" s="37" t="s">
        <v>1267</v>
      </c>
      <c r="I507" s="37" t="s">
        <v>1268</v>
      </c>
      <c r="J507" s="37" t="s">
        <v>1261</v>
      </c>
      <c r="K507" s="37" t="s">
        <v>1269</v>
      </c>
      <c r="L507" s="37" t="s">
        <v>906</v>
      </c>
      <c r="M507" s="1" t="s">
        <v>901</v>
      </c>
      <c r="N507" s="37"/>
      <c r="O507" t="s">
        <v>1962</v>
      </c>
      <c r="P507" t="s">
        <v>904</v>
      </c>
    </row>
    <row r="508" spans="2:17" x14ac:dyDescent="0.2">
      <c r="B508" t="str">
        <f t="shared" si="15"/>
        <v>N</v>
      </c>
      <c r="C508" t="s">
        <v>1964</v>
      </c>
      <c r="D508" t="str">
        <f t="shared" si="16"/>
        <v/>
      </c>
      <c r="E508" t="s">
        <v>1082</v>
      </c>
      <c r="F508" s="118" t="s">
        <v>435</v>
      </c>
      <c r="G508" s="2" t="s">
        <v>1258</v>
      </c>
      <c r="H508" s="37" t="s">
        <v>1259</v>
      </c>
      <c r="I508" s="37" t="s">
        <v>1260</v>
      </c>
      <c r="J508" s="37" t="s">
        <v>1261</v>
      </c>
      <c r="K508" s="37" t="s">
        <v>1262</v>
      </c>
      <c r="L508" s="37" t="s">
        <v>906</v>
      </c>
      <c r="M508" s="1" t="s">
        <v>901</v>
      </c>
      <c r="N508" s="37"/>
      <c r="O508" t="s">
        <v>1960</v>
      </c>
      <c r="P508" t="s">
        <v>904</v>
      </c>
      <c r="Q508" s="37"/>
    </row>
    <row r="509" spans="2:17" x14ac:dyDescent="0.2">
      <c r="B509" t="str">
        <f t="shared" si="15"/>
        <v>N</v>
      </c>
      <c r="C509" t="s">
        <v>1965</v>
      </c>
      <c r="D509" t="str">
        <f t="shared" si="16"/>
        <v/>
      </c>
      <c r="E509" t="s">
        <v>1082</v>
      </c>
      <c r="F509" s="118" t="s">
        <v>435</v>
      </c>
      <c r="G509" t="s">
        <v>1266</v>
      </c>
      <c r="H509" s="37" t="s">
        <v>1267</v>
      </c>
      <c r="I509" s="37" t="s">
        <v>1268</v>
      </c>
      <c r="J509" s="37" t="s">
        <v>1261</v>
      </c>
      <c r="K509" s="37" t="s">
        <v>1269</v>
      </c>
      <c r="L509" s="37" t="s">
        <v>1274</v>
      </c>
      <c r="M509" s="1" t="s">
        <v>901</v>
      </c>
      <c r="N509" s="37"/>
      <c r="O509" t="s">
        <v>1962</v>
      </c>
      <c r="P509" t="s">
        <v>904</v>
      </c>
    </row>
    <row r="510" spans="2:17" x14ac:dyDescent="0.2">
      <c r="B510" t="str">
        <f t="shared" si="15"/>
        <v>N</v>
      </c>
      <c r="C510" t="s">
        <v>1966</v>
      </c>
      <c r="D510" t="str">
        <f t="shared" si="16"/>
        <v/>
      </c>
      <c r="E510" t="s">
        <v>1082</v>
      </c>
      <c r="F510" s="118" t="s">
        <v>435</v>
      </c>
      <c r="G510" s="2" t="s">
        <v>1258</v>
      </c>
      <c r="H510" s="37" t="s">
        <v>1259</v>
      </c>
      <c r="I510" s="37" t="s">
        <v>1260</v>
      </c>
      <c r="J510" s="37" t="s">
        <v>1261</v>
      </c>
      <c r="K510" s="37" t="s">
        <v>1262</v>
      </c>
      <c r="L510" s="37" t="s">
        <v>1274</v>
      </c>
      <c r="M510" s="1" t="s">
        <v>901</v>
      </c>
      <c r="N510" s="37"/>
      <c r="O510" t="s">
        <v>1960</v>
      </c>
      <c r="P510" t="s">
        <v>904</v>
      </c>
      <c r="Q510" s="37"/>
    </row>
    <row r="511" spans="2:17" x14ac:dyDescent="0.2">
      <c r="B511" t="str">
        <f t="shared" si="15"/>
        <v>N</v>
      </c>
      <c r="C511" t="s">
        <v>1967</v>
      </c>
      <c r="D511" t="str">
        <f t="shared" si="16"/>
        <v/>
      </c>
      <c r="E511" t="s">
        <v>1082</v>
      </c>
      <c r="F511" s="118" t="s">
        <v>435</v>
      </c>
      <c r="G511" t="s">
        <v>1266</v>
      </c>
      <c r="H511" s="37" t="s">
        <v>1267</v>
      </c>
      <c r="I511" s="37" t="s">
        <v>1268</v>
      </c>
      <c r="J511" s="37" t="s">
        <v>1261</v>
      </c>
      <c r="K511" s="37" t="s">
        <v>1269</v>
      </c>
      <c r="L511" s="37" t="s">
        <v>1277</v>
      </c>
      <c r="M511" s="67">
        <v>97780969</v>
      </c>
      <c r="N511" s="67"/>
      <c r="O511" t="s">
        <v>1962</v>
      </c>
      <c r="P511" t="s">
        <v>904</v>
      </c>
    </row>
    <row r="512" spans="2:17" x14ac:dyDescent="0.2">
      <c r="B512" t="str">
        <f t="shared" si="15"/>
        <v>N</v>
      </c>
      <c r="C512" t="s">
        <v>1968</v>
      </c>
      <c r="D512" t="str">
        <f t="shared" si="16"/>
        <v/>
      </c>
      <c r="E512" t="s">
        <v>1082</v>
      </c>
      <c r="F512" s="118" t="s">
        <v>435</v>
      </c>
      <c r="G512" s="2" t="s">
        <v>1258</v>
      </c>
      <c r="H512" s="37" t="s">
        <v>1259</v>
      </c>
      <c r="I512" s="37" t="s">
        <v>1260</v>
      </c>
      <c r="J512" s="37" t="s">
        <v>1261</v>
      </c>
      <c r="K512" s="37" t="s">
        <v>1262</v>
      </c>
      <c r="L512" s="37" t="s">
        <v>1277</v>
      </c>
      <c r="M512" s="37" t="s">
        <v>901</v>
      </c>
      <c r="N512" s="37"/>
      <c r="O512" t="s">
        <v>1960</v>
      </c>
      <c r="P512" t="s">
        <v>904</v>
      </c>
      <c r="Q512" s="37">
        <v>126</v>
      </c>
    </row>
    <row r="513" spans="2:17" x14ac:dyDescent="0.2">
      <c r="B513" t="str">
        <f t="shared" si="15"/>
        <v>N</v>
      </c>
      <c r="C513" t="s">
        <v>1969</v>
      </c>
      <c r="D513" t="str">
        <f t="shared" si="16"/>
        <v/>
      </c>
      <c r="E513" t="s">
        <v>1082</v>
      </c>
      <c r="F513" s="118" t="s">
        <v>435</v>
      </c>
      <c r="G513" t="s">
        <v>1266</v>
      </c>
      <c r="H513" s="37" t="s">
        <v>1267</v>
      </c>
      <c r="I513" s="37" t="s">
        <v>1268</v>
      </c>
      <c r="J513" s="37" t="s">
        <v>1261</v>
      </c>
      <c r="K513" s="37" t="s">
        <v>1269</v>
      </c>
      <c r="L513" s="37" t="s">
        <v>900</v>
      </c>
      <c r="M513" s="67">
        <v>97780969</v>
      </c>
      <c r="N513" s="67"/>
      <c r="O513" t="s">
        <v>1962</v>
      </c>
      <c r="P513" t="s">
        <v>904</v>
      </c>
    </row>
    <row r="514" spans="2:17" x14ac:dyDescent="0.2">
      <c r="B514" t="str">
        <f t="shared" si="15"/>
        <v>N</v>
      </c>
      <c r="C514" t="s">
        <v>1970</v>
      </c>
      <c r="D514" t="str">
        <f t="shared" si="16"/>
        <v/>
      </c>
      <c r="E514" t="s">
        <v>1082</v>
      </c>
      <c r="F514" s="118" t="s">
        <v>435</v>
      </c>
      <c r="G514" s="2" t="s">
        <v>1258</v>
      </c>
      <c r="H514" s="37" t="s">
        <v>1259</v>
      </c>
      <c r="I514" s="37" t="s">
        <v>1260</v>
      </c>
      <c r="J514" s="37" t="s">
        <v>1261</v>
      </c>
      <c r="K514" s="37" t="s">
        <v>1262</v>
      </c>
      <c r="L514" s="37" t="s">
        <v>900</v>
      </c>
      <c r="M514" s="37" t="s">
        <v>901</v>
      </c>
      <c r="N514" s="37"/>
      <c r="O514" t="s">
        <v>1960</v>
      </c>
      <c r="P514" t="s">
        <v>904</v>
      </c>
      <c r="Q514" s="37">
        <v>126</v>
      </c>
    </row>
    <row r="515" spans="2:17" x14ac:dyDescent="0.2">
      <c r="B515" t="str">
        <f t="shared" si="15"/>
        <v>N</v>
      </c>
      <c r="C515" t="s">
        <v>1971</v>
      </c>
      <c r="D515" t="str">
        <f t="shared" si="16"/>
        <v/>
      </c>
      <c r="E515" t="s">
        <v>1082</v>
      </c>
      <c r="F515" s="118" t="s">
        <v>435</v>
      </c>
      <c r="G515" t="s">
        <v>1266</v>
      </c>
      <c r="H515" s="37" t="s">
        <v>1267</v>
      </c>
      <c r="I515" s="37" t="s">
        <v>1268</v>
      </c>
      <c r="J515" s="37" t="s">
        <v>1261</v>
      </c>
      <c r="K515" s="37" t="s">
        <v>1269</v>
      </c>
      <c r="L515" s="37" t="s">
        <v>1282</v>
      </c>
      <c r="M515" s="67">
        <v>97780969</v>
      </c>
      <c r="N515" s="67"/>
      <c r="O515" t="s">
        <v>1962</v>
      </c>
      <c r="P515" t="s">
        <v>904</v>
      </c>
    </row>
    <row r="516" spans="2:17" x14ac:dyDescent="0.2">
      <c r="B516" t="str">
        <f t="shared" si="15"/>
        <v>N</v>
      </c>
      <c r="C516" t="s">
        <v>1972</v>
      </c>
      <c r="D516" t="str">
        <f t="shared" si="16"/>
        <v/>
      </c>
      <c r="E516" t="s">
        <v>1082</v>
      </c>
      <c r="F516" s="118" t="s">
        <v>435</v>
      </c>
      <c r="G516" s="2" t="s">
        <v>1258</v>
      </c>
      <c r="H516" s="37" t="s">
        <v>1259</v>
      </c>
      <c r="I516" s="37" t="s">
        <v>1260</v>
      </c>
      <c r="J516" s="37" t="s">
        <v>1261</v>
      </c>
      <c r="K516" s="37" t="s">
        <v>1262</v>
      </c>
      <c r="L516" s="37" t="s">
        <v>1282</v>
      </c>
      <c r="M516" s="37" t="s">
        <v>901</v>
      </c>
      <c r="N516" s="37"/>
      <c r="O516" t="s">
        <v>1973</v>
      </c>
      <c r="P516" t="s">
        <v>904</v>
      </c>
      <c r="Q516" s="37">
        <v>126</v>
      </c>
    </row>
    <row r="517" spans="2:17" x14ac:dyDescent="0.2">
      <c r="B517" t="str">
        <f t="shared" si="15"/>
        <v>N</v>
      </c>
      <c r="C517" t="s">
        <v>1974</v>
      </c>
      <c r="D517" t="str">
        <f t="shared" si="16"/>
        <v/>
      </c>
      <c r="E517" t="s">
        <v>1082</v>
      </c>
      <c r="F517" s="118" t="s">
        <v>746</v>
      </c>
      <c r="G517" s="2" t="s">
        <v>1258</v>
      </c>
      <c r="H517" s="37" t="s">
        <v>1259</v>
      </c>
      <c r="I517" s="37" t="s">
        <v>1260</v>
      </c>
      <c r="J517" s="37" t="s">
        <v>1863</v>
      </c>
      <c r="K517" s="37" t="s">
        <v>1262</v>
      </c>
      <c r="L517" s="37" t="s">
        <v>885</v>
      </c>
      <c r="M517" s="97">
        <v>98876179</v>
      </c>
      <c r="N517" s="37" t="s">
        <v>1975</v>
      </c>
      <c r="O517" t="s">
        <v>1976</v>
      </c>
      <c r="P517" s="37" t="s">
        <v>898</v>
      </c>
      <c r="Q517" s="37">
        <v>0</v>
      </c>
    </row>
    <row r="518" spans="2:17" x14ac:dyDescent="0.2">
      <c r="B518" t="str">
        <f t="shared" si="15"/>
        <v>N</v>
      </c>
      <c r="C518" t="s">
        <v>1977</v>
      </c>
      <c r="D518" t="str">
        <f t="shared" si="16"/>
        <v/>
      </c>
      <c r="E518" t="s">
        <v>1082</v>
      </c>
      <c r="F518" s="118" t="s">
        <v>746</v>
      </c>
      <c r="G518" t="s">
        <v>1266</v>
      </c>
      <c r="H518" s="37" t="s">
        <v>1267</v>
      </c>
      <c r="I518" s="37" t="s">
        <v>1268</v>
      </c>
      <c r="J518" s="37" t="s">
        <v>1863</v>
      </c>
      <c r="K518" s="37" t="s">
        <v>1269</v>
      </c>
      <c r="L518" s="37" t="s">
        <v>885</v>
      </c>
      <c r="M518" s="67">
        <v>97780970</v>
      </c>
      <c r="N518" s="67"/>
      <c r="O518" t="s">
        <v>1978</v>
      </c>
      <c r="P518" t="s">
        <v>904</v>
      </c>
    </row>
    <row r="519" spans="2:17" x14ac:dyDescent="0.2">
      <c r="B519" t="str">
        <f t="shared" ref="B519:B553" si="17">IF(I519="B21", IF(L519="Coating_Standard", "Y", "N"), "N")</f>
        <v>N</v>
      </c>
      <c r="C519" t="s">
        <v>1979</v>
      </c>
      <c r="D519" t="str">
        <f t="shared" ref="D519:D552" si="18">IF(B519="Y", C519, "")</f>
        <v/>
      </c>
      <c r="E519" t="s">
        <v>1082</v>
      </c>
      <c r="F519" s="118" t="s">
        <v>746</v>
      </c>
      <c r="G519" t="s">
        <v>1266</v>
      </c>
      <c r="H519" s="37" t="s">
        <v>1267</v>
      </c>
      <c r="I519" s="37" t="s">
        <v>1268</v>
      </c>
      <c r="J519" s="37" t="s">
        <v>1863</v>
      </c>
      <c r="K519" s="37" t="s">
        <v>1269</v>
      </c>
      <c r="L519" s="37" t="s">
        <v>906</v>
      </c>
      <c r="M519" s="1" t="s">
        <v>901</v>
      </c>
      <c r="N519" s="37"/>
      <c r="O519" t="s">
        <v>1978</v>
      </c>
      <c r="P519" t="s">
        <v>904</v>
      </c>
    </row>
    <row r="520" spans="2:17" x14ac:dyDescent="0.2">
      <c r="B520" t="str">
        <f t="shared" si="17"/>
        <v>N</v>
      </c>
      <c r="C520" t="s">
        <v>1980</v>
      </c>
      <c r="D520" t="str">
        <f t="shared" si="18"/>
        <v/>
      </c>
      <c r="E520" t="s">
        <v>1082</v>
      </c>
      <c r="F520" s="118" t="s">
        <v>746</v>
      </c>
      <c r="G520" s="2" t="s">
        <v>1258</v>
      </c>
      <c r="H520" s="37" t="s">
        <v>1259</v>
      </c>
      <c r="I520" s="37" t="s">
        <v>1260</v>
      </c>
      <c r="J520" s="37" t="s">
        <v>1863</v>
      </c>
      <c r="K520" s="37" t="s">
        <v>1262</v>
      </c>
      <c r="L520" s="37" t="s">
        <v>906</v>
      </c>
      <c r="M520" s="1" t="s">
        <v>901</v>
      </c>
      <c r="N520" s="37"/>
      <c r="O520" t="s">
        <v>1976</v>
      </c>
      <c r="P520" t="s">
        <v>904</v>
      </c>
      <c r="Q520" s="37"/>
    </row>
    <row r="521" spans="2:17" x14ac:dyDescent="0.2">
      <c r="B521" t="str">
        <f t="shared" si="17"/>
        <v>N</v>
      </c>
      <c r="C521" t="s">
        <v>1981</v>
      </c>
      <c r="D521" t="str">
        <f t="shared" si="18"/>
        <v/>
      </c>
      <c r="E521" t="s">
        <v>1082</v>
      </c>
      <c r="F521" s="118" t="s">
        <v>746</v>
      </c>
      <c r="G521" t="s">
        <v>1266</v>
      </c>
      <c r="H521" s="37" t="s">
        <v>1267</v>
      </c>
      <c r="I521" s="37" t="s">
        <v>1268</v>
      </c>
      <c r="J521" s="37" t="s">
        <v>1863</v>
      </c>
      <c r="K521" s="37" t="s">
        <v>1269</v>
      </c>
      <c r="L521" s="37" t="s">
        <v>1274</v>
      </c>
      <c r="M521" s="1" t="s">
        <v>901</v>
      </c>
      <c r="N521" s="37"/>
      <c r="O521" t="s">
        <v>1978</v>
      </c>
      <c r="P521" t="s">
        <v>904</v>
      </c>
    </row>
    <row r="522" spans="2:17" x14ac:dyDescent="0.2">
      <c r="B522" t="str">
        <f t="shared" si="17"/>
        <v>N</v>
      </c>
      <c r="C522" t="s">
        <v>1982</v>
      </c>
      <c r="D522" t="str">
        <f t="shared" si="18"/>
        <v/>
      </c>
      <c r="E522" t="s">
        <v>1082</v>
      </c>
      <c r="F522" s="118" t="s">
        <v>746</v>
      </c>
      <c r="G522" s="2" t="s">
        <v>1258</v>
      </c>
      <c r="H522" s="37" t="s">
        <v>1259</v>
      </c>
      <c r="I522" s="37" t="s">
        <v>1260</v>
      </c>
      <c r="J522" s="37" t="s">
        <v>1863</v>
      </c>
      <c r="K522" s="37" t="s">
        <v>1262</v>
      </c>
      <c r="L522" s="37" t="s">
        <v>1274</v>
      </c>
      <c r="M522" s="1" t="s">
        <v>901</v>
      </c>
      <c r="N522" s="37"/>
      <c r="O522" t="s">
        <v>1976</v>
      </c>
      <c r="P522" t="s">
        <v>904</v>
      </c>
      <c r="Q522" s="37"/>
    </row>
    <row r="523" spans="2:17" x14ac:dyDescent="0.2">
      <c r="B523" t="str">
        <f t="shared" si="17"/>
        <v>N</v>
      </c>
      <c r="C523" t="s">
        <v>1983</v>
      </c>
      <c r="D523" t="str">
        <f t="shared" si="18"/>
        <v/>
      </c>
      <c r="E523" t="s">
        <v>1082</v>
      </c>
      <c r="F523" s="118" t="s">
        <v>746</v>
      </c>
      <c r="G523" t="s">
        <v>1266</v>
      </c>
      <c r="H523" s="37" t="s">
        <v>1267</v>
      </c>
      <c r="I523" s="37" t="s">
        <v>1268</v>
      </c>
      <c r="J523" s="37" t="s">
        <v>1863</v>
      </c>
      <c r="K523" s="37" t="s">
        <v>1269</v>
      </c>
      <c r="L523" s="37" t="s">
        <v>1277</v>
      </c>
      <c r="M523" s="67">
        <v>97780970</v>
      </c>
      <c r="N523" s="67"/>
      <c r="O523" t="s">
        <v>1978</v>
      </c>
      <c r="P523" t="s">
        <v>904</v>
      </c>
    </row>
    <row r="524" spans="2:17" x14ac:dyDescent="0.2">
      <c r="B524" t="str">
        <f t="shared" si="17"/>
        <v>N</v>
      </c>
      <c r="C524" t="s">
        <v>1984</v>
      </c>
      <c r="D524" t="str">
        <f t="shared" si="18"/>
        <v/>
      </c>
      <c r="E524" t="s">
        <v>1082</v>
      </c>
      <c r="F524" s="118" t="s">
        <v>746</v>
      </c>
      <c r="G524" s="2" t="s">
        <v>1258</v>
      </c>
      <c r="H524" s="37" t="s">
        <v>1259</v>
      </c>
      <c r="I524" s="37" t="s">
        <v>1260</v>
      </c>
      <c r="J524" s="37" t="s">
        <v>1863</v>
      </c>
      <c r="K524" s="37" t="s">
        <v>1262</v>
      </c>
      <c r="L524" s="37" t="s">
        <v>1277</v>
      </c>
      <c r="M524" s="37" t="s">
        <v>901</v>
      </c>
      <c r="N524" s="37"/>
      <c r="O524" t="s">
        <v>1976</v>
      </c>
      <c r="P524" t="s">
        <v>904</v>
      </c>
      <c r="Q524" s="37">
        <v>126</v>
      </c>
    </row>
    <row r="525" spans="2:17" x14ac:dyDescent="0.2">
      <c r="B525" t="str">
        <f t="shared" si="17"/>
        <v>N</v>
      </c>
      <c r="C525" t="s">
        <v>1985</v>
      </c>
      <c r="D525" t="str">
        <f t="shared" si="18"/>
        <v/>
      </c>
      <c r="E525" t="s">
        <v>1082</v>
      </c>
      <c r="F525" s="118" t="s">
        <v>746</v>
      </c>
      <c r="G525" t="s">
        <v>1266</v>
      </c>
      <c r="H525" s="37" t="s">
        <v>1267</v>
      </c>
      <c r="I525" s="37" t="s">
        <v>1268</v>
      </c>
      <c r="J525" s="37" t="s">
        <v>1863</v>
      </c>
      <c r="K525" s="37" t="s">
        <v>1269</v>
      </c>
      <c r="L525" s="37" t="s">
        <v>900</v>
      </c>
      <c r="M525" s="67">
        <v>97780970</v>
      </c>
      <c r="N525" s="67"/>
      <c r="O525" t="s">
        <v>1978</v>
      </c>
      <c r="P525" t="s">
        <v>904</v>
      </c>
    </row>
    <row r="526" spans="2:17" x14ac:dyDescent="0.2">
      <c r="B526" t="str">
        <f t="shared" si="17"/>
        <v>N</v>
      </c>
      <c r="C526" t="s">
        <v>1986</v>
      </c>
      <c r="D526" t="str">
        <f t="shared" si="18"/>
        <v/>
      </c>
      <c r="E526" t="s">
        <v>1082</v>
      </c>
      <c r="F526" s="118" t="s">
        <v>746</v>
      </c>
      <c r="G526" s="2" t="s">
        <v>1258</v>
      </c>
      <c r="H526" s="37" t="s">
        <v>1259</v>
      </c>
      <c r="I526" s="37" t="s">
        <v>1260</v>
      </c>
      <c r="J526" s="37" t="s">
        <v>1863</v>
      </c>
      <c r="K526" s="37" t="s">
        <v>1262</v>
      </c>
      <c r="L526" s="37" t="s">
        <v>900</v>
      </c>
      <c r="M526" s="37" t="s">
        <v>901</v>
      </c>
      <c r="N526" s="37"/>
      <c r="O526" t="s">
        <v>1976</v>
      </c>
      <c r="P526" t="s">
        <v>904</v>
      </c>
      <c r="Q526" s="37">
        <v>126</v>
      </c>
    </row>
    <row r="527" spans="2:17" x14ac:dyDescent="0.2">
      <c r="B527" t="str">
        <f t="shared" si="17"/>
        <v>N</v>
      </c>
      <c r="C527" t="s">
        <v>1987</v>
      </c>
      <c r="D527" t="str">
        <f t="shared" si="18"/>
        <v/>
      </c>
      <c r="E527" t="s">
        <v>1082</v>
      </c>
      <c r="F527" s="118" t="s">
        <v>746</v>
      </c>
      <c r="G527" t="s">
        <v>1266</v>
      </c>
      <c r="H527" s="37" t="s">
        <v>1267</v>
      </c>
      <c r="I527" s="37" t="s">
        <v>1268</v>
      </c>
      <c r="J527" s="37" t="s">
        <v>1863</v>
      </c>
      <c r="K527" s="37" t="s">
        <v>1269</v>
      </c>
      <c r="L527" s="37" t="s">
        <v>1282</v>
      </c>
      <c r="M527" s="67">
        <v>97780970</v>
      </c>
      <c r="N527" s="67"/>
      <c r="O527" t="s">
        <v>1978</v>
      </c>
      <c r="P527" t="s">
        <v>904</v>
      </c>
    </row>
    <row r="528" spans="2:17" x14ac:dyDescent="0.2">
      <c r="B528" t="str">
        <f t="shared" si="17"/>
        <v>N</v>
      </c>
      <c r="C528" t="s">
        <v>1988</v>
      </c>
      <c r="D528" t="str">
        <f t="shared" si="18"/>
        <v/>
      </c>
      <c r="E528" t="s">
        <v>1082</v>
      </c>
      <c r="F528" s="118" t="s">
        <v>746</v>
      </c>
      <c r="G528" s="2" t="s">
        <v>1258</v>
      </c>
      <c r="H528" s="37" t="s">
        <v>1259</v>
      </c>
      <c r="I528" s="37" t="s">
        <v>1260</v>
      </c>
      <c r="J528" s="37" t="s">
        <v>1863</v>
      </c>
      <c r="K528" s="37" t="s">
        <v>1262</v>
      </c>
      <c r="L528" s="37" t="s">
        <v>1282</v>
      </c>
      <c r="M528" s="37" t="s">
        <v>901</v>
      </c>
      <c r="N528" s="37"/>
      <c r="O528" t="s">
        <v>1989</v>
      </c>
      <c r="P528" t="s">
        <v>904</v>
      </c>
      <c r="Q528" s="37">
        <v>126</v>
      </c>
    </row>
    <row r="529" spans="2:17" x14ac:dyDescent="0.2">
      <c r="B529" t="str">
        <f t="shared" si="17"/>
        <v>N</v>
      </c>
      <c r="C529" t="s">
        <v>1990</v>
      </c>
      <c r="D529" t="str">
        <f t="shared" si="18"/>
        <v/>
      </c>
      <c r="E529" t="s">
        <v>1090</v>
      </c>
      <c r="F529" s="118" t="s">
        <v>746</v>
      </c>
      <c r="G529" s="2" t="s">
        <v>1258</v>
      </c>
      <c r="H529" s="37" t="s">
        <v>1259</v>
      </c>
      <c r="I529" s="37" t="s">
        <v>1260</v>
      </c>
      <c r="J529" s="37" t="s">
        <v>1863</v>
      </c>
      <c r="K529" s="37" t="s">
        <v>1262</v>
      </c>
      <c r="L529" s="37" t="s">
        <v>885</v>
      </c>
      <c r="M529" s="96">
        <v>98876180</v>
      </c>
      <c r="N529" s="37"/>
      <c r="O529" t="s">
        <v>1991</v>
      </c>
      <c r="P529" s="37" t="s">
        <v>898</v>
      </c>
      <c r="Q529" s="37">
        <v>0</v>
      </c>
    </row>
    <row r="530" spans="2:17" x14ac:dyDescent="0.2">
      <c r="B530" t="str">
        <f t="shared" si="17"/>
        <v>N</v>
      </c>
      <c r="C530" t="s">
        <v>1992</v>
      </c>
      <c r="D530" t="str">
        <f t="shared" si="18"/>
        <v/>
      </c>
      <c r="E530" t="s">
        <v>1090</v>
      </c>
      <c r="F530" s="118" t="s">
        <v>746</v>
      </c>
      <c r="G530" t="s">
        <v>1266</v>
      </c>
      <c r="H530" s="37" t="s">
        <v>1267</v>
      </c>
      <c r="I530" s="37" t="s">
        <v>1268</v>
      </c>
      <c r="J530" s="37" t="s">
        <v>1863</v>
      </c>
      <c r="K530" s="37" t="s">
        <v>1269</v>
      </c>
      <c r="L530" s="37" t="s">
        <v>885</v>
      </c>
      <c r="M530" s="67" t="s">
        <v>901</v>
      </c>
      <c r="N530" s="67"/>
      <c r="O530" t="s">
        <v>1993</v>
      </c>
      <c r="P530" t="s">
        <v>904</v>
      </c>
    </row>
    <row r="531" spans="2:17" x14ac:dyDescent="0.2">
      <c r="B531" t="str">
        <f t="shared" si="17"/>
        <v>N</v>
      </c>
      <c r="C531" t="s">
        <v>1994</v>
      </c>
      <c r="D531" t="str">
        <f t="shared" si="18"/>
        <v/>
      </c>
      <c r="E531" t="s">
        <v>1090</v>
      </c>
      <c r="F531" s="118" t="s">
        <v>746</v>
      </c>
      <c r="G531" t="s">
        <v>1266</v>
      </c>
      <c r="H531" s="37" t="s">
        <v>1267</v>
      </c>
      <c r="I531" s="37" t="s">
        <v>1268</v>
      </c>
      <c r="J531" s="37" t="s">
        <v>1863</v>
      </c>
      <c r="K531" s="37" t="s">
        <v>1269</v>
      </c>
      <c r="L531" s="37" t="s">
        <v>906</v>
      </c>
      <c r="M531" s="1" t="s">
        <v>901</v>
      </c>
      <c r="N531" s="37"/>
      <c r="O531" t="s">
        <v>1993</v>
      </c>
      <c r="P531" t="s">
        <v>904</v>
      </c>
    </row>
    <row r="532" spans="2:17" x14ac:dyDescent="0.2">
      <c r="B532" t="str">
        <f t="shared" si="17"/>
        <v>N</v>
      </c>
      <c r="C532" t="s">
        <v>1995</v>
      </c>
      <c r="D532" t="str">
        <f t="shared" si="18"/>
        <v/>
      </c>
      <c r="E532" t="s">
        <v>1090</v>
      </c>
      <c r="F532" s="118" t="s">
        <v>746</v>
      </c>
      <c r="G532" s="2" t="s">
        <v>1258</v>
      </c>
      <c r="H532" s="37" t="s">
        <v>1259</v>
      </c>
      <c r="I532" s="37" t="s">
        <v>1260</v>
      </c>
      <c r="J532" s="37" t="s">
        <v>1863</v>
      </c>
      <c r="K532" s="37" t="s">
        <v>1262</v>
      </c>
      <c r="L532" s="37" t="s">
        <v>906</v>
      </c>
      <c r="M532" s="1" t="s">
        <v>901</v>
      </c>
      <c r="N532" s="37"/>
      <c r="O532" t="s">
        <v>1991</v>
      </c>
      <c r="P532" t="s">
        <v>904</v>
      </c>
      <c r="Q532" s="37"/>
    </row>
    <row r="533" spans="2:17" x14ac:dyDescent="0.2">
      <c r="B533" t="str">
        <f t="shared" si="17"/>
        <v>N</v>
      </c>
      <c r="C533" t="s">
        <v>1996</v>
      </c>
      <c r="D533" t="str">
        <f t="shared" si="18"/>
        <v/>
      </c>
      <c r="E533" t="s">
        <v>1090</v>
      </c>
      <c r="F533" s="118" t="s">
        <v>746</v>
      </c>
      <c r="G533" t="s">
        <v>1266</v>
      </c>
      <c r="H533" s="37" t="s">
        <v>1267</v>
      </c>
      <c r="I533" s="37" t="s">
        <v>1268</v>
      </c>
      <c r="J533" s="37" t="s">
        <v>1863</v>
      </c>
      <c r="K533" s="37" t="s">
        <v>1269</v>
      </c>
      <c r="L533" s="37" t="s">
        <v>1274</v>
      </c>
      <c r="M533" s="1" t="s">
        <v>901</v>
      </c>
      <c r="N533" s="37"/>
      <c r="O533" t="s">
        <v>1993</v>
      </c>
      <c r="P533" t="s">
        <v>904</v>
      </c>
    </row>
    <row r="534" spans="2:17" x14ac:dyDescent="0.2">
      <c r="B534" t="str">
        <f t="shared" si="17"/>
        <v>N</v>
      </c>
      <c r="C534" t="s">
        <v>1997</v>
      </c>
      <c r="D534" t="str">
        <f t="shared" si="18"/>
        <v/>
      </c>
      <c r="E534" t="s">
        <v>1090</v>
      </c>
      <c r="F534" s="118" t="s">
        <v>746</v>
      </c>
      <c r="G534" s="2" t="s">
        <v>1258</v>
      </c>
      <c r="H534" s="37" t="s">
        <v>1259</v>
      </c>
      <c r="I534" s="37" t="s">
        <v>1260</v>
      </c>
      <c r="J534" s="37" t="s">
        <v>1863</v>
      </c>
      <c r="K534" s="37" t="s">
        <v>1262</v>
      </c>
      <c r="L534" s="37" t="s">
        <v>1274</v>
      </c>
      <c r="M534" s="1" t="s">
        <v>901</v>
      </c>
      <c r="N534" s="37"/>
      <c r="O534" t="s">
        <v>1991</v>
      </c>
      <c r="P534" t="s">
        <v>904</v>
      </c>
      <c r="Q534" s="37"/>
    </row>
    <row r="535" spans="2:17" x14ac:dyDescent="0.2">
      <c r="B535" t="str">
        <f t="shared" si="17"/>
        <v>N</v>
      </c>
      <c r="C535" t="s">
        <v>1998</v>
      </c>
      <c r="D535" t="str">
        <f t="shared" si="18"/>
        <v/>
      </c>
      <c r="E535" t="s">
        <v>1090</v>
      </c>
      <c r="F535" s="118" t="s">
        <v>746</v>
      </c>
      <c r="G535" t="s">
        <v>1266</v>
      </c>
      <c r="H535" s="37" t="s">
        <v>1267</v>
      </c>
      <c r="I535" s="37" t="s">
        <v>1268</v>
      </c>
      <c r="J535" s="37" t="s">
        <v>1863</v>
      </c>
      <c r="K535" s="37" t="s">
        <v>1269</v>
      </c>
      <c r="L535" s="37" t="s">
        <v>1277</v>
      </c>
      <c r="M535" s="67" t="s">
        <v>901</v>
      </c>
      <c r="N535" s="67"/>
      <c r="O535" t="s">
        <v>1993</v>
      </c>
      <c r="P535" t="s">
        <v>904</v>
      </c>
    </row>
    <row r="536" spans="2:17" x14ac:dyDescent="0.2">
      <c r="B536" t="str">
        <f t="shared" si="17"/>
        <v>N</v>
      </c>
      <c r="C536" t="s">
        <v>1999</v>
      </c>
      <c r="D536" t="str">
        <f t="shared" si="18"/>
        <v/>
      </c>
      <c r="E536" t="s">
        <v>1090</v>
      </c>
      <c r="F536" s="118" t="s">
        <v>746</v>
      </c>
      <c r="G536" s="2" t="s">
        <v>1258</v>
      </c>
      <c r="H536" s="37" t="s">
        <v>1259</v>
      </c>
      <c r="I536" s="37" t="s">
        <v>1260</v>
      </c>
      <c r="J536" s="37" t="s">
        <v>1863</v>
      </c>
      <c r="K536" s="37" t="s">
        <v>1262</v>
      </c>
      <c r="L536" s="37" t="s">
        <v>1277</v>
      </c>
      <c r="M536" s="37" t="s">
        <v>901</v>
      </c>
      <c r="N536" s="37"/>
      <c r="O536" t="s">
        <v>1991</v>
      </c>
      <c r="P536" t="s">
        <v>904</v>
      </c>
      <c r="Q536" s="37">
        <v>126</v>
      </c>
    </row>
    <row r="537" spans="2:17" x14ac:dyDescent="0.2">
      <c r="B537" t="str">
        <f t="shared" si="17"/>
        <v>N</v>
      </c>
      <c r="C537" t="s">
        <v>2000</v>
      </c>
      <c r="D537" t="str">
        <f t="shared" si="18"/>
        <v/>
      </c>
      <c r="E537" t="s">
        <v>1090</v>
      </c>
      <c r="F537" s="118" t="s">
        <v>746</v>
      </c>
      <c r="G537" t="s">
        <v>1266</v>
      </c>
      <c r="H537" s="37" t="s">
        <v>1267</v>
      </c>
      <c r="I537" s="37" t="s">
        <v>1268</v>
      </c>
      <c r="J537" s="37" t="s">
        <v>1863</v>
      </c>
      <c r="K537" s="37" t="s">
        <v>1269</v>
      </c>
      <c r="L537" s="37" t="s">
        <v>900</v>
      </c>
      <c r="M537" s="67" t="s">
        <v>901</v>
      </c>
      <c r="N537" s="67"/>
      <c r="O537" t="s">
        <v>1993</v>
      </c>
      <c r="P537" t="s">
        <v>904</v>
      </c>
    </row>
    <row r="538" spans="2:17" x14ac:dyDescent="0.2">
      <c r="B538" t="str">
        <f t="shared" si="17"/>
        <v>N</v>
      </c>
      <c r="C538" t="s">
        <v>2001</v>
      </c>
      <c r="D538" t="str">
        <f t="shared" si="18"/>
        <v/>
      </c>
      <c r="E538" t="s">
        <v>1090</v>
      </c>
      <c r="F538" s="118" t="s">
        <v>746</v>
      </c>
      <c r="G538" s="2" t="s">
        <v>1258</v>
      </c>
      <c r="H538" s="37" t="s">
        <v>1259</v>
      </c>
      <c r="I538" s="37" t="s">
        <v>1260</v>
      </c>
      <c r="J538" s="37" t="s">
        <v>1863</v>
      </c>
      <c r="K538" s="37" t="s">
        <v>1262</v>
      </c>
      <c r="L538" s="37" t="s">
        <v>900</v>
      </c>
      <c r="M538" s="37" t="s">
        <v>901</v>
      </c>
      <c r="N538" s="37"/>
      <c r="O538" t="s">
        <v>1991</v>
      </c>
      <c r="P538" t="s">
        <v>904</v>
      </c>
      <c r="Q538" s="37">
        <v>126</v>
      </c>
    </row>
    <row r="539" spans="2:17" x14ac:dyDescent="0.2">
      <c r="B539" t="str">
        <f t="shared" si="17"/>
        <v>N</v>
      </c>
      <c r="C539" t="s">
        <v>2002</v>
      </c>
      <c r="D539" t="str">
        <f t="shared" si="18"/>
        <v/>
      </c>
      <c r="E539" t="s">
        <v>1090</v>
      </c>
      <c r="F539" s="118" t="s">
        <v>746</v>
      </c>
      <c r="G539" t="s">
        <v>1266</v>
      </c>
      <c r="H539" s="37" t="s">
        <v>1267</v>
      </c>
      <c r="I539" s="37" t="s">
        <v>1268</v>
      </c>
      <c r="J539" s="37" t="s">
        <v>1863</v>
      </c>
      <c r="K539" s="37" t="s">
        <v>1269</v>
      </c>
      <c r="L539" s="37" t="s">
        <v>1282</v>
      </c>
      <c r="M539" s="67" t="s">
        <v>901</v>
      </c>
      <c r="N539" s="67"/>
      <c r="O539" t="s">
        <v>1993</v>
      </c>
      <c r="P539" t="s">
        <v>904</v>
      </c>
    </row>
    <row r="540" spans="2:17" x14ac:dyDescent="0.2">
      <c r="B540" t="str">
        <f t="shared" si="17"/>
        <v>N</v>
      </c>
      <c r="C540" t="s">
        <v>2003</v>
      </c>
      <c r="D540" t="str">
        <f t="shared" si="18"/>
        <v/>
      </c>
      <c r="E540" t="s">
        <v>1090</v>
      </c>
      <c r="F540" s="118" t="s">
        <v>746</v>
      </c>
      <c r="G540" s="2" t="s">
        <v>1258</v>
      </c>
      <c r="H540" s="37" t="s">
        <v>1259</v>
      </c>
      <c r="I540" s="37" t="s">
        <v>1260</v>
      </c>
      <c r="J540" s="37" t="s">
        <v>1863</v>
      </c>
      <c r="K540" s="37" t="s">
        <v>1262</v>
      </c>
      <c r="L540" s="37" t="s">
        <v>1282</v>
      </c>
      <c r="M540" s="37" t="s">
        <v>901</v>
      </c>
      <c r="N540" s="37"/>
      <c r="O540" t="s">
        <v>2004</v>
      </c>
      <c r="P540" t="s">
        <v>904</v>
      </c>
      <c r="Q540" s="37">
        <v>126</v>
      </c>
    </row>
    <row r="541" spans="2:17" x14ac:dyDescent="0.2">
      <c r="B541" t="str">
        <f t="shared" si="17"/>
        <v>N</v>
      </c>
      <c r="C541" t="s">
        <v>2005</v>
      </c>
      <c r="D541" t="str">
        <f t="shared" si="18"/>
        <v/>
      </c>
      <c r="E541" t="s">
        <v>1095</v>
      </c>
      <c r="F541" s="118" t="s">
        <v>746</v>
      </c>
      <c r="G541" s="2" t="s">
        <v>1258</v>
      </c>
      <c r="H541" s="37" t="s">
        <v>1259</v>
      </c>
      <c r="I541" s="37" t="s">
        <v>1260</v>
      </c>
      <c r="J541" s="37" t="s">
        <v>1863</v>
      </c>
      <c r="K541" s="37" t="s">
        <v>1262</v>
      </c>
      <c r="L541" s="37" t="s">
        <v>885</v>
      </c>
      <c r="M541" s="97">
        <v>98876192</v>
      </c>
      <c r="N541" s="37" t="s">
        <v>2006</v>
      </c>
      <c r="O541" t="s">
        <v>2007</v>
      </c>
      <c r="P541" s="37" t="s">
        <v>898</v>
      </c>
      <c r="Q541" s="37">
        <v>0</v>
      </c>
    </row>
    <row r="542" spans="2:17" x14ac:dyDescent="0.2">
      <c r="B542" t="str">
        <f t="shared" si="17"/>
        <v>N</v>
      </c>
      <c r="C542" t="s">
        <v>2008</v>
      </c>
      <c r="D542" t="str">
        <f t="shared" si="18"/>
        <v/>
      </c>
      <c r="E542" t="s">
        <v>1095</v>
      </c>
      <c r="F542" s="118" t="s">
        <v>746</v>
      </c>
      <c r="G542" t="s">
        <v>1266</v>
      </c>
      <c r="H542" s="37" t="s">
        <v>1267</v>
      </c>
      <c r="I542" s="37" t="s">
        <v>1268</v>
      </c>
      <c r="J542" s="37" t="s">
        <v>1863</v>
      </c>
      <c r="K542" s="37" t="s">
        <v>1269</v>
      </c>
      <c r="L542" s="37" t="s">
        <v>885</v>
      </c>
      <c r="M542" s="67">
        <v>97780973</v>
      </c>
      <c r="N542" s="67"/>
      <c r="O542" t="s">
        <v>2009</v>
      </c>
      <c r="P542" t="s">
        <v>904</v>
      </c>
    </row>
    <row r="543" spans="2:17" x14ac:dyDescent="0.2">
      <c r="B543" t="str">
        <f t="shared" si="17"/>
        <v>N</v>
      </c>
      <c r="C543" t="s">
        <v>2010</v>
      </c>
      <c r="D543" t="str">
        <f t="shared" si="18"/>
        <v/>
      </c>
      <c r="E543" t="s">
        <v>1095</v>
      </c>
      <c r="F543" s="118" t="s">
        <v>746</v>
      </c>
      <c r="G543" t="s">
        <v>1266</v>
      </c>
      <c r="H543" s="37" t="s">
        <v>1267</v>
      </c>
      <c r="I543" s="37" t="s">
        <v>1268</v>
      </c>
      <c r="J543" s="37" t="s">
        <v>1863</v>
      </c>
      <c r="K543" s="37" t="s">
        <v>1269</v>
      </c>
      <c r="L543" s="37" t="s">
        <v>906</v>
      </c>
      <c r="M543" s="1" t="s">
        <v>901</v>
      </c>
      <c r="N543" s="37"/>
      <c r="O543" t="s">
        <v>2009</v>
      </c>
      <c r="P543" t="s">
        <v>904</v>
      </c>
    </row>
    <row r="544" spans="2:17" x14ac:dyDescent="0.2">
      <c r="B544" t="str">
        <f t="shared" si="17"/>
        <v>N</v>
      </c>
      <c r="C544" t="s">
        <v>2011</v>
      </c>
      <c r="D544" t="str">
        <f t="shared" si="18"/>
        <v/>
      </c>
      <c r="E544" t="s">
        <v>1095</v>
      </c>
      <c r="F544" s="118" t="s">
        <v>746</v>
      </c>
      <c r="G544" s="2" t="s">
        <v>1258</v>
      </c>
      <c r="H544" s="37" t="s">
        <v>1259</v>
      </c>
      <c r="I544" s="37" t="s">
        <v>1260</v>
      </c>
      <c r="J544" s="37" t="s">
        <v>1863</v>
      </c>
      <c r="K544" s="37" t="s">
        <v>1262</v>
      </c>
      <c r="L544" s="37" t="s">
        <v>906</v>
      </c>
      <c r="M544" s="1" t="s">
        <v>901</v>
      </c>
      <c r="N544" s="37"/>
      <c r="O544" t="s">
        <v>2007</v>
      </c>
      <c r="P544" t="s">
        <v>904</v>
      </c>
      <c r="Q544" s="37"/>
    </row>
    <row r="545" spans="1:17" x14ac:dyDescent="0.2">
      <c r="B545" t="str">
        <f t="shared" si="17"/>
        <v>N</v>
      </c>
      <c r="C545" t="s">
        <v>2012</v>
      </c>
      <c r="D545" t="str">
        <f t="shared" si="18"/>
        <v/>
      </c>
      <c r="E545" t="s">
        <v>1095</v>
      </c>
      <c r="F545" s="118" t="s">
        <v>746</v>
      </c>
      <c r="G545" t="s">
        <v>1266</v>
      </c>
      <c r="H545" s="37" t="s">
        <v>1267</v>
      </c>
      <c r="I545" s="37" t="s">
        <v>1268</v>
      </c>
      <c r="J545" s="37" t="s">
        <v>1863</v>
      </c>
      <c r="K545" s="37" t="s">
        <v>1269</v>
      </c>
      <c r="L545" s="37" t="s">
        <v>1274</v>
      </c>
      <c r="M545" s="1" t="s">
        <v>901</v>
      </c>
      <c r="N545" s="37"/>
      <c r="O545" t="s">
        <v>2009</v>
      </c>
      <c r="P545" t="s">
        <v>904</v>
      </c>
    </row>
    <row r="546" spans="1:17" x14ac:dyDescent="0.2">
      <c r="B546" t="str">
        <f t="shared" si="17"/>
        <v>N</v>
      </c>
      <c r="C546" t="s">
        <v>2013</v>
      </c>
      <c r="D546" t="str">
        <f t="shared" si="18"/>
        <v/>
      </c>
      <c r="E546" t="s">
        <v>1095</v>
      </c>
      <c r="F546" s="118" t="s">
        <v>746</v>
      </c>
      <c r="G546" s="2" t="s">
        <v>1258</v>
      </c>
      <c r="H546" s="37" t="s">
        <v>1259</v>
      </c>
      <c r="I546" s="37" t="s">
        <v>1260</v>
      </c>
      <c r="J546" s="37" t="s">
        <v>1863</v>
      </c>
      <c r="K546" s="37" t="s">
        <v>1262</v>
      </c>
      <c r="L546" s="37" t="s">
        <v>1274</v>
      </c>
      <c r="M546" s="1" t="s">
        <v>901</v>
      </c>
      <c r="N546" s="37"/>
      <c r="O546" t="s">
        <v>2007</v>
      </c>
      <c r="P546" t="s">
        <v>904</v>
      </c>
      <c r="Q546" s="37"/>
    </row>
    <row r="547" spans="1:17" x14ac:dyDescent="0.2">
      <c r="B547" t="str">
        <f t="shared" si="17"/>
        <v>N</v>
      </c>
      <c r="C547" t="s">
        <v>2014</v>
      </c>
      <c r="D547" t="str">
        <f t="shared" si="18"/>
        <v/>
      </c>
      <c r="E547" t="s">
        <v>1095</v>
      </c>
      <c r="F547" s="118" t="s">
        <v>746</v>
      </c>
      <c r="G547" t="s">
        <v>1266</v>
      </c>
      <c r="H547" s="37" t="s">
        <v>1267</v>
      </c>
      <c r="I547" s="37" t="s">
        <v>1268</v>
      </c>
      <c r="J547" s="37" t="s">
        <v>1863</v>
      </c>
      <c r="K547" s="37" t="s">
        <v>1269</v>
      </c>
      <c r="L547" s="37" t="s">
        <v>1277</v>
      </c>
      <c r="M547" s="67">
        <v>97780973</v>
      </c>
      <c r="N547" s="67"/>
      <c r="O547" t="s">
        <v>2009</v>
      </c>
      <c r="P547" t="s">
        <v>904</v>
      </c>
    </row>
    <row r="548" spans="1:17" x14ac:dyDescent="0.2">
      <c r="B548" t="str">
        <f t="shared" si="17"/>
        <v>N</v>
      </c>
      <c r="C548" t="s">
        <v>2015</v>
      </c>
      <c r="D548" t="str">
        <f t="shared" si="18"/>
        <v/>
      </c>
      <c r="E548" t="s">
        <v>1095</v>
      </c>
      <c r="F548" s="118" t="s">
        <v>746</v>
      </c>
      <c r="G548" s="2" t="s">
        <v>1258</v>
      </c>
      <c r="H548" s="37" t="s">
        <v>1259</v>
      </c>
      <c r="I548" s="37" t="s">
        <v>1260</v>
      </c>
      <c r="J548" s="37" t="s">
        <v>1863</v>
      </c>
      <c r="K548" s="37" t="s">
        <v>1262</v>
      </c>
      <c r="L548" s="37" t="s">
        <v>1277</v>
      </c>
      <c r="M548" s="37" t="s">
        <v>901</v>
      </c>
      <c r="N548" s="37"/>
      <c r="O548" t="s">
        <v>2007</v>
      </c>
      <c r="P548" t="s">
        <v>904</v>
      </c>
      <c r="Q548" s="37">
        <v>126</v>
      </c>
    </row>
    <row r="549" spans="1:17" x14ac:dyDescent="0.2">
      <c r="B549" t="str">
        <f t="shared" si="17"/>
        <v>N</v>
      </c>
      <c r="C549" t="s">
        <v>2016</v>
      </c>
      <c r="D549" t="str">
        <f t="shared" si="18"/>
        <v/>
      </c>
      <c r="E549" t="s">
        <v>1095</v>
      </c>
      <c r="F549" s="118" t="s">
        <v>746</v>
      </c>
      <c r="G549" t="s">
        <v>1266</v>
      </c>
      <c r="H549" s="37" t="s">
        <v>1267</v>
      </c>
      <c r="I549" s="37" t="s">
        <v>1268</v>
      </c>
      <c r="J549" s="37" t="s">
        <v>1863</v>
      </c>
      <c r="K549" s="37" t="s">
        <v>1269</v>
      </c>
      <c r="L549" s="37" t="s">
        <v>900</v>
      </c>
      <c r="M549" s="67">
        <v>97780973</v>
      </c>
      <c r="N549" s="67"/>
      <c r="O549" t="s">
        <v>2009</v>
      </c>
      <c r="P549" t="s">
        <v>904</v>
      </c>
    </row>
    <row r="550" spans="1:17" x14ac:dyDescent="0.2">
      <c r="B550" t="str">
        <f t="shared" si="17"/>
        <v>N</v>
      </c>
      <c r="C550" t="s">
        <v>2017</v>
      </c>
      <c r="D550" t="str">
        <f t="shared" si="18"/>
        <v/>
      </c>
      <c r="E550" t="s">
        <v>1095</v>
      </c>
      <c r="F550" s="118" t="s">
        <v>746</v>
      </c>
      <c r="G550" s="2" t="s">
        <v>1258</v>
      </c>
      <c r="H550" s="37" t="s">
        <v>1259</v>
      </c>
      <c r="I550" s="37" t="s">
        <v>1260</v>
      </c>
      <c r="J550" s="37" t="s">
        <v>1863</v>
      </c>
      <c r="K550" s="37" t="s">
        <v>1262</v>
      </c>
      <c r="L550" s="37" t="s">
        <v>900</v>
      </c>
      <c r="M550" s="37" t="s">
        <v>901</v>
      </c>
      <c r="N550" s="37"/>
      <c r="O550" t="s">
        <v>2007</v>
      </c>
      <c r="P550" t="s">
        <v>904</v>
      </c>
      <c r="Q550" s="37">
        <v>126</v>
      </c>
    </row>
    <row r="551" spans="1:17" x14ac:dyDescent="0.2">
      <c r="B551" t="str">
        <f t="shared" si="17"/>
        <v>N</v>
      </c>
      <c r="C551" t="s">
        <v>2018</v>
      </c>
      <c r="D551" t="str">
        <f t="shared" si="18"/>
        <v/>
      </c>
      <c r="E551" t="s">
        <v>1095</v>
      </c>
      <c r="F551" s="118" t="s">
        <v>746</v>
      </c>
      <c r="G551" t="s">
        <v>1266</v>
      </c>
      <c r="H551" s="37" t="s">
        <v>1267</v>
      </c>
      <c r="I551" s="37" t="s">
        <v>1268</v>
      </c>
      <c r="J551" s="37" t="s">
        <v>1863</v>
      </c>
      <c r="K551" s="37" t="s">
        <v>1269</v>
      </c>
      <c r="L551" s="37" t="s">
        <v>1282</v>
      </c>
      <c r="M551" s="67">
        <v>97780973</v>
      </c>
      <c r="N551" s="67"/>
      <c r="O551" t="s">
        <v>2009</v>
      </c>
      <c r="P551" t="s">
        <v>904</v>
      </c>
    </row>
    <row r="552" spans="1:17" x14ac:dyDescent="0.2">
      <c r="B552" t="str">
        <f t="shared" si="17"/>
        <v>N</v>
      </c>
      <c r="C552" t="s">
        <v>2019</v>
      </c>
      <c r="D552" t="str">
        <f t="shared" si="18"/>
        <v/>
      </c>
      <c r="E552" t="s">
        <v>1095</v>
      </c>
      <c r="F552" s="118" t="s">
        <v>746</v>
      </c>
      <c r="G552" s="2" t="s">
        <v>1258</v>
      </c>
      <c r="H552" s="37" t="s">
        <v>1259</v>
      </c>
      <c r="I552" s="37" t="s">
        <v>1260</v>
      </c>
      <c r="J552" s="37" t="s">
        <v>1863</v>
      </c>
      <c r="K552" s="37" t="s">
        <v>1262</v>
      </c>
      <c r="L552" s="37" t="s">
        <v>1282</v>
      </c>
      <c r="M552" s="37" t="s">
        <v>901</v>
      </c>
      <c r="N552" s="37"/>
      <c r="O552" t="s">
        <v>2020</v>
      </c>
      <c r="P552" t="s">
        <v>904</v>
      </c>
      <c r="Q552" s="37">
        <v>126</v>
      </c>
    </row>
    <row r="553" spans="1:17" x14ac:dyDescent="0.2">
      <c r="B553" t="str">
        <f t="shared" si="17"/>
        <v>N</v>
      </c>
      <c r="C553" t="s">
        <v>2021</v>
      </c>
      <c r="E553" t="s">
        <v>909</v>
      </c>
      <c r="F553" s="118" t="s">
        <v>257</v>
      </c>
      <c r="G553" s="2" t="s">
        <v>1258</v>
      </c>
      <c r="H553" s="37" t="s">
        <v>1259</v>
      </c>
      <c r="I553" s="37" t="s">
        <v>1260</v>
      </c>
      <c r="J553" s="37" t="s">
        <v>1261</v>
      </c>
      <c r="K553" s="37" t="s">
        <v>1262</v>
      </c>
      <c r="L553" s="37" t="s">
        <v>885</v>
      </c>
      <c r="M553" s="87">
        <v>98876017</v>
      </c>
      <c r="N553" s="37" t="s">
        <v>2022</v>
      </c>
      <c r="O553" t="s">
        <v>2023</v>
      </c>
      <c r="P553" s="37" t="s">
        <v>898</v>
      </c>
      <c r="Q553" s="37">
        <v>0</v>
      </c>
    </row>
    <row r="554" spans="1:17" x14ac:dyDescent="0.2">
      <c r="B554" t="s">
        <v>878</v>
      </c>
      <c r="C554" t="s">
        <v>2024</v>
      </c>
      <c r="E554" t="s">
        <v>2025</v>
      </c>
      <c r="F554" s="118" t="s">
        <v>435</v>
      </c>
      <c r="G554" s="2" t="s">
        <v>1258</v>
      </c>
      <c r="H554" s="37" t="s">
        <v>1259</v>
      </c>
      <c r="I554" s="37" t="s">
        <v>1260</v>
      </c>
      <c r="J554" s="37" t="s">
        <v>1261</v>
      </c>
      <c r="K554" s="37" t="s">
        <v>1262</v>
      </c>
      <c r="L554" s="37" t="s">
        <v>885</v>
      </c>
      <c r="M554" s="1">
        <v>98876157</v>
      </c>
      <c r="N554" s="37" t="s">
        <v>1694</v>
      </c>
      <c r="O554" t="s">
        <v>754</v>
      </c>
      <c r="P554" s="37" t="s">
        <v>898</v>
      </c>
      <c r="Q554" s="37">
        <v>0</v>
      </c>
    </row>
    <row r="555" spans="1:17" x14ac:dyDescent="0.2">
      <c r="B555" t="s">
        <v>878</v>
      </c>
      <c r="C555" t="s">
        <v>2026</v>
      </c>
      <c r="E555" s="37" t="s">
        <v>2027</v>
      </c>
      <c r="F555" s="118" t="s">
        <v>435</v>
      </c>
      <c r="G555" t="s">
        <v>1258</v>
      </c>
      <c r="H555" t="s">
        <v>1259</v>
      </c>
      <c r="I555" t="s">
        <v>1260</v>
      </c>
      <c r="J555" t="s">
        <v>1261</v>
      </c>
      <c r="K555" t="s">
        <v>1262</v>
      </c>
      <c r="L555" t="s">
        <v>885</v>
      </c>
      <c r="M555">
        <v>99891980</v>
      </c>
      <c r="O555" t="s">
        <v>1814</v>
      </c>
      <c r="P555" t="s">
        <v>898</v>
      </c>
    </row>
    <row r="556" spans="1:17" x14ac:dyDescent="0.2">
      <c r="B556" t="s">
        <v>878</v>
      </c>
      <c r="C556" t="s">
        <v>2028</v>
      </c>
      <c r="E556" t="s">
        <v>2027</v>
      </c>
      <c r="F556" s="118" t="s">
        <v>435</v>
      </c>
      <c r="G556" t="s">
        <v>1266</v>
      </c>
      <c r="H556" t="s">
        <v>1267</v>
      </c>
      <c r="I556" t="s">
        <v>1268</v>
      </c>
      <c r="J556" t="s">
        <v>1261</v>
      </c>
      <c r="K556" t="s">
        <v>1269</v>
      </c>
      <c r="L556" t="s">
        <v>885</v>
      </c>
      <c r="M556">
        <v>99891979</v>
      </c>
      <c r="O556" t="s">
        <v>1817</v>
      </c>
      <c r="P556" t="s">
        <v>904</v>
      </c>
    </row>
    <row r="557" spans="1:17" x14ac:dyDescent="0.2">
      <c r="B557" t="s">
        <v>878</v>
      </c>
      <c r="C557" t="s">
        <v>2029</v>
      </c>
      <c r="E557" t="s">
        <v>2027</v>
      </c>
      <c r="F557" s="118" t="s">
        <v>435</v>
      </c>
      <c r="G557" t="s">
        <v>1266</v>
      </c>
      <c r="H557" t="s">
        <v>1267</v>
      </c>
      <c r="I557" t="s">
        <v>1268</v>
      </c>
      <c r="J557" t="s">
        <v>1261</v>
      </c>
      <c r="K557" t="s">
        <v>1269</v>
      </c>
      <c r="L557" t="s">
        <v>1277</v>
      </c>
      <c r="M557">
        <v>99891979</v>
      </c>
      <c r="O557" t="s">
        <v>1817</v>
      </c>
      <c r="P557" t="s">
        <v>904</v>
      </c>
    </row>
    <row r="558" spans="1:17" x14ac:dyDescent="0.2">
      <c r="B558" t="s">
        <v>878</v>
      </c>
      <c r="C558" t="s">
        <v>2030</v>
      </c>
      <c r="E558" t="s">
        <v>2027</v>
      </c>
      <c r="F558" s="118" t="s">
        <v>435</v>
      </c>
      <c r="G558" t="s">
        <v>1266</v>
      </c>
      <c r="H558" t="s">
        <v>1267</v>
      </c>
      <c r="I558" t="s">
        <v>1268</v>
      </c>
      <c r="J558" t="s">
        <v>1261</v>
      </c>
      <c r="K558" t="s">
        <v>1269</v>
      </c>
      <c r="L558" t="s">
        <v>900</v>
      </c>
      <c r="M558">
        <v>99891979</v>
      </c>
      <c r="O558" t="s">
        <v>1817</v>
      </c>
      <c r="P558" t="s">
        <v>904</v>
      </c>
    </row>
    <row r="559" spans="1:17" x14ac:dyDescent="0.2">
      <c r="B559" t="s">
        <v>878</v>
      </c>
      <c r="C559" t="s">
        <v>2031</v>
      </c>
      <c r="E559" t="s">
        <v>2027</v>
      </c>
      <c r="F559" s="118" t="s">
        <v>435</v>
      </c>
      <c r="G559" t="s">
        <v>1266</v>
      </c>
      <c r="H559" t="s">
        <v>1267</v>
      </c>
      <c r="I559" t="s">
        <v>1268</v>
      </c>
      <c r="J559" t="s">
        <v>1261</v>
      </c>
      <c r="K559" t="s">
        <v>1269</v>
      </c>
      <c r="L559" t="s">
        <v>1282</v>
      </c>
      <c r="M559">
        <v>99891979</v>
      </c>
      <c r="O559" t="s">
        <v>1817</v>
      </c>
      <c r="P559" t="s">
        <v>904</v>
      </c>
    </row>
    <row r="560" spans="1:17" x14ac:dyDescent="0.2">
      <c r="A560" s="48" t="s">
        <v>88</v>
      </c>
    </row>
  </sheetData>
  <autoFilter ref="B6:Q560" xr:uid="{00000000-0009-0000-0000-000004000000}"/>
  <dataValidations disablePrompts="1" count="2">
    <dataValidation type="list" allowBlank="1" showInputMessage="1" showErrorMessage="1" sqref="A6" xr:uid="{00000000-0002-0000-04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Q4" xr:uid="{00000000-0002-0000-0400-000001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defaultColWidth="9.140625" defaultRowHeight="12.75" outlineLevelRow="1" x14ac:dyDescent="0.2"/>
  <cols>
    <col min="1" max="1" width="20.7109375" style="12" customWidth="1"/>
    <col min="2" max="2" width="43" customWidth="1"/>
    <col min="3" max="3" width="42.28515625" customWidth="1"/>
    <col min="4" max="4" width="6.85546875" style="118" customWidth="1"/>
    <col min="5" max="5" width="18.28515625" bestFit="1" customWidth="1"/>
    <col min="6" max="6" width="20.42578125" customWidth="1"/>
    <col min="7" max="7" width="18.5703125" customWidth="1"/>
    <col min="8" max="8" width="48.5703125" customWidth="1"/>
    <col min="9" max="9" width="9.140625" bestFit="1" customWidth="1"/>
    <col min="10" max="10" width="38.5703125" bestFit="1" customWidth="1"/>
    <col min="12" max="12" width="11.42578125" bestFit="1" customWidth="1"/>
  </cols>
  <sheetData>
    <row r="1" spans="1:26" s="18" customFormat="1" x14ac:dyDescent="0.2">
      <c r="A1" s="40" t="s">
        <v>63</v>
      </c>
      <c r="B1" s="64" t="s">
        <v>2032</v>
      </c>
      <c r="C1" s="41"/>
      <c r="D1" s="120"/>
      <c r="E1" s="26"/>
      <c r="F1" s="26"/>
      <c r="G1" s="26"/>
      <c r="H1" s="26"/>
      <c r="I1" s="26"/>
      <c r="J1" s="26"/>
      <c r="K1" s="26"/>
      <c r="L1" s="26"/>
      <c r="S1" s="18" t="s">
        <v>667</v>
      </c>
      <c r="Z1" s="18" t="s">
        <v>668</v>
      </c>
    </row>
    <row r="2" spans="1:26" outlineLevel="1" x14ac:dyDescent="0.2">
      <c r="A2" s="24" t="s">
        <v>2033</v>
      </c>
      <c r="B2" s="43" t="s">
        <v>65</v>
      </c>
      <c r="C2" s="43" t="s">
        <v>71</v>
      </c>
      <c r="D2" s="113" t="s">
        <v>676</v>
      </c>
      <c r="E2" s="43" t="s">
        <v>2034</v>
      </c>
      <c r="F2" s="43"/>
      <c r="G2" s="43" t="s">
        <v>2035</v>
      </c>
      <c r="H2" s="23" t="s">
        <v>2036</v>
      </c>
      <c r="I2" s="43" t="s">
        <v>875</v>
      </c>
      <c r="J2" s="43"/>
      <c r="K2" s="43" t="s">
        <v>671</v>
      </c>
      <c r="L2" s="43" t="s">
        <v>672</v>
      </c>
    </row>
    <row r="3" spans="1:26" outlineLevel="1" x14ac:dyDescent="0.2">
      <c r="A3" s="42" t="s">
        <v>866</v>
      </c>
      <c r="B3" s="43" t="s">
        <v>70</v>
      </c>
      <c r="C3" s="43"/>
      <c r="D3" s="113"/>
      <c r="E3" s="43"/>
      <c r="F3" s="43" t="s">
        <v>65</v>
      </c>
      <c r="G3" s="43"/>
      <c r="H3" s="43"/>
      <c r="I3" s="43"/>
      <c r="J3" s="43"/>
      <c r="K3" s="43"/>
      <c r="L3" s="43"/>
    </row>
    <row r="4" spans="1:26" s="19" customFormat="1" outlineLevel="1" x14ac:dyDescent="0.2">
      <c r="A4" s="44" t="s">
        <v>83</v>
      </c>
      <c r="B4" s="45" t="s">
        <v>673</v>
      </c>
      <c r="C4" s="45" t="s">
        <v>85</v>
      </c>
      <c r="D4" s="114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/>
      <c r="K4" s="45" t="s">
        <v>84</v>
      </c>
      <c r="L4" s="45" t="s">
        <v>84</v>
      </c>
      <c r="M4" s="29" t="s">
        <v>88</v>
      </c>
    </row>
    <row r="5" spans="1:26" s="18" customFormat="1" outlineLevel="1" x14ac:dyDescent="0.2">
      <c r="A5" s="46" t="s">
        <v>89</v>
      </c>
      <c r="B5" s="47"/>
      <c r="C5" s="47"/>
      <c r="D5" s="115"/>
      <c r="E5" s="47"/>
      <c r="F5" s="47"/>
      <c r="G5" s="47"/>
      <c r="H5" s="47"/>
      <c r="I5" s="47"/>
      <c r="J5" s="47"/>
      <c r="K5" s="47"/>
      <c r="L5" s="47"/>
    </row>
    <row r="6" spans="1:26" x14ac:dyDescent="0.2">
      <c r="B6" s="6" t="s">
        <v>65</v>
      </c>
      <c r="C6" s="6" t="s">
        <v>71</v>
      </c>
      <c r="D6" s="121" t="s">
        <v>2037</v>
      </c>
      <c r="E6" s="6" t="s">
        <v>873</v>
      </c>
      <c r="F6" s="7" t="s">
        <v>2038</v>
      </c>
      <c r="G6" s="6" t="s">
        <v>1251</v>
      </c>
      <c r="H6" s="6" t="s">
        <v>2039</v>
      </c>
      <c r="I6" s="6" t="s">
        <v>875</v>
      </c>
      <c r="J6" s="31" t="s">
        <v>3</v>
      </c>
      <c r="K6" s="13" t="s">
        <v>677</v>
      </c>
      <c r="L6" s="13" t="s">
        <v>672</v>
      </c>
    </row>
    <row r="7" spans="1:26" x14ac:dyDescent="0.2">
      <c r="A7" s="48" t="s">
        <v>95</v>
      </c>
      <c r="B7" t="s">
        <v>2040</v>
      </c>
      <c r="C7" t="s">
        <v>2041</v>
      </c>
      <c r="D7" s="122" t="s">
        <v>257</v>
      </c>
      <c r="E7" t="s">
        <v>990</v>
      </c>
      <c r="F7" t="s">
        <v>2042</v>
      </c>
      <c r="G7" t="s">
        <v>2042</v>
      </c>
      <c r="H7" t="s">
        <v>2043</v>
      </c>
      <c r="I7" s="78">
        <v>96772283</v>
      </c>
      <c r="J7" s="79" t="s">
        <v>2044</v>
      </c>
      <c r="K7" t="s">
        <v>2045</v>
      </c>
      <c r="L7" t="s">
        <v>898</v>
      </c>
    </row>
    <row r="8" spans="1:26" x14ac:dyDescent="0.2">
      <c r="B8" t="s">
        <v>2046</v>
      </c>
      <c r="C8" s="37" t="s">
        <v>2047</v>
      </c>
      <c r="D8" s="122" t="s">
        <v>435</v>
      </c>
      <c r="E8" t="s">
        <v>990</v>
      </c>
      <c r="F8" t="s">
        <v>2042</v>
      </c>
      <c r="G8" t="s">
        <v>2042</v>
      </c>
      <c r="H8" t="s">
        <v>2048</v>
      </c>
      <c r="I8" s="2">
        <v>96774816</v>
      </c>
      <c r="J8" s="79" t="s">
        <v>2049</v>
      </c>
      <c r="K8" t="s">
        <v>2045</v>
      </c>
      <c r="L8" t="s">
        <v>898</v>
      </c>
    </row>
    <row r="9" spans="1:26" x14ac:dyDescent="0.2">
      <c r="B9" t="s">
        <v>2050</v>
      </c>
      <c r="C9" t="s">
        <v>2051</v>
      </c>
      <c r="D9" s="122" t="s">
        <v>257</v>
      </c>
      <c r="E9" t="s">
        <v>990</v>
      </c>
      <c r="F9" t="s">
        <v>2042</v>
      </c>
      <c r="G9" t="s">
        <v>2042</v>
      </c>
      <c r="H9" t="s">
        <v>2043</v>
      </c>
      <c r="I9" s="78">
        <v>96772283</v>
      </c>
      <c r="J9" s="79" t="s">
        <v>2044</v>
      </c>
      <c r="K9" t="s">
        <v>2045</v>
      </c>
      <c r="L9" t="s">
        <v>898</v>
      </c>
    </row>
    <row r="10" spans="1:26" x14ac:dyDescent="0.2">
      <c r="B10" s="37" t="s">
        <v>2052</v>
      </c>
      <c r="C10" s="37" t="s">
        <v>2053</v>
      </c>
      <c r="D10" s="122" t="s">
        <v>257</v>
      </c>
      <c r="E10" t="s">
        <v>990</v>
      </c>
      <c r="F10" t="s">
        <v>2042</v>
      </c>
      <c r="G10" t="s">
        <v>2042</v>
      </c>
      <c r="H10" s="37" t="s">
        <v>2054</v>
      </c>
      <c r="I10" s="78">
        <v>96772283</v>
      </c>
      <c r="J10" s="79" t="s">
        <v>2044</v>
      </c>
      <c r="K10" t="s">
        <v>2045</v>
      </c>
      <c r="L10" t="s">
        <v>898</v>
      </c>
    </row>
    <row r="11" spans="1:26" x14ac:dyDescent="0.2">
      <c r="B11" t="s">
        <v>2055</v>
      </c>
      <c r="C11" t="s">
        <v>2056</v>
      </c>
      <c r="D11" s="122" t="s">
        <v>257</v>
      </c>
      <c r="E11" t="s">
        <v>990</v>
      </c>
      <c r="F11" t="s">
        <v>2042</v>
      </c>
      <c r="G11" t="s">
        <v>2042</v>
      </c>
      <c r="H11" s="21" t="s">
        <v>2057</v>
      </c>
      <c r="I11" s="78">
        <v>96772283</v>
      </c>
      <c r="J11" s="79" t="s">
        <v>2044</v>
      </c>
      <c r="K11" t="s">
        <v>2045</v>
      </c>
      <c r="L11" t="s">
        <v>898</v>
      </c>
    </row>
    <row r="12" spans="1:26" x14ac:dyDescent="0.2">
      <c r="B12" t="s">
        <v>2058</v>
      </c>
      <c r="C12" s="63" t="s">
        <v>2027</v>
      </c>
      <c r="D12" s="118" t="s">
        <v>435</v>
      </c>
      <c r="E12" t="s">
        <v>990</v>
      </c>
      <c r="F12" t="s">
        <v>2042</v>
      </c>
      <c r="G12" t="s">
        <v>2042</v>
      </c>
      <c r="H12" t="s">
        <v>2059</v>
      </c>
      <c r="I12" s="2">
        <v>96759582</v>
      </c>
      <c r="J12" s="79" t="s">
        <v>2060</v>
      </c>
      <c r="K12" t="s">
        <v>2045</v>
      </c>
      <c r="L12" t="s">
        <v>898</v>
      </c>
    </row>
    <row r="13" spans="1:26" x14ac:dyDescent="0.2">
      <c r="B13" t="s">
        <v>2061</v>
      </c>
      <c r="C13" t="s">
        <v>2062</v>
      </c>
      <c r="D13" s="118" t="s">
        <v>318</v>
      </c>
      <c r="E13" t="s">
        <v>990</v>
      </c>
      <c r="F13" t="s">
        <v>2042</v>
      </c>
      <c r="G13" t="s">
        <v>2042</v>
      </c>
      <c r="H13" s="21" t="s">
        <v>2063</v>
      </c>
      <c r="I13" s="78">
        <v>96772283</v>
      </c>
      <c r="J13" s="79" t="s">
        <v>2044</v>
      </c>
      <c r="K13" t="s">
        <v>2045</v>
      </c>
      <c r="L13" t="s">
        <v>898</v>
      </c>
    </row>
    <row r="14" spans="1:26" x14ac:dyDescent="0.2">
      <c r="B14" t="s">
        <v>2064</v>
      </c>
      <c r="C14" s="63" t="s">
        <v>2065</v>
      </c>
      <c r="D14" s="118" t="s">
        <v>435</v>
      </c>
      <c r="E14" t="s">
        <v>990</v>
      </c>
      <c r="F14" t="s">
        <v>2042</v>
      </c>
      <c r="G14" t="s">
        <v>2042</v>
      </c>
      <c r="H14" t="s">
        <v>2059</v>
      </c>
      <c r="I14" s="2">
        <v>96759582</v>
      </c>
      <c r="J14" s="79" t="s">
        <v>2060</v>
      </c>
      <c r="K14" t="s">
        <v>2045</v>
      </c>
      <c r="L14" t="s">
        <v>898</v>
      </c>
    </row>
    <row r="15" spans="1:26" x14ac:dyDescent="0.2">
      <c r="B15" t="s">
        <v>2066</v>
      </c>
      <c r="C15" t="s">
        <v>2067</v>
      </c>
      <c r="D15" s="122" t="s">
        <v>257</v>
      </c>
      <c r="E15" t="s">
        <v>990</v>
      </c>
      <c r="F15" t="s">
        <v>2042</v>
      </c>
      <c r="G15" t="s">
        <v>2042</v>
      </c>
      <c r="H15" s="21" t="s">
        <v>2068</v>
      </c>
      <c r="I15" s="78">
        <v>96774813</v>
      </c>
      <c r="J15" s="79" t="s">
        <v>2069</v>
      </c>
      <c r="K15" t="s">
        <v>2045</v>
      </c>
      <c r="L15" t="s">
        <v>898</v>
      </c>
    </row>
    <row r="16" spans="1:26" x14ac:dyDescent="0.2">
      <c r="B16" t="s">
        <v>2070</v>
      </c>
      <c r="C16" t="s">
        <v>2071</v>
      </c>
      <c r="D16" s="118" t="s">
        <v>318</v>
      </c>
      <c r="E16" t="s">
        <v>990</v>
      </c>
      <c r="F16" t="s">
        <v>2042</v>
      </c>
      <c r="G16" t="s">
        <v>2042</v>
      </c>
      <c r="H16" s="21" t="s">
        <v>2063</v>
      </c>
      <c r="I16" s="78">
        <v>96774813</v>
      </c>
      <c r="J16" s="79" t="s">
        <v>2069</v>
      </c>
      <c r="K16" t="s">
        <v>2045</v>
      </c>
      <c r="L16" t="s">
        <v>898</v>
      </c>
    </row>
    <row r="17" spans="2:12" x14ac:dyDescent="0.2">
      <c r="B17" t="s">
        <v>2072</v>
      </c>
      <c r="C17" t="s">
        <v>2062</v>
      </c>
      <c r="D17" s="118" t="s">
        <v>318</v>
      </c>
      <c r="E17" t="s">
        <v>990</v>
      </c>
      <c r="F17" t="s">
        <v>2042</v>
      </c>
      <c r="G17" t="s">
        <v>2042</v>
      </c>
      <c r="H17" s="21" t="s">
        <v>2073</v>
      </c>
      <c r="I17" s="78">
        <v>96772284</v>
      </c>
      <c r="J17" s="79" t="s">
        <v>2074</v>
      </c>
      <c r="K17" t="s">
        <v>2045</v>
      </c>
      <c r="L17" t="s">
        <v>898</v>
      </c>
    </row>
    <row r="18" spans="2:12" x14ac:dyDescent="0.2">
      <c r="B18" t="s">
        <v>2075</v>
      </c>
      <c r="C18" t="s">
        <v>2076</v>
      </c>
      <c r="D18" s="122" t="s">
        <v>257</v>
      </c>
      <c r="E18" t="s">
        <v>990</v>
      </c>
      <c r="F18" t="s">
        <v>2042</v>
      </c>
      <c r="G18" t="s">
        <v>2042</v>
      </c>
      <c r="H18" t="s">
        <v>2077</v>
      </c>
      <c r="I18" s="78">
        <v>96774813</v>
      </c>
      <c r="J18" s="79" t="s">
        <v>2069</v>
      </c>
      <c r="K18" t="s">
        <v>2045</v>
      </c>
      <c r="L18" t="s">
        <v>898</v>
      </c>
    </row>
    <row r="19" spans="2:12" x14ac:dyDescent="0.2">
      <c r="B19" t="s">
        <v>2078</v>
      </c>
      <c r="C19" t="s">
        <v>2071</v>
      </c>
      <c r="D19" s="118" t="s">
        <v>318</v>
      </c>
      <c r="E19" t="s">
        <v>990</v>
      </c>
      <c r="F19" t="s">
        <v>2042</v>
      </c>
      <c r="G19" t="s">
        <v>2042</v>
      </c>
      <c r="H19" s="21" t="s">
        <v>2073</v>
      </c>
      <c r="I19" s="78" t="s">
        <v>901</v>
      </c>
      <c r="J19" s="79"/>
      <c r="K19" t="s">
        <v>2045</v>
      </c>
      <c r="L19" t="s">
        <v>898</v>
      </c>
    </row>
    <row r="20" spans="2:12" x14ac:dyDescent="0.2">
      <c r="B20" t="s">
        <v>2079</v>
      </c>
      <c r="C20" t="s">
        <v>2080</v>
      </c>
      <c r="D20" s="118" t="s">
        <v>318</v>
      </c>
      <c r="E20" t="s">
        <v>990</v>
      </c>
      <c r="F20" t="s">
        <v>2042</v>
      </c>
      <c r="G20" t="s">
        <v>2042</v>
      </c>
      <c r="H20" s="21" t="s">
        <v>2063</v>
      </c>
      <c r="I20" s="78">
        <v>96774813</v>
      </c>
      <c r="J20" s="79" t="s">
        <v>2069</v>
      </c>
      <c r="K20" t="s">
        <v>2045</v>
      </c>
      <c r="L20" t="s">
        <v>898</v>
      </c>
    </row>
    <row r="21" spans="2:12" x14ac:dyDescent="0.2">
      <c r="B21" t="s">
        <v>2081</v>
      </c>
      <c r="C21" t="s">
        <v>2080</v>
      </c>
      <c r="D21" s="118" t="s">
        <v>318</v>
      </c>
      <c r="E21" t="s">
        <v>990</v>
      </c>
      <c r="F21" t="s">
        <v>2042</v>
      </c>
      <c r="G21" t="s">
        <v>2042</v>
      </c>
      <c r="H21" s="21" t="s">
        <v>2073</v>
      </c>
      <c r="I21" s="78" t="s">
        <v>901</v>
      </c>
      <c r="J21" s="79"/>
      <c r="K21" t="s">
        <v>2045</v>
      </c>
      <c r="L21" t="s">
        <v>898</v>
      </c>
    </row>
    <row r="22" spans="2:12" x14ac:dyDescent="0.2">
      <c r="B22" t="s">
        <v>2082</v>
      </c>
      <c r="C22" t="s">
        <v>2083</v>
      </c>
      <c r="D22" s="122" t="s">
        <v>257</v>
      </c>
      <c r="E22" t="s">
        <v>990</v>
      </c>
      <c r="F22" t="s">
        <v>2042</v>
      </c>
      <c r="G22" t="s">
        <v>2042</v>
      </c>
      <c r="H22" s="21" t="s">
        <v>2057</v>
      </c>
      <c r="I22" s="78">
        <v>96774813</v>
      </c>
      <c r="J22" s="79" t="s">
        <v>2069</v>
      </c>
      <c r="K22" t="s">
        <v>2045</v>
      </c>
      <c r="L22" t="s">
        <v>898</v>
      </c>
    </row>
    <row r="23" spans="2:12" x14ac:dyDescent="0.2">
      <c r="B23" t="s">
        <v>2084</v>
      </c>
      <c r="C23" t="s">
        <v>2085</v>
      </c>
      <c r="D23" s="118" t="s">
        <v>318</v>
      </c>
      <c r="E23" t="s">
        <v>990</v>
      </c>
      <c r="F23" t="s">
        <v>2042</v>
      </c>
      <c r="G23" t="s">
        <v>2042</v>
      </c>
      <c r="H23" s="21" t="s">
        <v>2073</v>
      </c>
      <c r="I23" s="78" t="s">
        <v>901</v>
      </c>
      <c r="J23" s="79"/>
      <c r="K23" t="s">
        <v>2045</v>
      </c>
      <c r="L23" t="s">
        <v>898</v>
      </c>
    </row>
    <row r="24" spans="2:12" x14ac:dyDescent="0.2">
      <c r="B24" t="s">
        <v>2086</v>
      </c>
      <c r="C24" t="s">
        <v>2085</v>
      </c>
      <c r="D24" s="118" t="s">
        <v>318</v>
      </c>
      <c r="E24" t="s">
        <v>990</v>
      </c>
      <c r="F24" t="s">
        <v>2042</v>
      </c>
      <c r="G24" t="s">
        <v>2042</v>
      </c>
      <c r="H24" s="21" t="s">
        <v>2063</v>
      </c>
      <c r="I24" s="78">
        <v>96774813</v>
      </c>
      <c r="J24" s="79" t="s">
        <v>2069</v>
      </c>
      <c r="K24" t="s">
        <v>2045</v>
      </c>
      <c r="L24" t="s">
        <v>898</v>
      </c>
    </row>
    <row r="25" spans="2:12" x14ac:dyDescent="0.2">
      <c r="B25" t="s">
        <v>2087</v>
      </c>
      <c r="C25" t="s">
        <v>2088</v>
      </c>
      <c r="D25" s="118" t="s">
        <v>318</v>
      </c>
      <c r="E25" t="s">
        <v>990</v>
      </c>
      <c r="F25" t="s">
        <v>2042</v>
      </c>
      <c r="G25" t="s">
        <v>2042</v>
      </c>
      <c r="H25" s="21" t="s">
        <v>2073</v>
      </c>
      <c r="I25" s="78" t="s">
        <v>901</v>
      </c>
      <c r="J25" s="79"/>
      <c r="K25" t="s">
        <v>2045</v>
      </c>
      <c r="L25" t="s">
        <v>898</v>
      </c>
    </row>
    <row r="26" spans="2:12" x14ac:dyDescent="0.2">
      <c r="B26" t="s">
        <v>2089</v>
      </c>
      <c r="C26" t="s">
        <v>2090</v>
      </c>
      <c r="D26" s="122" t="s">
        <v>257</v>
      </c>
      <c r="E26" t="s">
        <v>990</v>
      </c>
      <c r="F26" t="s">
        <v>2042</v>
      </c>
      <c r="G26" t="s">
        <v>2042</v>
      </c>
      <c r="H26" s="21" t="s">
        <v>2057</v>
      </c>
      <c r="I26" s="78">
        <v>96774813</v>
      </c>
      <c r="J26" s="79" t="s">
        <v>2069</v>
      </c>
      <c r="K26" t="s">
        <v>2045</v>
      </c>
      <c r="L26" t="s">
        <v>898</v>
      </c>
    </row>
    <row r="27" spans="2:12" x14ac:dyDescent="0.2">
      <c r="B27" t="s">
        <v>2091</v>
      </c>
      <c r="C27" t="s">
        <v>2092</v>
      </c>
      <c r="D27" s="118" t="s">
        <v>318</v>
      </c>
      <c r="E27" t="s">
        <v>990</v>
      </c>
      <c r="F27" t="s">
        <v>2042</v>
      </c>
      <c r="G27" t="s">
        <v>2042</v>
      </c>
      <c r="H27" s="21" t="s">
        <v>2073</v>
      </c>
      <c r="I27" s="78">
        <v>96772284</v>
      </c>
      <c r="J27" s="79" t="s">
        <v>2074</v>
      </c>
      <c r="K27" t="s">
        <v>2045</v>
      </c>
      <c r="L27" t="s">
        <v>898</v>
      </c>
    </row>
    <row r="28" spans="2:12" x14ac:dyDescent="0.2">
      <c r="B28" t="s">
        <v>2093</v>
      </c>
      <c r="C28" t="s">
        <v>2088</v>
      </c>
      <c r="D28" s="118" t="s">
        <v>318</v>
      </c>
      <c r="E28" t="s">
        <v>990</v>
      </c>
      <c r="F28" t="s">
        <v>2042</v>
      </c>
      <c r="G28" t="s">
        <v>2042</v>
      </c>
      <c r="H28" s="21" t="s">
        <v>2063</v>
      </c>
      <c r="I28" s="78">
        <v>96774813</v>
      </c>
      <c r="J28" s="79" t="s">
        <v>2069</v>
      </c>
      <c r="K28" t="s">
        <v>2045</v>
      </c>
      <c r="L28" t="s">
        <v>898</v>
      </c>
    </row>
    <row r="29" spans="2:12" x14ac:dyDescent="0.2">
      <c r="B29" t="s">
        <v>2094</v>
      </c>
      <c r="C29" t="s">
        <v>2095</v>
      </c>
      <c r="D29" s="118" t="s">
        <v>318</v>
      </c>
      <c r="E29" t="s">
        <v>990</v>
      </c>
      <c r="F29" t="s">
        <v>2042</v>
      </c>
      <c r="G29" t="s">
        <v>2042</v>
      </c>
      <c r="H29" s="21" t="s">
        <v>2073</v>
      </c>
      <c r="I29" s="78">
        <v>96772284</v>
      </c>
      <c r="J29" s="79" t="s">
        <v>2074</v>
      </c>
      <c r="K29" t="s">
        <v>2045</v>
      </c>
      <c r="L29" t="s">
        <v>898</v>
      </c>
    </row>
    <row r="30" spans="2:12" x14ac:dyDescent="0.2">
      <c r="B30" t="s">
        <v>2096</v>
      </c>
      <c r="C30" t="s">
        <v>2097</v>
      </c>
      <c r="D30" s="122" t="s">
        <v>257</v>
      </c>
      <c r="E30" t="s">
        <v>990</v>
      </c>
      <c r="F30" t="s">
        <v>2042</v>
      </c>
      <c r="G30" t="s">
        <v>2042</v>
      </c>
      <c r="H30" s="2" t="s">
        <v>2098</v>
      </c>
      <c r="I30" s="78">
        <v>96774815</v>
      </c>
      <c r="J30" s="79" t="s">
        <v>2099</v>
      </c>
      <c r="K30" t="s">
        <v>2045</v>
      </c>
      <c r="L30" t="s">
        <v>898</v>
      </c>
    </row>
    <row r="31" spans="2:12" x14ac:dyDescent="0.2">
      <c r="B31" t="s">
        <v>2100</v>
      </c>
      <c r="C31" s="63" t="s">
        <v>2101</v>
      </c>
      <c r="D31" s="118" t="s">
        <v>257</v>
      </c>
      <c r="E31" t="s">
        <v>990</v>
      </c>
      <c r="F31" t="s">
        <v>2042</v>
      </c>
      <c r="G31" t="s">
        <v>2042</v>
      </c>
      <c r="H31" s="37" t="s">
        <v>2048</v>
      </c>
      <c r="I31" s="78">
        <v>96772284</v>
      </c>
      <c r="J31" s="79" t="s">
        <v>2074</v>
      </c>
      <c r="K31" t="s">
        <v>2045</v>
      </c>
      <c r="L31" t="s">
        <v>898</v>
      </c>
    </row>
    <row r="32" spans="2:12" x14ac:dyDescent="0.2">
      <c r="B32" t="s">
        <v>2102</v>
      </c>
      <c r="C32" s="37" t="s">
        <v>2103</v>
      </c>
      <c r="D32" s="122" t="s">
        <v>435</v>
      </c>
      <c r="E32" t="s">
        <v>990</v>
      </c>
      <c r="F32" t="s">
        <v>2042</v>
      </c>
      <c r="G32" t="s">
        <v>2042</v>
      </c>
      <c r="H32" s="21" t="s">
        <v>2063</v>
      </c>
      <c r="I32" s="78">
        <v>96774815</v>
      </c>
      <c r="J32" s="79" t="s">
        <v>2099</v>
      </c>
      <c r="K32" t="s">
        <v>2045</v>
      </c>
      <c r="L32" t="s">
        <v>898</v>
      </c>
    </row>
    <row r="33" spans="2:12" x14ac:dyDescent="0.2">
      <c r="B33" t="s">
        <v>2104</v>
      </c>
      <c r="C33" s="63" t="s">
        <v>2105</v>
      </c>
      <c r="D33" s="118" t="s">
        <v>257</v>
      </c>
      <c r="E33" t="s">
        <v>990</v>
      </c>
      <c r="F33" t="s">
        <v>2042</v>
      </c>
      <c r="G33" t="s">
        <v>2042</v>
      </c>
      <c r="H33" s="37" t="s">
        <v>2048</v>
      </c>
      <c r="I33" s="78">
        <v>96772284</v>
      </c>
      <c r="J33" s="79" t="s">
        <v>2074</v>
      </c>
      <c r="K33" t="s">
        <v>2045</v>
      </c>
      <c r="L33" t="s">
        <v>898</v>
      </c>
    </row>
    <row r="34" spans="2:12" x14ac:dyDescent="0.2">
      <c r="B34" t="s">
        <v>2106</v>
      </c>
      <c r="C34" t="s">
        <v>2107</v>
      </c>
      <c r="D34" s="122" t="s">
        <v>257</v>
      </c>
      <c r="E34" t="s">
        <v>990</v>
      </c>
      <c r="F34" t="s">
        <v>2042</v>
      </c>
      <c r="G34" t="s">
        <v>2042</v>
      </c>
      <c r="H34" t="s">
        <v>2057</v>
      </c>
      <c r="I34" s="78">
        <v>96772283</v>
      </c>
      <c r="J34" s="79" t="s">
        <v>2044</v>
      </c>
      <c r="K34" t="s">
        <v>2045</v>
      </c>
      <c r="L34" t="s">
        <v>898</v>
      </c>
    </row>
    <row r="35" spans="2:12" x14ac:dyDescent="0.2">
      <c r="B35" t="s">
        <v>2108</v>
      </c>
      <c r="C35" s="63" t="s">
        <v>2109</v>
      </c>
      <c r="D35" s="118" t="s">
        <v>257</v>
      </c>
      <c r="E35" t="s">
        <v>990</v>
      </c>
      <c r="F35" t="s">
        <v>2042</v>
      </c>
      <c r="G35" t="s">
        <v>2042</v>
      </c>
      <c r="H35" s="37" t="s">
        <v>2048</v>
      </c>
      <c r="I35" s="78">
        <v>96772284</v>
      </c>
      <c r="J35" s="79" t="s">
        <v>2074</v>
      </c>
      <c r="K35" t="s">
        <v>2045</v>
      </c>
      <c r="L35" t="s">
        <v>898</v>
      </c>
    </row>
    <row r="36" spans="2:12" x14ac:dyDescent="0.2">
      <c r="B36" t="s">
        <v>2110</v>
      </c>
      <c r="C36" t="s">
        <v>2092</v>
      </c>
      <c r="D36" s="118" t="s">
        <v>318</v>
      </c>
      <c r="E36" t="s">
        <v>990</v>
      </c>
      <c r="F36" t="s">
        <v>2042</v>
      </c>
      <c r="G36" t="s">
        <v>2042</v>
      </c>
      <c r="H36" s="21" t="s">
        <v>2063</v>
      </c>
      <c r="I36" s="78">
        <v>96772283</v>
      </c>
      <c r="J36" s="79" t="s">
        <v>2044</v>
      </c>
      <c r="K36" t="s">
        <v>2045</v>
      </c>
      <c r="L36" t="s">
        <v>898</v>
      </c>
    </row>
    <row r="37" spans="2:12" x14ac:dyDescent="0.2">
      <c r="B37" t="s">
        <v>2111</v>
      </c>
      <c r="C37" s="63" t="s">
        <v>2112</v>
      </c>
      <c r="D37" s="118" t="s">
        <v>257</v>
      </c>
      <c r="E37" t="s">
        <v>990</v>
      </c>
      <c r="F37" t="s">
        <v>2042</v>
      </c>
      <c r="G37" t="s">
        <v>2042</v>
      </c>
      <c r="H37" s="37" t="s">
        <v>2048</v>
      </c>
      <c r="I37" s="78" t="s">
        <v>901</v>
      </c>
      <c r="J37" s="79"/>
      <c r="K37" t="s">
        <v>2045</v>
      </c>
      <c r="L37" t="s">
        <v>898</v>
      </c>
    </row>
    <row r="38" spans="2:12" x14ac:dyDescent="0.2">
      <c r="B38" t="s">
        <v>2113</v>
      </c>
      <c r="C38" s="37" t="s">
        <v>2114</v>
      </c>
      <c r="D38" s="122" t="s">
        <v>257</v>
      </c>
      <c r="E38" t="s">
        <v>990</v>
      </c>
      <c r="F38" t="s">
        <v>2042</v>
      </c>
      <c r="G38" t="s">
        <v>2042</v>
      </c>
      <c r="H38" s="37" t="s">
        <v>2057</v>
      </c>
      <c r="I38" s="78">
        <v>96774813</v>
      </c>
      <c r="J38" s="79" t="s">
        <v>2069</v>
      </c>
      <c r="K38" t="s">
        <v>2045</v>
      </c>
      <c r="L38" t="s">
        <v>898</v>
      </c>
    </row>
    <row r="39" spans="2:12" x14ac:dyDescent="0.2">
      <c r="B39" t="s">
        <v>2115</v>
      </c>
      <c r="C39" s="63" t="s">
        <v>2112</v>
      </c>
      <c r="D39" s="118" t="s">
        <v>318</v>
      </c>
      <c r="E39" t="s">
        <v>990</v>
      </c>
      <c r="F39" t="s">
        <v>2042</v>
      </c>
      <c r="G39" t="s">
        <v>2042</v>
      </c>
      <c r="H39" s="37" t="s">
        <v>2116</v>
      </c>
      <c r="I39" s="78" t="s">
        <v>901</v>
      </c>
      <c r="J39" s="79"/>
      <c r="K39" t="s">
        <v>2045</v>
      </c>
      <c r="L39" t="s">
        <v>898</v>
      </c>
    </row>
    <row r="40" spans="2:12" x14ac:dyDescent="0.2">
      <c r="B40" t="s">
        <v>2117</v>
      </c>
      <c r="C40" t="s">
        <v>2118</v>
      </c>
      <c r="D40" s="118" t="s">
        <v>318</v>
      </c>
      <c r="E40" t="s">
        <v>990</v>
      </c>
      <c r="F40" t="s">
        <v>2042</v>
      </c>
      <c r="G40" t="s">
        <v>2042</v>
      </c>
      <c r="H40" t="s">
        <v>2116</v>
      </c>
      <c r="I40" s="78">
        <v>96774813</v>
      </c>
      <c r="J40" s="79" t="s">
        <v>2069</v>
      </c>
      <c r="K40" t="s">
        <v>2045</v>
      </c>
      <c r="L40" t="s">
        <v>898</v>
      </c>
    </row>
    <row r="41" spans="2:12" x14ac:dyDescent="0.2">
      <c r="B41" t="s">
        <v>2119</v>
      </c>
      <c r="C41" s="63" t="s">
        <v>2120</v>
      </c>
      <c r="D41" s="118" t="s">
        <v>257</v>
      </c>
      <c r="E41" t="s">
        <v>990</v>
      </c>
      <c r="F41" t="s">
        <v>2042</v>
      </c>
      <c r="G41" t="s">
        <v>2042</v>
      </c>
      <c r="H41" s="37" t="s">
        <v>2116</v>
      </c>
      <c r="I41" s="78" t="s">
        <v>901</v>
      </c>
      <c r="J41" s="79"/>
      <c r="K41" t="s">
        <v>2045</v>
      </c>
      <c r="L41" t="s">
        <v>898</v>
      </c>
    </row>
    <row r="42" spans="2:12" x14ac:dyDescent="0.2">
      <c r="B42" t="s">
        <v>2121</v>
      </c>
      <c r="C42" t="s">
        <v>2122</v>
      </c>
      <c r="D42" s="122" t="s">
        <v>257</v>
      </c>
      <c r="E42" t="s">
        <v>990</v>
      </c>
      <c r="F42" t="s">
        <v>2042</v>
      </c>
      <c r="G42" t="s">
        <v>2042</v>
      </c>
      <c r="H42" s="2" t="s">
        <v>2098</v>
      </c>
      <c r="I42" s="78">
        <v>96774815</v>
      </c>
      <c r="J42" s="79" t="s">
        <v>2099</v>
      </c>
      <c r="K42" t="s">
        <v>2045</v>
      </c>
      <c r="L42" t="s">
        <v>898</v>
      </c>
    </row>
    <row r="43" spans="2:12" x14ac:dyDescent="0.2">
      <c r="B43" t="s">
        <v>2123</v>
      </c>
      <c r="C43" t="s">
        <v>2124</v>
      </c>
      <c r="D43" s="122" t="s">
        <v>435</v>
      </c>
      <c r="E43" t="s">
        <v>990</v>
      </c>
      <c r="F43" t="s">
        <v>2042</v>
      </c>
      <c r="G43" t="s">
        <v>2042</v>
      </c>
      <c r="H43" t="s">
        <v>2063</v>
      </c>
      <c r="I43" s="78">
        <v>96774815</v>
      </c>
      <c r="J43" s="79" t="s">
        <v>2099</v>
      </c>
      <c r="K43" t="s">
        <v>2045</v>
      </c>
      <c r="L43" t="s">
        <v>898</v>
      </c>
    </row>
    <row r="44" spans="2:12" x14ac:dyDescent="0.2">
      <c r="B44" t="s">
        <v>2125</v>
      </c>
      <c r="C44" s="63" t="s">
        <v>2120</v>
      </c>
      <c r="D44" s="118" t="s">
        <v>318</v>
      </c>
      <c r="E44" t="s">
        <v>990</v>
      </c>
      <c r="F44" t="s">
        <v>2042</v>
      </c>
      <c r="G44" t="s">
        <v>2042</v>
      </c>
      <c r="H44" s="37" t="s">
        <v>2116</v>
      </c>
      <c r="I44" s="78" t="s">
        <v>901</v>
      </c>
      <c r="J44" s="79"/>
      <c r="K44" t="s">
        <v>2045</v>
      </c>
      <c r="L44" t="s">
        <v>898</v>
      </c>
    </row>
    <row r="45" spans="2:12" x14ac:dyDescent="0.2">
      <c r="B45" t="s">
        <v>2126</v>
      </c>
      <c r="C45" s="2" t="s">
        <v>2127</v>
      </c>
      <c r="D45" s="122" t="s">
        <v>257</v>
      </c>
      <c r="E45" t="s">
        <v>990</v>
      </c>
      <c r="F45" t="s">
        <v>2042</v>
      </c>
      <c r="G45" t="s">
        <v>2042</v>
      </c>
      <c r="H45" s="2" t="s">
        <v>2057</v>
      </c>
      <c r="I45" s="78">
        <v>96772283</v>
      </c>
      <c r="J45" s="79" t="s">
        <v>2044</v>
      </c>
      <c r="K45" t="s">
        <v>2045</v>
      </c>
      <c r="L45" t="s">
        <v>898</v>
      </c>
    </row>
    <row r="46" spans="2:12" x14ac:dyDescent="0.2">
      <c r="B46" t="s">
        <v>2128</v>
      </c>
      <c r="C46" t="s">
        <v>2095</v>
      </c>
      <c r="D46" s="118" t="s">
        <v>318</v>
      </c>
      <c r="E46" t="s">
        <v>990</v>
      </c>
      <c r="F46" t="s">
        <v>2042</v>
      </c>
      <c r="G46" t="s">
        <v>2042</v>
      </c>
      <c r="H46" s="21" t="s">
        <v>2063</v>
      </c>
      <c r="I46" s="78">
        <v>96772283</v>
      </c>
      <c r="J46" s="79" t="s">
        <v>2044</v>
      </c>
      <c r="K46" t="s">
        <v>2045</v>
      </c>
      <c r="L46" t="s">
        <v>898</v>
      </c>
    </row>
    <row r="47" spans="2:12" x14ac:dyDescent="0.2">
      <c r="B47" t="s">
        <v>2129</v>
      </c>
      <c r="C47" s="63" t="s">
        <v>2130</v>
      </c>
      <c r="D47" s="118" t="s">
        <v>318</v>
      </c>
      <c r="E47" t="s">
        <v>990</v>
      </c>
      <c r="F47" t="s">
        <v>2042</v>
      </c>
      <c r="G47" t="s">
        <v>2042</v>
      </c>
      <c r="H47" s="37" t="s">
        <v>2116</v>
      </c>
      <c r="I47" s="78" t="s">
        <v>901</v>
      </c>
      <c r="J47" s="79"/>
      <c r="K47" t="s">
        <v>2045</v>
      </c>
      <c r="L47" t="s">
        <v>898</v>
      </c>
    </row>
    <row r="48" spans="2:12" x14ac:dyDescent="0.2">
      <c r="B48" t="s">
        <v>2131</v>
      </c>
      <c r="C48" t="s">
        <v>2132</v>
      </c>
      <c r="D48" s="122" t="s">
        <v>257</v>
      </c>
      <c r="E48" t="s">
        <v>990</v>
      </c>
      <c r="F48" t="s">
        <v>2042</v>
      </c>
      <c r="G48" t="s">
        <v>2042</v>
      </c>
      <c r="H48" t="s">
        <v>2133</v>
      </c>
      <c r="I48" s="78">
        <v>96774813</v>
      </c>
      <c r="J48" s="79" t="s">
        <v>2069</v>
      </c>
      <c r="K48" t="s">
        <v>2045</v>
      </c>
      <c r="L48" t="s">
        <v>898</v>
      </c>
    </row>
    <row r="49" spans="2:12" x14ac:dyDescent="0.2">
      <c r="B49" t="s">
        <v>2134</v>
      </c>
      <c r="C49" s="63" t="s">
        <v>1427</v>
      </c>
      <c r="D49" s="118" t="s">
        <v>257</v>
      </c>
      <c r="E49" t="s">
        <v>990</v>
      </c>
      <c r="F49" t="s">
        <v>2042</v>
      </c>
      <c r="G49" t="s">
        <v>2042</v>
      </c>
      <c r="H49" s="37" t="s">
        <v>2048</v>
      </c>
      <c r="I49" s="78">
        <v>96772284</v>
      </c>
      <c r="J49" s="79" t="s">
        <v>2074</v>
      </c>
      <c r="K49" t="s">
        <v>2045</v>
      </c>
      <c r="L49" t="s">
        <v>898</v>
      </c>
    </row>
    <row r="50" spans="2:12" x14ac:dyDescent="0.2">
      <c r="B50" t="s">
        <v>2135</v>
      </c>
      <c r="C50" t="s">
        <v>2136</v>
      </c>
      <c r="D50" s="122" t="s">
        <v>435</v>
      </c>
      <c r="E50" t="s">
        <v>990</v>
      </c>
      <c r="F50" t="s">
        <v>2042</v>
      </c>
      <c r="G50" t="s">
        <v>2042</v>
      </c>
      <c r="H50" s="2" t="s">
        <v>2137</v>
      </c>
      <c r="I50" s="78">
        <v>96774813</v>
      </c>
      <c r="J50" s="79" t="s">
        <v>2069</v>
      </c>
      <c r="K50" t="s">
        <v>2045</v>
      </c>
      <c r="L50" t="s">
        <v>898</v>
      </c>
    </row>
    <row r="51" spans="2:12" x14ac:dyDescent="0.2">
      <c r="B51" t="s">
        <v>2138</v>
      </c>
      <c r="C51" s="63" t="s">
        <v>2139</v>
      </c>
      <c r="D51" s="118" t="s">
        <v>318</v>
      </c>
      <c r="E51" t="s">
        <v>990</v>
      </c>
      <c r="F51" t="s">
        <v>2042</v>
      </c>
      <c r="G51" t="s">
        <v>2042</v>
      </c>
      <c r="H51" s="37" t="s">
        <v>2116</v>
      </c>
      <c r="I51" s="78">
        <v>96772284</v>
      </c>
      <c r="J51" s="79" t="s">
        <v>2074</v>
      </c>
      <c r="K51" t="s">
        <v>2045</v>
      </c>
      <c r="L51" t="s">
        <v>898</v>
      </c>
    </row>
    <row r="52" spans="2:12" x14ac:dyDescent="0.2">
      <c r="B52" t="s">
        <v>2140</v>
      </c>
      <c r="C52" t="s">
        <v>2141</v>
      </c>
      <c r="D52" s="122" t="s">
        <v>435</v>
      </c>
      <c r="E52" t="s">
        <v>990</v>
      </c>
      <c r="F52" t="s">
        <v>2042</v>
      </c>
      <c r="G52" t="s">
        <v>2042</v>
      </c>
      <c r="H52" t="s">
        <v>2063</v>
      </c>
      <c r="I52" s="78">
        <v>96774815</v>
      </c>
      <c r="J52" s="79" t="s">
        <v>2099</v>
      </c>
      <c r="K52" t="s">
        <v>2045</v>
      </c>
      <c r="L52" t="s">
        <v>898</v>
      </c>
    </row>
    <row r="53" spans="2:12" x14ac:dyDescent="0.2">
      <c r="B53" t="s">
        <v>2142</v>
      </c>
      <c r="C53" s="63" t="s">
        <v>2143</v>
      </c>
      <c r="D53" s="118" t="s">
        <v>257</v>
      </c>
      <c r="E53" t="s">
        <v>990</v>
      </c>
      <c r="F53" t="s">
        <v>2042</v>
      </c>
      <c r="G53" t="s">
        <v>2042</v>
      </c>
      <c r="H53" s="37" t="s">
        <v>2048</v>
      </c>
      <c r="I53" s="78" t="s">
        <v>901</v>
      </c>
      <c r="J53" s="79"/>
      <c r="K53" t="s">
        <v>2045</v>
      </c>
      <c r="L53" t="s">
        <v>898</v>
      </c>
    </row>
    <row r="54" spans="2:12" x14ac:dyDescent="0.2">
      <c r="B54" t="s">
        <v>2144</v>
      </c>
      <c r="C54" s="37" t="s">
        <v>2047</v>
      </c>
      <c r="D54" s="122" t="s">
        <v>435</v>
      </c>
      <c r="E54" t="s">
        <v>990</v>
      </c>
      <c r="F54" t="s">
        <v>2042</v>
      </c>
      <c r="G54" t="s">
        <v>2042</v>
      </c>
      <c r="H54" t="s">
        <v>2063</v>
      </c>
      <c r="I54" s="78">
        <v>96774815</v>
      </c>
      <c r="J54" s="79" t="s">
        <v>2099</v>
      </c>
      <c r="K54" t="s">
        <v>2045</v>
      </c>
      <c r="L54" t="s">
        <v>898</v>
      </c>
    </row>
    <row r="55" spans="2:12" x14ac:dyDescent="0.2">
      <c r="B55" t="s">
        <v>2145</v>
      </c>
      <c r="C55" s="63" t="s">
        <v>2143</v>
      </c>
      <c r="D55" s="118" t="s">
        <v>318</v>
      </c>
      <c r="E55" t="s">
        <v>990</v>
      </c>
      <c r="F55" t="s">
        <v>2042</v>
      </c>
      <c r="G55" t="s">
        <v>2042</v>
      </c>
      <c r="H55" s="37" t="s">
        <v>2116</v>
      </c>
      <c r="I55" s="78" t="s">
        <v>901</v>
      </c>
      <c r="J55" s="79"/>
      <c r="K55" t="s">
        <v>2045</v>
      </c>
      <c r="L55" t="s">
        <v>898</v>
      </c>
    </row>
    <row r="56" spans="2:12" x14ac:dyDescent="0.2">
      <c r="B56" t="s">
        <v>2146</v>
      </c>
      <c r="C56" t="s">
        <v>2147</v>
      </c>
      <c r="D56" s="122" t="s">
        <v>257</v>
      </c>
      <c r="E56" t="s">
        <v>990</v>
      </c>
      <c r="F56" t="s">
        <v>2042</v>
      </c>
      <c r="G56" t="s">
        <v>2042</v>
      </c>
      <c r="H56" t="s">
        <v>2057</v>
      </c>
      <c r="I56" s="78">
        <v>96772283</v>
      </c>
      <c r="J56" s="79" t="s">
        <v>2044</v>
      </c>
      <c r="K56" t="s">
        <v>2045</v>
      </c>
      <c r="L56" t="s">
        <v>898</v>
      </c>
    </row>
    <row r="57" spans="2:12" x14ac:dyDescent="0.2">
      <c r="B57" t="s">
        <v>2148</v>
      </c>
      <c r="C57" s="63" t="s">
        <v>2149</v>
      </c>
      <c r="D57" s="118" t="s">
        <v>257</v>
      </c>
      <c r="E57" t="s">
        <v>990</v>
      </c>
      <c r="F57" t="s">
        <v>2042</v>
      </c>
      <c r="G57" t="s">
        <v>2042</v>
      </c>
      <c r="H57" s="37" t="s">
        <v>2048</v>
      </c>
      <c r="I57" s="78">
        <v>96772284</v>
      </c>
      <c r="J57" s="79" t="s">
        <v>2074</v>
      </c>
      <c r="K57" t="s">
        <v>2045</v>
      </c>
      <c r="L57" t="s">
        <v>898</v>
      </c>
    </row>
    <row r="58" spans="2:12" x14ac:dyDescent="0.2">
      <c r="B58" t="s">
        <v>2150</v>
      </c>
      <c r="C58" t="s">
        <v>2151</v>
      </c>
      <c r="D58" s="118" t="s">
        <v>318</v>
      </c>
      <c r="E58" t="s">
        <v>990</v>
      </c>
      <c r="F58" t="s">
        <v>2042</v>
      </c>
      <c r="G58" t="s">
        <v>2042</v>
      </c>
      <c r="H58" t="s">
        <v>2073</v>
      </c>
      <c r="I58" s="78">
        <v>96772283</v>
      </c>
      <c r="J58" s="79" t="s">
        <v>2044</v>
      </c>
      <c r="K58" t="s">
        <v>2045</v>
      </c>
      <c r="L58" t="s">
        <v>898</v>
      </c>
    </row>
    <row r="59" spans="2:12" x14ac:dyDescent="0.2">
      <c r="B59" t="s">
        <v>2152</v>
      </c>
      <c r="C59" s="63" t="s">
        <v>2149</v>
      </c>
      <c r="D59" s="118" t="s">
        <v>318</v>
      </c>
      <c r="E59" t="s">
        <v>990</v>
      </c>
      <c r="F59" t="s">
        <v>2042</v>
      </c>
      <c r="G59" t="s">
        <v>2042</v>
      </c>
      <c r="H59" s="37" t="s">
        <v>2116</v>
      </c>
      <c r="I59" s="78">
        <v>96772284</v>
      </c>
      <c r="J59" s="79" t="s">
        <v>2074</v>
      </c>
      <c r="K59" t="s">
        <v>2045</v>
      </c>
      <c r="L59" t="s">
        <v>898</v>
      </c>
    </row>
    <row r="60" spans="2:12" x14ac:dyDescent="0.2">
      <c r="B60" t="s">
        <v>2153</v>
      </c>
      <c r="C60" t="s">
        <v>2154</v>
      </c>
      <c r="D60" s="122" t="s">
        <v>257</v>
      </c>
      <c r="E60" t="s">
        <v>990</v>
      </c>
      <c r="F60" t="s">
        <v>2042</v>
      </c>
      <c r="G60" t="s">
        <v>2042</v>
      </c>
      <c r="H60" s="2" t="s">
        <v>2155</v>
      </c>
      <c r="I60" s="78">
        <v>96774813</v>
      </c>
      <c r="J60" s="79" t="s">
        <v>2156</v>
      </c>
      <c r="K60" t="s">
        <v>2045</v>
      </c>
      <c r="L60" t="s">
        <v>898</v>
      </c>
    </row>
    <row r="61" spans="2:12" x14ac:dyDescent="0.2">
      <c r="B61" t="s">
        <v>2157</v>
      </c>
      <c r="C61" s="63" t="s">
        <v>2158</v>
      </c>
      <c r="D61" s="118" t="s">
        <v>257</v>
      </c>
      <c r="E61" t="s">
        <v>990</v>
      </c>
      <c r="F61" t="s">
        <v>2042</v>
      </c>
      <c r="G61" t="s">
        <v>2042</v>
      </c>
      <c r="H61" t="s">
        <v>2116</v>
      </c>
      <c r="I61" s="78" t="s">
        <v>901</v>
      </c>
      <c r="J61" s="79"/>
      <c r="K61" t="s">
        <v>2045</v>
      </c>
      <c r="L61" t="s">
        <v>898</v>
      </c>
    </row>
    <row r="62" spans="2:12" x14ac:dyDescent="0.2">
      <c r="B62" t="s">
        <v>2159</v>
      </c>
      <c r="C62" t="s">
        <v>2160</v>
      </c>
      <c r="D62" s="118" t="s">
        <v>318</v>
      </c>
      <c r="E62" t="s">
        <v>990</v>
      </c>
      <c r="F62" t="s">
        <v>2042</v>
      </c>
      <c r="G62" t="s">
        <v>2042</v>
      </c>
      <c r="H62" t="s">
        <v>2063</v>
      </c>
      <c r="I62" s="78">
        <v>96774813</v>
      </c>
      <c r="J62" s="79" t="s">
        <v>2156</v>
      </c>
      <c r="K62" t="s">
        <v>2045</v>
      </c>
      <c r="L62" t="s">
        <v>898</v>
      </c>
    </row>
    <row r="63" spans="2:12" x14ac:dyDescent="0.2">
      <c r="B63" t="s">
        <v>2161</v>
      </c>
      <c r="C63" s="63" t="s">
        <v>2158</v>
      </c>
      <c r="D63" s="118" t="s">
        <v>318</v>
      </c>
      <c r="E63" t="s">
        <v>990</v>
      </c>
      <c r="F63" t="s">
        <v>2042</v>
      </c>
      <c r="G63" t="s">
        <v>2042</v>
      </c>
      <c r="H63" t="s">
        <v>2116</v>
      </c>
      <c r="I63" s="78" t="s">
        <v>901</v>
      </c>
      <c r="J63" s="79"/>
      <c r="K63" t="s">
        <v>2045</v>
      </c>
      <c r="L63" t="s">
        <v>898</v>
      </c>
    </row>
    <row r="64" spans="2:12" x14ac:dyDescent="0.2">
      <c r="B64" t="s">
        <v>2162</v>
      </c>
      <c r="C64" t="s">
        <v>1812</v>
      </c>
      <c r="D64" s="117" t="s">
        <v>435</v>
      </c>
      <c r="E64" t="s">
        <v>990</v>
      </c>
      <c r="F64" t="s">
        <v>2042</v>
      </c>
      <c r="G64" t="s">
        <v>2042</v>
      </c>
      <c r="H64" t="s">
        <v>2063</v>
      </c>
      <c r="I64" s="78">
        <v>96774815</v>
      </c>
      <c r="J64" s="79" t="s">
        <v>2099</v>
      </c>
      <c r="K64" t="s">
        <v>2045</v>
      </c>
      <c r="L64" t="s">
        <v>898</v>
      </c>
    </row>
    <row r="65" spans="2:12" x14ac:dyDescent="0.2">
      <c r="B65" t="s">
        <v>2163</v>
      </c>
      <c r="C65" s="63" t="s">
        <v>2164</v>
      </c>
      <c r="D65" s="118" t="s">
        <v>257</v>
      </c>
      <c r="E65" t="s">
        <v>990</v>
      </c>
      <c r="F65" t="s">
        <v>2042</v>
      </c>
      <c r="G65" t="s">
        <v>2042</v>
      </c>
      <c r="H65" s="37" t="s">
        <v>2116</v>
      </c>
      <c r="I65" s="78">
        <v>96772284</v>
      </c>
      <c r="J65" s="79" t="s">
        <v>2074</v>
      </c>
      <c r="K65" t="s">
        <v>2045</v>
      </c>
      <c r="L65" t="s">
        <v>898</v>
      </c>
    </row>
    <row r="66" spans="2:12" x14ac:dyDescent="0.2">
      <c r="B66" t="s">
        <v>2165</v>
      </c>
      <c r="C66" t="s">
        <v>2166</v>
      </c>
      <c r="D66" s="117" t="s">
        <v>435</v>
      </c>
      <c r="E66" t="s">
        <v>990</v>
      </c>
      <c r="F66" t="s">
        <v>2042</v>
      </c>
      <c r="G66" t="s">
        <v>2042</v>
      </c>
      <c r="H66" t="s">
        <v>2063</v>
      </c>
      <c r="I66" s="78">
        <v>96774815</v>
      </c>
      <c r="J66" s="79" t="s">
        <v>2099</v>
      </c>
      <c r="K66" t="s">
        <v>2045</v>
      </c>
      <c r="L66" t="s">
        <v>898</v>
      </c>
    </row>
    <row r="67" spans="2:12" x14ac:dyDescent="0.2">
      <c r="B67" t="s">
        <v>2167</v>
      </c>
      <c r="C67" s="63" t="s">
        <v>2164</v>
      </c>
      <c r="D67" s="118" t="s">
        <v>318</v>
      </c>
      <c r="E67" t="s">
        <v>990</v>
      </c>
      <c r="F67" t="s">
        <v>2042</v>
      </c>
      <c r="G67" t="s">
        <v>2042</v>
      </c>
      <c r="H67" s="37" t="s">
        <v>2116</v>
      </c>
      <c r="I67" s="78">
        <v>96772284</v>
      </c>
      <c r="J67" s="79" t="s">
        <v>2074</v>
      </c>
      <c r="K67" t="s">
        <v>2045</v>
      </c>
      <c r="L67" t="s">
        <v>898</v>
      </c>
    </row>
    <row r="68" spans="2:12" x14ac:dyDescent="0.2">
      <c r="B68" t="s">
        <v>2168</v>
      </c>
      <c r="C68" t="s">
        <v>2169</v>
      </c>
      <c r="D68" s="118" t="s">
        <v>318</v>
      </c>
      <c r="E68" t="s">
        <v>990</v>
      </c>
      <c r="F68" t="s">
        <v>2042</v>
      </c>
      <c r="G68" t="s">
        <v>2042</v>
      </c>
      <c r="H68" t="s">
        <v>2063</v>
      </c>
      <c r="I68" s="78">
        <v>96774813</v>
      </c>
      <c r="J68" s="79" t="s">
        <v>2069</v>
      </c>
      <c r="K68" t="s">
        <v>2045</v>
      </c>
      <c r="L68" t="s">
        <v>898</v>
      </c>
    </row>
    <row r="69" spans="2:12" x14ac:dyDescent="0.2">
      <c r="B69" t="s">
        <v>2170</v>
      </c>
      <c r="C69" s="63" t="s">
        <v>2171</v>
      </c>
      <c r="D69" s="118" t="s">
        <v>257</v>
      </c>
      <c r="E69" t="s">
        <v>990</v>
      </c>
      <c r="F69" t="s">
        <v>2042</v>
      </c>
      <c r="G69" t="s">
        <v>2042</v>
      </c>
      <c r="H69" s="37" t="s">
        <v>2048</v>
      </c>
      <c r="I69" s="78">
        <v>96774813</v>
      </c>
      <c r="J69" s="79" t="s">
        <v>2156</v>
      </c>
      <c r="K69" t="s">
        <v>2045</v>
      </c>
      <c r="L69" t="s">
        <v>898</v>
      </c>
    </row>
    <row r="70" spans="2:12" x14ac:dyDescent="0.2">
      <c r="B70" t="s">
        <v>2172</v>
      </c>
      <c r="C70" s="63" t="s">
        <v>2171</v>
      </c>
      <c r="D70" s="118" t="s">
        <v>435</v>
      </c>
      <c r="E70" t="s">
        <v>990</v>
      </c>
      <c r="F70" t="s">
        <v>2042</v>
      </c>
      <c r="G70" t="s">
        <v>2042</v>
      </c>
      <c r="H70" s="37" t="s">
        <v>2048</v>
      </c>
      <c r="I70" s="78">
        <v>96774813</v>
      </c>
      <c r="J70" s="79" t="s">
        <v>2156</v>
      </c>
      <c r="K70" t="s">
        <v>2045</v>
      </c>
      <c r="L70" t="s">
        <v>898</v>
      </c>
    </row>
    <row r="71" spans="2:12" x14ac:dyDescent="0.2">
      <c r="B71" t="s">
        <v>2173</v>
      </c>
      <c r="C71" t="s">
        <v>2174</v>
      </c>
      <c r="D71" s="118" t="s">
        <v>435</v>
      </c>
      <c r="E71" t="s">
        <v>990</v>
      </c>
      <c r="F71" t="s">
        <v>2042</v>
      </c>
      <c r="G71" t="s">
        <v>2042</v>
      </c>
      <c r="H71" t="s">
        <v>2063</v>
      </c>
      <c r="I71" s="78">
        <v>96774813</v>
      </c>
      <c r="J71" s="79" t="s">
        <v>2069</v>
      </c>
      <c r="K71" t="s">
        <v>2045</v>
      </c>
      <c r="L71" t="s">
        <v>898</v>
      </c>
    </row>
    <row r="72" spans="2:12" x14ac:dyDescent="0.2">
      <c r="B72" t="s">
        <v>2175</v>
      </c>
      <c r="C72" s="63" t="s">
        <v>2176</v>
      </c>
      <c r="D72" s="118" t="s">
        <v>257</v>
      </c>
      <c r="E72" t="s">
        <v>990</v>
      </c>
      <c r="F72" t="s">
        <v>2042</v>
      </c>
      <c r="G72" t="s">
        <v>2042</v>
      </c>
      <c r="H72" s="37" t="s">
        <v>2048</v>
      </c>
      <c r="I72" s="78">
        <v>96772284</v>
      </c>
      <c r="J72" s="79" t="s">
        <v>2074</v>
      </c>
      <c r="K72" t="s">
        <v>2045</v>
      </c>
      <c r="L72" t="s">
        <v>898</v>
      </c>
    </row>
    <row r="73" spans="2:12" x14ac:dyDescent="0.2">
      <c r="B73" t="s">
        <v>2177</v>
      </c>
      <c r="C73" s="63" t="s">
        <v>2101</v>
      </c>
      <c r="D73" s="118" t="s">
        <v>257</v>
      </c>
      <c r="E73" t="s">
        <v>990</v>
      </c>
      <c r="F73" t="s">
        <v>2042</v>
      </c>
      <c r="G73" t="s">
        <v>2042</v>
      </c>
      <c r="H73" s="37" t="s">
        <v>2054</v>
      </c>
      <c r="I73" s="78">
        <v>96772283</v>
      </c>
      <c r="J73" s="79" t="s">
        <v>2044</v>
      </c>
      <c r="K73" t="s">
        <v>2045</v>
      </c>
      <c r="L73" t="s">
        <v>898</v>
      </c>
    </row>
    <row r="74" spans="2:12" x14ac:dyDescent="0.2">
      <c r="B74" t="s">
        <v>2178</v>
      </c>
      <c r="C74" s="63" t="s">
        <v>2176</v>
      </c>
      <c r="D74" s="118" t="s">
        <v>318</v>
      </c>
      <c r="E74" t="s">
        <v>990</v>
      </c>
      <c r="F74" t="s">
        <v>2042</v>
      </c>
      <c r="G74" t="s">
        <v>2042</v>
      </c>
      <c r="H74" s="37" t="s">
        <v>2116</v>
      </c>
      <c r="I74" s="78">
        <v>96772284</v>
      </c>
      <c r="J74" s="79" t="s">
        <v>2074</v>
      </c>
      <c r="K74" t="s">
        <v>2045</v>
      </c>
      <c r="L74" t="s">
        <v>898</v>
      </c>
    </row>
    <row r="75" spans="2:12" x14ac:dyDescent="0.2">
      <c r="B75" t="s">
        <v>2179</v>
      </c>
      <c r="C75" s="63" t="s">
        <v>2105</v>
      </c>
      <c r="D75" s="118" t="s">
        <v>257</v>
      </c>
      <c r="E75" t="s">
        <v>990</v>
      </c>
      <c r="F75" t="s">
        <v>2042</v>
      </c>
      <c r="G75" t="s">
        <v>2042</v>
      </c>
      <c r="H75" s="37" t="s">
        <v>2054</v>
      </c>
      <c r="I75" s="78">
        <v>96772283</v>
      </c>
      <c r="J75" s="79" t="s">
        <v>2044</v>
      </c>
      <c r="K75" t="s">
        <v>2045</v>
      </c>
      <c r="L75" t="s">
        <v>898</v>
      </c>
    </row>
    <row r="76" spans="2:12" x14ac:dyDescent="0.2">
      <c r="B76" t="s">
        <v>2180</v>
      </c>
      <c r="C76" s="63" t="s">
        <v>2181</v>
      </c>
      <c r="D76" s="118" t="s">
        <v>257</v>
      </c>
      <c r="E76" t="s">
        <v>990</v>
      </c>
      <c r="F76" t="s">
        <v>2042</v>
      </c>
      <c r="G76" t="s">
        <v>2042</v>
      </c>
      <c r="H76" s="37" t="s">
        <v>2048</v>
      </c>
      <c r="I76" s="78" t="s">
        <v>901</v>
      </c>
      <c r="J76" s="79"/>
      <c r="K76" t="s">
        <v>2045</v>
      </c>
      <c r="L76" t="s">
        <v>898</v>
      </c>
    </row>
    <row r="77" spans="2:12" x14ac:dyDescent="0.2">
      <c r="B77" t="s">
        <v>2182</v>
      </c>
      <c r="C77" s="63" t="s">
        <v>2109</v>
      </c>
      <c r="D77" s="118" t="s">
        <v>257</v>
      </c>
      <c r="E77" t="s">
        <v>990</v>
      </c>
      <c r="F77" t="s">
        <v>2042</v>
      </c>
      <c r="G77" t="s">
        <v>2042</v>
      </c>
      <c r="H77" s="37" t="s">
        <v>2054</v>
      </c>
      <c r="I77" s="78">
        <v>96772283</v>
      </c>
      <c r="J77" s="79" t="s">
        <v>2044</v>
      </c>
      <c r="K77" t="s">
        <v>2045</v>
      </c>
      <c r="L77" t="s">
        <v>898</v>
      </c>
    </row>
    <row r="78" spans="2:12" x14ac:dyDescent="0.2">
      <c r="B78" t="s">
        <v>2183</v>
      </c>
      <c r="C78" s="63" t="s">
        <v>2181</v>
      </c>
      <c r="D78" s="118" t="s">
        <v>318</v>
      </c>
      <c r="E78" t="s">
        <v>990</v>
      </c>
      <c r="F78" t="s">
        <v>2042</v>
      </c>
      <c r="G78" t="s">
        <v>2042</v>
      </c>
      <c r="H78" s="37" t="s">
        <v>2116</v>
      </c>
      <c r="I78" s="78" t="s">
        <v>901</v>
      </c>
      <c r="J78" s="79"/>
      <c r="K78" t="s">
        <v>2045</v>
      </c>
      <c r="L78" t="s">
        <v>898</v>
      </c>
    </row>
    <row r="79" spans="2:12" x14ac:dyDescent="0.2">
      <c r="B79" t="s">
        <v>2184</v>
      </c>
      <c r="C79" s="63" t="s">
        <v>2112</v>
      </c>
      <c r="D79" s="118" t="s">
        <v>257</v>
      </c>
      <c r="E79" t="s">
        <v>990</v>
      </c>
      <c r="F79" t="s">
        <v>2042</v>
      </c>
      <c r="G79" t="s">
        <v>2042</v>
      </c>
      <c r="H79" s="37" t="s">
        <v>2185</v>
      </c>
      <c r="I79" s="78">
        <v>96774813</v>
      </c>
      <c r="J79" s="79" t="s">
        <v>2069</v>
      </c>
      <c r="K79" t="s">
        <v>2045</v>
      </c>
      <c r="L79" t="s">
        <v>898</v>
      </c>
    </row>
    <row r="80" spans="2:12" x14ac:dyDescent="0.2">
      <c r="B80" t="s">
        <v>2186</v>
      </c>
      <c r="C80" s="63" t="s">
        <v>1794</v>
      </c>
      <c r="D80" s="118" t="s">
        <v>435</v>
      </c>
      <c r="E80" t="s">
        <v>990</v>
      </c>
      <c r="F80" t="s">
        <v>2042</v>
      </c>
      <c r="G80" t="s">
        <v>2042</v>
      </c>
      <c r="H80" s="37" t="s">
        <v>2048</v>
      </c>
      <c r="I80" s="78" t="s">
        <v>901</v>
      </c>
      <c r="J80" s="79"/>
      <c r="K80" t="s">
        <v>2045</v>
      </c>
      <c r="L80" t="s">
        <v>898</v>
      </c>
    </row>
    <row r="81" spans="2:12" x14ac:dyDescent="0.2">
      <c r="B81" t="s">
        <v>2187</v>
      </c>
      <c r="C81" s="63" t="s">
        <v>2112</v>
      </c>
      <c r="D81" s="118" t="s">
        <v>318</v>
      </c>
      <c r="E81" t="s">
        <v>990</v>
      </c>
      <c r="F81" t="s">
        <v>2042</v>
      </c>
      <c r="G81" t="s">
        <v>2042</v>
      </c>
      <c r="H81" s="37" t="s">
        <v>2185</v>
      </c>
      <c r="I81" s="78">
        <v>96774813</v>
      </c>
      <c r="J81" s="79" t="s">
        <v>2069</v>
      </c>
      <c r="K81" t="s">
        <v>2045</v>
      </c>
      <c r="L81" t="s">
        <v>898</v>
      </c>
    </row>
    <row r="82" spans="2:12" x14ac:dyDescent="0.2">
      <c r="B82" t="s">
        <v>2188</v>
      </c>
      <c r="C82" s="63" t="s">
        <v>2189</v>
      </c>
      <c r="D82" s="118" t="s">
        <v>318</v>
      </c>
      <c r="E82" t="s">
        <v>990</v>
      </c>
      <c r="F82" t="s">
        <v>2042</v>
      </c>
      <c r="G82" t="s">
        <v>2042</v>
      </c>
      <c r="H82" s="37" t="s">
        <v>2116</v>
      </c>
      <c r="I82" s="78">
        <v>96774814</v>
      </c>
      <c r="J82" s="79" t="s">
        <v>2190</v>
      </c>
      <c r="K82" t="s">
        <v>2045</v>
      </c>
      <c r="L82" t="s">
        <v>898</v>
      </c>
    </row>
    <row r="83" spans="2:12" x14ac:dyDescent="0.2">
      <c r="B83" t="s">
        <v>2191</v>
      </c>
      <c r="C83" s="63" t="s">
        <v>2120</v>
      </c>
      <c r="D83" s="118" t="s">
        <v>257</v>
      </c>
      <c r="E83" t="s">
        <v>990</v>
      </c>
      <c r="F83" t="s">
        <v>2042</v>
      </c>
      <c r="G83" t="s">
        <v>2042</v>
      </c>
      <c r="H83" s="37" t="s">
        <v>2185</v>
      </c>
      <c r="I83" s="78">
        <v>96774813</v>
      </c>
      <c r="J83" s="79" t="s">
        <v>2069</v>
      </c>
      <c r="K83" t="s">
        <v>2045</v>
      </c>
      <c r="L83" t="s">
        <v>898</v>
      </c>
    </row>
    <row r="84" spans="2:12" x14ac:dyDescent="0.2">
      <c r="B84" t="s">
        <v>2192</v>
      </c>
      <c r="C84" s="63" t="s">
        <v>2193</v>
      </c>
      <c r="D84" s="118" t="s">
        <v>435</v>
      </c>
      <c r="E84" t="s">
        <v>990</v>
      </c>
      <c r="F84" t="s">
        <v>2042</v>
      </c>
      <c r="G84" t="s">
        <v>2042</v>
      </c>
      <c r="H84" s="37" t="s">
        <v>2048</v>
      </c>
      <c r="I84" s="2">
        <v>96699319</v>
      </c>
      <c r="J84" s="79" t="s">
        <v>2194</v>
      </c>
      <c r="K84" t="s">
        <v>2045</v>
      </c>
      <c r="L84" t="s">
        <v>898</v>
      </c>
    </row>
    <row r="85" spans="2:12" x14ac:dyDescent="0.2">
      <c r="B85" t="s">
        <v>2195</v>
      </c>
      <c r="C85" s="63" t="s">
        <v>2120</v>
      </c>
      <c r="D85" s="118" t="s">
        <v>318</v>
      </c>
      <c r="E85" t="s">
        <v>990</v>
      </c>
      <c r="F85" t="s">
        <v>2042</v>
      </c>
      <c r="G85" t="s">
        <v>2042</v>
      </c>
      <c r="H85" s="37" t="s">
        <v>2185</v>
      </c>
      <c r="I85" s="78">
        <v>96774813</v>
      </c>
      <c r="J85" s="79" t="s">
        <v>2069</v>
      </c>
      <c r="K85" t="s">
        <v>2045</v>
      </c>
      <c r="L85" t="s">
        <v>898</v>
      </c>
    </row>
    <row r="86" spans="2:12" x14ac:dyDescent="0.2">
      <c r="B86" t="s">
        <v>2196</v>
      </c>
      <c r="C86" s="63" t="s">
        <v>2197</v>
      </c>
      <c r="D86" s="118" t="s">
        <v>435</v>
      </c>
      <c r="E86" t="s">
        <v>990</v>
      </c>
      <c r="F86" t="s">
        <v>2042</v>
      </c>
      <c r="G86" t="s">
        <v>2042</v>
      </c>
      <c r="H86" s="37" t="s">
        <v>2048</v>
      </c>
      <c r="I86" s="2">
        <v>96699319</v>
      </c>
      <c r="J86" s="79" t="s">
        <v>2194</v>
      </c>
      <c r="K86" t="s">
        <v>2045</v>
      </c>
      <c r="L86" t="s">
        <v>898</v>
      </c>
    </row>
    <row r="87" spans="2:12" x14ac:dyDescent="0.2">
      <c r="B87" t="s">
        <v>2198</v>
      </c>
      <c r="C87" s="63" t="s">
        <v>2130</v>
      </c>
      <c r="D87" s="118" t="s">
        <v>257</v>
      </c>
      <c r="E87" t="s">
        <v>990</v>
      </c>
      <c r="F87" t="s">
        <v>2042</v>
      </c>
      <c r="G87" t="s">
        <v>2042</v>
      </c>
      <c r="H87" s="37" t="s">
        <v>2185</v>
      </c>
      <c r="I87" s="78">
        <v>96774813</v>
      </c>
      <c r="J87" s="79" t="s">
        <v>2069</v>
      </c>
      <c r="K87" t="s">
        <v>2045</v>
      </c>
      <c r="L87" t="s">
        <v>898</v>
      </c>
    </row>
    <row r="88" spans="2:12" x14ac:dyDescent="0.2">
      <c r="B88" s="37" t="s">
        <v>2199</v>
      </c>
      <c r="C88" t="s">
        <v>2200</v>
      </c>
      <c r="D88" s="118" t="s">
        <v>435</v>
      </c>
      <c r="E88" t="s">
        <v>990</v>
      </c>
      <c r="F88" t="s">
        <v>2042</v>
      </c>
      <c r="G88" t="s">
        <v>2042</v>
      </c>
      <c r="H88" t="s">
        <v>2116</v>
      </c>
      <c r="I88" s="78">
        <v>96774814</v>
      </c>
      <c r="K88" t="s">
        <v>2045</v>
      </c>
      <c r="L88" t="s">
        <v>898</v>
      </c>
    </row>
    <row r="89" spans="2:12" x14ac:dyDescent="0.2">
      <c r="B89" t="s">
        <v>2201</v>
      </c>
      <c r="C89" s="63" t="s">
        <v>2130</v>
      </c>
      <c r="D89" s="118" t="s">
        <v>318</v>
      </c>
      <c r="E89" t="s">
        <v>990</v>
      </c>
      <c r="F89" t="s">
        <v>2042</v>
      </c>
      <c r="G89" t="s">
        <v>2042</v>
      </c>
      <c r="H89" s="37" t="s">
        <v>2185</v>
      </c>
      <c r="I89" s="78">
        <v>96774813</v>
      </c>
      <c r="J89" s="79" t="s">
        <v>2069</v>
      </c>
      <c r="K89" t="s">
        <v>2045</v>
      </c>
      <c r="L89" t="s">
        <v>898</v>
      </c>
    </row>
    <row r="90" spans="2:12" x14ac:dyDescent="0.2">
      <c r="B90" t="s">
        <v>2202</v>
      </c>
      <c r="C90" s="63" t="s">
        <v>1065</v>
      </c>
      <c r="D90" s="118" t="s">
        <v>435</v>
      </c>
      <c r="E90" t="s">
        <v>990</v>
      </c>
      <c r="F90" t="s">
        <v>2042</v>
      </c>
      <c r="G90" t="s">
        <v>2042</v>
      </c>
      <c r="H90" s="37" t="s">
        <v>2048</v>
      </c>
      <c r="I90" s="2">
        <v>96699319</v>
      </c>
      <c r="J90" s="79" t="s">
        <v>2194</v>
      </c>
      <c r="K90" t="s">
        <v>2045</v>
      </c>
      <c r="L90" t="s">
        <v>898</v>
      </c>
    </row>
    <row r="91" spans="2:12" x14ac:dyDescent="0.2">
      <c r="B91" t="s">
        <v>2203</v>
      </c>
      <c r="C91" s="63" t="s">
        <v>1427</v>
      </c>
      <c r="D91" s="118" t="s">
        <v>257</v>
      </c>
      <c r="E91" t="s">
        <v>990</v>
      </c>
      <c r="F91" t="s">
        <v>2042</v>
      </c>
      <c r="G91" t="s">
        <v>2042</v>
      </c>
      <c r="H91" s="37" t="s">
        <v>2054</v>
      </c>
      <c r="I91" s="78">
        <v>96772283</v>
      </c>
      <c r="J91" s="79" t="s">
        <v>2044</v>
      </c>
      <c r="K91" t="s">
        <v>2045</v>
      </c>
      <c r="L91" t="s">
        <v>898</v>
      </c>
    </row>
    <row r="92" spans="2:12" x14ac:dyDescent="0.2">
      <c r="B92" t="s">
        <v>2204</v>
      </c>
      <c r="C92" s="63" t="s">
        <v>1082</v>
      </c>
      <c r="D92" s="118" t="s">
        <v>435</v>
      </c>
      <c r="E92" t="s">
        <v>990</v>
      </c>
      <c r="F92" t="s">
        <v>2042</v>
      </c>
      <c r="G92" t="s">
        <v>2042</v>
      </c>
      <c r="H92" s="37" t="s">
        <v>2048</v>
      </c>
      <c r="I92" s="2">
        <v>96699319</v>
      </c>
      <c r="J92" s="79" t="s">
        <v>2194</v>
      </c>
      <c r="K92" t="s">
        <v>2045</v>
      </c>
      <c r="L92" t="s">
        <v>898</v>
      </c>
    </row>
    <row r="93" spans="2:12" x14ac:dyDescent="0.2">
      <c r="B93" t="s">
        <v>2205</v>
      </c>
      <c r="C93" s="63" t="s">
        <v>2139</v>
      </c>
      <c r="D93" s="118" t="s">
        <v>318</v>
      </c>
      <c r="E93" t="s">
        <v>990</v>
      </c>
      <c r="F93" t="s">
        <v>2042</v>
      </c>
      <c r="G93" t="s">
        <v>2042</v>
      </c>
      <c r="H93" s="37" t="s">
        <v>2185</v>
      </c>
      <c r="I93" s="78">
        <v>96772283</v>
      </c>
      <c r="J93" s="79" t="s">
        <v>2044</v>
      </c>
      <c r="K93" t="s">
        <v>2045</v>
      </c>
      <c r="L93" t="s">
        <v>898</v>
      </c>
    </row>
    <row r="94" spans="2:12" x14ac:dyDescent="0.2">
      <c r="B94" t="s">
        <v>2206</v>
      </c>
      <c r="C94" s="63" t="s">
        <v>2143</v>
      </c>
      <c r="D94" s="118" t="s">
        <v>257</v>
      </c>
      <c r="E94" t="s">
        <v>990</v>
      </c>
      <c r="F94" t="s">
        <v>2042</v>
      </c>
      <c r="G94" t="s">
        <v>2042</v>
      </c>
      <c r="H94" s="37" t="s">
        <v>2185</v>
      </c>
      <c r="I94" s="78">
        <v>96774813</v>
      </c>
      <c r="J94" s="79" t="s">
        <v>2069</v>
      </c>
      <c r="K94" t="s">
        <v>2045</v>
      </c>
      <c r="L94" t="s">
        <v>898</v>
      </c>
    </row>
    <row r="95" spans="2:12" x14ac:dyDescent="0.2">
      <c r="B95" t="s">
        <v>2207</v>
      </c>
      <c r="C95" s="63" t="s">
        <v>2143</v>
      </c>
      <c r="D95" s="118" t="s">
        <v>318</v>
      </c>
      <c r="E95" t="s">
        <v>990</v>
      </c>
      <c r="F95" t="s">
        <v>2042</v>
      </c>
      <c r="G95" t="s">
        <v>2042</v>
      </c>
      <c r="H95" s="37" t="s">
        <v>2185</v>
      </c>
      <c r="I95" s="78">
        <v>96774813</v>
      </c>
      <c r="J95" s="79" t="s">
        <v>2069</v>
      </c>
      <c r="K95" t="s">
        <v>2045</v>
      </c>
      <c r="L95" t="s">
        <v>898</v>
      </c>
    </row>
    <row r="96" spans="2:12" x14ac:dyDescent="0.2">
      <c r="B96" t="s">
        <v>2208</v>
      </c>
      <c r="C96" s="63" t="s">
        <v>2209</v>
      </c>
      <c r="D96" s="118" t="s">
        <v>257</v>
      </c>
      <c r="E96" t="s">
        <v>990</v>
      </c>
      <c r="F96" t="s">
        <v>2042</v>
      </c>
      <c r="G96" t="s">
        <v>2042</v>
      </c>
      <c r="H96" t="s">
        <v>2054</v>
      </c>
      <c r="I96" s="78">
        <v>96774815</v>
      </c>
      <c r="J96" s="79" t="s">
        <v>2099</v>
      </c>
      <c r="K96" t="s">
        <v>2045</v>
      </c>
      <c r="L96" t="s">
        <v>898</v>
      </c>
    </row>
    <row r="97" spans="2:12" x14ac:dyDescent="0.2">
      <c r="B97" t="s">
        <v>2210</v>
      </c>
      <c r="C97" s="63" t="s">
        <v>2209</v>
      </c>
      <c r="D97" s="118" t="s">
        <v>435</v>
      </c>
      <c r="E97" t="s">
        <v>990</v>
      </c>
      <c r="F97" t="s">
        <v>2042</v>
      </c>
      <c r="G97" t="s">
        <v>2042</v>
      </c>
      <c r="H97" t="s">
        <v>2054</v>
      </c>
      <c r="I97" s="78">
        <v>96774815</v>
      </c>
      <c r="J97" s="79" t="s">
        <v>2099</v>
      </c>
      <c r="K97" t="s">
        <v>2045</v>
      </c>
      <c r="L97" t="s">
        <v>898</v>
      </c>
    </row>
    <row r="98" spans="2:12" x14ac:dyDescent="0.2">
      <c r="B98" t="s">
        <v>2211</v>
      </c>
      <c r="C98" s="63" t="s">
        <v>2149</v>
      </c>
      <c r="D98" s="118" t="s">
        <v>257</v>
      </c>
      <c r="E98" t="s">
        <v>990</v>
      </c>
      <c r="F98" t="s">
        <v>2042</v>
      </c>
      <c r="G98" t="s">
        <v>2042</v>
      </c>
      <c r="H98" s="37" t="s">
        <v>2185</v>
      </c>
      <c r="I98" s="78">
        <v>96772283</v>
      </c>
      <c r="J98" s="79" t="s">
        <v>2044</v>
      </c>
      <c r="K98" t="s">
        <v>2045</v>
      </c>
      <c r="L98" t="s">
        <v>898</v>
      </c>
    </row>
    <row r="99" spans="2:12" x14ac:dyDescent="0.2">
      <c r="B99" t="s">
        <v>2212</v>
      </c>
      <c r="C99" s="63" t="s">
        <v>2149</v>
      </c>
      <c r="D99" s="118" t="s">
        <v>318</v>
      </c>
      <c r="E99" t="s">
        <v>990</v>
      </c>
      <c r="F99" t="s">
        <v>2042</v>
      </c>
      <c r="G99" t="s">
        <v>2042</v>
      </c>
      <c r="H99" s="37" t="s">
        <v>2185</v>
      </c>
      <c r="I99" s="78">
        <v>96772283</v>
      </c>
      <c r="J99" s="79" t="s">
        <v>2044</v>
      </c>
      <c r="K99" t="s">
        <v>2045</v>
      </c>
      <c r="L99" t="s">
        <v>898</v>
      </c>
    </row>
    <row r="100" spans="2:12" x14ac:dyDescent="0.2">
      <c r="B100" t="s">
        <v>2213</v>
      </c>
      <c r="C100" s="63" t="s">
        <v>2158</v>
      </c>
      <c r="D100" s="118" t="s">
        <v>257</v>
      </c>
      <c r="E100" t="s">
        <v>990</v>
      </c>
      <c r="F100" t="s">
        <v>2042</v>
      </c>
      <c r="G100" t="s">
        <v>2042</v>
      </c>
      <c r="H100" t="s">
        <v>2214</v>
      </c>
      <c r="I100" s="78">
        <v>96774813</v>
      </c>
      <c r="J100" s="79" t="s">
        <v>2069</v>
      </c>
      <c r="K100" t="s">
        <v>2045</v>
      </c>
      <c r="L100" t="s">
        <v>898</v>
      </c>
    </row>
    <row r="101" spans="2:12" x14ac:dyDescent="0.2">
      <c r="B101" t="s">
        <v>2215</v>
      </c>
      <c r="C101" s="63" t="s">
        <v>2158</v>
      </c>
      <c r="D101" s="118" t="s">
        <v>318</v>
      </c>
      <c r="E101" t="s">
        <v>990</v>
      </c>
      <c r="F101" t="s">
        <v>2042</v>
      </c>
      <c r="G101" t="s">
        <v>2042</v>
      </c>
      <c r="H101" s="37" t="s">
        <v>2185</v>
      </c>
      <c r="I101" s="78">
        <v>96774813</v>
      </c>
      <c r="J101" s="79" t="s">
        <v>2069</v>
      </c>
      <c r="K101" t="s">
        <v>2045</v>
      </c>
      <c r="L101" t="s">
        <v>898</v>
      </c>
    </row>
    <row r="102" spans="2:12" x14ac:dyDescent="0.2">
      <c r="B102" t="s">
        <v>2216</v>
      </c>
      <c r="C102" s="63" t="s">
        <v>2217</v>
      </c>
      <c r="D102" s="118" t="s">
        <v>257</v>
      </c>
      <c r="E102" t="s">
        <v>990</v>
      </c>
      <c r="F102" t="s">
        <v>2042</v>
      </c>
      <c r="G102" t="s">
        <v>2042</v>
      </c>
      <c r="H102" t="s">
        <v>2054</v>
      </c>
      <c r="I102" s="78">
        <v>96774815</v>
      </c>
      <c r="J102" s="79" t="s">
        <v>2099</v>
      </c>
      <c r="K102" t="s">
        <v>2045</v>
      </c>
      <c r="L102" t="s">
        <v>898</v>
      </c>
    </row>
    <row r="103" spans="2:12" x14ac:dyDescent="0.2">
      <c r="B103" t="s">
        <v>2218</v>
      </c>
      <c r="C103" s="63" t="s">
        <v>2217</v>
      </c>
      <c r="D103" s="118" t="s">
        <v>435</v>
      </c>
      <c r="E103" t="s">
        <v>990</v>
      </c>
      <c r="F103" t="s">
        <v>2042</v>
      </c>
      <c r="G103" t="s">
        <v>2042</v>
      </c>
      <c r="H103" t="s">
        <v>2054</v>
      </c>
      <c r="I103" s="78">
        <v>96774815</v>
      </c>
      <c r="J103" s="79" t="s">
        <v>2099</v>
      </c>
      <c r="K103" t="s">
        <v>2045</v>
      </c>
      <c r="L103" t="s">
        <v>898</v>
      </c>
    </row>
    <row r="104" spans="2:12" x14ac:dyDescent="0.2">
      <c r="B104" t="s">
        <v>2219</v>
      </c>
      <c r="C104" s="63" t="s">
        <v>2164</v>
      </c>
      <c r="D104" s="118" t="s">
        <v>257</v>
      </c>
      <c r="E104" t="s">
        <v>990</v>
      </c>
      <c r="F104" t="s">
        <v>2042</v>
      </c>
      <c r="G104" t="s">
        <v>2042</v>
      </c>
      <c r="H104" s="37" t="s">
        <v>2185</v>
      </c>
      <c r="I104" s="78">
        <v>96772283</v>
      </c>
      <c r="J104" s="79" t="s">
        <v>2044</v>
      </c>
      <c r="K104" t="s">
        <v>2045</v>
      </c>
      <c r="L104" t="s">
        <v>898</v>
      </c>
    </row>
    <row r="105" spans="2:12" x14ac:dyDescent="0.2">
      <c r="B105" t="s">
        <v>2220</v>
      </c>
      <c r="C105" s="63" t="s">
        <v>2164</v>
      </c>
      <c r="D105" s="118" t="s">
        <v>318</v>
      </c>
      <c r="E105" t="s">
        <v>990</v>
      </c>
      <c r="F105" t="s">
        <v>2042</v>
      </c>
      <c r="G105" t="s">
        <v>2042</v>
      </c>
      <c r="H105" s="37" t="s">
        <v>2185</v>
      </c>
      <c r="I105" s="78">
        <v>96772283</v>
      </c>
      <c r="J105" s="79" t="s">
        <v>2044</v>
      </c>
      <c r="K105" t="s">
        <v>2045</v>
      </c>
      <c r="L105" t="s">
        <v>898</v>
      </c>
    </row>
    <row r="106" spans="2:12" x14ac:dyDescent="0.2">
      <c r="B106" t="s">
        <v>2221</v>
      </c>
      <c r="C106" s="63" t="s">
        <v>2171</v>
      </c>
      <c r="D106" s="118" t="s">
        <v>257</v>
      </c>
      <c r="E106" t="s">
        <v>990</v>
      </c>
      <c r="F106" t="s">
        <v>2042</v>
      </c>
      <c r="G106" t="s">
        <v>2042</v>
      </c>
      <c r="H106" t="s">
        <v>2214</v>
      </c>
      <c r="I106" s="78">
        <v>96774813</v>
      </c>
      <c r="J106" s="79" t="s">
        <v>2069</v>
      </c>
      <c r="K106" t="s">
        <v>2045</v>
      </c>
      <c r="L106" t="s">
        <v>898</v>
      </c>
    </row>
    <row r="107" spans="2:12" x14ac:dyDescent="0.2">
      <c r="B107" t="s">
        <v>2222</v>
      </c>
      <c r="C107" s="63" t="s">
        <v>2171</v>
      </c>
      <c r="D107" s="118" t="s">
        <v>435</v>
      </c>
      <c r="E107" t="s">
        <v>990</v>
      </c>
      <c r="F107" t="s">
        <v>2042</v>
      </c>
      <c r="G107" t="s">
        <v>2042</v>
      </c>
      <c r="H107" t="s">
        <v>2214</v>
      </c>
      <c r="I107" s="78">
        <v>96774813</v>
      </c>
      <c r="J107" s="79" t="s">
        <v>2069</v>
      </c>
      <c r="K107" t="s">
        <v>2045</v>
      </c>
      <c r="L107" t="s">
        <v>898</v>
      </c>
    </row>
    <row r="108" spans="2:12" x14ac:dyDescent="0.2">
      <c r="B108" t="s">
        <v>2223</v>
      </c>
      <c r="C108" s="63" t="s">
        <v>2224</v>
      </c>
      <c r="D108" s="118" t="s">
        <v>435</v>
      </c>
      <c r="E108" t="s">
        <v>990</v>
      </c>
      <c r="F108" t="s">
        <v>2042</v>
      </c>
      <c r="G108" t="s">
        <v>2042</v>
      </c>
      <c r="H108" t="s">
        <v>2054</v>
      </c>
      <c r="I108" s="78">
        <v>96774815</v>
      </c>
      <c r="J108" s="79" t="s">
        <v>2099</v>
      </c>
      <c r="K108" t="s">
        <v>2045</v>
      </c>
      <c r="L108" t="s">
        <v>898</v>
      </c>
    </row>
    <row r="109" spans="2:12" x14ac:dyDescent="0.2">
      <c r="B109" t="s">
        <v>2225</v>
      </c>
      <c r="C109" s="63" t="s">
        <v>2226</v>
      </c>
      <c r="D109" s="118" t="s">
        <v>435</v>
      </c>
      <c r="E109" t="s">
        <v>990</v>
      </c>
      <c r="F109" t="s">
        <v>2042</v>
      </c>
      <c r="G109" t="s">
        <v>2042</v>
      </c>
      <c r="H109" t="s">
        <v>2054</v>
      </c>
      <c r="I109" s="78">
        <v>96774815</v>
      </c>
      <c r="J109" s="79" t="s">
        <v>2099</v>
      </c>
      <c r="K109" t="s">
        <v>2045</v>
      </c>
      <c r="L109" t="s">
        <v>898</v>
      </c>
    </row>
    <row r="110" spans="2:12" x14ac:dyDescent="0.2">
      <c r="B110" t="s">
        <v>2227</v>
      </c>
      <c r="C110" s="63" t="s">
        <v>1034</v>
      </c>
      <c r="D110" s="118" t="s">
        <v>435</v>
      </c>
      <c r="E110" t="s">
        <v>990</v>
      </c>
      <c r="F110" t="s">
        <v>2042</v>
      </c>
      <c r="G110" t="s">
        <v>2042</v>
      </c>
      <c r="H110" t="s">
        <v>2054</v>
      </c>
      <c r="I110" s="78">
        <v>96759584</v>
      </c>
      <c r="J110" s="79" t="s">
        <v>2228</v>
      </c>
      <c r="K110" t="s">
        <v>2045</v>
      </c>
      <c r="L110" t="s">
        <v>898</v>
      </c>
    </row>
    <row r="111" spans="2:12" x14ac:dyDescent="0.2">
      <c r="B111" t="s">
        <v>2229</v>
      </c>
      <c r="C111" s="63" t="s">
        <v>1034</v>
      </c>
      <c r="D111" s="118" t="s">
        <v>435</v>
      </c>
      <c r="E111" t="s">
        <v>990</v>
      </c>
      <c r="F111" t="s">
        <v>2042</v>
      </c>
      <c r="G111" t="s">
        <v>2042</v>
      </c>
      <c r="H111" t="s">
        <v>2048</v>
      </c>
      <c r="I111" s="78">
        <v>96759585</v>
      </c>
      <c r="J111" s="79" t="s">
        <v>2230</v>
      </c>
      <c r="K111" t="s">
        <v>2045</v>
      </c>
      <c r="L111" t="s">
        <v>898</v>
      </c>
    </row>
    <row r="112" spans="2:12" x14ac:dyDescent="0.2">
      <c r="B112" t="s">
        <v>2231</v>
      </c>
      <c r="C112" s="63" t="s">
        <v>1034</v>
      </c>
      <c r="D112" s="118" t="s">
        <v>435</v>
      </c>
      <c r="E112" t="s">
        <v>990</v>
      </c>
      <c r="F112" t="s">
        <v>2042</v>
      </c>
      <c r="G112" t="s">
        <v>2042</v>
      </c>
      <c r="H112" s="37" t="s">
        <v>2232</v>
      </c>
      <c r="I112" s="78">
        <v>96759583</v>
      </c>
      <c r="J112" s="79" t="s">
        <v>2233</v>
      </c>
      <c r="K112" t="s">
        <v>2045</v>
      </c>
      <c r="L112" t="s">
        <v>898</v>
      </c>
    </row>
    <row r="113" spans="2:12" x14ac:dyDescent="0.2">
      <c r="B113" t="s">
        <v>2234</v>
      </c>
      <c r="C113" s="63" t="s">
        <v>2176</v>
      </c>
      <c r="D113" s="118" t="s">
        <v>257</v>
      </c>
      <c r="E113" t="s">
        <v>990</v>
      </c>
      <c r="F113" t="s">
        <v>2042</v>
      </c>
      <c r="G113" t="s">
        <v>2042</v>
      </c>
      <c r="H113" s="37" t="s">
        <v>2185</v>
      </c>
      <c r="I113" s="78">
        <v>96772283</v>
      </c>
      <c r="J113" s="79" t="s">
        <v>2044</v>
      </c>
      <c r="K113" t="s">
        <v>2045</v>
      </c>
      <c r="L113" t="s">
        <v>898</v>
      </c>
    </row>
    <row r="114" spans="2:12" x14ac:dyDescent="0.2">
      <c r="B114" t="s">
        <v>2235</v>
      </c>
      <c r="C114" s="63" t="s">
        <v>2176</v>
      </c>
      <c r="D114" s="118" t="s">
        <v>318</v>
      </c>
      <c r="E114" t="s">
        <v>990</v>
      </c>
      <c r="F114" t="s">
        <v>2042</v>
      </c>
      <c r="G114" t="s">
        <v>2042</v>
      </c>
      <c r="H114" s="37" t="s">
        <v>2185</v>
      </c>
      <c r="I114" s="78">
        <v>96772283</v>
      </c>
      <c r="J114" s="79" t="s">
        <v>2044</v>
      </c>
      <c r="K114" t="s">
        <v>2045</v>
      </c>
      <c r="L114" t="s">
        <v>898</v>
      </c>
    </row>
    <row r="115" spans="2:12" x14ac:dyDescent="0.2">
      <c r="B115" t="s">
        <v>2236</v>
      </c>
      <c r="C115" s="63" t="s">
        <v>2181</v>
      </c>
      <c r="D115" s="118" t="s">
        <v>257</v>
      </c>
      <c r="E115" t="s">
        <v>990</v>
      </c>
      <c r="F115" t="s">
        <v>2042</v>
      </c>
      <c r="G115" t="s">
        <v>2042</v>
      </c>
      <c r="H115" t="s">
        <v>2214</v>
      </c>
      <c r="I115" s="78">
        <v>96774813</v>
      </c>
      <c r="J115" s="79" t="s">
        <v>2069</v>
      </c>
      <c r="K115" t="s">
        <v>2045</v>
      </c>
      <c r="L115" t="s">
        <v>898</v>
      </c>
    </row>
    <row r="116" spans="2:12" x14ac:dyDescent="0.2">
      <c r="B116" t="s">
        <v>2237</v>
      </c>
      <c r="C116" s="63" t="s">
        <v>2181</v>
      </c>
      <c r="D116" s="118" t="s">
        <v>318</v>
      </c>
      <c r="E116" t="s">
        <v>990</v>
      </c>
      <c r="F116" t="s">
        <v>2042</v>
      </c>
      <c r="G116" t="s">
        <v>2042</v>
      </c>
      <c r="H116" s="37" t="s">
        <v>2185</v>
      </c>
      <c r="I116" s="78">
        <v>96774813</v>
      </c>
      <c r="J116" s="79" t="s">
        <v>2069</v>
      </c>
      <c r="K116" t="s">
        <v>2045</v>
      </c>
      <c r="L116" t="s">
        <v>898</v>
      </c>
    </row>
    <row r="117" spans="2:12" x14ac:dyDescent="0.2">
      <c r="B117" t="s">
        <v>2238</v>
      </c>
      <c r="C117" s="63" t="s">
        <v>1794</v>
      </c>
      <c r="D117" s="118" t="s">
        <v>435</v>
      </c>
      <c r="E117" t="s">
        <v>990</v>
      </c>
      <c r="F117" t="s">
        <v>2042</v>
      </c>
      <c r="G117" t="s">
        <v>2042</v>
      </c>
      <c r="H117" t="s">
        <v>2214</v>
      </c>
      <c r="I117" s="78">
        <v>96774813</v>
      </c>
      <c r="J117" s="79" t="s">
        <v>2069</v>
      </c>
      <c r="K117" t="s">
        <v>2045</v>
      </c>
      <c r="L117" t="s">
        <v>898</v>
      </c>
    </row>
    <row r="118" spans="2:12" x14ac:dyDescent="0.2">
      <c r="B118" t="s">
        <v>2239</v>
      </c>
      <c r="C118" s="63" t="s">
        <v>2027</v>
      </c>
      <c r="D118" s="118" t="s">
        <v>435</v>
      </c>
      <c r="E118" t="s">
        <v>990</v>
      </c>
      <c r="F118" t="s">
        <v>2042</v>
      </c>
      <c r="G118" t="s">
        <v>2042</v>
      </c>
      <c r="H118" t="s">
        <v>2054</v>
      </c>
      <c r="I118" s="78">
        <v>96774815</v>
      </c>
      <c r="J118" s="79" t="s">
        <v>2099</v>
      </c>
      <c r="K118" t="s">
        <v>2045</v>
      </c>
      <c r="L118" t="s">
        <v>898</v>
      </c>
    </row>
    <row r="119" spans="2:12" x14ac:dyDescent="0.2">
      <c r="B119" t="s">
        <v>2240</v>
      </c>
      <c r="C119" s="63" t="s">
        <v>2065</v>
      </c>
      <c r="D119" s="118" t="s">
        <v>435</v>
      </c>
      <c r="E119" t="s">
        <v>990</v>
      </c>
      <c r="F119" t="s">
        <v>2042</v>
      </c>
      <c r="G119" t="s">
        <v>2042</v>
      </c>
      <c r="H119" t="s">
        <v>2054</v>
      </c>
      <c r="I119" s="78">
        <v>96774815</v>
      </c>
      <c r="J119" s="79" t="s">
        <v>2099</v>
      </c>
      <c r="K119" t="s">
        <v>2045</v>
      </c>
      <c r="L119" t="s">
        <v>898</v>
      </c>
    </row>
    <row r="120" spans="2:12" x14ac:dyDescent="0.2">
      <c r="B120" t="s">
        <v>2241</v>
      </c>
      <c r="C120" s="63" t="s">
        <v>1014</v>
      </c>
      <c r="D120" s="118" t="s">
        <v>435</v>
      </c>
      <c r="E120" t="s">
        <v>990</v>
      </c>
      <c r="F120" t="s">
        <v>2042</v>
      </c>
      <c r="G120" t="s">
        <v>2042</v>
      </c>
      <c r="H120" t="s">
        <v>2054</v>
      </c>
      <c r="I120" s="78">
        <v>96759584</v>
      </c>
      <c r="J120" s="79" t="s">
        <v>2228</v>
      </c>
      <c r="K120" t="s">
        <v>2045</v>
      </c>
      <c r="L120" t="s">
        <v>898</v>
      </c>
    </row>
    <row r="121" spans="2:12" x14ac:dyDescent="0.2">
      <c r="B121" t="s">
        <v>2242</v>
      </c>
      <c r="C121" s="63" t="s">
        <v>1014</v>
      </c>
      <c r="D121" s="118" t="s">
        <v>435</v>
      </c>
      <c r="E121" t="s">
        <v>990</v>
      </c>
      <c r="F121" t="s">
        <v>2042</v>
      </c>
      <c r="G121" t="s">
        <v>2042</v>
      </c>
      <c r="H121" t="s">
        <v>2048</v>
      </c>
      <c r="I121" s="78">
        <v>96759585</v>
      </c>
      <c r="J121" s="79" t="s">
        <v>2230</v>
      </c>
      <c r="K121" t="s">
        <v>2045</v>
      </c>
      <c r="L121" t="s">
        <v>898</v>
      </c>
    </row>
    <row r="122" spans="2:12" ht="12" customHeight="1" x14ac:dyDescent="0.2">
      <c r="B122" t="s">
        <v>2243</v>
      </c>
      <c r="C122" s="63" t="s">
        <v>1014</v>
      </c>
      <c r="D122" s="118" t="s">
        <v>435</v>
      </c>
      <c r="E122" t="s">
        <v>990</v>
      </c>
      <c r="F122" t="s">
        <v>2042</v>
      </c>
      <c r="G122" t="s">
        <v>2042</v>
      </c>
      <c r="H122" t="s">
        <v>2244</v>
      </c>
      <c r="I122" s="78">
        <v>96759583</v>
      </c>
      <c r="J122" s="79" t="s">
        <v>2233</v>
      </c>
      <c r="K122" t="s">
        <v>2045</v>
      </c>
      <c r="L122" t="s">
        <v>898</v>
      </c>
    </row>
    <row r="123" spans="2:12" x14ac:dyDescent="0.2">
      <c r="B123" t="s">
        <v>2245</v>
      </c>
      <c r="C123" s="63" t="s">
        <v>1014</v>
      </c>
      <c r="D123" s="118" t="s">
        <v>746</v>
      </c>
      <c r="E123" t="s">
        <v>990</v>
      </c>
      <c r="F123" t="s">
        <v>2042</v>
      </c>
      <c r="G123" t="s">
        <v>2042</v>
      </c>
      <c r="H123" t="s">
        <v>2246</v>
      </c>
      <c r="I123" s="78">
        <v>96759583</v>
      </c>
      <c r="J123" s="79" t="s">
        <v>2233</v>
      </c>
      <c r="K123" t="s">
        <v>2045</v>
      </c>
      <c r="L123" t="s">
        <v>898</v>
      </c>
    </row>
    <row r="124" spans="2:12" x14ac:dyDescent="0.2">
      <c r="B124" t="s">
        <v>2247</v>
      </c>
      <c r="C124" s="63" t="s">
        <v>2248</v>
      </c>
      <c r="D124" s="118" t="s">
        <v>435</v>
      </c>
      <c r="E124" t="s">
        <v>990</v>
      </c>
      <c r="F124" t="s">
        <v>2042</v>
      </c>
      <c r="G124" t="s">
        <v>2042</v>
      </c>
      <c r="H124" t="s">
        <v>2048</v>
      </c>
      <c r="I124" s="2">
        <v>96774816</v>
      </c>
      <c r="J124" s="79" t="s">
        <v>2049</v>
      </c>
      <c r="K124" t="s">
        <v>2045</v>
      </c>
      <c r="L124" t="s">
        <v>898</v>
      </c>
    </row>
    <row r="125" spans="2:12" x14ac:dyDescent="0.2">
      <c r="B125" t="s">
        <v>2249</v>
      </c>
      <c r="C125" s="63" t="s">
        <v>2189</v>
      </c>
      <c r="D125" s="118" t="s">
        <v>318</v>
      </c>
      <c r="E125" t="s">
        <v>990</v>
      </c>
      <c r="F125" t="s">
        <v>2042</v>
      </c>
      <c r="G125" t="s">
        <v>2042</v>
      </c>
      <c r="H125" s="37" t="s">
        <v>2185</v>
      </c>
      <c r="I125" s="78">
        <v>96774813</v>
      </c>
      <c r="J125" s="79" t="s">
        <v>2069</v>
      </c>
      <c r="K125" t="s">
        <v>2045</v>
      </c>
      <c r="L125" t="s">
        <v>898</v>
      </c>
    </row>
    <row r="126" spans="2:12" x14ac:dyDescent="0.2">
      <c r="B126" t="s">
        <v>2250</v>
      </c>
      <c r="C126" s="63" t="s">
        <v>1911</v>
      </c>
      <c r="D126" s="118" t="s">
        <v>435</v>
      </c>
      <c r="E126" t="s">
        <v>990</v>
      </c>
      <c r="F126" t="s">
        <v>2042</v>
      </c>
      <c r="G126" t="s">
        <v>2042</v>
      </c>
      <c r="H126" t="s">
        <v>2054</v>
      </c>
      <c r="I126" s="78">
        <v>96774815</v>
      </c>
      <c r="J126" s="79" t="s">
        <v>2099</v>
      </c>
      <c r="K126" t="s">
        <v>2045</v>
      </c>
      <c r="L126" t="s">
        <v>898</v>
      </c>
    </row>
    <row r="127" spans="2:12" x14ac:dyDescent="0.2">
      <c r="B127" t="s">
        <v>2251</v>
      </c>
      <c r="C127" s="63" t="s">
        <v>2193</v>
      </c>
      <c r="D127" s="118" t="s">
        <v>435</v>
      </c>
      <c r="E127" t="s">
        <v>990</v>
      </c>
      <c r="F127" t="s">
        <v>2042</v>
      </c>
      <c r="G127" t="s">
        <v>2042</v>
      </c>
      <c r="H127" t="s">
        <v>2059</v>
      </c>
      <c r="I127" s="2">
        <v>96759582</v>
      </c>
      <c r="J127" s="79" t="s">
        <v>2060</v>
      </c>
      <c r="K127" t="s">
        <v>2045</v>
      </c>
      <c r="L127" t="s">
        <v>898</v>
      </c>
    </row>
    <row r="128" spans="2:12" x14ac:dyDescent="0.2">
      <c r="B128" t="s">
        <v>2252</v>
      </c>
      <c r="C128" s="63" t="s">
        <v>1911</v>
      </c>
      <c r="D128" s="118" t="s">
        <v>746</v>
      </c>
      <c r="E128" t="s">
        <v>990</v>
      </c>
      <c r="F128" t="s">
        <v>2042</v>
      </c>
      <c r="G128" t="s">
        <v>2042</v>
      </c>
      <c r="H128" s="37" t="s">
        <v>2253</v>
      </c>
      <c r="I128" s="78">
        <v>96759582</v>
      </c>
      <c r="J128" s="79" t="s">
        <v>2060</v>
      </c>
      <c r="K128" t="s">
        <v>2045</v>
      </c>
      <c r="L128" t="s">
        <v>898</v>
      </c>
    </row>
    <row r="129" spans="1:12" x14ac:dyDescent="0.2">
      <c r="B129" t="s">
        <v>2254</v>
      </c>
      <c r="C129" s="63" t="s">
        <v>1072</v>
      </c>
      <c r="D129" s="118" t="s">
        <v>746</v>
      </c>
      <c r="E129" t="s">
        <v>990</v>
      </c>
      <c r="F129" t="s">
        <v>2042</v>
      </c>
      <c r="G129" t="s">
        <v>2042</v>
      </c>
      <c r="H129" t="s">
        <v>2246</v>
      </c>
      <c r="I129" s="78">
        <v>96759583</v>
      </c>
      <c r="J129" s="79" t="s">
        <v>2233</v>
      </c>
      <c r="K129" t="s">
        <v>2045</v>
      </c>
      <c r="L129" t="s">
        <v>898</v>
      </c>
    </row>
    <row r="130" spans="1:12" x14ac:dyDescent="0.2">
      <c r="B130" t="s">
        <v>2255</v>
      </c>
      <c r="C130" s="63" t="s">
        <v>2197</v>
      </c>
      <c r="D130" s="118" t="s">
        <v>435</v>
      </c>
      <c r="E130" t="s">
        <v>990</v>
      </c>
      <c r="F130" t="s">
        <v>2042</v>
      </c>
      <c r="G130" t="s">
        <v>2042</v>
      </c>
      <c r="H130" t="s">
        <v>2059</v>
      </c>
      <c r="I130" s="2">
        <v>96759582</v>
      </c>
      <c r="J130" s="79" t="s">
        <v>2060</v>
      </c>
      <c r="K130" t="s">
        <v>2045</v>
      </c>
      <c r="L130" t="s">
        <v>898</v>
      </c>
    </row>
    <row r="131" spans="1:12" x14ac:dyDescent="0.2">
      <c r="B131" t="s">
        <v>2256</v>
      </c>
      <c r="C131" t="s">
        <v>2200</v>
      </c>
      <c r="D131" s="118" t="s">
        <v>435</v>
      </c>
      <c r="E131" t="s">
        <v>990</v>
      </c>
      <c r="F131" t="s">
        <v>2042</v>
      </c>
      <c r="G131" t="s">
        <v>2042</v>
      </c>
      <c r="H131" t="s">
        <v>2214</v>
      </c>
      <c r="I131" s="78">
        <v>96774813</v>
      </c>
      <c r="J131" s="79" t="s">
        <v>2069</v>
      </c>
      <c r="K131" t="s">
        <v>2045</v>
      </c>
      <c r="L131" t="s">
        <v>898</v>
      </c>
    </row>
    <row r="132" spans="1:12" x14ac:dyDescent="0.2">
      <c r="B132" s="37" t="s">
        <v>2257</v>
      </c>
      <c r="C132" s="63" t="s">
        <v>1082</v>
      </c>
      <c r="D132" s="118" t="s">
        <v>435</v>
      </c>
      <c r="E132" t="s">
        <v>990</v>
      </c>
      <c r="F132" t="s">
        <v>2042</v>
      </c>
      <c r="G132" t="s">
        <v>2042</v>
      </c>
      <c r="H132" t="s">
        <v>2054</v>
      </c>
      <c r="I132" s="78">
        <v>96774815</v>
      </c>
      <c r="J132" s="79" t="s">
        <v>2099</v>
      </c>
      <c r="K132" t="s">
        <v>2045</v>
      </c>
      <c r="L132" t="s">
        <v>898</v>
      </c>
    </row>
    <row r="133" spans="1:12" x14ac:dyDescent="0.2">
      <c r="B133" s="37" t="s">
        <v>2258</v>
      </c>
      <c r="C133" s="63" t="s">
        <v>1065</v>
      </c>
      <c r="D133" s="118" t="s">
        <v>435</v>
      </c>
      <c r="E133" t="s">
        <v>990</v>
      </c>
      <c r="F133" t="s">
        <v>2042</v>
      </c>
      <c r="G133" t="s">
        <v>2042</v>
      </c>
      <c r="H133" t="s">
        <v>2259</v>
      </c>
      <c r="I133" s="2">
        <v>96759582</v>
      </c>
      <c r="J133" s="79" t="s">
        <v>2060</v>
      </c>
      <c r="K133" t="s">
        <v>2045</v>
      </c>
      <c r="L133" t="s">
        <v>898</v>
      </c>
    </row>
    <row r="134" spans="1:12" x14ac:dyDescent="0.2">
      <c r="B134" s="37" t="s">
        <v>2260</v>
      </c>
      <c r="C134" s="100" t="s">
        <v>1082</v>
      </c>
      <c r="D134" s="118" t="s">
        <v>746</v>
      </c>
      <c r="E134" t="s">
        <v>990</v>
      </c>
      <c r="F134" t="s">
        <v>2042</v>
      </c>
      <c r="G134" t="s">
        <v>2042</v>
      </c>
      <c r="H134" s="101" t="s">
        <v>2253</v>
      </c>
      <c r="I134" s="78">
        <v>96759582</v>
      </c>
      <c r="J134" s="79" t="s">
        <v>2060</v>
      </c>
      <c r="K134" t="s">
        <v>2045</v>
      </c>
      <c r="L134" t="s">
        <v>898</v>
      </c>
    </row>
    <row r="135" spans="1:12" x14ac:dyDescent="0.2">
      <c r="B135" s="37" t="s">
        <v>2261</v>
      </c>
      <c r="C135" s="100" t="s">
        <v>1090</v>
      </c>
      <c r="D135" s="118" t="s">
        <v>746</v>
      </c>
      <c r="E135" t="s">
        <v>990</v>
      </c>
      <c r="F135" t="s">
        <v>2042</v>
      </c>
      <c r="G135" t="s">
        <v>2042</v>
      </c>
      <c r="H135" s="101" t="s">
        <v>2262</v>
      </c>
      <c r="I135" s="78">
        <v>96759583</v>
      </c>
      <c r="J135" s="79" t="s">
        <v>2233</v>
      </c>
      <c r="K135" t="s">
        <v>2045</v>
      </c>
      <c r="L135" t="s">
        <v>898</v>
      </c>
    </row>
    <row r="136" spans="1:12" x14ac:dyDescent="0.2">
      <c r="B136" s="37" t="s">
        <v>2263</v>
      </c>
      <c r="C136" s="63" t="s">
        <v>1082</v>
      </c>
      <c r="D136" s="118" t="s">
        <v>435</v>
      </c>
      <c r="E136" t="s">
        <v>990</v>
      </c>
      <c r="F136" t="s">
        <v>2042</v>
      </c>
      <c r="G136" t="s">
        <v>2042</v>
      </c>
      <c r="H136" t="s">
        <v>2059</v>
      </c>
      <c r="I136" s="2">
        <v>96759582</v>
      </c>
      <c r="J136" s="79" t="s">
        <v>2060</v>
      </c>
      <c r="K136" t="s">
        <v>2045</v>
      </c>
      <c r="L136" t="s">
        <v>898</v>
      </c>
    </row>
    <row r="137" spans="1:12" x14ac:dyDescent="0.2">
      <c r="B137" s="37" t="s">
        <v>2264</v>
      </c>
      <c r="C137" s="100" t="s">
        <v>1095</v>
      </c>
      <c r="D137" s="118" t="s">
        <v>746</v>
      </c>
      <c r="E137" t="s">
        <v>990</v>
      </c>
      <c r="F137" t="s">
        <v>2042</v>
      </c>
      <c r="G137" t="s">
        <v>2042</v>
      </c>
      <c r="H137" s="101" t="s">
        <v>2253</v>
      </c>
      <c r="I137" s="78">
        <v>96759582</v>
      </c>
      <c r="J137" s="79" t="s">
        <v>2060</v>
      </c>
      <c r="K137" t="s">
        <v>2045</v>
      </c>
      <c r="L137" t="s">
        <v>898</v>
      </c>
    </row>
    <row r="138" spans="1:12" x14ac:dyDescent="0.2">
      <c r="B138" s="37" t="s">
        <v>2265</v>
      </c>
      <c r="C138" t="s">
        <v>2141</v>
      </c>
      <c r="D138" s="122" t="s">
        <v>435</v>
      </c>
      <c r="E138" t="s">
        <v>990</v>
      </c>
      <c r="F138" t="s">
        <v>2042</v>
      </c>
      <c r="G138" t="s">
        <v>2042</v>
      </c>
      <c r="H138" t="s">
        <v>2048</v>
      </c>
      <c r="I138" s="2">
        <v>96774816</v>
      </c>
      <c r="J138" s="79" t="s">
        <v>2049</v>
      </c>
      <c r="K138" t="s">
        <v>2045</v>
      </c>
      <c r="L138" t="s">
        <v>898</v>
      </c>
    </row>
    <row r="139" spans="1:12" x14ac:dyDescent="0.2">
      <c r="B139" s="37" t="s">
        <v>2266</v>
      </c>
      <c r="C139" s="63" t="s">
        <v>2027</v>
      </c>
      <c r="D139" s="118" t="s">
        <v>435</v>
      </c>
      <c r="E139" t="s">
        <v>990</v>
      </c>
      <c r="F139" t="s">
        <v>2042</v>
      </c>
      <c r="G139" t="s">
        <v>2042</v>
      </c>
      <c r="H139" t="s">
        <v>2267</v>
      </c>
      <c r="I139" s="2" t="s">
        <v>901</v>
      </c>
      <c r="K139" t="s">
        <v>2045</v>
      </c>
      <c r="L139" t="s">
        <v>898</v>
      </c>
    </row>
    <row r="140" spans="1:12" x14ac:dyDescent="0.2">
      <c r="B140" s="37" t="s">
        <v>2268</v>
      </c>
      <c r="C140" s="63" t="s">
        <v>1082</v>
      </c>
      <c r="D140" s="118" t="s">
        <v>435</v>
      </c>
      <c r="E140" t="s">
        <v>990</v>
      </c>
      <c r="F140" t="s">
        <v>2042</v>
      </c>
      <c r="G140" t="s">
        <v>2042</v>
      </c>
      <c r="H140" s="37" t="s">
        <v>2267</v>
      </c>
      <c r="I140" s="2" t="s">
        <v>901</v>
      </c>
      <c r="K140" t="s">
        <v>2045</v>
      </c>
      <c r="L140" t="s">
        <v>898</v>
      </c>
    </row>
    <row r="141" spans="1:12" x14ac:dyDescent="0.2">
      <c r="B141" s="37" t="s">
        <v>2269</v>
      </c>
      <c r="C141" s="37" t="s">
        <v>2270</v>
      </c>
      <c r="D141" s="122" t="s">
        <v>435</v>
      </c>
      <c r="E141" t="s">
        <v>1232</v>
      </c>
      <c r="F141" t="s">
        <v>2271</v>
      </c>
      <c r="G141" t="s">
        <v>2271</v>
      </c>
      <c r="H141" t="s">
        <v>2048</v>
      </c>
      <c r="I141" s="2">
        <v>96774816</v>
      </c>
      <c r="J141" s="79" t="s">
        <v>2049</v>
      </c>
      <c r="K141" t="s">
        <v>2272</v>
      </c>
      <c r="L141" t="s">
        <v>898</v>
      </c>
    </row>
    <row r="142" spans="1:12" x14ac:dyDescent="0.2">
      <c r="A142" s="48" t="s">
        <v>88</v>
      </c>
      <c r="B142" s="37"/>
      <c r="C142" s="63"/>
      <c r="I142" s="2"/>
    </row>
    <row r="143" spans="1:12" x14ac:dyDescent="0.2">
      <c r="B143" s="37"/>
      <c r="C143" s="63"/>
      <c r="I143" s="2"/>
    </row>
    <row r="144" spans="1:12" x14ac:dyDescent="0.2">
      <c r="B144" s="37"/>
      <c r="C144" s="63"/>
      <c r="I144" s="2"/>
    </row>
    <row r="145" spans="2:9" x14ac:dyDescent="0.2">
      <c r="B145" s="37"/>
      <c r="C145" s="63"/>
      <c r="I145" s="2"/>
    </row>
    <row r="146" spans="2:9" x14ac:dyDescent="0.2">
      <c r="B146" s="37"/>
      <c r="C146" s="63"/>
      <c r="I146" s="2"/>
    </row>
    <row r="147" spans="2:9" x14ac:dyDescent="0.2">
      <c r="B147" s="37"/>
      <c r="C147" s="63"/>
      <c r="I147" s="2"/>
    </row>
    <row r="148" spans="2:9" x14ac:dyDescent="0.2">
      <c r="B148" s="37"/>
      <c r="C148" s="63"/>
      <c r="I148" s="2"/>
    </row>
    <row r="149" spans="2:9" x14ac:dyDescent="0.2">
      <c r="B149" s="37"/>
      <c r="C149" s="63"/>
      <c r="I149" s="2"/>
    </row>
    <row r="150" spans="2:9" x14ac:dyDescent="0.2">
      <c r="B150" s="37"/>
      <c r="C150" s="63"/>
      <c r="I150" s="2"/>
    </row>
    <row r="151" spans="2:9" x14ac:dyDescent="0.2">
      <c r="B151" s="37"/>
      <c r="C151" s="63"/>
      <c r="I151" s="2"/>
    </row>
    <row r="152" spans="2:9" x14ac:dyDescent="0.2">
      <c r="C152" s="63"/>
      <c r="I152" s="2"/>
    </row>
    <row r="153" spans="2:9" x14ac:dyDescent="0.2">
      <c r="C153" s="63"/>
      <c r="I153" s="2"/>
    </row>
  </sheetData>
  <autoFilter ref="A6:S151" xr:uid="{00000000-0009-0000-0000-000005000000}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defaultColWidth="9.140625" defaultRowHeight="12.75" x14ac:dyDescent="0.2"/>
  <cols>
    <col min="1" max="1" width="27.85546875" style="12" bestFit="1" customWidth="1"/>
    <col min="2" max="2" width="7.140625" customWidth="1"/>
    <col min="3" max="3" width="31.140625" customWidth="1"/>
    <col min="4" max="4" width="30" bestFit="1" customWidth="1"/>
    <col min="5" max="5" width="91.28515625" customWidth="1"/>
    <col min="6" max="6" width="9.28515625" bestFit="1" customWidth="1"/>
    <col min="7" max="7" width="24.85546875" bestFit="1" customWidth="1"/>
    <col min="8" max="8" width="22" customWidth="1"/>
    <col min="9" max="9" width="13.28515625" customWidth="1"/>
    <col min="10" max="10" width="9" bestFit="1" customWidth="1"/>
    <col min="11" max="11" width="34.57031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3" ht="13.9" customHeight="1" thickBot="1" x14ac:dyDescent="0.25">
      <c r="A1" s="40" t="s">
        <v>63</v>
      </c>
      <c r="B1" s="55"/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8"/>
      <c r="R1" s="18"/>
      <c r="S1" s="18"/>
      <c r="T1" s="18"/>
      <c r="U1" s="18"/>
      <c r="V1" s="18"/>
      <c r="W1" s="18" t="s">
        <v>667</v>
      </c>
    </row>
    <row r="2" spans="1:23" ht="13.9" customHeight="1" thickTop="1" x14ac:dyDescent="0.2">
      <c r="A2" s="42" t="s">
        <v>2273</v>
      </c>
      <c r="B2" s="53"/>
      <c r="C2" s="43" t="str">
        <f>IF($A$6="Full Data","ID","")</f>
        <v>ID</v>
      </c>
      <c r="D2" s="43" t="str">
        <f>IF($A$6="Quick Price","ID","")</f>
        <v/>
      </c>
      <c r="E2" s="43" t="s">
        <v>71</v>
      </c>
      <c r="F2" s="43" t="s">
        <v>676</v>
      </c>
      <c r="G2" s="43"/>
      <c r="H2" s="43" t="str">
        <f>IF($A$6="Full Data","WearRingMaterial","")</f>
        <v>WearRingMaterial</v>
      </c>
      <c r="I2" s="43" t="str">
        <f>IF($A$6="Full Data","PacoMatlCode","")</f>
        <v>PacoMatlCode</v>
      </c>
      <c r="J2" s="43" t="str">
        <f>IF($A$6="Full Data","BOM","")</f>
        <v>BOM</v>
      </c>
      <c r="K2" s="43"/>
      <c r="L2" s="43" t="s">
        <v>671</v>
      </c>
      <c r="M2" s="43"/>
      <c r="N2" s="43"/>
      <c r="O2" s="43" t="str">
        <f>IF($A$6="Full Data","LeadtimeID","")</f>
        <v>LeadtimeID</v>
      </c>
      <c r="P2" s="43"/>
    </row>
    <row r="3" spans="1:23" x14ac:dyDescent="0.2">
      <c r="A3" s="42" t="str">
        <f>IF($A$6="Full Data", "PumpOptions", "BasicOptionsDynamicDesc")</f>
        <v>PumpOptions</v>
      </c>
      <c r="B3" s="53"/>
      <c r="C3" s="43" t="str">
        <f>IF($A$6="Full Data","PriceList","")</f>
        <v>PriceList</v>
      </c>
      <c r="D3" s="43" t="str">
        <f>IF($A$6="Quick Price","PriceList","")</f>
        <v/>
      </c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43"/>
    </row>
    <row r="4" spans="1:23" x14ac:dyDescent="0.2">
      <c r="A4" s="44" t="s">
        <v>83</v>
      </c>
      <c r="B4" s="54"/>
      <c r="C4" s="45" t="str">
        <f>IF($A$6="Full Data","pointer-merge","")</f>
        <v>pointer-merge</v>
      </c>
      <c r="D4" s="45" t="str">
        <f>IF($A$6="Quick Price","pointer-merge","")</f>
        <v/>
      </c>
      <c r="E4" s="45" t="s">
        <v>85</v>
      </c>
      <c r="F4" s="45" t="s">
        <v>85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/>
      <c r="L4" s="45" t="s">
        <v>84</v>
      </c>
      <c r="M4" s="45"/>
      <c r="N4" s="45"/>
      <c r="O4" s="45" t="str">
        <f>IF($A$6="Full Data","pointer", "")</f>
        <v>pointer</v>
      </c>
      <c r="P4" s="45"/>
      <c r="Q4" s="29" t="s">
        <v>88</v>
      </c>
      <c r="R4" s="19"/>
      <c r="S4" s="19"/>
      <c r="T4" s="19"/>
      <c r="U4" s="19"/>
      <c r="V4" s="19"/>
      <c r="W4" s="19"/>
    </row>
    <row r="5" spans="1:23" ht="13.9" customHeight="1" thickBot="1" x14ac:dyDescent="0.25">
      <c r="A5" s="46" t="s">
        <v>89</v>
      </c>
      <c r="B5" s="51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8"/>
      <c r="R5" s="18"/>
      <c r="S5" s="18"/>
      <c r="T5" s="18"/>
      <c r="U5" s="18"/>
      <c r="V5" s="18"/>
      <c r="W5" s="18"/>
    </row>
    <row r="6" spans="1:23" ht="13.9" customHeight="1" thickTop="1" x14ac:dyDescent="0.2">
      <c r="A6" s="52" t="s">
        <v>867</v>
      </c>
      <c r="B6" s="6" t="s">
        <v>868</v>
      </c>
      <c r="C6" s="6" t="s">
        <v>65</v>
      </c>
      <c r="D6" s="6"/>
      <c r="E6" s="6" t="s">
        <v>71</v>
      </c>
      <c r="F6" s="6" t="s">
        <v>676</v>
      </c>
      <c r="G6" s="7" t="s">
        <v>871</v>
      </c>
      <c r="H6" s="6" t="s">
        <v>2274</v>
      </c>
      <c r="I6" s="6" t="s">
        <v>2275</v>
      </c>
      <c r="J6" s="6" t="s">
        <v>875</v>
      </c>
      <c r="K6" s="31" t="s">
        <v>3</v>
      </c>
      <c r="L6" s="13" t="s">
        <v>677</v>
      </c>
      <c r="M6" s="133" t="s">
        <v>678</v>
      </c>
      <c r="N6" s="49" t="s">
        <v>679</v>
      </c>
      <c r="O6" s="13" t="s">
        <v>672</v>
      </c>
      <c r="P6" s="49" t="s">
        <v>877</v>
      </c>
    </row>
    <row r="7" spans="1:23" x14ac:dyDescent="0.2">
      <c r="A7" s="39" t="s">
        <v>95</v>
      </c>
      <c r="B7" s="4" t="s">
        <v>926</v>
      </c>
      <c r="C7" t="s">
        <v>2276</v>
      </c>
      <c r="D7" t="str">
        <f t="shared" ref="D7:D38" si="0">IF(B7="Y", C7,"")</f>
        <v>Price_BOM_LCS_WearRings_001</v>
      </c>
      <c r="E7" t="s">
        <v>1257</v>
      </c>
      <c r="F7" s="2" t="s">
        <v>257</v>
      </c>
      <c r="G7" t="s">
        <v>2277</v>
      </c>
      <c r="H7" t="s">
        <v>2278</v>
      </c>
      <c r="I7" s="37" t="s">
        <v>2279</v>
      </c>
      <c r="J7" s="37">
        <v>98567016</v>
      </c>
      <c r="K7" s="37" t="s">
        <v>2280</v>
      </c>
      <c r="L7" t="s">
        <v>2281</v>
      </c>
      <c r="M7">
        <v>0</v>
      </c>
      <c r="N7" t="s">
        <v>2282</v>
      </c>
      <c r="O7" s="37" t="s">
        <v>898</v>
      </c>
      <c r="P7" s="37">
        <v>0</v>
      </c>
    </row>
    <row r="8" spans="1:23" x14ac:dyDescent="0.2">
      <c r="B8" s="4" t="s">
        <v>926</v>
      </c>
      <c r="C8" t="s">
        <v>2283</v>
      </c>
      <c r="D8" t="str">
        <f t="shared" si="0"/>
        <v>Price_BOM_LCS_WearRings_002</v>
      </c>
      <c r="E8" t="s">
        <v>909</v>
      </c>
      <c r="F8" s="2" t="s">
        <v>257</v>
      </c>
      <c r="G8" t="s">
        <v>2277</v>
      </c>
      <c r="H8" t="s">
        <v>2278</v>
      </c>
      <c r="I8" s="37" t="s">
        <v>2279</v>
      </c>
      <c r="J8" s="37">
        <v>98567018</v>
      </c>
      <c r="K8" s="37" t="s">
        <v>2284</v>
      </c>
      <c r="L8" t="s">
        <v>2281</v>
      </c>
      <c r="M8">
        <v>0</v>
      </c>
      <c r="N8" t="s">
        <v>2282</v>
      </c>
      <c r="O8" s="37" t="s">
        <v>898</v>
      </c>
      <c r="P8" s="37">
        <v>0</v>
      </c>
    </row>
    <row r="9" spans="1:23" x14ac:dyDescent="0.2">
      <c r="B9" s="4" t="s">
        <v>926</v>
      </c>
      <c r="C9" t="s">
        <v>2285</v>
      </c>
      <c r="D9" t="str">
        <f t="shared" si="0"/>
        <v>Price_BOM_LCS_WearRings_003</v>
      </c>
      <c r="E9" t="s">
        <v>920</v>
      </c>
      <c r="F9" s="2" t="s">
        <v>257</v>
      </c>
      <c r="G9" t="s">
        <v>2277</v>
      </c>
      <c r="H9" t="s">
        <v>2278</v>
      </c>
      <c r="I9" s="37" t="s">
        <v>2279</v>
      </c>
      <c r="J9" s="37">
        <v>98567019</v>
      </c>
      <c r="K9" s="37" t="s">
        <v>2286</v>
      </c>
      <c r="L9" t="s">
        <v>2281</v>
      </c>
      <c r="M9">
        <v>0</v>
      </c>
      <c r="N9" t="s">
        <v>2282</v>
      </c>
      <c r="O9" s="37" t="s">
        <v>898</v>
      </c>
      <c r="P9" s="37">
        <v>0</v>
      </c>
    </row>
    <row r="10" spans="1:23" x14ac:dyDescent="0.2">
      <c r="B10" s="4" t="s">
        <v>926</v>
      </c>
      <c r="C10" t="s">
        <v>2287</v>
      </c>
      <c r="D10" t="str">
        <f t="shared" si="0"/>
        <v>Price_BOM_LCS_WearRings_004</v>
      </c>
      <c r="E10" t="s">
        <v>1309</v>
      </c>
      <c r="F10" s="2" t="s">
        <v>257</v>
      </c>
      <c r="G10" t="s">
        <v>2277</v>
      </c>
      <c r="H10" t="s">
        <v>2278</v>
      </c>
      <c r="I10" s="37" t="s">
        <v>2279</v>
      </c>
      <c r="J10" s="37">
        <v>98567019</v>
      </c>
      <c r="K10" s="37" t="s">
        <v>2286</v>
      </c>
      <c r="L10" t="s">
        <v>2281</v>
      </c>
      <c r="M10">
        <v>0</v>
      </c>
      <c r="N10" t="s">
        <v>2282</v>
      </c>
      <c r="O10" s="37" t="s">
        <v>898</v>
      </c>
      <c r="P10" s="37">
        <v>0</v>
      </c>
    </row>
    <row r="11" spans="1:23" x14ac:dyDescent="0.2">
      <c r="B11" s="4" t="s">
        <v>926</v>
      </c>
      <c r="C11" t="s">
        <v>2288</v>
      </c>
      <c r="D11" t="str">
        <f t="shared" si="0"/>
        <v>Price_BOM_LCS_WearRings_005</v>
      </c>
      <c r="E11" t="s">
        <v>1326</v>
      </c>
      <c r="F11" s="2" t="s">
        <v>318</v>
      </c>
      <c r="G11" t="s">
        <v>2277</v>
      </c>
      <c r="H11" t="s">
        <v>2278</v>
      </c>
      <c r="I11" s="37" t="s">
        <v>2279</v>
      </c>
      <c r="J11" s="37">
        <v>98567019</v>
      </c>
      <c r="K11" s="37" t="s">
        <v>2286</v>
      </c>
      <c r="L11" t="s">
        <v>2281</v>
      </c>
      <c r="M11">
        <v>0</v>
      </c>
      <c r="N11" t="s">
        <v>2282</v>
      </c>
      <c r="O11" s="37" t="s">
        <v>898</v>
      </c>
      <c r="P11" s="37">
        <v>0</v>
      </c>
    </row>
    <row r="12" spans="1:23" x14ac:dyDescent="0.2">
      <c r="B12" s="4" t="s">
        <v>926</v>
      </c>
      <c r="C12" t="s">
        <v>2289</v>
      </c>
      <c r="D12" t="str">
        <f t="shared" si="0"/>
        <v>Price_BOM_LCS_WearRings_006</v>
      </c>
      <c r="E12" t="s">
        <v>1342</v>
      </c>
      <c r="F12" s="2" t="s">
        <v>257</v>
      </c>
      <c r="G12" t="s">
        <v>2277</v>
      </c>
      <c r="H12" t="s">
        <v>2278</v>
      </c>
      <c r="I12" s="37" t="s">
        <v>2279</v>
      </c>
      <c r="J12" s="88">
        <v>98567031</v>
      </c>
      <c r="K12" s="88" t="s">
        <v>2290</v>
      </c>
      <c r="L12" t="s">
        <v>2281</v>
      </c>
      <c r="M12">
        <v>0</v>
      </c>
      <c r="N12" t="s">
        <v>2282</v>
      </c>
      <c r="O12" s="37" t="s">
        <v>898</v>
      </c>
      <c r="P12" s="37">
        <v>0</v>
      </c>
    </row>
    <row r="13" spans="1:23" x14ac:dyDescent="0.2">
      <c r="B13" s="4" t="s">
        <v>926</v>
      </c>
      <c r="C13" t="s">
        <v>2291</v>
      </c>
      <c r="D13" t="str">
        <f t="shared" si="0"/>
        <v>Price_BOM_LCS_WearRings_007</v>
      </c>
      <c r="E13" t="s">
        <v>1359</v>
      </c>
      <c r="F13" s="2" t="s">
        <v>318</v>
      </c>
      <c r="G13" t="s">
        <v>2277</v>
      </c>
      <c r="H13" t="s">
        <v>2278</v>
      </c>
      <c r="I13" s="37" t="s">
        <v>2279</v>
      </c>
      <c r="J13" s="88">
        <v>98567031</v>
      </c>
      <c r="K13" s="88" t="s">
        <v>2290</v>
      </c>
      <c r="L13" t="s">
        <v>2281</v>
      </c>
      <c r="M13">
        <v>0</v>
      </c>
      <c r="N13" t="s">
        <v>2282</v>
      </c>
      <c r="O13" s="37" t="s">
        <v>898</v>
      </c>
      <c r="P13" s="37">
        <v>0</v>
      </c>
    </row>
    <row r="14" spans="1:23" x14ac:dyDescent="0.2">
      <c r="B14" s="4" t="s">
        <v>926</v>
      </c>
      <c r="C14" t="s">
        <v>2292</v>
      </c>
      <c r="D14" t="str">
        <f t="shared" si="0"/>
        <v>Price_BOM_LCS_WearRings_008</v>
      </c>
      <c r="E14" t="s">
        <v>1376</v>
      </c>
      <c r="F14" s="2" t="s">
        <v>257</v>
      </c>
      <c r="G14" t="s">
        <v>2277</v>
      </c>
      <c r="H14" t="s">
        <v>2278</v>
      </c>
      <c r="I14" s="37" t="s">
        <v>2279</v>
      </c>
      <c r="J14" s="88">
        <v>98567031</v>
      </c>
      <c r="K14" s="88" t="s">
        <v>2290</v>
      </c>
      <c r="L14" t="s">
        <v>2281</v>
      </c>
      <c r="M14">
        <v>0</v>
      </c>
      <c r="N14" t="s">
        <v>2282</v>
      </c>
      <c r="O14" s="37" t="s">
        <v>898</v>
      </c>
      <c r="P14" s="37">
        <v>0</v>
      </c>
    </row>
    <row r="15" spans="1:23" x14ac:dyDescent="0.2">
      <c r="B15" s="4" t="s">
        <v>926</v>
      </c>
      <c r="C15" t="s">
        <v>2293</v>
      </c>
      <c r="D15" t="str">
        <f t="shared" si="0"/>
        <v>Price_BOM_LCS_WearRings_009</v>
      </c>
      <c r="E15" t="s">
        <v>1393</v>
      </c>
      <c r="F15" s="2" t="s">
        <v>318</v>
      </c>
      <c r="G15" t="s">
        <v>2277</v>
      </c>
      <c r="H15" t="s">
        <v>2278</v>
      </c>
      <c r="I15" s="37" t="s">
        <v>2279</v>
      </c>
      <c r="J15" s="88">
        <v>98567031</v>
      </c>
      <c r="K15" s="88" t="s">
        <v>2290</v>
      </c>
      <c r="L15" t="s">
        <v>2281</v>
      </c>
      <c r="M15">
        <v>0</v>
      </c>
      <c r="N15" t="s">
        <v>2282</v>
      </c>
      <c r="O15" s="37" t="s">
        <v>898</v>
      </c>
      <c r="P15" s="37">
        <v>0</v>
      </c>
    </row>
    <row r="16" spans="1:23" x14ac:dyDescent="0.2">
      <c r="B16" s="4" t="s">
        <v>926</v>
      </c>
      <c r="C16" t="s">
        <v>2294</v>
      </c>
      <c r="D16" t="str">
        <f t="shared" si="0"/>
        <v>Price_BOM_LCS_WearRings_010</v>
      </c>
      <c r="E16" t="s">
        <v>1410</v>
      </c>
      <c r="F16" s="2" t="s">
        <v>257</v>
      </c>
      <c r="G16" t="s">
        <v>2277</v>
      </c>
      <c r="H16" t="s">
        <v>2278</v>
      </c>
      <c r="I16" s="37" t="s">
        <v>2279</v>
      </c>
      <c r="J16" s="37">
        <v>98567032</v>
      </c>
      <c r="K16" s="37" t="s">
        <v>2295</v>
      </c>
      <c r="L16" t="s">
        <v>2281</v>
      </c>
      <c r="M16">
        <v>0</v>
      </c>
      <c r="N16" t="s">
        <v>2282</v>
      </c>
      <c r="O16" s="37" t="s">
        <v>898</v>
      </c>
      <c r="P16" s="37">
        <v>0</v>
      </c>
    </row>
    <row r="17" spans="2:16" x14ac:dyDescent="0.2">
      <c r="B17" s="4" t="s">
        <v>926</v>
      </c>
      <c r="C17" t="s">
        <v>2296</v>
      </c>
      <c r="D17" t="str">
        <f t="shared" si="0"/>
        <v>Price_BOM_LCS_WearRings_011</v>
      </c>
      <c r="E17" t="s">
        <v>1427</v>
      </c>
      <c r="F17" s="2" t="s">
        <v>318</v>
      </c>
      <c r="G17" t="s">
        <v>2277</v>
      </c>
      <c r="H17" t="s">
        <v>2278</v>
      </c>
      <c r="I17" s="37" t="s">
        <v>2279</v>
      </c>
      <c r="J17" s="37">
        <v>98567032</v>
      </c>
      <c r="K17" s="37" t="s">
        <v>2295</v>
      </c>
      <c r="L17" t="s">
        <v>2281</v>
      </c>
      <c r="M17">
        <v>0</v>
      </c>
      <c r="N17" t="s">
        <v>2282</v>
      </c>
      <c r="O17" s="37" t="s">
        <v>898</v>
      </c>
      <c r="P17" s="37">
        <v>0</v>
      </c>
    </row>
    <row r="18" spans="2:16" x14ac:dyDescent="0.2">
      <c r="B18" s="4" t="s">
        <v>926</v>
      </c>
      <c r="C18" t="s">
        <v>2297</v>
      </c>
      <c r="D18" t="str">
        <f t="shared" si="0"/>
        <v>Price_BOM_LCS_WearRings_012</v>
      </c>
      <c r="E18" t="s">
        <v>1443</v>
      </c>
      <c r="F18" s="2" t="s">
        <v>257</v>
      </c>
      <c r="G18" t="s">
        <v>2277</v>
      </c>
      <c r="H18" t="s">
        <v>2278</v>
      </c>
      <c r="I18" s="37" t="s">
        <v>2279</v>
      </c>
      <c r="J18" s="37">
        <v>98567032</v>
      </c>
      <c r="K18" s="37" t="s">
        <v>2295</v>
      </c>
      <c r="L18" t="s">
        <v>2281</v>
      </c>
      <c r="M18">
        <v>0</v>
      </c>
      <c r="N18" t="s">
        <v>2282</v>
      </c>
      <c r="O18" s="37" t="s">
        <v>898</v>
      </c>
      <c r="P18" s="37">
        <v>0</v>
      </c>
    </row>
    <row r="19" spans="2:16" x14ac:dyDescent="0.2">
      <c r="B19" s="4" t="s">
        <v>926</v>
      </c>
      <c r="C19" t="s">
        <v>2298</v>
      </c>
      <c r="D19" t="str">
        <f t="shared" si="0"/>
        <v>Price_BOM_LCS_WearRings_013</v>
      </c>
      <c r="E19" t="s">
        <v>1460</v>
      </c>
      <c r="F19" s="2" t="s">
        <v>318</v>
      </c>
      <c r="G19" t="s">
        <v>2277</v>
      </c>
      <c r="H19" t="s">
        <v>2278</v>
      </c>
      <c r="I19" s="37" t="s">
        <v>2279</v>
      </c>
      <c r="J19" s="37">
        <v>98567032</v>
      </c>
      <c r="K19" s="37" t="s">
        <v>2295</v>
      </c>
      <c r="L19" t="s">
        <v>2281</v>
      </c>
      <c r="M19">
        <v>0</v>
      </c>
      <c r="N19" t="s">
        <v>2282</v>
      </c>
      <c r="O19" s="37" t="s">
        <v>898</v>
      </c>
      <c r="P19" s="37">
        <v>0</v>
      </c>
    </row>
    <row r="20" spans="2:16" x14ac:dyDescent="0.2">
      <c r="B20" s="4" t="s">
        <v>926</v>
      </c>
      <c r="C20" t="s">
        <v>2299</v>
      </c>
      <c r="D20" t="str">
        <f t="shared" si="0"/>
        <v>Price_BOM_LCS_WearRings_014</v>
      </c>
      <c r="E20" t="s">
        <v>1477</v>
      </c>
      <c r="F20" s="2" t="s">
        <v>257</v>
      </c>
      <c r="G20" t="s">
        <v>2277</v>
      </c>
      <c r="H20" t="s">
        <v>2278</v>
      </c>
      <c r="I20" s="37" t="s">
        <v>2279</v>
      </c>
      <c r="J20" s="37">
        <v>98567032</v>
      </c>
      <c r="K20" s="37" t="s">
        <v>2295</v>
      </c>
      <c r="L20" t="s">
        <v>2281</v>
      </c>
      <c r="M20">
        <v>0</v>
      </c>
      <c r="N20" t="s">
        <v>2282</v>
      </c>
      <c r="O20" s="37" t="s">
        <v>898</v>
      </c>
      <c r="P20" s="37">
        <v>0</v>
      </c>
    </row>
    <row r="21" spans="2:16" x14ac:dyDescent="0.2">
      <c r="B21" s="4" t="s">
        <v>926</v>
      </c>
      <c r="C21" t="s">
        <v>2300</v>
      </c>
      <c r="D21" t="str">
        <f t="shared" si="0"/>
        <v>Price_BOM_LCS_WearRings_015</v>
      </c>
      <c r="E21" t="s">
        <v>1494</v>
      </c>
      <c r="F21" s="2" t="s">
        <v>435</v>
      </c>
      <c r="G21" t="s">
        <v>2277</v>
      </c>
      <c r="H21" t="s">
        <v>2278</v>
      </c>
      <c r="I21" s="37" t="s">
        <v>2279</v>
      </c>
      <c r="J21" s="37">
        <v>98567032</v>
      </c>
      <c r="K21" s="37" t="s">
        <v>2295</v>
      </c>
      <c r="L21" t="s">
        <v>2281</v>
      </c>
      <c r="M21">
        <v>0</v>
      </c>
      <c r="N21" t="s">
        <v>2282</v>
      </c>
      <c r="O21" s="37" t="s">
        <v>898</v>
      </c>
      <c r="P21" s="37">
        <v>0</v>
      </c>
    </row>
    <row r="22" spans="2:16" x14ac:dyDescent="0.2">
      <c r="B22" s="4" t="s">
        <v>926</v>
      </c>
      <c r="C22" t="s">
        <v>2301</v>
      </c>
      <c r="D22" t="str">
        <f t="shared" si="0"/>
        <v>Price_BOM_LCS_WearRings_016</v>
      </c>
      <c r="E22" t="s">
        <v>1510</v>
      </c>
      <c r="F22" s="2" t="s">
        <v>257</v>
      </c>
      <c r="G22" t="s">
        <v>2277</v>
      </c>
      <c r="H22" t="s">
        <v>2278</v>
      </c>
      <c r="I22" s="37" t="s">
        <v>2279</v>
      </c>
      <c r="J22" s="37">
        <v>98567033</v>
      </c>
      <c r="K22" s="37" t="s">
        <v>2302</v>
      </c>
      <c r="L22" t="s">
        <v>2281</v>
      </c>
      <c r="M22">
        <v>0</v>
      </c>
      <c r="N22" t="s">
        <v>2282</v>
      </c>
      <c r="O22" s="37" t="s">
        <v>898</v>
      </c>
      <c r="P22" s="37">
        <v>0</v>
      </c>
    </row>
    <row r="23" spans="2:16" x14ac:dyDescent="0.2">
      <c r="B23" s="4" t="s">
        <v>926</v>
      </c>
      <c r="C23" t="s">
        <v>2303</v>
      </c>
      <c r="D23" t="str">
        <f t="shared" si="0"/>
        <v>Price_BOM_LCS_WearRings_017</v>
      </c>
      <c r="E23" t="s">
        <v>1526</v>
      </c>
      <c r="F23" s="2" t="s">
        <v>318</v>
      </c>
      <c r="G23" t="s">
        <v>2277</v>
      </c>
      <c r="H23" t="s">
        <v>2278</v>
      </c>
      <c r="I23" s="37" t="s">
        <v>2279</v>
      </c>
      <c r="J23" s="37">
        <v>98567033</v>
      </c>
      <c r="K23" s="37" t="s">
        <v>2302</v>
      </c>
      <c r="L23" t="s">
        <v>2281</v>
      </c>
      <c r="M23">
        <v>0</v>
      </c>
      <c r="N23" t="s">
        <v>2282</v>
      </c>
      <c r="O23" s="37" t="s">
        <v>898</v>
      </c>
      <c r="P23" s="37">
        <v>0</v>
      </c>
    </row>
    <row r="24" spans="2:16" x14ac:dyDescent="0.2">
      <c r="B24" s="4" t="s">
        <v>926</v>
      </c>
      <c r="C24" t="s">
        <v>2304</v>
      </c>
      <c r="D24" t="str">
        <f t="shared" si="0"/>
        <v>Price_BOM_LCS_WearRings_018</v>
      </c>
      <c r="E24" t="s">
        <v>1543</v>
      </c>
      <c r="F24" s="2" t="s">
        <v>257</v>
      </c>
      <c r="G24" t="s">
        <v>2277</v>
      </c>
      <c r="H24" t="s">
        <v>2278</v>
      </c>
      <c r="I24" s="37" t="s">
        <v>2279</v>
      </c>
      <c r="J24" s="37">
        <v>98567033</v>
      </c>
      <c r="K24" s="37" t="s">
        <v>2302</v>
      </c>
      <c r="L24" t="s">
        <v>2281</v>
      </c>
      <c r="M24">
        <v>0</v>
      </c>
      <c r="N24" t="s">
        <v>2282</v>
      </c>
      <c r="O24" s="37" t="s">
        <v>898</v>
      </c>
      <c r="P24" s="37">
        <v>0</v>
      </c>
    </row>
    <row r="25" spans="2:16" x14ac:dyDescent="0.2">
      <c r="B25" s="4" t="s">
        <v>926</v>
      </c>
      <c r="C25" t="s">
        <v>2305</v>
      </c>
      <c r="D25" t="str">
        <f t="shared" si="0"/>
        <v>Price_BOM_LCS_WearRings_019</v>
      </c>
      <c r="E25" t="s">
        <v>1560</v>
      </c>
      <c r="F25" s="2" t="s">
        <v>318</v>
      </c>
      <c r="G25" t="s">
        <v>2277</v>
      </c>
      <c r="H25" t="s">
        <v>2278</v>
      </c>
      <c r="I25" s="37" t="s">
        <v>2279</v>
      </c>
      <c r="J25" s="37">
        <v>98567033</v>
      </c>
      <c r="K25" s="37" t="s">
        <v>2302</v>
      </c>
      <c r="L25" t="s">
        <v>2281</v>
      </c>
      <c r="M25">
        <v>0</v>
      </c>
      <c r="N25" t="s">
        <v>2282</v>
      </c>
      <c r="O25" s="37" t="s">
        <v>898</v>
      </c>
      <c r="P25" s="37">
        <v>0</v>
      </c>
    </row>
    <row r="26" spans="2:16" x14ac:dyDescent="0.2">
      <c r="B26" s="4" t="s">
        <v>926</v>
      </c>
      <c r="C26" t="s">
        <v>2306</v>
      </c>
      <c r="D26" t="str">
        <f t="shared" si="0"/>
        <v>Price_BOM_LCS_WearRings_020</v>
      </c>
      <c r="E26" t="s">
        <v>1577</v>
      </c>
      <c r="F26" s="2" t="s">
        <v>257</v>
      </c>
      <c r="G26" t="s">
        <v>2277</v>
      </c>
      <c r="H26" t="s">
        <v>2278</v>
      </c>
      <c r="I26" s="37" t="s">
        <v>2279</v>
      </c>
      <c r="J26" s="37">
        <v>98567033</v>
      </c>
      <c r="K26" s="37" t="s">
        <v>2302</v>
      </c>
      <c r="L26" t="s">
        <v>2281</v>
      </c>
      <c r="M26">
        <v>0</v>
      </c>
      <c r="N26" t="s">
        <v>2282</v>
      </c>
      <c r="O26" s="37" t="s">
        <v>898</v>
      </c>
      <c r="P26" s="37">
        <v>0</v>
      </c>
    </row>
    <row r="27" spans="2:16" x14ac:dyDescent="0.2">
      <c r="B27" s="4" t="s">
        <v>926</v>
      </c>
      <c r="C27" t="s">
        <v>2307</v>
      </c>
      <c r="D27" t="str">
        <f t="shared" si="0"/>
        <v>Price_BOM_LCS_WearRings_021</v>
      </c>
      <c r="E27" t="s">
        <v>1594</v>
      </c>
      <c r="F27" s="2" t="s">
        <v>435</v>
      </c>
      <c r="G27" t="s">
        <v>2277</v>
      </c>
      <c r="H27" t="s">
        <v>2278</v>
      </c>
      <c r="I27" s="37" t="s">
        <v>2279</v>
      </c>
      <c r="J27" s="37">
        <v>98567033</v>
      </c>
      <c r="K27" s="37" t="s">
        <v>2302</v>
      </c>
      <c r="L27" t="s">
        <v>2281</v>
      </c>
      <c r="M27">
        <v>0</v>
      </c>
      <c r="N27" t="s">
        <v>2282</v>
      </c>
      <c r="O27" s="37" t="s">
        <v>898</v>
      </c>
      <c r="P27" s="37">
        <v>0</v>
      </c>
    </row>
    <row r="28" spans="2:16" x14ac:dyDescent="0.2">
      <c r="B28" s="4" t="s">
        <v>926</v>
      </c>
      <c r="C28" t="s">
        <v>2308</v>
      </c>
      <c r="D28" t="str">
        <f t="shared" si="0"/>
        <v>Price_BOM_LCS_WearRings_022</v>
      </c>
      <c r="E28" t="s">
        <v>1611</v>
      </c>
      <c r="F28" s="2" t="s">
        <v>257</v>
      </c>
      <c r="G28" t="s">
        <v>2277</v>
      </c>
      <c r="H28" t="s">
        <v>2278</v>
      </c>
      <c r="I28" s="37" t="s">
        <v>2279</v>
      </c>
      <c r="J28" s="37">
        <v>98567035</v>
      </c>
      <c r="K28" s="37" t="s">
        <v>2309</v>
      </c>
      <c r="L28" t="s">
        <v>2281</v>
      </c>
      <c r="M28">
        <v>0</v>
      </c>
      <c r="N28" t="s">
        <v>2282</v>
      </c>
      <c r="O28" s="37" t="s">
        <v>898</v>
      </c>
      <c r="P28" s="37">
        <v>0</v>
      </c>
    </row>
    <row r="29" spans="2:16" x14ac:dyDescent="0.2">
      <c r="B29" s="4" t="s">
        <v>926</v>
      </c>
      <c r="C29" t="s">
        <v>2310</v>
      </c>
      <c r="D29" t="str">
        <f t="shared" si="0"/>
        <v>Price_BOM_LCS_WearRings_023</v>
      </c>
      <c r="E29" t="s">
        <v>1628</v>
      </c>
      <c r="F29" s="2" t="s">
        <v>318</v>
      </c>
      <c r="G29" t="s">
        <v>2277</v>
      </c>
      <c r="H29" t="s">
        <v>2278</v>
      </c>
      <c r="I29" s="37" t="s">
        <v>2279</v>
      </c>
      <c r="J29" s="37">
        <v>98567035</v>
      </c>
      <c r="K29" s="37" t="s">
        <v>2309</v>
      </c>
      <c r="L29" t="s">
        <v>2281</v>
      </c>
      <c r="M29">
        <v>0</v>
      </c>
      <c r="N29" t="s">
        <v>2282</v>
      </c>
      <c r="O29" s="37" t="s">
        <v>898</v>
      </c>
      <c r="P29" s="37">
        <v>0</v>
      </c>
    </row>
    <row r="30" spans="2:16" x14ac:dyDescent="0.2">
      <c r="B30" s="4" t="s">
        <v>926</v>
      </c>
      <c r="C30" t="s">
        <v>2311</v>
      </c>
      <c r="D30" t="str">
        <f t="shared" si="0"/>
        <v>Price_BOM_LCS_WearRings_024</v>
      </c>
      <c r="E30" t="s">
        <v>1645</v>
      </c>
      <c r="F30" s="2" t="s">
        <v>257</v>
      </c>
      <c r="G30" t="s">
        <v>2277</v>
      </c>
      <c r="H30" t="s">
        <v>2278</v>
      </c>
      <c r="I30" s="37" t="s">
        <v>2279</v>
      </c>
      <c r="J30" s="37">
        <v>98567034</v>
      </c>
      <c r="K30" s="37" t="s">
        <v>2312</v>
      </c>
      <c r="L30" t="s">
        <v>2281</v>
      </c>
      <c r="M30">
        <v>0</v>
      </c>
      <c r="N30" t="s">
        <v>2282</v>
      </c>
      <c r="O30" s="37" t="s">
        <v>898</v>
      </c>
      <c r="P30" s="37">
        <v>0</v>
      </c>
    </row>
    <row r="31" spans="2:16" x14ac:dyDescent="0.2">
      <c r="B31" s="4" t="s">
        <v>926</v>
      </c>
      <c r="C31" t="s">
        <v>2313</v>
      </c>
      <c r="D31" s="85" t="str">
        <f t="shared" si="0"/>
        <v>Price_BOM_LCS_WearRings_025</v>
      </c>
      <c r="E31" t="s">
        <v>1662</v>
      </c>
      <c r="F31" s="2" t="s">
        <v>435</v>
      </c>
      <c r="G31" t="s">
        <v>2277</v>
      </c>
      <c r="H31" t="s">
        <v>2278</v>
      </c>
      <c r="I31" s="37" t="s">
        <v>2279</v>
      </c>
      <c r="J31" s="37">
        <v>96769174</v>
      </c>
      <c r="K31" s="37" t="s">
        <v>2314</v>
      </c>
      <c r="L31" t="s">
        <v>2281</v>
      </c>
      <c r="M31">
        <v>0</v>
      </c>
      <c r="N31" t="s">
        <v>2282</v>
      </c>
      <c r="O31" s="37" t="s">
        <v>898</v>
      </c>
      <c r="P31" s="37">
        <v>0</v>
      </c>
    </row>
    <row r="32" spans="2:16" x14ac:dyDescent="0.2">
      <c r="B32" s="4" t="s">
        <v>926</v>
      </c>
      <c r="C32" t="s">
        <v>2315</v>
      </c>
      <c r="D32" t="str">
        <f t="shared" si="0"/>
        <v>Price_BOM_LCS_WearRings_026</v>
      </c>
      <c r="E32" t="s">
        <v>1025</v>
      </c>
      <c r="F32" s="2" t="s">
        <v>435</v>
      </c>
      <c r="G32" t="s">
        <v>2277</v>
      </c>
      <c r="H32" t="s">
        <v>2278</v>
      </c>
      <c r="I32" s="37" t="s">
        <v>2279</v>
      </c>
      <c r="J32" s="37">
        <v>96769186</v>
      </c>
      <c r="K32" s="37" t="s">
        <v>2316</v>
      </c>
      <c r="L32" t="s">
        <v>2281</v>
      </c>
      <c r="M32">
        <v>0</v>
      </c>
      <c r="N32" t="s">
        <v>2282</v>
      </c>
      <c r="O32" s="37" t="s">
        <v>898</v>
      </c>
      <c r="P32" s="37">
        <v>0</v>
      </c>
    </row>
    <row r="33" spans="2:16" x14ac:dyDescent="0.2">
      <c r="B33" s="4" t="s">
        <v>926</v>
      </c>
      <c r="C33" t="s">
        <v>2317</v>
      </c>
      <c r="D33" t="str">
        <f t="shared" si="0"/>
        <v>Price_BOM_LCS_WearRings_027</v>
      </c>
      <c r="E33" t="s">
        <v>1030</v>
      </c>
      <c r="F33" s="2" t="s">
        <v>435</v>
      </c>
      <c r="G33" t="s">
        <v>2277</v>
      </c>
      <c r="H33" t="s">
        <v>2278</v>
      </c>
      <c r="I33" s="37" t="s">
        <v>2279</v>
      </c>
      <c r="J33" s="37">
        <v>96769186</v>
      </c>
      <c r="K33" s="37" t="s">
        <v>2316</v>
      </c>
      <c r="L33" t="s">
        <v>2281</v>
      </c>
      <c r="M33">
        <v>0</v>
      </c>
      <c r="N33" t="s">
        <v>2282</v>
      </c>
      <c r="O33" s="37" t="s">
        <v>898</v>
      </c>
      <c r="P33" s="37">
        <v>0</v>
      </c>
    </row>
    <row r="34" spans="2:16" x14ac:dyDescent="0.2">
      <c r="B34" s="4" t="s">
        <v>926</v>
      </c>
      <c r="C34" t="s">
        <v>2318</v>
      </c>
      <c r="D34" t="str">
        <f t="shared" si="0"/>
        <v>Price_BOM_LCS_WearRings_028</v>
      </c>
      <c r="E34" t="s">
        <v>1034</v>
      </c>
      <c r="F34" s="2" t="s">
        <v>435</v>
      </c>
      <c r="G34" t="s">
        <v>2277</v>
      </c>
      <c r="H34" t="s">
        <v>2278</v>
      </c>
      <c r="I34" s="37" t="s">
        <v>2279</v>
      </c>
      <c r="J34" s="37">
        <v>96769186</v>
      </c>
      <c r="K34" s="37" t="s">
        <v>2316</v>
      </c>
      <c r="L34" t="s">
        <v>2281</v>
      </c>
      <c r="M34">
        <v>0</v>
      </c>
      <c r="N34" t="s">
        <v>2282</v>
      </c>
      <c r="O34" s="37" t="s">
        <v>898</v>
      </c>
      <c r="P34" s="37">
        <v>0</v>
      </c>
    </row>
    <row r="35" spans="2:16" x14ac:dyDescent="0.2">
      <c r="B35" s="4" t="s">
        <v>926</v>
      </c>
      <c r="C35" t="s">
        <v>2319</v>
      </c>
      <c r="D35" t="str">
        <f t="shared" si="0"/>
        <v>Price_BOM_LCS_WearRings_029</v>
      </c>
      <c r="E35" t="s">
        <v>1726</v>
      </c>
      <c r="F35" s="2" t="s">
        <v>257</v>
      </c>
      <c r="G35" t="s">
        <v>2277</v>
      </c>
      <c r="H35" t="s">
        <v>2278</v>
      </c>
      <c r="I35" s="37" t="s">
        <v>2279</v>
      </c>
      <c r="J35" s="37">
        <v>98567037</v>
      </c>
      <c r="K35" s="37" t="s">
        <v>2320</v>
      </c>
      <c r="L35" t="s">
        <v>2281</v>
      </c>
      <c r="M35">
        <v>0</v>
      </c>
      <c r="N35" t="s">
        <v>2282</v>
      </c>
      <c r="O35" s="37" t="s">
        <v>898</v>
      </c>
      <c r="P35" s="37">
        <v>0</v>
      </c>
    </row>
    <row r="36" spans="2:16" x14ac:dyDescent="0.2">
      <c r="B36" s="4" t="s">
        <v>926</v>
      </c>
      <c r="C36" t="s">
        <v>2321</v>
      </c>
      <c r="D36" t="str">
        <f t="shared" si="0"/>
        <v>Price_BOM_LCS_WearRings_030</v>
      </c>
      <c r="E36" t="s">
        <v>1743</v>
      </c>
      <c r="F36" s="2" t="s">
        <v>318</v>
      </c>
      <c r="G36" t="s">
        <v>2277</v>
      </c>
      <c r="H36" t="s">
        <v>2278</v>
      </c>
      <c r="I36" s="37" t="s">
        <v>2279</v>
      </c>
      <c r="J36" s="37">
        <v>96699322</v>
      </c>
      <c r="K36" s="37" t="s">
        <v>2322</v>
      </c>
      <c r="L36" t="s">
        <v>2281</v>
      </c>
      <c r="M36">
        <v>0</v>
      </c>
      <c r="N36" t="s">
        <v>2282</v>
      </c>
      <c r="O36" s="37" t="s">
        <v>898</v>
      </c>
      <c r="P36" s="37">
        <v>0</v>
      </c>
    </row>
    <row r="37" spans="2:16" x14ac:dyDescent="0.2">
      <c r="B37" s="4" t="s">
        <v>926</v>
      </c>
      <c r="C37" t="s">
        <v>2323</v>
      </c>
      <c r="D37" t="str">
        <f t="shared" si="0"/>
        <v>Price_BOM_LCS_WearRings_031</v>
      </c>
      <c r="E37" t="s">
        <v>1760</v>
      </c>
      <c r="F37" s="2" t="s">
        <v>257</v>
      </c>
      <c r="G37" t="s">
        <v>2277</v>
      </c>
      <c r="H37" t="s">
        <v>2278</v>
      </c>
      <c r="I37" s="37" t="s">
        <v>2279</v>
      </c>
      <c r="J37" s="37">
        <v>96769177</v>
      </c>
      <c r="K37" s="37" t="s">
        <v>2324</v>
      </c>
      <c r="L37" t="s">
        <v>2281</v>
      </c>
      <c r="M37">
        <v>0</v>
      </c>
      <c r="N37" t="s">
        <v>2282</v>
      </c>
      <c r="O37" s="37" t="s">
        <v>898</v>
      </c>
      <c r="P37" s="37">
        <v>0</v>
      </c>
    </row>
    <row r="38" spans="2:16" x14ac:dyDescent="0.2">
      <c r="B38" s="4" t="s">
        <v>926</v>
      </c>
      <c r="C38" t="s">
        <v>2325</v>
      </c>
      <c r="D38" t="str">
        <f t="shared" si="0"/>
        <v>Price_BOM_LCS_WearRings_032</v>
      </c>
      <c r="E38" t="s">
        <v>1777</v>
      </c>
      <c r="F38" s="2" t="s">
        <v>318</v>
      </c>
      <c r="G38" t="s">
        <v>2277</v>
      </c>
      <c r="H38" t="s">
        <v>2278</v>
      </c>
      <c r="I38" s="37" t="s">
        <v>2279</v>
      </c>
      <c r="J38" s="37">
        <v>96769177</v>
      </c>
      <c r="K38" s="37" t="s">
        <v>2324</v>
      </c>
      <c r="L38" t="s">
        <v>2281</v>
      </c>
      <c r="M38">
        <v>0</v>
      </c>
      <c r="N38" t="s">
        <v>2282</v>
      </c>
      <c r="O38" s="37" t="s">
        <v>898</v>
      </c>
      <c r="P38" s="37">
        <v>0</v>
      </c>
    </row>
    <row r="39" spans="2:16" x14ac:dyDescent="0.2">
      <c r="B39" s="4" t="s">
        <v>926</v>
      </c>
      <c r="C39" t="s">
        <v>2326</v>
      </c>
      <c r="D39" t="str">
        <f t="shared" ref="D39:D70" si="1">IF(B39="Y", C39,"")</f>
        <v>Price_BOM_LCS_WearRings_033</v>
      </c>
      <c r="E39" t="s">
        <v>1794</v>
      </c>
      <c r="F39" s="2" t="s">
        <v>435</v>
      </c>
      <c r="G39" t="s">
        <v>2277</v>
      </c>
      <c r="H39" t="s">
        <v>2278</v>
      </c>
      <c r="I39" s="37" t="s">
        <v>2279</v>
      </c>
      <c r="J39" s="37">
        <v>96769177</v>
      </c>
      <c r="K39" s="37" t="s">
        <v>2324</v>
      </c>
      <c r="L39" t="s">
        <v>2281</v>
      </c>
      <c r="M39">
        <v>0</v>
      </c>
      <c r="N39" t="s">
        <v>2282</v>
      </c>
      <c r="O39" s="37" t="s">
        <v>898</v>
      </c>
      <c r="P39" s="37">
        <v>0</v>
      </c>
    </row>
    <row r="40" spans="2:16" x14ac:dyDescent="0.2">
      <c r="B40" s="4" t="s">
        <v>926</v>
      </c>
      <c r="C40" t="s">
        <v>2327</v>
      </c>
      <c r="D40" t="str">
        <f t="shared" si="1"/>
        <v>Price_BOM_LCS_WearRings_034</v>
      </c>
      <c r="E40" t="s">
        <v>1053</v>
      </c>
      <c r="F40" s="2" t="s">
        <v>435</v>
      </c>
      <c r="G40" t="s">
        <v>2277</v>
      </c>
      <c r="H40" t="s">
        <v>2278</v>
      </c>
      <c r="I40" s="37" t="s">
        <v>2279</v>
      </c>
      <c r="J40" s="37">
        <v>96769189</v>
      </c>
      <c r="K40" s="37" t="s">
        <v>2328</v>
      </c>
      <c r="L40" t="s">
        <v>2281</v>
      </c>
      <c r="M40">
        <v>0</v>
      </c>
      <c r="N40" t="s">
        <v>2282</v>
      </c>
      <c r="O40" s="37" t="s">
        <v>898</v>
      </c>
      <c r="P40" s="37">
        <v>0</v>
      </c>
    </row>
    <row r="41" spans="2:16" x14ac:dyDescent="0.2">
      <c r="B41" s="4" t="s">
        <v>926</v>
      </c>
      <c r="C41" t="s">
        <v>2329</v>
      </c>
      <c r="D41" t="str">
        <f t="shared" si="1"/>
        <v>Price_BOM_LCS_WearRings_035</v>
      </c>
      <c r="E41" t="s">
        <v>1048</v>
      </c>
      <c r="F41" s="2" t="s">
        <v>435</v>
      </c>
      <c r="G41" t="s">
        <v>2277</v>
      </c>
      <c r="H41" t="s">
        <v>2278</v>
      </c>
      <c r="I41" s="37" t="s">
        <v>2279</v>
      </c>
      <c r="J41" s="37">
        <v>96769189</v>
      </c>
      <c r="K41" s="37" t="s">
        <v>2328</v>
      </c>
      <c r="L41" t="s">
        <v>2281</v>
      </c>
      <c r="M41">
        <v>0</v>
      </c>
      <c r="N41" t="s">
        <v>2282</v>
      </c>
      <c r="O41" s="37" t="s">
        <v>898</v>
      </c>
      <c r="P41" s="37">
        <v>0</v>
      </c>
    </row>
    <row r="42" spans="2:16" x14ac:dyDescent="0.2">
      <c r="B42" s="4" t="s">
        <v>926</v>
      </c>
      <c r="C42" t="s">
        <v>2330</v>
      </c>
      <c r="D42" t="str">
        <f t="shared" si="1"/>
        <v>Price_BOM_LCS_WearRings_036</v>
      </c>
      <c r="E42" t="s">
        <v>1014</v>
      </c>
      <c r="F42" s="2" t="s">
        <v>435</v>
      </c>
      <c r="G42" t="s">
        <v>2277</v>
      </c>
      <c r="H42" t="s">
        <v>2278</v>
      </c>
      <c r="I42" s="37" t="s">
        <v>2279</v>
      </c>
      <c r="J42" s="37">
        <v>96769189</v>
      </c>
      <c r="K42" s="37" t="s">
        <v>2328</v>
      </c>
      <c r="L42" t="s">
        <v>2281</v>
      </c>
      <c r="M42">
        <v>0</v>
      </c>
      <c r="N42" t="s">
        <v>2282</v>
      </c>
      <c r="O42" s="37" t="s">
        <v>898</v>
      </c>
      <c r="P42" s="37">
        <v>0</v>
      </c>
    </row>
    <row r="43" spans="2:16" x14ac:dyDescent="0.2">
      <c r="B43" s="4" t="s">
        <v>926</v>
      </c>
      <c r="C43" t="s">
        <v>2331</v>
      </c>
      <c r="D43" t="str">
        <f t="shared" si="1"/>
        <v>Price_BOM_LCS_WearRings_037</v>
      </c>
      <c r="E43" t="s">
        <v>1014</v>
      </c>
      <c r="F43" s="2" t="s">
        <v>746</v>
      </c>
      <c r="G43" t="s">
        <v>2277</v>
      </c>
      <c r="H43" t="s">
        <v>2278</v>
      </c>
      <c r="I43" s="37" t="s">
        <v>2279</v>
      </c>
      <c r="J43" s="37">
        <v>96769189</v>
      </c>
      <c r="K43" s="37" t="s">
        <v>2328</v>
      </c>
      <c r="L43" t="s">
        <v>2281</v>
      </c>
      <c r="M43">
        <v>0</v>
      </c>
      <c r="N43" t="s">
        <v>2282</v>
      </c>
      <c r="O43" s="37" t="s">
        <v>898</v>
      </c>
      <c r="P43" s="37">
        <v>0</v>
      </c>
    </row>
    <row r="44" spans="2:16" x14ac:dyDescent="0.2">
      <c r="B44" s="4" t="s">
        <v>926</v>
      </c>
      <c r="C44" t="s">
        <v>2332</v>
      </c>
      <c r="D44" t="str">
        <f t="shared" si="1"/>
        <v>Price_BOM_LCS_WearRings_038</v>
      </c>
      <c r="E44" t="s">
        <v>1061</v>
      </c>
      <c r="F44" s="2" t="s">
        <v>318</v>
      </c>
      <c r="G44" t="s">
        <v>2277</v>
      </c>
      <c r="H44" t="s">
        <v>2278</v>
      </c>
      <c r="I44" s="37" t="s">
        <v>2279</v>
      </c>
      <c r="J44" s="37">
        <v>96769180</v>
      </c>
      <c r="K44" s="37" t="s">
        <v>2333</v>
      </c>
      <c r="L44" t="s">
        <v>2281</v>
      </c>
      <c r="M44">
        <v>0</v>
      </c>
      <c r="N44" t="s">
        <v>2282</v>
      </c>
      <c r="O44" s="37" t="s">
        <v>898</v>
      </c>
      <c r="P44" s="37">
        <v>0</v>
      </c>
    </row>
    <row r="45" spans="2:16" x14ac:dyDescent="0.2">
      <c r="B45" s="4" t="s">
        <v>926</v>
      </c>
      <c r="C45" t="s">
        <v>2334</v>
      </c>
      <c r="D45" t="str">
        <f t="shared" si="1"/>
        <v>Price_BOM_LCS_WearRings_039</v>
      </c>
      <c r="E45" t="s">
        <v>1065</v>
      </c>
      <c r="F45" s="2" t="s">
        <v>435</v>
      </c>
      <c r="G45" t="s">
        <v>2277</v>
      </c>
      <c r="H45" t="s">
        <v>2278</v>
      </c>
      <c r="I45" s="37" t="s">
        <v>2279</v>
      </c>
      <c r="J45" s="37">
        <v>96769192</v>
      </c>
      <c r="K45" s="37" t="s">
        <v>2335</v>
      </c>
      <c r="L45" t="s">
        <v>2281</v>
      </c>
      <c r="M45">
        <v>0</v>
      </c>
      <c r="N45" t="s">
        <v>2282</v>
      </c>
      <c r="O45" s="37" t="s">
        <v>898</v>
      </c>
      <c r="P45" s="37">
        <v>0</v>
      </c>
    </row>
    <row r="46" spans="2:16" x14ac:dyDescent="0.2">
      <c r="B46" s="4" t="s">
        <v>926</v>
      </c>
      <c r="C46" t="s">
        <v>2336</v>
      </c>
      <c r="D46" t="str">
        <f t="shared" si="1"/>
        <v>Price_BOM_LCS_WearRings_040</v>
      </c>
      <c r="E46" t="s">
        <v>1911</v>
      </c>
      <c r="F46" s="2" t="s">
        <v>746</v>
      </c>
      <c r="G46" t="s">
        <v>2277</v>
      </c>
      <c r="H46" t="s">
        <v>2278</v>
      </c>
      <c r="I46" s="37" t="s">
        <v>2279</v>
      </c>
      <c r="J46" s="37">
        <v>96769192</v>
      </c>
      <c r="K46" s="37" t="s">
        <v>2335</v>
      </c>
      <c r="L46" t="s">
        <v>2281</v>
      </c>
      <c r="M46">
        <v>0</v>
      </c>
      <c r="N46" t="s">
        <v>2282</v>
      </c>
      <c r="O46" s="37" t="s">
        <v>898</v>
      </c>
      <c r="P46" s="37">
        <v>0</v>
      </c>
    </row>
    <row r="47" spans="2:16" x14ac:dyDescent="0.2">
      <c r="B47" s="4" t="s">
        <v>926</v>
      </c>
      <c r="C47" t="s">
        <v>2337</v>
      </c>
      <c r="D47" t="str">
        <f t="shared" si="1"/>
        <v>Price_BOM_LCS_WearRings_041</v>
      </c>
      <c r="E47" t="s">
        <v>1072</v>
      </c>
      <c r="F47" s="2" t="s">
        <v>746</v>
      </c>
      <c r="G47" t="s">
        <v>2277</v>
      </c>
      <c r="H47" t="s">
        <v>2278</v>
      </c>
      <c r="I47" s="37" t="s">
        <v>2279</v>
      </c>
      <c r="J47" s="37">
        <v>96769204</v>
      </c>
      <c r="K47" s="37" t="s">
        <v>2338</v>
      </c>
      <c r="L47" t="s">
        <v>2281</v>
      </c>
      <c r="M47">
        <v>0</v>
      </c>
      <c r="N47" t="s">
        <v>2282</v>
      </c>
      <c r="O47" s="37" t="s">
        <v>898</v>
      </c>
      <c r="P47" s="37">
        <v>0</v>
      </c>
    </row>
    <row r="48" spans="2:16" x14ac:dyDescent="0.2">
      <c r="B48" s="4" t="s">
        <v>926</v>
      </c>
      <c r="C48" t="s">
        <v>2339</v>
      </c>
      <c r="D48" t="str">
        <f t="shared" si="1"/>
        <v>Price_BOM_LCS_WearRings_042</v>
      </c>
      <c r="E48" t="s">
        <v>1943</v>
      </c>
      <c r="F48" s="2" t="s">
        <v>435</v>
      </c>
      <c r="G48" t="s">
        <v>2277</v>
      </c>
      <c r="H48" t="s">
        <v>2278</v>
      </c>
      <c r="I48" s="37" t="s">
        <v>2279</v>
      </c>
      <c r="J48" s="37">
        <v>96769183</v>
      </c>
      <c r="K48" s="37" t="s">
        <v>2340</v>
      </c>
      <c r="L48" t="s">
        <v>2281</v>
      </c>
      <c r="M48">
        <v>0</v>
      </c>
      <c r="N48" t="s">
        <v>2282</v>
      </c>
      <c r="O48" s="37" t="s">
        <v>898</v>
      </c>
      <c r="P48" s="37">
        <v>0</v>
      </c>
    </row>
    <row r="49" spans="2:16" x14ac:dyDescent="0.2">
      <c r="B49" s="4" t="s">
        <v>926</v>
      </c>
      <c r="C49" t="s">
        <v>2341</v>
      </c>
      <c r="D49" t="str">
        <f t="shared" si="1"/>
        <v>Price_BOM_LCS_WearRings_043</v>
      </c>
      <c r="E49" t="s">
        <v>1082</v>
      </c>
      <c r="F49" s="2" t="s">
        <v>435</v>
      </c>
      <c r="G49" t="s">
        <v>2277</v>
      </c>
      <c r="H49" t="s">
        <v>2278</v>
      </c>
      <c r="I49" s="37" t="s">
        <v>2279</v>
      </c>
      <c r="J49" s="37">
        <v>96769195</v>
      </c>
      <c r="K49" s="37" t="s">
        <v>2342</v>
      </c>
      <c r="L49" t="s">
        <v>2281</v>
      </c>
      <c r="M49">
        <v>0</v>
      </c>
      <c r="N49" t="s">
        <v>2282</v>
      </c>
      <c r="O49" s="37" t="s">
        <v>898</v>
      </c>
      <c r="P49" s="37">
        <v>0</v>
      </c>
    </row>
    <row r="50" spans="2:16" x14ac:dyDescent="0.2">
      <c r="B50" s="4" t="s">
        <v>926</v>
      </c>
      <c r="C50" t="s">
        <v>2343</v>
      </c>
      <c r="D50" t="str">
        <f t="shared" si="1"/>
        <v>Price_BOM_LCS_WearRings_044</v>
      </c>
      <c r="E50" t="s">
        <v>1082</v>
      </c>
      <c r="F50" s="2" t="s">
        <v>746</v>
      </c>
      <c r="G50" t="s">
        <v>2277</v>
      </c>
      <c r="H50" t="s">
        <v>2278</v>
      </c>
      <c r="I50" s="37" t="s">
        <v>2279</v>
      </c>
      <c r="J50" s="37">
        <v>96769198</v>
      </c>
      <c r="K50" s="37" t="s">
        <v>2344</v>
      </c>
      <c r="L50" t="s">
        <v>2281</v>
      </c>
      <c r="M50">
        <v>0</v>
      </c>
      <c r="N50" t="s">
        <v>2282</v>
      </c>
      <c r="O50" s="37" t="s">
        <v>898</v>
      </c>
      <c r="P50" s="37">
        <v>0</v>
      </c>
    </row>
    <row r="51" spans="2:16" x14ac:dyDescent="0.2">
      <c r="B51" s="4" t="s">
        <v>926</v>
      </c>
      <c r="C51" t="s">
        <v>2345</v>
      </c>
      <c r="D51" t="str">
        <f t="shared" si="1"/>
        <v>Price_BOM_LCS_WearRings_045</v>
      </c>
      <c r="E51" t="s">
        <v>1090</v>
      </c>
      <c r="F51" s="2" t="s">
        <v>746</v>
      </c>
      <c r="G51" t="s">
        <v>2277</v>
      </c>
      <c r="H51" t="s">
        <v>2278</v>
      </c>
      <c r="I51" s="37" t="s">
        <v>2279</v>
      </c>
      <c r="J51" s="37">
        <v>96769207</v>
      </c>
      <c r="K51" s="37" t="s">
        <v>2346</v>
      </c>
      <c r="L51" t="s">
        <v>2281</v>
      </c>
      <c r="M51">
        <v>0</v>
      </c>
      <c r="N51" t="s">
        <v>2282</v>
      </c>
      <c r="O51" s="37" t="s">
        <v>898</v>
      </c>
      <c r="P51" s="37">
        <v>0</v>
      </c>
    </row>
    <row r="52" spans="2:16" x14ac:dyDescent="0.2">
      <c r="B52" s="4" t="s">
        <v>926</v>
      </c>
      <c r="C52" t="s">
        <v>2347</v>
      </c>
      <c r="D52" t="str">
        <f t="shared" si="1"/>
        <v>Price_BOM_LCS_WearRings_046</v>
      </c>
      <c r="E52" t="s">
        <v>1095</v>
      </c>
      <c r="F52" s="2" t="s">
        <v>746</v>
      </c>
      <c r="G52" t="s">
        <v>2277</v>
      </c>
      <c r="H52" t="s">
        <v>2278</v>
      </c>
      <c r="I52" s="37" t="s">
        <v>2279</v>
      </c>
      <c r="J52" s="37">
        <v>96769201</v>
      </c>
      <c r="K52" s="37" t="s">
        <v>2348</v>
      </c>
      <c r="L52" t="s">
        <v>2281</v>
      </c>
      <c r="M52">
        <v>0</v>
      </c>
      <c r="N52" t="s">
        <v>2282</v>
      </c>
      <c r="O52" s="37" t="s">
        <v>898</v>
      </c>
      <c r="P52" s="37">
        <v>0</v>
      </c>
    </row>
    <row r="53" spans="2:16" x14ac:dyDescent="0.2">
      <c r="B53" s="4"/>
      <c r="C53" s="85" t="s">
        <v>2349</v>
      </c>
      <c r="D53" t="str">
        <f t="shared" si="1"/>
        <v/>
      </c>
      <c r="E53" t="s">
        <v>1257</v>
      </c>
      <c r="F53" s="2" t="s">
        <v>257</v>
      </c>
      <c r="G53" s="2" t="s">
        <v>2350</v>
      </c>
      <c r="H53" s="37" t="s">
        <v>2351</v>
      </c>
      <c r="I53" s="37" t="s">
        <v>2352</v>
      </c>
      <c r="J53" s="37">
        <v>97526235</v>
      </c>
      <c r="L53" t="s">
        <v>2281</v>
      </c>
      <c r="M53">
        <v>0</v>
      </c>
      <c r="N53" t="s">
        <v>2282</v>
      </c>
      <c r="O53" s="37" t="s">
        <v>898</v>
      </c>
      <c r="P53" s="37">
        <v>0</v>
      </c>
    </row>
    <row r="54" spans="2:16" x14ac:dyDescent="0.2">
      <c r="B54" s="4"/>
      <c r="C54" s="85" t="s">
        <v>2353</v>
      </c>
      <c r="D54" t="str">
        <f t="shared" si="1"/>
        <v/>
      </c>
      <c r="E54" t="s">
        <v>909</v>
      </c>
      <c r="F54" s="2" t="s">
        <v>257</v>
      </c>
      <c r="G54" s="2" t="s">
        <v>2350</v>
      </c>
      <c r="H54" s="37" t="s">
        <v>2351</v>
      </c>
      <c r="I54" s="37" t="s">
        <v>2352</v>
      </c>
      <c r="J54" s="37">
        <v>91842672</v>
      </c>
      <c r="L54" t="s">
        <v>2281</v>
      </c>
      <c r="M54">
        <v>0</v>
      </c>
      <c r="N54" t="s">
        <v>2282</v>
      </c>
      <c r="O54" s="37" t="s">
        <v>898</v>
      </c>
      <c r="P54" s="37">
        <v>0</v>
      </c>
    </row>
    <row r="55" spans="2:16" x14ac:dyDescent="0.2">
      <c r="B55" s="4"/>
      <c r="C55" s="85" t="s">
        <v>2354</v>
      </c>
      <c r="D55" t="str">
        <f t="shared" si="1"/>
        <v/>
      </c>
      <c r="E55" t="s">
        <v>920</v>
      </c>
      <c r="F55" s="2" t="s">
        <v>257</v>
      </c>
      <c r="G55" s="2" t="s">
        <v>2350</v>
      </c>
      <c r="H55" s="37" t="s">
        <v>2351</v>
      </c>
      <c r="I55" s="37" t="s">
        <v>2352</v>
      </c>
      <c r="J55" s="37">
        <v>91842665</v>
      </c>
      <c r="L55" t="s">
        <v>2281</v>
      </c>
      <c r="M55">
        <v>0</v>
      </c>
      <c r="N55" t="s">
        <v>2282</v>
      </c>
      <c r="O55" s="37" t="s">
        <v>898</v>
      </c>
      <c r="P55" s="37">
        <v>0</v>
      </c>
    </row>
    <row r="56" spans="2:16" x14ac:dyDescent="0.2">
      <c r="B56" s="4"/>
      <c r="C56" s="85" t="s">
        <v>2355</v>
      </c>
      <c r="D56" t="str">
        <f t="shared" si="1"/>
        <v/>
      </c>
      <c r="E56" t="s">
        <v>1309</v>
      </c>
      <c r="F56" s="2" t="s">
        <v>257</v>
      </c>
      <c r="G56" s="2" t="s">
        <v>2350</v>
      </c>
      <c r="H56" s="37" t="s">
        <v>2351</v>
      </c>
      <c r="I56" s="37" t="s">
        <v>2352</v>
      </c>
      <c r="J56" s="37">
        <v>91842665</v>
      </c>
      <c r="L56" t="s">
        <v>2281</v>
      </c>
      <c r="M56">
        <v>0</v>
      </c>
      <c r="N56" t="s">
        <v>2282</v>
      </c>
      <c r="O56" s="37" t="s">
        <v>898</v>
      </c>
      <c r="P56" s="37">
        <v>0</v>
      </c>
    </row>
    <row r="57" spans="2:16" x14ac:dyDescent="0.2">
      <c r="B57" s="4"/>
      <c r="C57" s="85" t="s">
        <v>2356</v>
      </c>
      <c r="D57" t="str">
        <f t="shared" si="1"/>
        <v/>
      </c>
      <c r="E57" t="s">
        <v>1326</v>
      </c>
      <c r="F57" s="2" t="s">
        <v>318</v>
      </c>
      <c r="G57" s="2" t="s">
        <v>2350</v>
      </c>
      <c r="H57" s="37" t="s">
        <v>2351</v>
      </c>
      <c r="I57" s="37" t="s">
        <v>2352</v>
      </c>
      <c r="J57" s="37">
        <v>91842665</v>
      </c>
      <c r="L57" t="s">
        <v>2281</v>
      </c>
      <c r="M57">
        <v>0</v>
      </c>
      <c r="N57" t="s">
        <v>2282</v>
      </c>
      <c r="O57" s="37" t="s">
        <v>898</v>
      </c>
      <c r="P57" s="37">
        <v>0</v>
      </c>
    </row>
    <row r="58" spans="2:16" x14ac:dyDescent="0.2">
      <c r="B58" s="4"/>
      <c r="C58" s="85" t="s">
        <v>2357</v>
      </c>
      <c r="D58" t="str">
        <f t="shared" si="1"/>
        <v/>
      </c>
      <c r="E58" t="s">
        <v>1342</v>
      </c>
      <c r="F58" s="2" t="s">
        <v>257</v>
      </c>
      <c r="G58" s="2" t="s">
        <v>2350</v>
      </c>
      <c r="H58" s="37" t="s">
        <v>2351</v>
      </c>
      <c r="I58" s="37" t="s">
        <v>2352</v>
      </c>
      <c r="J58" s="37">
        <v>97526883</v>
      </c>
      <c r="L58" t="s">
        <v>2281</v>
      </c>
      <c r="M58">
        <v>0</v>
      </c>
      <c r="N58" t="s">
        <v>2282</v>
      </c>
      <c r="O58" s="37" t="s">
        <v>898</v>
      </c>
      <c r="P58" s="37">
        <v>0</v>
      </c>
    </row>
    <row r="59" spans="2:16" x14ac:dyDescent="0.2">
      <c r="B59" s="4"/>
      <c r="C59" s="85" t="s">
        <v>2358</v>
      </c>
      <c r="D59" t="str">
        <f t="shared" si="1"/>
        <v/>
      </c>
      <c r="E59" t="s">
        <v>1359</v>
      </c>
      <c r="F59" s="2" t="s">
        <v>318</v>
      </c>
      <c r="G59" s="2" t="s">
        <v>2350</v>
      </c>
      <c r="H59" s="37" t="s">
        <v>2351</v>
      </c>
      <c r="I59" s="37" t="s">
        <v>2352</v>
      </c>
      <c r="J59" s="37">
        <v>97526883</v>
      </c>
      <c r="L59" t="s">
        <v>2281</v>
      </c>
      <c r="M59">
        <v>0</v>
      </c>
      <c r="N59" t="s">
        <v>2282</v>
      </c>
      <c r="O59" s="37" t="s">
        <v>898</v>
      </c>
      <c r="P59" s="37">
        <v>0</v>
      </c>
    </row>
    <row r="60" spans="2:16" x14ac:dyDescent="0.2">
      <c r="B60" s="4"/>
      <c r="C60" s="85" t="s">
        <v>2359</v>
      </c>
      <c r="D60" t="str">
        <f t="shared" si="1"/>
        <v/>
      </c>
      <c r="E60" t="s">
        <v>1376</v>
      </c>
      <c r="F60" s="2" t="s">
        <v>257</v>
      </c>
      <c r="G60" s="2" t="s">
        <v>2350</v>
      </c>
      <c r="H60" s="37" t="s">
        <v>2351</v>
      </c>
      <c r="I60" s="37" t="s">
        <v>2352</v>
      </c>
      <c r="J60" s="37">
        <v>97526883</v>
      </c>
      <c r="L60" t="s">
        <v>2281</v>
      </c>
      <c r="M60">
        <v>0</v>
      </c>
      <c r="N60" t="s">
        <v>2282</v>
      </c>
      <c r="O60" s="37" t="s">
        <v>898</v>
      </c>
      <c r="P60" s="37">
        <v>0</v>
      </c>
    </row>
    <row r="61" spans="2:16" x14ac:dyDescent="0.2">
      <c r="B61" s="4"/>
      <c r="C61" s="85" t="s">
        <v>2360</v>
      </c>
      <c r="D61" t="str">
        <f t="shared" si="1"/>
        <v/>
      </c>
      <c r="E61" t="s">
        <v>1393</v>
      </c>
      <c r="F61" s="2" t="s">
        <v>318</v>
      </c>
      <c r="G61" s="2" t="s">
        <v>2350</v>
      </c>
      <c r="H61" s="37" t="s">
        <v>2351</v>
      </c>
      <c r="I61" s="37" t="s">
        <v>2352</v>
      </c>
      <c r="J61" s="37">
        <v>97526883</v>
      </c>
      <c r="L61" t="s">
        <v>2281</v>
      </c>
      <c r="M61">
        <v>0</v>
      </c>
      <c r="N61" t="s">
        <v>2282</v>
      </c>
      <c r="O61" s="37" t="s">
        <v>898</v>
      </c>
      <c r="P61" s="37">
        <v>0</v>
      </c>
    </row>
    <row r="62" spans="2:16" x14ac:dyDescent="0.2">
      <c r="B62" s="4"/>
      <c r="C62" s="85" t="s">
        <v>2361</v>
      </c>
      <c r="D62" t="str">
        <f t="shared" si="1"/>
        <v/>
      </c>
      <c r="E62" t="s">
        <v>1410</v>
      </c>
      <c r="F62" s="2" t="s">
        <v>257</v>
      </c>
      <c r="G62" s="2" t="s">
        <v>2350</v>
      </c>
      <c r="H62" s="37" t="s">
        <v>2351</v>
      </c>
      <c r="I62" s="37" t="s">
        <v>2352</v>
      </c>
      <c r="J62" s="37">
        <v>97526231</v>
      </c>
      <c r="L62" t="s">
        <v>2281</v>
      </c>
      <c r="M62">
        <v>0</v>
      </c>
      <c r="N62" t="s">
        <v>2282</v>
      </c>
      <c r="O62" s="37" t="s">
        <v>898</v>
      </c>
      <c r="P62" s="37">
        <v>0</v>
      </c>
    </row>
    <row r="63" spans="2:16" x14ac:dyDescent="0.2">
      <c r="B63" s="4"/>
      <c r="C63" s="85" t="s">
        <v>2362</v>
      </c>
      <c r="D63" t="str">
        <f t="shared" si="1"/>
        <v/>
      </c>
      <c r="E63" t="s">
        <v>1427</v>
      </c>
      <c r="F63" s="2" t="s">
        <v>318</v>
      </c>
      <c r="G63" s="2" t="s">
        <v>2350</v>
      </c>
      <c r="H63" s="37" t="s">
        <v>2351</v>
      </c>
      <c r="I63" s="37" t="s">
        <v>2352</v>
      </c>
      <c r="J63" s="37">
        <v>97526231</v>
      </c>
      <c r="L63" t="s">
        <v>2281</v>
      </c>
      <c r="M63">
        <v>0</v>
      </c>
      <c r="N63" t="s">
        <v>2282</v>
      </c>
      <c r="O63" s="37" t="s">
        <v>898</v>
      </c>
      <c r="P63" s="37">
        <v>0</v>
      </c>
    </row>
    <row r="64" spans="2:16" x14ac:dyDescent="0.2">
      <c r="B64" s="4"/>
      <c r="C64" s="85" t="s">
        <v>2363</v>
      </c>
      <c r="D64" t="str">
        <f t="shared" si="1"/>
        <v/>
      </c>
      <c r="E64" t="s">
        <v>1443</v>
      </c>
      <c r="F64" s="2" t="s">
        <v>257</v>
      </c>
      <c r="G64" s="2" t="s">
        <v>2350</v>
      </c>
      <c r="H64" s="37" t="s">
        <v>2351</v>
      </c>
      <c r="I64" s="37" t="s">
        <v>2352</v>
      </c>
      <c r="J64" s="37">
        <v>97526231</v>
      </c>
      <c r="L64" t="s">
        <v>2281</v>
      </c>
      <c r="M64">
        <v>0</v>
      </c>
      <c r="N64" t="s">
        <v>2282</v>
      </c>
      <c r="O64" s="37" t="s">
        <v>898</v>
      </c>
      <c r="P64" s="37">
        <v>0</v>
      </c>
    </row>
    <row r="65" spans="2:16" x14ac:dyDescent="0.2">
      <c r="B65" s="4"/>
      <c r="C65" s="85" t="s">
        <v>2364</v>
      </c>
      <c r="D65" t="str">
        <f t="shared" si="1"/>
        <v/>
      </c>
      <c r="E65" t="s">
        <v>1460</v>
      </c>
      <c r="F65" s="2" t="s">
        <v>318</v>
      </c>
      <c r="G65" s="2" t="s">
        <v>2350</v>
      </c>
      <c r="H65" s="37" t="s">
        <v>2351</v>
      </c>
      <c r="I65" s="37" t="s">
        <v>2352</v>
      </c>
      <c r="J65" s="37">
        <v>97526231</v>
      </c>
      <c r="L65" t="s">
        <v>2281</v>
      </c>
      <c r="M65">
        <v>0</v>
      </c>
      <c r="N65" t="s">
        <v>2282</v>
      </c>
      <c r="O65" s="37" t="s">
        <v>898</v>
      </c>
      <c r="P65" s="37">
        <v>0</v>
      </c>
    </row>
    <row r="66" spans="2:16" x14ac:dyDescent="0.2">
      <c r="C66" s="85" t="s">
        <v>2365</v>
      </c>
      <c r="D66" t="str">
        <f t="shared" si="1"/>
        <v/>
      </c>
      <c r="E66" t="s">
        <v>1477</v>
      </c>
      <c r="F66" s="2" t="s">
        <v>257</v>
      </c>
      <c r="G66" s="2" t="s">
        <v>2350</v>
      </c>
      <c r="H66" s="37" t="s">
        <v>2351</v>
      </c>
      <c r="I66" s="37" t="s">
        <v>2352</v>
      </c>
      <c r="J66" s="37">
        <v>97526231</v>
      </c>
      <c r="L66" t="s">
        <v>2281</v>
      </c>
      <c r="M66">
        <v>0</v>
      </c>
      <c r="N66" t="s">
        <v>2282</v>
      </c>
      <c r="O66" s="37" t="s">
        <v>898</v>
      </c>
      <c r="P66" s="37">
        <v>0</v>
      </c>
    </row>
    <row r="67" spans="2:16" x14ac:dyDescent="0.2">
      <c r="C67" s="85" t="s">
        <v>2366</v>
      </c>
      <c r="D67" t="str">
        <f t="shared" si="1"/>
        <v/>
      </c>
      <c r="E67" t="s">
        <v>1494</v>
      </c>
      <c r="F67" s="2" t="s">
        <v>435</v>
      </c>
      <c r="G67" s="2" t="s">
        <v>2350</v>
      </c>
      <c r="H67" s="37" t="s">
        <v>2351</v>
      </c>
      <c r="I67" s="37" t="s">
        <v>2352</v>
      </c>
      <c r="J67" s="37">
        <v>97526231</v>
      </c>
      <c r="L67" t="s">
        <v>2281</v>
      </c>
      <c r="M67">
        <v>0</v>
      </c>
      <c r="N67" t="s">
        <v>2282</v>
      </c>
      <c r="O67" s="37" t="s">
        <v>898</v>
      </c>
      <c r="P67" s="37">
        <v>0</v>
      </c>
    </row>
    <row r="68" spans="2:16" x14ac:dyDescent="0.2">
      <c r="C68" s="85" t="s">
        <v>2367</v>
      </c>
      <c r="D68" t="str">
        <f t="shared" si="1"/>
        <v/>
      </c>
      <c r="E68" t="s">
        <v>1510</v>
      </c>
      <c r="F68" s="2" t="s">
        <v>257</v>
      </c>
      <c r="G68" s="2" t="s">
        <v>2350</v>
      </c>
      <c r="H68" s="37" t="s">
        <v>2351</v>
      </c>
      <c r="I68" s="37" t="s">
        <v>2352</v>
      </c>
      <c r="J68" s="37">
        <v>91842656</v>
      </c>
      <c r="L68" t="s">
        <v>2281</v>
      </c>
      <c r="M68">
        <v>0</v>
      </c>
      <c r="N68" t="s">
        <v>2282</v>
      </c>
      <c r="O68" s="37" t="s">
        <v>898</v>
      </c>
      <c r="P68" s="37">
        <v>0</v>
      </c>
    </row>
    <row r="69" spans="2:16" x14ac:dyDescent="0.2">
      <c r="C69" s="85" t="s">
        <v>2368</v>
      </c>
      <c r="D69" t="str">
        <f t="shared" si="1"/>
        <v/>
      </c>
      <c r="E69" t="s">
        <v>1526</v>
      </c>
      <c r="F69" s="2" t="s">
        <v>318</v>
      </c>
      <c r="G69" s="2" t="s">
        <v>2350</v>
      </c>
      <c r="H69" s="37" t="s">
        <v>2351</v>
      </c>
      <c r="I69" s="37" t="s">
        <v>2352</v>
      </c>
      <c r="J69" s="37">
        <v>91842656</v>
      </c>
      <c r="L69" t="s">
        <v>2281</v>
      </c>
      <c r="M69">
        <v>0</v>
      </c>
      <c r="N69" t="s">
        <v>2282</v>
      </c>
      <c r="O69" s="37" t="s">
        <v>898</v>
      </c>
      <c r="P69" s="37">
        <v>0</v>
      </c>
    </row>
    <row r="70" spans="2:16" x14ac:dyDescent="0.2">
      <c r="C70" s="85" t="s">
        <v>2369</v>
      </c>
      <c r="D70" t="str">
        <f t="shared" si="1"/>
        <v/>
      </c>
      <c r="E70" t="s">
        <v>1543</v>
      </c>
      <c r="F70" s="2" t="s">
        <v>257</v>
      </c>
      <c r="G70" s="2" t="s">
        <v>2350</v>
      </c>
      <c r="H70" s="37" t="s">
        <v>2351</v>
      </c>
      <c r="I70" s="37" t="s">
        <v>2352</v>
      </c>
      <c r="J70" s="37">
        <v>91842656</v>
      </c>
      <c r="L70" t="s">
        <v>2281</v>
      </c>
      <c r="M70">
        <v>0</v>
      </c>
      <c r="N70" t="s">
        <v>2282</v>
      </c>
      <c r="O70" s="37" t="s">
        <v>898</v>
      </c>
      <c r="P70" s="37">
        <v>0</v>
      </c>
    </row>
    <row r="71" spans="2:16" x14ac:dyDescent="0.2">
      <c r="C71" s="85" t="s">
        <v>2370</v>
      </c>
      <c r="D71" t="str">
        <f t="shared" ref="D71:D98" si="2">IF(B71="Y", C71,"")</f>
        <v/>
      </c>
      <c r="E71" t="s">
        <v>1560</v>
      </c>
      <c r="F71" s="2" t="s">
        <v>318</v>
      </c>
      <c r="G71" s="2" t="s">
        <v>2350</v>
      </c>
      <c r="H71" s="37" t="s">
        <v>2351</v>
      </c>
      <c r="I71" s="37" t="s">
        <v>2352</v>
      </c>
      <c r="J71" s="37">
        <v>91842656</v>
      </c>
      <c r="L71" t="s">
        <v>2281</v>
      </c>
      <c r="M71">
        <v>0</v>
      </c>
      <c r="N71" t="s">
        <v>2282</v>
      </c>
      <c r="O71" s="37" t="s">
        <v>898</v>
      </c>
      <c r="P71" s="37">
        <v>0</v>
      </c>
    </row>
    <row r="72" spans="2:16" x14ac:dyDescent="0.2">
      <c r="C72" s="85" t="s">
        <v>2371</v>
      </c>
      <c r="D72" t="str">
        <f t="shared" si="2"/>
        <v/>
      </c>
      <c r="E72" t="s">
        <v>1577</v>
      </c>
      <c r="F72" s="2" t="s">
        <v>257</v>
      </c>
      <c r="G72" s="2" t="s">
        <v>2350</v>
      </c>
      <c r="H72" s="37" t="s">
        <v>2351</v>
      </c>
      <c r="I72" s="37" t="s">
        <v>2352</v>
      </c>
      <c r="J72" s="37">
        <v>91842656</v>
      </c>
      <c r="L72" t="s">
        <v>2281</v>
      </c>
      <c r="M72">
        <v>0</v>
      </c>
      <c r="N72" t="s">
        <v>2282</v>
      </c>
      <c r="O72" s="37" t="s">
        <v>898</v>
      </c>
      <c r="P72" s="37">
        <v>0</v>
      </c>
    </row>
    <row r="73" spans="2:16" x14ac:dyDescent="0.2">
      <c r="C73" s="85" t="s">
        <v>2372</v>
      </c>
      <c r="D73" t="str">
        <f t="shared" si="2"/>
        <v/>
      </c>
      <c r="E73" t="s">
        <v>1594</v>
      </c>
      <c r="F73" s="2" t="s">
        <v>435</v>
      </c>
      <c r="G73" s="2" t="s">
        <v>2350</v>
      </c>
      <c r="H73" s="37" t="s">
        <v>2351</v>
      </c>
      <c r="I73" s="37" t="s">
        <v>2352</v>
      </c>
      <c r="J73" s="37">
        <v>91842656</v>
      </c>
      <c r="L73" t="s">
        <v>2281</v>
      </c>
      <c r="M73">
        <v>0</v>
      </c>
      <c r="N73" t="s">
        <v>2282</v>
      </c>
      <c r="O73" s="37" t="s">
        <v>898</v>
      </c>
      <c r="P73" s="37">
        <v>0</v>
      </c>
    </row>
    <row r="74" spans="2:16" x14ac:dyDescent="0.2">
      <c r="C74" s="88" t="s">
        <v>2373</v>
      </c>
      <c r="D74" t="str">
        <f t="shared" si="2"/>
        <v/>
      </c>
      <c r="E74" t="s">
        <v>1611</v>
      </c>
      <c r="F74" s="2" t="s">
        <v>257</v>
      </c>
      <c r="G74" s="2" t="s">
        <v>2350</v>
      </c>
      <c r="H74" s="37" t="s">
        <v>2351</v>
      </c>
      <c r="I74" s="37" t="s">
        <v>2352</v>
      </c>
      <c r="J74" s="37">
        <v>96921179</v>
      </c>
      <c r="L74" t="s">
        <v>2281</v>
      </c>
      <c r="M74">
        <v>0</v>
      </c>
      <c r="N74" t="s">
        <v>2282</v>
      </c>
      <c r="O74" s="37" t="s">
        <v>898</v>
      </c>
      <c r="P74" s="37">
        <v>0</v>
      </c>
    </row>
    <row r="75" spans="2:16" x14ac:dyDescent="0.2">
      <c r="C75" s="85" t="s">
        <v>2374</v>
      </c>
      <c r="D75" t="str">
        <f t="shared" si="2"/>
        <v/>
      </c>
      <c r="E75" t="s">
        <v>1628</v>
      </c>
      <c r="F75" s="2" t="s">
        <v>318</v>
      </c>
      <c r="G75" s="2" t="s">
        <v>2350</v>
      </c>
      <c r="H75" s="37" t="s">
        <v>2351</v>
      </c>
      <c r="I75" s="37" t="s">
        <v>2352</v>
      </c>
      <c r="J75" s="37">
        <v>96921179</v>
      </c>
      <c r="L75" t="s">
        <v>2281</v>
      </c>
      <c r="M75">
        <v>0</v>
      </c>
      <c r="N75" t="s">
        <v>2282</v>
      </c>
      <c r="O75" s="37" t="s">
        <v>898</v>
      </c>
      <c r="P75" s="37">
        <v>0</v>
      </c>
    </row>
    <row r="76" spans="2:16" x14ac:dyDescent="0.2">
      <c r="C76" s="85" t="s">
        <v>2375</v>
      </c>
      <c r="D76" t="str">
        <f t="shared" si="2"/>
        <v/>
      </c>
      <c r="E76" t="s">
        <v>1645</v>
      </c>
      <c r="F76" s="2" t="s">
        <v>257</v>
      </c>
      <c r="G76" s="2" t="s">
        <v>2350</v>
      </c>
      <c r="H76" s="37" t="s">
        <v>2351</v>
      </c>
      <c r="I76" s="37" t="s">
        <v>2352</v>
      </c>
      <c r="J76" s="37">
        <v>97515491</v>
      </c>
      <c r="L76" t="s">
        <v>2281</v>
      </c>
      <c r="M76">
        <v>0</v>
      </c>
      <c r="N76" t="s">
        <v>2282</v>
      </c>
      <c r="O76" s="37" t="s">
        <v>898</v>
      </c>
      <c r="P76" s="37">
        <v>0</v>
      </c>
    </row>
    <row r="77" spans="2:16" x14ac:dyDescent="0.2">
      <c r="C77" s="85" t="s">
        <v>2376</v>
      </c>
      <c r="D77" s="85" t="str">
        <f t="shared" si="2"/>
        <v/>
      </c>
      <c r="E77" t="s">
        <v>1662</v>
      </c>
      <c r="F77" s="2" t="s">
        <v>435</v>
      </c>
      <c r="G77" s="2" t="s">
        <v>2350</v>
      </c>
      <c r="H77" s="37" t="s">
        <v>2351</v>
      </c>
      <c r="I77" s="37" t="s">
        <v>2352</v>
      </c>
      <c r="J77" s="37">
        <v>99176313</v>
      </c>
      <c r="L77" t="s">
        <v>2281</v>
      </c>
      <c r="M77">
        <v>0</v>
      </c>
      <c r="N77" t="s">
        <v>2282</v>
      </c>
      <c r="O77" s="37" t="s">
        <v>898</v>
      </c>
      <c r="P77" s="37">
        <v>0</v>
      </c>
    </row>
    <row r="78" spans="2:16" x14ac:dyDescent="0.2">
      <c r="C78" s="85" t="s">
        <v>2377</v>
      </c>
      <c r="D78" t="str">
        <f t="shared" si="2"/>
        <v/>
      </c>
      <c r="E78" t="s">
        <v>1025</v>
      </c>
      <c r="F78" s="2" t="s">
        <v>435</v>
      </c>
      <c r="G78" s="2" t="s">
        <v>2350</v>
      </c>
      <c r="H78" s="37" t="s">
        <v>2351</v>
      </c>
      <c r="I78" s="37" t="s">
        <v>2352</v>
      </c>
      <c r="J78" s="37">
        <v>99176314</v>
      </c>
      <c r="L78" t="s">
        <v>2281</v>
      </c>
      <c r="M78">
        <v>0</v>
      </c>
      <c r="N78" t="s">
        <v>2282</v>
      </c>
      <c r="O78" s="37" t="s">
        <v>898</v>
      </c>
      <c r="P78" s="37">
        <v>0</v>
      </c>
    </row>
    <row r="79" spans="2:16" x14ac:dyDescent="0.2">
      <c r="C79" s="85" t="s">
        <v>2378</v>
      </c>
      <c r="D79" t="str">
        <f t="shared" si="2"/>
        <v/>
      </c>
      <c r="E79" t="s">
        <v>1030</v>
      </c>
      <c r="F79" s="2" t="s">
        <v>435</v>
      </c>
      <c r="G79" s="2" t="s">
        <v>2350</v>
      </c>
      <c r="H79" s="37" t="s">
        <v>2351</v>
      </c>
      <c r="I79" s="37" t="s">
        <v>2352</v>
      </c>
      <c r="J79" s="37">
        <v>99176314</v>
      </c>
      <c r="L79" t="s">
        <v>2281</v>
      </c>
      <c r="M79">
        <v>0</v>
      </c>
      <c r="N79" t="s">
        <v>2282</v>
      </c>
      <c r="O79" s="37" t="s">
        <v>898</v>
      </c>
      <c r="P79" s="37">
        <v>0</v>
      </c>
    </row>
    <row r="80" spans="2:16" x14ac:dyDescent="0.2">
      <c r="C80" s="85" t="s">
        <v>2379</v>
      </c>
      <c r="D80" t="str">
        <f t="shared" si="2"/>
        <v/>
      </c>
      <c r="E80" t="s">
        <v>1034</v>
      </c>
      <c r="F80" s="2" t="s">
        <v>435</v>
      </c>
      <c r="G80" s="2" t="s">
        <v>2350</v>
      </c>
      <c r="H80" s="37" t="s">
        <v>2351</v>
      </c>
      <c r="I80" s="37" t="s">
        <v>2352</v>
      </c>
      <c r="J80" s="37">
        <v>99176314</v>
      </c>
      <c r="L80" t="s">
        <v>2281</v>
      </c>
      <c r="M80">
        <v>0</v>
      </c>
      <c r="N80" t="s">
        <v>2282</v>
      </c>
      <c r="O80" s="37" t="s">
        <v>898</v>
      </c>
      <c r="P80" s="37">
        <v>0</v>
      </c>
    </row>
    <row r="81" spans="3:16" x14ac:dyDescent="0.2">
      <c r="C81" s="85" t="s">
        <v>2380</v>
      </c>
      <c r="D81" t="str">
        <f t="shared" si="2"/>
        <v/>
      </c>
      <c r="E81" t="s">
        <v>1726</v>
      </c>
      <c r="F81" s="2" t="s">
        <v>257</v>
      </c>
      <c r="G81" s="2" t="s">
        <v>2350</v>
      </c>
      <c r="H81" s="37" t="s">
        <v>2351</v>
      </c>
      <c r="I81" s="37" t="s">
        <v>2352</v>
      </c>
      <c r="J81" s="37">
        <v>97526557</v>
      </c>
      <c r="L81" t="s">
        <v>2281</v>
      </c>
      <c r="M81">
        <v>0</v>
      </c>
      <c r="N81" t="s">
        <v>2282</v>
      </c>
      <c r="O81" s="37" t="s">
        <v>898</v>
      </c>
      <c r="P81" s="37">
        <v>0</v>
      </c>
    </row>
    <row r="82" spans="3:16" x14ac:dyDescent="0.2">
      <c r="C82" s="85" t="s">
        <v>2381</v>
      </c>
      <c r="D82" t="str">
        <f t="shared" si="2"/>
        <v/>
      </c>
      <c r="E82" t="s">
        <v>1743</v>
      </c>
      <c r="F82" s="2" t="s">
        <v>318</v>
      </c>
      <c r="G82" s="2" t="s">
        <v>2350</v>
      </c>
      <c r="H82" s="37" t="s">
        <v>2351</v>
      </c>
      <c r="I82" s="37" t="s">
        <v>2352</v>
      </c>
      <c r="J82" s="37">
        <v>99176315</v>
      </c>
      <c r="L82" t="s">
        <v>2281</v>
      </c>
      <c r="M82">
        <v>0</v>
      </c>
      <c r="N82" t="s">
        <v>2282</v>
      </c>
      <c r="O82" s="37" t="s">
        <v>898</v>
      </c>
      <c r="P82" s="37">
        <v>0</v>
      </c>
    </row>
    <row r="83" spans="3:16" x14ac:dyDescent="0.2">
      <c r="C83" s="85" t="s">
        <v>2382</v>
      </c>
      <c r="D83" t="str">
        <f t="shared" si="2"/>
        <v/>
      </c>
      <c r="E83" t="s">
        <v>1760</v>
      </c>
      <c r="F83" s="2" t="s">
        <v>257</v>
      </c>
      <c r="G83" s="2" t="s">
        <v>2350</v>
      </c>
      <c r="H83" s="37" t="s">
        <v>2351</v>
      </c>
      <c r="I83" s="37" t="s">
        <v>2352</v>
      </c>
      <c r="J83" s="37">
        <v>99176316</v>
      </c>
      <c r="L83" t="s">
        <v>2281</v>
      </c>
      <c r="M83">
        <v>0</v>
      </c>
      <c r="N83" t="s">
        <v>2282</v>
      </c>
      <c r="O83" s="37" t="s">
        <v>898</v>
      </c>
      <c r="P83" s="37">
        <v>0</v>
      </c>
    </row>
    <row r="84" spans="3:16" x14ac:dyDescent="0.2">
      <c r="C84" s="85" t="s">
        <v>2383</v>
      </c>
      <c r="D84" t="str">
        <f t="shared" si="2"/>
        <v/>
      </c>
      <c r="E84" t="s">
        <v>1777</v>
      </c>
      <c r="F84" s="2" t="s">
        <v>318</v>
      </c>
      <c r="G84" s="2" t="s">
        <v>2350</v>
      </c>
      <c r="H84" s="37" t="s">
        <v>2351</v>
      </c>
      <c r="I84" s="37" t="s">
        <v>2352</v>
      </c>
      <c r="J84" s="37">
        <v>99176316</v>
      </c>
      <c r="L84" t="s">
        <v>2281</v>
      </c>
      <c r="M84">
        <v>0</v>
      </c>
      <c r="N84" t="s">
        <v>2282</v>
      </c>
      <c r="O84" s="37" t="s">
        <v>898</v>
      </c>
      <c r="P84" s="37">
        <v>0</v>
      </c>
    </row>
    <row r="85" spans="3:16" x14ac:dyDescent="0.2">
      <c r="C85" s="85" t="s">
        <v>2384</v>
      </c>
      <c r="D85" t="str">
        <f t="shared" si="2"/>
        <v/>
      </c>
      <c r="E85" t="s">
        <v>1794</v>
      </c>
      <c r="F85" s="2" t="s">
        <v>435</v>
      </c>
      <c r="G85" s="2" t="s">
        <v>2350</v>
      </c>
      <c r="H85" s="37" t="s">
        <v>2351</v>
      </c>
      <c r="I85" s="37" t="s">
        <v>2352</v>
      </c>
      <c r="J85" s="37">
        <v>99176316</v>
      </c>
      <c r="L85" t="s">
        <v>2281</v>
      </c>
      <c r="M85">
        <v>0</v>
      </c>
      <c r="N85" t="s">
        <v>2282</v>
      </c>
      <c r="O85" s="37" t="s">
        <v>898</v>
      </c>
      <c r="P85" s="37">
        <v>0</v>
      </c>
    </row>
    <row r="86" spans="3:16" x14ac:dyDescent="0.2">
      <c r="C86" s="85" t="s">
        <v>2385</v>
      </c>
      <c r="D86" t="str">
        <f t="shared" si="2"/>
        <v/>
      </c>
      <c r="E86" t="s">
        <v>1053</v>
      </c>
      <c r="F86" s="2" t="s">
        <v>435</v>
      </c>
      <c r="G86" s="2" t="s">
        <v>2350</v>
      </c>
      <c r="H86" s="37" t="s">
        <v>2351</v>
      </c>
      <c r="I86" s="37" t="s">
        <v>2352</v>
      </c>
      <c r="J86" s="37">
        <v>99176317</v>
      </c>
      <c r="L86" t="s">
        <v>2281</v>
      </c>
      <c r="M86">
        <v>0</v>
      </c>
      <c r="N86" t="s">
        <v>2282</v>
      </c>
      <c r="O86" s="37" t="s">
        <v>898</v>
      </c>
      <c r="P86" s="37">
        <v>0</v>
      </c>
    </row>
    <row r="87" spans="3:16" x14ac:dyDescent="0.2">
      <c r="C87" s="85" t="s">
        <v>2386</v>
      </c>
      <c r="D87" t="str">
        <f t="shared" si="2"/>
        <v/>
      </c>
      <c r="E87" t="s">
        <v>1048</v>
      </c>
      <c r="F87" s="2" t="s">
        <v>435</v>
      </c>
      <c r="G87" s="2" t="s">
        <v>2350</v>
      </c>
      <c r="H87" s="37" t="s">
        <v>2351</v>
      </c>
      <c r="I87" s="37" t="s">
        <v>2352</v>
      </c>
      <c r="J87" s="37">
        <v>99176317</v>
      </c>
      <c r="L87" t="s">
        <v>2281</v>
      </c>
      <c r="M87">
        <v>0</v>
      </c>
      <c r="N87" t="s">
        <v>2282</v>
      </c>
      <c r="O87" s="37" t="s">
        <v>898</v>
      </c>
      <c r="P87" s="37">
        <v>0</v>
      </c>
    </row>
    <row r="88" spans="3:16" x14ac:dyDescent="0.2">
      <c r="C88" s="85" t="s">
        <v>2387</v>
      </c>
      <c r="D88" t="str">
        <f t="shared" si="2"/>
        <v/>
      </c>
      <c r="E88" t="s">
        <v>1014</v>
      </c>
      <c r="F88" s="2" t="s">
        <v>435</v>
      </c>
      <c r="G88" s="2" t="s">
        <v>2350</v>
      </c>
      <c r="H88" s="37" t="s">
        <v>2351</v>
      </c>
      <c r="I88" s="37" t="s">
        <v>2352</v>
      </c>
      <c r="J88" s="37">
        <v>99176317</v>
      </c>
      <c r="L88" t="s">
        <v>2281</v>
      </c>
      <c r="M88">
        <v>0</v>
      </c>
      <c r="N88" t="s">
        <v>2282</v>
      </c>
      <c r="O88" s="37" t="s">
        <v>898</v>
      </c>
      <c r="P88" s="37">
        <v>0</v>
      </c>
    </row>
    <row r="89" spans="3:16" x14ac:dyDescent="0.2">
      <c r="C89" s="85" t="s">
        <v>2388</v>
      </c>
      <c r="D89" t="str">
        <f t="shared" si="2"/>
        <v/>
      </c>
      <c r="E89" t="s">
        <v>1014</v>
      </c>
      <c r="F89" s="2" t="s">
        <v>746</v>
      </c>
      <c r="G89" s="2" t="s">
        <v>2350</v>
      </c>
      <c r="H89" s="37" t="s">
        <v>2351</v>
      </c>
      <c r="I89" s="37" t="s">
        <v>2352</v>
      </c>
      <c r="J89" s="37">
        <v>99176317</v>
      </c>
      <c r="L89" t="s">
        <v>2281</v>
      </c>
      <c r="M89">
        <v>0</v>
      </c>
      <c r="N89" t="s">
        <v>2282</v>
      </c>
      <c r="O89" s="37" t="s">
        <v>898</v>
      </c>
      <c r="P89" s="37">
        <v>0</v>
      </c>
    </row>
    <row r="90" spans="3:16" x14ac:dyDescent="0.2">
      <c r="C90" s="85" t="s">
        <v>2389</v>
      </c>
      <c r="D90" t="str">
        <f t="shared" si="2"/>
        <v/>
      </c>
      <c r="E90" t="s">
        <v>1061</v>
      </c>
      <c r="F90" s="2" t="s">
        <v>318</v>
      </c>
      <c r="G90" s="2" t="s">
        <v>2350</v>
      </c>
      <c r="H90" s="37" t="s">
        <v>2351</v>
      </c>
      <c r="I90" s="37" t="s">
        <v>2352</v>
      </c>
      <c r="J90" s="37">
        <v>99176318</v>
      </c>
      <c r="L90" t="s">
        <v>2281</v>
      </c>
      <c r="M90">
        <v>0</v>
      </c>
      <c r="N90" t="s">
        <v>2282</v>
      </c>
      <c r="O90" s="37" t="s">
        <v>898</v>
      </c>
      <c r="P90" s="37">
        <v>0</v>
      </c>
    </row>
    <row r="91" spans="3:16" x14ac:dyDescent="0.2">
      <c r="C91" s="85" t="s">
        <v>2390</v>
      </c>
      <c r="D91" t="str">
        <f t="shared" si="2"/>
        <v/>
      </c>
      <c r="E91" t="s">
        <v>1065</v>
      </c>
      <c r="F91" s="2" t="s">
        <v>435</v>
      </c>
      <c r="G91" s="2" t="s">
        <v>2350</v>
      </c>
      <c r="H91" s="37" t="s">
        <v>2351</v>
      </c>
      <c r="I91" s="37" t="s">
        <v>2352</v>
      </c>
      <c r="J91" s="37">
        <v>99176319</v>
      </c>
      <c r="L91" t="s">
        <v>2281</v>
      </c>
      <c r="M91">
        <v>0</v>
      </c>
      <c r="N91" t="s">
        <v>2282</v>
      </c>
      <c r="O91" s="37" t="s">
        <v>898</v>
      </c>
      <c r="P91" s="37">
        <v>0</v>
      </c>
    </row>
    <row r="92" spans="3:16" x14ac:dyDescent="0.2">
      <c r="C92" s="85" t="s">
        <v>2391</v>
      </c>
      <c r="D92" t="str">
        <f t="shared" si="2"/>
        <v/>
      </c>
      <c r="E92" t="s">
        <v>1911</v>
      </c>
      <c r="F92" s="2" t="s">
        <v>746</v>
      </c>
      <c r="G92" s="2" t="s">
        <v>2350</v>
      </c>
      <c r="H92" s="37" t="s">
        <v>2351</v>
      </c>
      <c r="I92" s="37" t="s">
        <v>2352</v>
      </c>
      <c r="J92" s="37">
        <v>99176319</v>
      </c>
      <c r="L92" t="s">
        <v>2281</v>
      </c>
      <c r="M92">
        <v>0</v>
      </c>
      <c r="N92" t="s">
        <v>2282</v>
      </c>
      <c r="O92" s="37" t="s">
        <v>898</v>
      </c>
      <c r="P92" s="37">
        <v>0</v>
      </c>
    </row>
    <row r="93" spans="3:16" x14ac:dyDescent="0.2">
      <c r="C93" s="85" t="s">
        <v>2392</v>
      </c>
      <c r="D93" t="str">
        <f t="shared" si="2"/>
        <v/>
      </c>
      <c r="E93" t="s">
        <v>1072</v>
      </c>
      <c r="F93" s="2" t="s">
        <v>746</v>
      </c>
      <c r="G93" s="2" t="s">
        <v>2350</v>
      </c>
      <c r="H93" s="37" t="s">
        <v>2351</v>
      </c>
      <c r="I93" s="37" t="s">
        <v>2352</v>
      </c>
      <c r="J93" s="37">
        <v>99176320</v>
      </c>
      <c r="L93" t="s">
        <v>2281</v>
      </c>
      <c r="M93">
        <v>0</v>
      </c>
      <c r="N93" t="s">
        <v>2282</v>
      </c>
      <c r="O93" s="37" t="s">
        <v>898</v>
      </c>
      <c r="P93" s="37">
        <v>0</v>
      </c>
    </row>
    <row r="94" spans="3:16" x14ac:dyDescent="0.2">
      <c r="C94" s="85" t="s">
        <v>2393</v>
      </c>
      <c r="D94" t="str">
        <f t="shared" si="2"/>
        <v/>
      </c>
      <c r="E94" t="s">
        <v>1943</v>
      </c>
      <c r="F94" s="2" t="s">
        <v>435</v>
      </c>
      <c r="G94" s="2" t="s">
        <v>2350</v>
      </c>
      <c r="H94" s="37" t="s">
        <v>2351</v>
      </c>
      <c r="I94" s="37" t="s">
        <v>2352</v>
      </c>
      <c r="J94" s="37">
        <v>99176321</v>
      </c>
      <c r="L94" t="s">
        <v>2281</v>
      </c>
      <c r="M94">
        <v>0</v>
      </c>
      <c r="N94" t="s">
        <v>2282</v>
      </c>
      <c r="O94" s="37" t="s">
        <v>898</v>
      </c>
      <c r="P94" s="37">
        <v>0</v>
      </c>
    </row>
    <row r="95" spans="3:16" x14ac:dyDescent="0.2">
      <c r="C95" s="85" t="s">
        <v>2394</v>
      </c>
      <c r="D95" t="str">
        <f t="shared" si="2"/>
        <v/>
      </c>
      <c r="E95" t="s">
        <v>1082</v>
      </c>
      <c r="F95" s="2" t="s">
        <v>435</v>
      </c>
      <c r="G95" s="2" t="s">
        <v>2350</v>
      </c>
      <c r="H95" s="37" t="s">
        <v>2351</v>
      </c>
      <c r="I95" s="37" t="s">
        <v>2352</v>
      </c>
      <c r="J95" s="37">
        <v>99176322</v>
      </c>
      <c r="L95" t="s">
        <v>2281</v>
      </c>
      <c r="M95">
        <v>0</v>
      </c>
      <c r="N95" t="s">
        <v>2282</v>
      </c>
      <c r="O95" s="37" t="s">
        <v>898</v>
      </c>
      <c r="P95" s="37">
        <v>0</v>
      </c>
    </row>
    <row r="96" spans="3:16" x14ac:dyDescent="0.2">
      <c r="C96" s="85" t="s">
        <v>2395</v>
      </c>
      <c r="D96" t="str">
        <f t="shared" si="2"/>
        <v/>
      </c>
      <c r="E96" t="s">
        <v>1082</v>
      </c>
      <c r="F96" s="2" t="s">
        <v>746</v>
      </c>
      <c r="G96" s="2" t="s">
        <v>2350</v>
      </c>
      <c r="H96" s="37" t="s">
        <v>2351</v>
      </c>
      <c r="I96" s="37" t="s">
        <v>2352</v>
      </c>
      <c r="J96" s="37">
        <v>99176323</v>
      </c>
      <c r="L96" t="s">
        <v>2281</v>
      </c>
      <c r="M96">
        <v>0</v>
      </c>
      <c r="N96" t="s">
        <v>2282</v>
      </c>
      <c r="O96" s="37" t="s">
        <v>898</v>
      </c>
      <c r="P96" s="37">
        <v>0</v>
      </c>
    </row>
    <row r="97" spans="1:16" x14ac:dyDescent="0.2">
      <c r="C97" s="85" t="s">
        <v>2396</v>
      </c>
      <c r="D97" t="str">
        <f t="shared" si="2"/>
        <v/>
      </c>
      <c r="E97" t="s">
        <v>1090</v>
      </c>
      <c r="F97" s="2" t="s">
        <v>746</v>
      </c>
      <c r="G97" s="2" t="s">
        <v>2350</v>
      </c>
      <c r="H97" s="37" t="s">
        <v>2351</v>
      </c>
      <c r="I97" s="37" t="s">
        <v>2352</v>
      </c>
      <c r="J97" s="37">
        <v>96769336</v>
      </c>
      <c r="L97" t="s">
        <v>2281</v>
      </c>
      <c r="M97">
        <v>0</v>
      </c>
      <c r="N97" t="s">
        <v>2282</v>
      </c>
      <c r="O97" s="37" t="s">
        <v>898</v>
      </c>
      <c r="P97" s="37">
        <v>0</v>
      </c>
    </row>
    <row r="98" spans="1:16" x14ac:dyDescent="0.2">
      <c r="C98" s="85" t="s">
        <v>2397</v>
      </c>
      <c r="D98" t="str">
        <f t="shared" si="2"/>
        <v/>
      </c>
      <c r="E98" t="s">
        <v>1095</v>
      </c>
      <c r="F98" s="2" t="s">
        <v>746</v>
      </c>
      <c r="G98" s="2" t="s">
        <v>2350</v>
      </c>
      <c r="H98" s="37" t="s">
        <v>2351</v>
      </c>
      <c r="I98" s="37" t="s">
        <v>2352</v>
      </c>
      <c r="J98" s="37">
        <v>99176325</v>
      </c>
      <c r="L98" t="s">
        <v>2281</v>
      </c>
      <c r="M98">
        <v>0</v>
      </c>
      <c r="N98" t="s">
        <v>2282</v>
      </c>
      <c r="O98" s="37" t="s">
        <v>898</v>
      </c>
      <c r="P98" s="37">
        <v>0</v>
      </c>
    </row>
    <row r="99" spans="1:16" x14ac:dyDescent="0.2">
      <c r="A99" s="48" t="s">
        <v>88</v>
      </c>
    </row>
  </sheetData>
  <autoFilter ref="B6:P99" xr:uid="{00000000-0009-0000-0000-000006000000}"/>
  <dataValidations count="1">
    <dataValidation type="list" allowBlank="1" showInputMessage="1" showErrorMessage="1" sqref="A6" xr:uid="{00000000-0002-0000-06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defaultRowHeight="12.75" outlineLevelRow="1" x14ac:dyDescent="0.2"/>
  <cols>
    <col min="1" max="1" width="20.7109375" style="12" customWidth="1"/>
    <col min="2" max="2" width="27" customWidth="1"/>
    <col min="3" max="3" width="10.28515625" style="118" customWidth="1"/>
    <col min="4" max="4" width="78.7109375" customWidth="1"/>
    <col min="5" max="5" width="7" bestFit="1" customWidth="1"/>
    <col min="6" max="6" width="16.7109375" bestFit="1" customWidth="1"/>
    <col min="7" max="7" width="35.140625" customWidth="1"/>
    <col min="8" max="8" width="17.28515625" customWidth="1"/>
    <col min="9" max="9" width="15.85546875" customWidth="1"/>
    <col min="10" max="10" width="31" bestFit="1" customWidth="1"/>
    <col min="11" max="11" width="13.42578125" customWidth="1"/>
    <col min="12" max="12" width="8.85546875" customWidth="1"/>
    <col min="13" max="13" width="42.28515625" customWidth="1"/>
    <col min="14" max="14" width="7.7109375" customWidth="1"/>
    <col min="15" max="15" width="23.42578125" customWidth="1"/>
    <col min="16" max="16" width="19.140625" customWidth="1"/>
    <col min="17" max="17" width="14.7109375" style="4" bestFit="1" customWidth="1"/>
    <col min="18" max="18" width="41.28515625" style="3" bestFit="1" customWidth="1"/>
    <col min="19" max="19" width="11.140625" customWidth="1"/>
    <col min="20" max="20" width="9.5703125" customWidth="1"/>
    <col min="24" max="24" width="9" bestFit="1" customWidth="1"/>
  </cols>
  <sheetData>
    <row r="1" spans="1:28" s="18" customFormat="1" ht="13.9" customHeight="1" thickBot="1" x14ac:dyDescent="0.25">
      <c r="A1" s="40" t="s">
        <v>63</v>
      </c>
      <c r="B1" s="33" t="s">
        <v>2398</v>
      </c>
      <c r="C1" s="116"/>
      <c r="D1" s="41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2"/>
      <c r="R1" s="107"/>
      <c r="S1" s="26"/>
      <c r="T1" s="26"/>
      <c r="U1" s="26"/>
      <c r="AB1" s="18" t="s">
        <v>668</v>
      </c>
    </row>
    <row r="2" spans="1:28" ht="13.9" customHeight="1" outlineLevel="1" thickTop="1" x14ac:dyDescent="0.2">
      <c r="A2" s="24" t="s">
        <v>2399</v>
      </c>
      <c r="B2" s="43" t="s">
        <v>65</v>
      </c>
      <c r="C2" s="113"/>
      <c r="D2" s="43" t="s">
        <v>71</v>
      </c>
      <c r="E2" s="43" t="s">
        <v>676</v>
      </c>
      <c r="F2" s="23"/>
      <c r="G2" s="43" t="s">
        <v>2400</v>
      </c>
      <c r="H2" s="43" t="s">
        <v>1252</v>
      </c>
      <c r="I2" s="43" t="s">
        <v>1255</v>
      </c>
      <c r="J2" s="43" t="s">
        <v>2401</v>
      </c>
      <c r="K2" s="43" t="s">
        <v>2402</v>
      </c>
      <c r="L2" s="43"/>
      <c r="M2" s="43" t="s">
        <v>2036</v>
      </c>
      <c r="N2" s="43"/>
      <c r="O2" s="43" t="s">
        <v>2034</v>
      </c>
      <c r="P2" s="43" t="s">
        <v>2403</v>
      </c>
      <c r="Q2" s="39" t="s">
        <v>875</v>
      </c>
      <c r="R2" s="23"/>
      <c r="S2" s="43" t="s">
        <v>671</v>
      </c>
      <c r="T2" s="43" t="s">
        <v>672</v>
      </c>
      <c r="U2" s="23"/>
    </row>
    <row r="3" spans="1:28" outlineLevel="1" x14ac:dyDescent="0.2">
      <c r="A3" s="42" t="s">
        <v>866</v>
      </c>
      <c r="B3" s="43" t="s">
        <v>70</v>
      </c>
      <c r="C3" s="113"/>
      <c r="D3" s="43"/>
      <c r="E3" s="43"/>
      <c r="F3" s="43" t="s">
        <v>65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39"/>
      <c r="R3" s="23"/>
      <c r="S3" s="43"/>
      <c r="T3" s="43"/>
      <c r="U3" s="23"/>
    </row>
    <row r="4" spans="1:28" s="19" customFormat="1" outlineLevel="1" x14ac:dyDescent="0.2">
      <c r="A4" s="44" t="s">
        <v>83</v>
      </c>
      <c r="B4" s="45" t="s">
        <v>673</v>
      </c>
      <c r="C4" s="114"/>
      <c r="D4" s="45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 t="s">
        <v>85</v>
      </c>
      <c r="K4" s="45" t="s">
        <v>85</v>
      </c>
      <c r="L4" s="45"/>
      <c r="M4" s="45" t="s">
        <v>85</v>
      </c>
      <c r="N4" s="45"/>
      <c r="O4" s="45" t="s">
        <v>85</v>
      </c>
      <c r="P4" s="45" t="s">
        <v>85</v>
      </c>
      <c r="Q4" s="109" t="s">
        <v>85</v>
      </c>
      <c r="R4" s="25"/>
      <c r="S4" s="45" t="s">
        <v>84</v>
      </c>
      <c r="T4" s="45" t="s">
        <v>84</v>
      </c>
      <c r="U4" s="25"/>
      <c r="V4" s="29" t="s">
        <v>88</v>
      </c>
    </row>
    <row r="5" spans="1:28" s="18" customFormat="1" ht="13.9" customHeight="1" outlineLevel="1" thickBot="1" x14ac:dyDescent="0.25">
      <c r="A5" s="46" t="s">
        <v>89</v>
      </c>
      <c r="B5" s="47"/>
      <c r="C5" s="115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10"/>
      <c r="R5" s="108"/>
      <c r="S5" s="47"/>
      <c r="T5" s="47"/>
      <c r="U5" s="108"/>
    </row>
    <row r="6" spans="1:28" ht="13.9" customHeight="1" thickTop="1" x14ac:dyDescent="0.2">
      <c r="B6" s="6" t="s">
        <v>65</v>
      </c>
      <c r="C6" s="62" t="s">
        <v>869</v>
      </c>
      <c r="D6" s="6" t="s">
        <v>71</v>
      </c>
      <c r="E6" s="6" t="s">
        <v>676</v>
      </c>
      <c r="F6" s="7" t="s">
        <v>2038</v>
      </c>
      <c r="G6" s="6" t="s">
        <v>870</v>
      </c>
      <c r="H6" s="6" t="s">
        <v>1252</v>
      </c>
      <c r="I6" s="6" t="s">
        <v>1255</v>
      </c>
      <c r="J6" s="6" t="s">
        <v>2404</v>
      </c>
      <c r="K6" s="6" t="s">
        <v>2402</v>
      </c>
      <c r="L6" s="6" t="s">
        <v>2405</v>
      </c>
      <c r="M6" s="6" t="s">
        <v>2406</v>
      </c>
      <c r="N6" s="6"/>
      <c r="O6" s="6" t="s">
        <v>2407</v>
      </c>
      <c r="P6" s="6" t="s">
        <v>2408</v>
      </c>
      <c r="Q6" s="111" t="s">
        <v>2409</v>
      </c>
      <c r="R6" s="6" t="s">
        <v>3</v>
      </c>
      <c r="S6" s="13" t="s">
        <v>677</v>
      </c>
      <c r="T6" s="13" t="s">
        <v>672</v>
      </c>
      <c r="U6" s="13" t="s">
        <v>68</v>
      </c>
    </row>
    <row r="7" spans="1:28" ht="25.5" customHeight="1" x14ac:dyDescent="0.2">
      <c r="A7" s="48" t="s">
        <v>95</v>
      </c>
      <c r="B7" s="37" t="s">
        <v>2410</v>
      </c>
      <c r="C7" s="67">
        <v>120</v>
      </c>
      <c r="D7" s="66" t="s">
        <v>1257</v>
      </c>
      <c r="E7" s="66" t="s">
        <v>257</v>
      </c>
      <c r="F7" s="2" t="s">
        <v>2411</v>
      </c>
      <c r="G7" s="2" t="s">
        <v>2412</v>
      </c>
      <c r="H7" s="2" t="s">
        <v>2413</v>
      </c>
      <c r="I7" t="s">
        <v>885</v>
      </c>
      <c r="J7" t="s">
        <v>2414</v>
      </c>
      <c r="K7" t="s">
        <v>2415</v>
      </c>
      <c r="L7" s="37" t="s">
        <v>2416</v>
      </c>
      <c r="M7" t="s">
        <v>2054</v>
      </c>
      <c r="N7" s="37" t="s">
        <v>895</v>
      </c>
      <c r="O7" s="2" t="s">
        <v>928</v>
      </c>
      <c r="P7" s="50" t="s">
        <v>2278</v>
      </c>
      <c r="Q7" s="4">
        <v>98585529</v>
      </c>
      <c r="R7" s="2" t="s">
        <v>2417</v>
      </c>
      <c r="S7" s="2" t="s">
        <v>2418</v>
      </c>
      <c r="T7" s="2" t="s">
        <v>898</v>
      </c>
      <c r="U7" s="2">
        <v>126</v>
      </c>
      <c r="W7" s="89"/>
    </row>
    <row r="8" spans="1:28" x14ac:dyDescent="0.2">
      <c r="B8" s="37" t="s">
        <v>2419</v>
      </c>
      <c r="C8" s="117">
        <v>120</v>
      </c>
      <c r="D8" s="66" t="s">
        <v>1257</v>
      </c>
      <c r="E8" s="66" t="s">
        <v>257</v>
      </c>
      <c r="F8" s="2" t="s">
        <v>2411</v>
      </c>
      <c r="G8" t="s">
        <v>2420</v>
      </c>
      <c r="H8" s="2" t="s">
        <v>2413</v>
      </c>
      <c r="I8" t="s">
        <v>885</v>
      </c>
      <c r="J8" t="s">
        <v>2414</v>
      </c>
      <c r="K8" t="s">
        <v>2415</v>
      </c>
      <c r="L8" s="37" t="s">
        <v>2416</v>
      </c>
      <c r="M8" t="s">
        <v>2054</v>
      </c>
      <c r="N8" s="37" t="s">
        <v>895</v>
      </c>
      <c r="O8" s="2" t="s">
        <v>884</v>
      </c>
      <c r="P8" s="50" t="s">
        <v>2278</v>
      </c>
      <c r="Q8" s="4">
        <v>98585529</v>
      </c>
      <c r="R8" s="2" t="s">
        <v>2417</v>
      </c>
      <c r="S8" s="2" t="s">
        <v>2421</v>
      </c>
      <c r="T8" s="2" t="s">
        <v>2422</v>
      </c>
      <c r="U8" s="2">
        <v>126</v>
      </c>
      <c r="W8" s="89"/>
      <c r="AA8" s="2"/>
    </row>
    <row r="9" spans="1:28" x14ac:dyDescent="0.2">
      <c r="B9" s="37" t="s">
        <v>2423</v>
      </c>
      <c r="C9" s="117">
        <v>120</v>
      </c>
      <c r="D9" s="66" t="s">
        <v>909</v>
      </c>
      <c r="E9" s="66" t="s">
        <v>257</v>
      </c>
      <c r="F9" s="2" t="s">
        <v>2411</v>
      </c>
      <c r="G9" s="2" t="s">
        <v>2412</v>
      </c>
      <c r="H9" s="2" t="s">
        <v>2413</v>
      </c>
      <c r="I9" t="s">
        <v>885</v>
      </c>
      <c r="J9" t="s">
        <v>2414</v>
      </c>
      <c r="K9" t="s">
        <v>2415</v>
      </c>
      <c r="L9" s="37" t="s">
        <v>2416</v>
      </c>
      <c r="M9" t="s">
        <v>2054</v>
      </c>
      <c r="N9" s="37" t="s">
        <v>895</v>
      </c>
      <c r="O9" s="2" t="s">
        <v>928</v>
      </c>
      <c r="P9" s="50" t="s">
        <v>2278</v>
      </c>
      <c r="Q9" s="4">
        <v>98585529</v>
      </c>
      <c r="R9" s="2" t="s">
        <v>2417</v>
      </c>
      <c r="S9" s="2" t="s">
        <v>2418</v>
      </c>
      <c r="T9" s="2" t="s">
        <v>898</v>
      </c>
      <c r="U9" s="2">
        <v>126</v>
      </c>
      <c r="W9" s="89"/>
      <c r="AA9" s="2"/>
    </row>
    <row r="10" spans="1:28" x14ac:dyDescent="0.2">
      <c r="B10" s="37" t="s">
        <v>2424</v>
      </c>
      <c r="C10" s="117">
        <v>120</v>
      </c>
      <c r="D10" s="66" t="s">
        <v>909</v>
      </c>
      <c r="E10" s="66" t="s">
        <v>257</v>
      </c>
      <c r="F10" s="2" t="s">
        <v>2411</v>
      </c>
      <c r="G10" t="s">
        <v>2420</v>
      </c>
      <c r="H10" s="2" t="s">
        <v>2413</v>
      </c>
      <c r="I10" t="s">
        <v>885</v>
      </c>
      <c r="J10" t="s">
        <v>2414</v>
      </c>
      <c r="K10" t="s">
        <v>2415</v>
      </c>
      <c r="L10" s="37" t="s">
        <v>2416</v>
      </c>
      <c r="M10" t="s">
        <v>2054</v>
      </c>
      <c r="N10" s="37" t="s">
        <v>895</v>
      </c>
      <c r="O10" s="2" t="s">
        <v>884</v>
      </c>
      <c r="P10" s="50" t="s">
        <v>2278</v>
      </c>
      <c r="Q10" s="4">
        <v>98585529</v>
      </c>
      <c r="R10" s="2" t="s">
        <v>2417</v>
      </c>
      <c r="S10" s="2" t="s">
        <v>2421</v>
      </c>
      <c r="T10" s="2" t="s">
        <v>2422</v>
      </c>
      <c r="U10" s="2">
        <v>126</v>
      </c>
      <c r="W10" s="89"/>
    </row>
    <row r="11" spans="1:28" x14ac:dyDescent="0.2">
      <c r="B11" s="37" t="s">
        <v>2425</v>
      </c>
      <c r="C11" s="117">
        <v>120</v>
      </c>
      <c r="D11" s="66" t="s">
        <v>920</v>
      </c>
      <c r="E11" s="66" t="s">
        <v>257</v>
      </c>
      <c r="F11" s="2" t="s">
        <v>2411</v>
      </c>
      <c r="G11" s="2" t="s">
        <v>2412</v>
      </c>
      <c r="H11" s="2" t="s">
        <v>2413</v>
      </c>
      <c r="I11" t="s">
        <v>885</v>
      </c>
      <c r="J11" t="s">
        <v>2414</v>
      </c>
      <c r="K11" t="s">
        <v>2415</v>
      </c>
      <c r="L11" s="37" t="s">
        <v>2416</v>
      </c>
      <c r="M11" t="s">
        <v>2054</v>
      </c>
      <c r="N11" s="37" t="s">
        <v>895</v>
      </c>
      <c r="O11" s="2" t="s">
        <v>928</v>
      </c>
      <c r="P11" s="50" t="s">
        <v>2278</v>
      </c>
      <c r="Q11" s="4">
        <v>98585529</v>
      </c>
      <c r="R11" s="2" t="s">
        <v>2417</v>
      </c>
      <c r="S11" s="2" t="s">
        <v>2418</v>
      </c>
      <c r="T11" s="2" t="s">
        <v>898</v>
      </c>
      <c r="U11" s="2">
        <v>126</v>
      </c>
      <c r="W11" s="89"/>
    </row>
    <row r="12" spans="1:28" x14ac:dyDescent="0.2">
      <c r="B12" s="37" t="s">
        <v>2426</v>
      </c>
      <c r="C12" s="117">
        <v>120</v>
      </c>
      <c r="D12" s="66" t="s">
        <v>920</v>
      </c>
      <c r="E12" s="66" t="s">
        <v>257</v>
      </c>
      <c r="F12" s="2" t="s">
        <v>2411</v>
      </c>
      <c r="G12" t="s">
        <v>2420</v>
      </c>
      <c r="H12" s="2" t="s">
        <v>2413</v>
      </c>
      <c r="I12" t="s">
        <v>885</v>
      </c>
      <c r="J12" t="s">
        <v>2414</v>
      </c>
      <c r="K12" t="s">
        <v>2415</v>
      </c>
      <c r="L12" s="37" t="s">
        <v>2416</v>
      </c>
      <c r="M12" t="s">
        <v>2054</v>
      </c>
      <c r="N12" s="37" t="s">
        <v>895</v>
      </c>
      <c r="O12" s="2" t="s">
        <v>884</v>
      </c>
      <c r="P12" s="50" t="s">
        <v>2278</v>
      </c>
      <c r="Q12" s="4">
        <v>98585529</v>
      </c>
      <c r="R12" s="2" t="s">
        <v>2417</v>
      </c>
      <c r="S12" s="2" t="s">
        <v>2421</v>
      </c>
      <c r="T12" s="2" t="s">
        <v>2422</v>
      </c>
      <c r="U12" s="2">
        <v>126</v>
      </c>
      <c r="W12" s="89"/>
    </row>
    <row r="13" spans="1:28" x14ac:dyDescent="0.2">
      <c r="B13" s="37" t="s">
        <v>2427</v>
      </c>
      <c r="C13" s="117">
        <v>120</v>
      </c>
      <c r="D13" s="66" t="s">
        <v>1410</v>
      </c>
      <c r="E13" s="66" t="s">
        <v>257</v>
      </c>
      <c r="F13" s="2" t="s">
        <v>2411</v>
      </c>
      <c r="G13" s="2" t="s">
        <v>2412</v>
      </c>
      <c r="H13" s="2" t="s">
        <v>2413</v>
      </c>
      <c r="I13" t="s">
        <v>885</v>
      </c>
      <c r="J13" t="s">
        <v>2414</v>
      </c>
      <c r="K13" t="s">
        <v>2415</v>
      </c>
      <c r="L13" s="37" t="s">
        <v>2416</v>
      </c>
      <c r="M13" t="s">
        <v>2054</v>
      </c>
      <c r="N13" s="37" t="s">
        <v>895</v>
      </c>
      <c r="O13" s="2" t="s">
        <v>928</v>
      </c>
      <c r="P13" s="50" t="s">
        <v>2278</v>
      </c>
      <c r="Q13" s="4">
        <v>98585529</v>
      </c>
      <c r="R13" s="2" t="s">
        <v>2417</v>
      </c>
      <c r="S13" s="2" t="s">
        <v>2418</v>
      </c>
      <c r="T13" s="2" t="s">
        <v>898</v>
      </c>
      <c r="U13" s="2">
        <v>126</v>
      </c>
      <c r="W13" s="89"/>
    </row>
    <row r="14" spans="1:28" x14ac:dyDescent="0.2">
      <c r="B14" s="37" t="s">
        <v>2428</v>
      </c>
      <c r="C14" s="117">
        <v>120</v>
      </c>
      <c r="D14" s="66" t="s">
        <v>1410</v>
      </c>
      <c r="E14" s="66" t="s">
        <v>257</v>
      </c>
      <c r="F14" s="2" t="s">
        <v>2411</v>
      </c>
      <c r="G14" t="s">
        <v>2420</v>
      </c>
      <c r="H14" s="2" t="s">
        <v>2413</v>
      </c>
      <c r="I14" t="s">
        <v>885</v>
      </c>
      <c r="J14" t="s">
        <v>2414</v>
      </c>
      <c r="K14" t="s">
        <v>2415</v>
      </c>
      <c r="L14" s="37" t="s">
        <v>2416</v>
      </c>
      <c r="M14" t="s">
        <v>2054</v>
      </c>
      <c r="N14" s="37" t="s">
        <v>895</v>
      </c>
      <c r="O14" s="2" t="s">
        <v>884</v>
      </c>
      <c r="P14" s="50" t="s">
        <v>2278</v>
      </c>
      <c r="Q14" s="4">
        <v>98585529</v>
      </c>
      <c r="R14" s="2" t="s">
        <v>2417</v>
      </c>
      <c r="S14" s="2" t="s">
        <v>2421</v>
      </c>
      <c r="T14" s="2" t="s">
        <v>2422</v>
      </c>
      <c r="U14" s="2">
        <v>126</v>
      </c>
      <c r="W14" s="89"/>
    </row>
    <row r="15" spans="1:28" x14ac:dyDescent="0.2">
      <c r="B15" s="37" t="s">
        <v>2429</v>
      </c>
      <c r="C15" s="117">
        <v>120</v>
      </c>
      <c r="D15" s="66" t="s">
        <v>1510</v>
      </c>
      <c r="E15" s="66" t="s">
        <v>257</v>
      </c>
      <c r="F15" s="2" t="s">
        <v>2411</v>
      </c>
      <c r="G15" s="2" t="s">
        <v>2412</v>
      </c>
      <c r="H15" s="2" t="s">
        <v>2413</v>
      </c>
      <c r="I15" t="s">
        <v>885</v>
      </c>
      <c r="J15" t="s">
        <v>2414</v>
      </c>
      <c r="K15" t="s">
        <v>2415</v>
      </c>
      <c r="L15" s="37" t="s">
        <v>2416</v>
      </c>
      <c r="M15" t="s">
        <v>2054</v>
      </c>
      <c r="N15" s="37" t="s">
        <v>895</v>
      </c>
      <c r="O15" s="2" t="s">
        <v>990</v>
      </c>
      <c r="P15" s="50" t="s">
        <v>2278</v>
      </c>
      <c r="Q15" s="4">
        <v>98585529</v>
      </c>
      <c r="R15" s="2" t="s">
        <v>2417</v>
      </c>
      <c r="S15" s="2" t="s">
        <v>2418</v>
      </c>
      <c r="T15" s="2" t="s">
        <v>898</v>
      </c>
      <c r="U15" s="2">
        <v>126</v>
      </c>
      <c r="W15" s="89"/>
    </row>
    <row r="16" spans="1:28" x14ac:dyDescent="0.2">
      <c r="B16" s="37" t="s">
        <v>2430</v>
      </c>
      <c r="C16" s="117">
        <v>120</v>
      </c>
      <c r="D16" s="66" t="s">
        <v>1510</v>
      </c>
      <c r="E16" s="66" t="s">
        <v>257</v>
      </c>
      <c r="F16" s="2" t="s">
        <v>2411</v>
      </c>
      <c r="G16" t="s">
        <v>2420</v>
      </c>
      <c r="H16" s="2" t="s">
        <v>2413</v>
      </c>
      <c r="I16" t="s">
        <v>885</v>
      </c>
      <c r="J16" t="s">
        <v>2414</v>
      </c>
      <c r="K16" t="s">
        <v>2415</v>
      </c>
      <c r="L16" s="37" t="s">
        <v>2416</v>
      </c>
      <c r="M16" t="s">
        <v>2054</v>
      </c>
      <c r="N16" s="37" t="s">
        <v>895</v>
      </c>
      <c r="O16" s="2" t="s">
        <v>1232</v>
      </c>
      <c r="P16" s="50" t="s">
        <v>2278</v>
      </c>
      <c r="Q16" s="4">
        <v>98585529</v>
      </c>
      <c r="R16" s="2" t="s">
        <v>2417</v>
      </c>
      <c r="S16" s="2" t="s">
        <v>2421</v>
      </c>
      <c r="T16" s="2" t="s">
        <v>2422</v>
      </c>
      <c r="U16" s="2">
        <v>126</v>
      </c>
      <c r="W16" s="89"/>
    </row>
    <row r="17" spans="2:23" x14ac:dyDescent="0.2">
      <c r="B17" s="37" t="s">
        <v>2431</v>
      </c>
      <c r="C17" s="117">
        <v>120</v>
      </c>
      <c r="D17" s="66" t="s">
        <v>1611</v>
      </c>
      <c r="E17" s="66" t="s">
        <v>257</v>
      </c>
      <c r="F17" s="2" t="s">
        <v>2411</v>
      </c>
      <c r="G17" s="2" t="s">
        <v>2412</v>
      </c>
      <c r="H17" s="2" t="s">
        <v>2413</v>
      </c>
      <c r="I17" t="s">
        <v>885</v>
      </c>
      <c r="J17" t="s">
        <v>2414</v>
      </c>
      <c r="K17" t="s">
        <v>2415</v>
      </c>
      <c r="L17" s="37" t="s">
        <v>2416</v>
      </c>
      <c r="M17" t="s">
        <v>2054</v>
      </c>
      <c r="N17" s="37" t="s">
        <v>895</v>
      </c>
      <c r="O17" s="2" t="s">
        <v>990</v>
      </c>
      <c r="P17" s="50" t="s">
        <v>2278</v>
      </c>
      <c r="Q17" s="4">
        <v>98585529</v>
      </c>
      <c r="R17" s="2" t="s">
        <v>2417</v>
      </c>
      <c r="S17" s="2" t="s">
        <v>2418</v>
      </c>
      <c r="T17" s="2" t="s">
        <v>898</v>
      </c>
      <c r="U17" s="2">
        <v>126</v>
      </c>
      <c r="W17" s="89"/>
    </row>
    <row r="18" spans="2:23" x14ac:dyDescent="0.2">
      <c r="B18" s="37" t="s">
        <v>2432</v>
      </c>
      <c r="C18" s="117">
        <v>120</v>
      </c>
      <c r="D18" s="66" t="s">
        <v>1611</v>
      </c>
      <c r="E18" s="66" t="s">
        <v>257</v>
      </c>
      <c r="F18" s="2" t="s">
        <v>2411</v>
      </c>
      <c r="G18" t="s">
        <v>2420</v>
      </c>
      <c r="H18" s="2" t="s">
        <v>2413</v>
      </c>
      <c r="I18" t="s">
        <v>885</v>
      </c>
      <c r="J18" t="s">
        <v>2414</v>
      </c>
      <c r="K18" t="s">
        <v>2415</v>
      </c>
      <c r="L18" s="37" t="s">
        <v>2416</v>
      </c>
      <c r="M18" t="s">
        <v>2054</v>
      </c>
      <c r="N18" s="37" t="s">
        <v>895</v>
      </c>
      <c r="O18" s="2" t="s">
        <v>1232</v>
      </c>
      <c r="P18" s="50" t="s">
        <v>2278</v>
      </c>
      <c r="Q18" s="4">
        <v>98585529</v>
      </c>
      <c r="R18" s="2" t="s">
        <v>2417</v>
      </c>
      <c r="S18" s="2" t="s">
        <v>2421</v>
      </c>
      <c r="T18" s="2" t="s">
        <v>2422</v>
      </c>
      <c r="U18" s="2">
        <v>126</v>
      </c>
      <c r="W18" s="89"/>
    </row>
    <row r="19" spans="2:23" x14ac:dyDescent="0.2">
      <c r="B19" s="37" t="s">
        <v>2433</v>
      </c>
      <c r="C19" s="117">
        <v>120</v>
      </c>
      <c r="D19" s="66" t="s">
        <v>1726</v>
      </c>
      <c r="E19" s="66" t="s">
        <v>257</v>
      </c>
      <c r="F19" s="2" t="s">
        <v>2411</v>
      </c>
      <c r="G19" s="2" t="s">
        <v>2412</v>
      </c>
      <c r="H19" s="2" t="s">
        <v>2413</v>
      </c>
      <c r="I19" t="s">
        <v>885</v>
      </c>
      <c r="J19" t="s">
        <v>2414</v>
      </c>
      <c r="K19" t="s">
        <v>2415</v>
      </c>
      <c r="L19" s="37" t="s">
        <v>2416</v>
      </c>
      <c r="M19" t="s">
        <v>2054</v>
      </c>
      <c r="N19" s="37" t="s">
        <v>895</v>
      </c>
      <c r="O19" s="2" t="s">
        <v>990</v>
      </c>
      <c r="P19" s="50" t="s">
        <v>2278</v>
      </c>
      <c r="Q19" s="4">
        <v>98585529</v>
      </c>
      <c r="R19" s="2" t="s">
        <v>2417</v>
      </c>
      <c r="S19" s="2" t="s">
        <v>2418</v>
      </c>
      <c r="T19" s="2" t="s">
        <v>898</v>
      </c>
      <c r="U19" s="2">
        <v>126</v>
      </c>
      <c r="W19" s="89"/>
    </row>
    <row r="20" spans="2:23" x14ac:dyDescent="0.2">
      <c r="B20" s="37" t="s">
        <v>2434</v>
      </c>
      <c r="C20" s="117">
        <v>120</v>
      </c>
      <c r="D20" s="66" t="s">
        <v>1726</v>
      </c>
      <c r="E20" s="66" t="s">
        <v>257</v>
      </c>
      <c r="F20" s="2" t="s">
        <v>2411</v>
      </c>
      <c r="G20" t="s">
        <v>2420</v>
      </c>
      <c r="H20" s="2" t="s">
        <v>2413</v>
      </c>
      <c r="I20" t="s">
        <v>885</v>
      </c>
      <c r="J20" t="s">
        <v>2414</v>
      </c>
      <c r="K20" t="s">
        <v>2415</v>
      </c>
      <c r="L20" s="37" t="s">
        <v>2416</v>
      </c>
      <c r="M20" t="s">
        <v>2054</v>
      </c>
      <c r="N20" s="37" t="s">
        <v>895</v>
      </c>
      <c r="O20" s="2" t="s">
        <v>1232</v>
      </c>
      <c r="P20" s="50" t="s">
        <v>2278</v>
      </c>
      <c r="Q20" s="4">
        <v>98585529</v>
      </c>
      <c r="R20" s="2" t="s">
        <v>2417</v>
      </c>
      <c r="S20" s="2" t="s">
        <v>2421</v>
      </c>
      <c r="T20" s="2" t="s">
        <v>2422</v>
      </c>
      <c r="U20" s="2">
        <v>126</v>
      </c>
      <c r="W20" s="89"/>
    </row>
    <row r="21" spans="2:23" x14ac:dyDescent="0.2">
      <c r="B21" s="37" t="s">
        <v>2435</v>
      </c>
      <c r="C21" s="117">
        <v>120</v>
      </c>
      <c r="D21" s="66" t="s">
        <v>1309</v>
      </c>
      <c r="E21" s="66" t="s">
        <v>257</v>
      </c>
      <c r="F21" s="2" t="s">
        <v>2411</v>
      </c>
      <c r="G21" s="2" t="s">
        <v>2412</v>
      </c>
      <c r="H21" s="2" t="s">
        <v>2413</v>
      </c>
      <c r="I21" t="s">
        <v>885</v>
      </c>
      <c r="J21" t="s">
        <v>2414</v>
      </c>
      <c r="K21" t="s">
        <v>2415</v>
      </c>
      <c r="L21" s="37" t="s">
        <v>2416</v>
      </c>
      <c r="M21" t="s">
        <v>2054</v>
      </c>
      <c r="N21" s="37" t="s">
        <v>895</v>
      </c>
      <c r="O21" s="2" t="s">
        <v>928</v>
      </c>
      <c r="P21" s="50" t="s">
        <v>2278</v>
      </c>
      <c r="Q21" s="4">
        <v>98585530</v>
      </c>
      <c r="R21" s="2" t="s">
        <v>2436</v>
      </c>
      <c r="S21" s="2" t="s">
        <v>2437</v>
      </c>
      <c r="T21" s="2" t="s">
        <v>898</v>
      </c>
      <c r="U21" s="2">
        <v>300</v>
      </c>
      <c r="W21" s="89"/>
    </row>
    <row r="22" spans="2:23" x14ac:dyDescent="0.2">
      <c r="B22" s="37" t="s">
        <v>2438</v>
      </c>
      <c r="C22" s="117">
        <v>120</v>
      </c>
      <c r="D22" s="66" t="s">
        <v>1309</v>
      </c>
      <c r="E22" s="66" t="s">
        <v>257</v>
      </c>
      <c r="F22" s="2" t="s">
        <v>2411</v>
      </c>
      <c r="G22" t="s">
        <v>2420</v>
      </c>
      <c r="H22" s="2" t="s">
        <v>2413</v>
      </c>
      <c r="I22" t="s">
        <v>885</v>
      </c>
      <c r="J22" t="s">
        <v>2414</v>
      </c>
      <c r="K22" t="s">
        <v>2415</v>
      </c>
      <c r="L22" s="37" t="s">
        <v>2416</v>
      </c>
      <c r="M22" t="s">
        <v>2054</v>
      </c>
      <c r="N22" s="37" t="s">
        <v>895</v>
      </c>
      <c r="O22" s="2" t="s">
        <v>884</v>
      </c>
      <c r="P22" s="50" t="s">
        <v>2278</v>
      </c>
      <c r="Q22" s="4" t="s">
        <v>901</v>
      </c>
      <c r="R22" s="2"/>
      <c r="S22" s="2" t="s">
        <v>2439</v>
      </c>
      <c r="T22" s="2" t="s">
        <v>2422</v>
      </c>
      <c r="U22" s="2">
        <v>300</v>
      </c>
      <c r="W22" s="89"/>
    </row>
    <row r="23" spans="2:23" x14ac:dyDescent="0.2">
      <c r="B23" s="37" t="s">
        <v>2440</v>
      </c>
      <c r="C23" s="117">
        <v>120</v>
      </c>
      <c r="D23" s="66" t="s">
        <v>1342</v>
      </c>
      <c r="E23" s="66" t="s">
        <v>257</v>
      </c>
      <c r="F23" s="2" t="s">
        <v>2411</v>
      </c>
      <c r="G23" s="2" t="s">
        <v>2412</v>
      </c>
      <c r="H23" s="2" t="s">
        <v>2413</v>
      </c>
      <c r="I23" t="s">
        <v>885</v>
      </c>
      <c r="J23" t="s">
        <v>2414</v>
      </c>
      <c r="K23" t="s">
        <v>2415</v>
      </c>
      <c r="L23" s="37" t="s">
        <v>2416</v>
      </c>
      <c r="M23" t="s">
        <v>2054</v>
      </c>
      <c r="N23" s="37" t="s">
        <v>895</v>
      </c>
      <c r="O23" s="2" t="s">
        <v>928</v>
      </c>
      <c r="P23" s="50" t="s">
        <v>2278</v>
      </c>
      <c r="Q23" s="4">
        <v>98585530</v>
      </c>
      <c r="R23" s="2" t="s">
        <v>2436</v>
      </c>
      <c r="S23" s="2" t="s">
        <v>2437</v>
      </c>
      <c r="T23" s="2" t="s">
        <v>898</v>
      </c>
      <c r="U23" s="2">
        <v>300</v>
      </c>
      <c r="W23" s="89"/>
    </row>
    <row r="24" spans="2:23" x14ac:dyDescent="0.2">
      <c r="B24" s="37" t="s">
        <v>2441</v>
      </c>
      <c r="C24" s="117">
        <v>120</v>
      </c>
      <c r="D24" s="66" t="s">
        <v>1342</v>
      </c>
      <c r="E24" s="66" t="s">
        <v>257</v>
      </c>
      <c r="F24" s="2" t="s">
        <v>2411</v>
      </c>
      <c r="G24" t="s">
        <v>2420</v>
      </c>
      <c r="H24" s="2" t="s">
        <v>2413</v>
      </c>
      <c r="I24" t="s">
        <v>885</v>
      </c>
      <c r="J24" t="s">
        <v>2414</v>
      </c>
      <c r="K24" t="s">
        <v>2415</v>
      </c>
      <c r="L24" s="37" t="s">
        <v>2416</v>
      </c>
      <c r="M24" t="s">
        <v>2054</v>
      </c>
      <c r="N24" s="37" t="s">
        <v>895</v>
      </c>
      <c r="O24" s="2" t="s">
        <v>884</v>
      </c>
      <c r="P24" s="50" t="s">
        <v>2278</v>
      </c>
      <c r="Q24" s="4" t="s">
        <v>901</v>
      </c>
      <c r="R24" s="2"/>
      <c r="S24" s="2" t="s">
        <v>2439</v>
      </c>
      <c r="T24" s="2" t="s">
        <v>2422</v>
      </c>
      <c r="U24" s="2">
        <v>300</v>
      </c>
      <c r="W24" s="89"/>
    </row>
    <row r="25" spans="2:23" x14ac:dyDescent="0.2">
      <c r="B25" s="37" t="s">
        <v>2442</v>
      </c>
      <c r="C25" s="117">
        <v>120</v>
      </c>
      <c r="D25" s="66" t="s">
        <v>1376</v>
      </c>
      <c r="E25" s="66" t="s">
        <v>257</v>
      </c>
      <c r="F25" s="2" t="s">
        <v>2411</v>
      </c>
      <c r="G25" s="2" t="s">
        <v>2412</v>
      </c>
      <c r="H25" s="2" t="s">
        <v>2413</v>
      </c>
      <c r="I25" t="s">
        <v>885</v>
      </c>
      <c r="J25" t="s">
        <v>2414</v>
      </c>
      <c r="K25" t="s">
        <v>2415</v>
      </c>
      <c r="L25" s="37" t="s">
        <v>2416</v>
      </c>
      <c r="M25" t="s">
        <v>2054</v>
      </c>
      <c r="N25" s="37" t="s">
        <v>895</v>
      </c>
      <c r="O25" s="2" t="s">
        <v>928</v>
      </c>
      <c r="P25" s="50" t="s">
        <v>2278</v>
      </c>
      <c r="Q25" s="4">
        <v>98585530</v>
      </c>
      <c r="R25" s="2" t="s">
        <v>2436</v>
      </c>
      <c r="S25" s="2" t="s">
        <v>2437</v>
      </c>
      <c r="T25" s="2" t="s">
        <v>898</v>
      </c>
      <c r="U25" s="2">
        <v>300</v>
      </c>
      <c r="W25" s="89"/>
    </row>
    <row r="26" spans="2:23" x14ac:dyDescent="0.2">
      <c r="B26" s="37" t="s">
        <v>2443</v>
      </c>
      <c r="C26" s="117">
        <v>120</v>
      </c>
      <c r="D26" s="66" t="s">
        <v>1376</v>
      </c>
      <c r="E26" s="66" t="s">
        <v>257</v>
      </c>
      <c r="F26" s="2" t="s">
        <v>2411</v>
      </c>
      <c r="G26" t="s">
        <v>2420</v>
      </c>
      <c r="H26" s="2" t="s">
        <v>2413</v>
      </c>
      <c r="I26" t="s">
        <v>885</v>
      </c>
      <c r="J26" t="s">
        <v>2414</v>
      </c>
      <c r="K26" t="s">
        <v>2415</v>
      </c>
      <c r="L26" s="37" t="s">
        <v>2416</v>
      </c>
      <c r="M26" t="s">
        <v>2054</v>
      </c>
      <c r="N26" s="37" t="s">
        <v>895</v>
      </c>
      <c r="O26" s="2" t="s">
        <v>884</v>
      </c>
      <c r="P26" s="50" t="s">
        <v>2278</v>
      </c>
      <c r="Q26" s="4" t="s">
        <v>901</v>
      </c>
      <c r="R26" s="2"/>
      <c r="S26" s="2" t="s">
        <v>2439</v>
      </c>
      <c r="T26" s="2" t="s">
        <v>2422</v>
      </c>
      <c r="U26" s="2">
        <v>300</v>
      </c>
      <c r="W26" s="89"/>
    </row>
    <row r="27" spans="2:23" x14ac:dyDescent="0.2">
      <c r="B27" s="37" t="s">
        <v>2444</v>
      </c>
      <c r="C27" s="117">
        <v>120</v>
      </c>
      <c r="D27" s="66" t="s">
        <v>1443</v>
      </c>
      <c r="E27" s="66" t="s">
        <v>257</v>
      </c>
      <c r="F27" s="2" t="s">
        <v>2411</v>
      </c>
      <c r="G27" s="2" t="s">
        <v>2412</v>
      </c>
      <c r="H27" s="2" t="s">
        <v>2413</v>
      </c>
      <c r="I27" t="s">
        <v>885</v>
      </c>
      <c r="J27" t="s">
        <v>2414</v>
      </c>
      <c r="K27" t="s">
        <v>2415</v>
      </c>
      <c r="L27" s="37" t="s">
        <v>2416</v>
      </c>
      <c r="M27" t="s">
        <v>2054</v>
      </c>
      <c r="N27" s="37" t="s">
        <v>895</v>
      </c>
      <c r="O27" s="2" t="s">
        <v>928</v>
      </c>
      <c r="P27" s="50" t="s">
        <v>2278</v>
      </c>
      <c r="Q27" s="4">
        <v>98585530</v>
      </c>
      <c r="R27" s="2" t="s">
        <v>2436</v>
      </c>
      <c r="S27" s="2" t="s">
        <v>2437</v>
      </c>
      <c r="T27" s="2" t="s">
        <v>898</v>
      </c>
      <c r="U27" s="2">
        <v>300</v>
      </c>
      <c r="W27" s="89"/>
    </row>
    <row r="28" spans="2:23" x14ac:dyDescent="0.2">
      <c r="B28" s="37" t="s">
        <v>2445</v>
      </c>
      <c r="C28" s="117">
        <v>120</v>
      </c>
      <c r="D28" s="66" t="s">
        <v>1443</v>
      </c>
      <c r="E28" s="66" t="s">
        <v>257</v>
      </c>
      <c r="F28" s="2" t="s">
        <v>2411</v>
      </c>
      <c r="G28" t="s">
        <v>2420</v>
      </c>
      <c r="H28" s="2" t="s">
        <v>2413</v>
      </c>
      <c r="I28" t="s">
        <v>885</v>
      </c>
      <c r="J28" t="s">
        <v>2414</v>
      </c>
      <c r="K28" t="s">
        <v>2415</v>
      </c>
      <c r="L28" s="37" t="s">
        <v>2416</v>
      </c>
      <c r="M28" t="s">
        <v>2054</v>
      </c>
      <c r="N28" s="37" t="s">
        <v>895</v>
      </c>
      <c r="O28" s="2" t="s">
        <v>884</v>
      </c>
      <c r="P28" s="50" t="s">
        <v>2278</v>
      </c>
      <c r="Q28" s="4" t="s">
        <v>901</v>
      </c>
      <c r="R28" s="2"/>
      <c r="S28" s="2" t="s">
        <v>2439</v>
      </c>
      <c r="T28" s="2" t="s">
        <v>2422</v>
      </c>
      <c r="U28" s="2">
        <v>300</v>
      </c>
      <c r="W28" s="89"/>
    </row>
    <row r="29" spans="2:23" x14ac:dyDescent="0.2">
      <c r="B29" s="37" t="s">
        <v>2446</v>
      </c>
      <c r="C29" s="117">
        <v>120</v>
      </c>
      <c r="D29" s="66" t="s">
        <v>1543</v>
      </c>
      <c r="E29" s="66" t="s">
        <v>257</v>
      </c>
      <c r="F29" s="2" t="s">
        <v>2411</v>
      </c>
      <c r="G29" s="2" t="s">
        <v>2412</v>
      </c>
      <c r="H29" s="2" t="s">
        <v>2413</v>
      </c>
      <c r="I29" t="s">
        <v>885</v>
      </c>
      <c r="J29" t="s">
        <v>2414</v>
      </c>
      <c r="K29" t="s">
        <v>2415</v>
      </c>
      <c r="L29" s="37" t="s">
        <v>2416</v>
      </c>
      <c r="M29" t="s">
        <v>2054</v>
      </c>
      <c r="N29" s="37" t="s">
        <v>895</v>
      </c>
      <c r="O29" s="2" t="s">
        <v>990</v>
      </c>
      <c r="P29" s="50" t="s">
        <v>2278</v>
      </c>
      <c r="Q29" s="4">
        <v>98585530</v>
      </c>
      <c r="R29" s="2" t="s">
        <v>2436</v>
      </c>
      <c r="S29" s="2" t="s">
        <v>2437</v>
      </c>
      <c r="T29" s="2" t="s">
        <v>898</v>
      </c>
      <c r="U29" s="2">
        <v>300</v>
      </c>
      <c r="W29" s="89"/>
    </row>
    <row r="30" spans="2:23" x14ac:dyDescent="0.2">
      <c r="B30" s="37" t="s">
        <v>2447</v>
      </c>
      <c r="C30" s="117">
        <v>120</v>
      </c>
      <c r="D30" s="66" t="s">
        <v>1543</v>
      </c>
      <c r="E30" s="66" t="s">
        <v>257</v>
      </c>
      <c r="F30" s="2" t="s">
        <v>2411</v>
      </c>
      <c r="G30" t="s">
        <v>2420</v>
      </c>
      <c r="H30" s="2" t="s">
        <v>2413</v>
      </c>
      <c r="I30" t="s">
        <v>885</v>
      </c>
      <c r="J30" t="s">
        <v>2414</v>
      </c>
      <c r="K30" t="s">
        <v>2415</v>
      </c>
      <c r="L30" s="37" t="s">
        <v>2416</v>
      </c>
      <c r="M30" t="s">
        <v>2054</v>
      </c>
      <c r="N30" s="37" t="s">
        <v>895</v>
      </c>
      <c r="O30" s="2" t="s">
        <v>1232</v>
      </c>
      <c r="P30" s="50" t="s">
        <v>2278</v>
      </c>
      <c r="Q30" s="4" t="s">
        <v>901</v>
      </c>
      <c r="R30" s="2"/>
      <c r="S30" s="2" t="s">
        <v>2439</v>
      </c>
      <c r="T30" s="2" t="s">
        <v>2422</v>
      </c>
      <c r="U30" s="2">
        <v>300</v>
      </c>
      <c r="W30" s="89"/>
    </row>
    <row r="31" spans="2:23" x14ac:dyDescent="0.2">
      <c r="B31" s="37" t="s">
        <v>2448</v>
      </c>
      <c r="C31" s="117">
        <v>120</v>
      </c>
      <c r="D31" s="66" t="s">
        <v>1645</v>
      </c>
      <c r="E31" s="66" t="s">
        <v>257</v>
      </c>
      <c r="F31" s="2" t="s">
        <v>2411</v>
      </c>
      <c r="G31" s="2" t="s">
        <v>2412</v>
      </c>
      <c r="H31" s="2" t="s">
        <v>2413</v>
      </c>
      <c r="I31" t="s">
        <v>885</v>
      </c>
      <c r="J31" t="s">
        <v>2414</v>
      </c>
      <c r="K31" t="s">
        <v>2415</v>
      </c>
      <c r="L31" s="37" t="s">
        <v>2416</v>
      </c>
      <c r="M31" t="s">
        <v>2054</v>
      </c>
      <c r="N31" s="37" t="s">
        <v>895</v>
      </c>
      <c r="O31" s="2" t="s">
        <v>990</v>
      </c>
      <c r="P31" s="50" t="s">
        <v>2278</v>
      </c>
      <c r="Q31" s="4">
        <v>98585530</v>
      </c>
      <c r="R31" s="2" t="s">
        <v>2436</v>
      </c>
      <c r="S31" s="2" t="s">
        <v>2437</v>
      </c>
      <c r="T31" s="2" t="s">
        <v>898</v>
      </c>
      <c r="U31" s="2">
        <v>300</v>
      </c>
      <c r="W31" s="89"/>
    </row>
    <row r="32" spans="2:23" x14ac:dyDescent="0.2">
      <c r="B32" s="37" t="s">
        <v>2449</v>
      </c>
      <c r="C32" s="117">
        <v>120</v>
      </c>
      <c r="D32" s="66" t="s">
        <v>1645</v>
      </c>
      <c r="E32" s="66" t="s">
        <v>257</v>
      </c>
      <c r="F32" s="2" t="s">
        <v>2411</v>
      </c>
      <c r="G32" t="s">
        <v>2420</v>
      </c>
      <c r="H32" s="2" t="s">
        <v>2413</v>
      </c>
      <c r="I32" t="s">
        <v>885</v>
      </c>
      <c r="J32" t="s">
        <v>2414</v>
      </c>
      <c r="K32" t="s">
        <v>2415</v>
      </c>
      <c r="L32" s="37" t="s">
        <v>2416</v>
      </c>
      <c r="M32" t="s">
        <v>2054</v>
      </c>
      <c r="N32" s="37" t="s">
        <v>895</v>
      </c>
      <c r="O32" s="2" t="s">
        <v>1232</v>
      </c>
      <c r="P32" s="50" t="s">
        <v>2278</v>
      </c>
      <c r="Q32" s="4" t="s">
        <v>901</v>
      </c>
      <c r="R32" s="2"/>
      <c r="S32" s="2" t="s">
        <v>2439</v>
      </c>
      <c r="T32" s="2" t="s">
        <v>2422</v>
      </c>
      <c r="U32" s="2">
        <v>300</v>
      </c>
      <c r="W32" s="89"/>
    </row>
    <row r="33" spans="2:23" x14ac:dyDescent="0.2">
      <c r="B33" s="37" t="s">
        <v>2450</v>
      </c>
      <c r="C33" s="117">
        <v>120</v>
      </c>
      <c r="D33" s="66" t="s">
        <v>1760</v>
      </c>
      <c r="E33" s="66" t="s">
        <v>257</v>
      </c>
      <c r="F33" s="2" t="s">
        <v>2411</v>
      </c>
      <c r="G33" s="2" t="s">
        <v>2412</v>
      </c>
      <c r="H33" s="2" t="s">
        <v>2413</v>
      </c>
      <c r="I33" t="s">
        <v>885</v>
      </c>
      <c r="J33" t="s">
        <v>2414</v>
      </c>
      <c r="K33" t="s">
        <v>2415</v>
      </c>
      <c r="L33" s="37" t="s">
        <v>2416</v>
      </c>
      <c r="M33" t="s">
        <v>2054</v>
      </c>
      <c r="N33" s="37" t="s">
        <v>895</v>
      </c>
      <c r="O33" s="2" t="s">
        <v>990</v>
      </c>
      <c r="P33" s="50" t="s">
        <v>2278</v>
      </c>
      <c r="Q33" s="4">
        <v>98585530</v>
      </c>
      <c r="R33" s="2" t="s">
        <v>2436</v>
      </c>
      <c r="S33" s="2" t="s">
        <v>2437</v>
      </c>
      <c r="T33" s="2" t="s">
        <v>898</v>
      </c>
      <c r="U33" s="2">
        <v>300</v>
      </c>
      <c r="W33" s="89"/>
    </row>
    <row r="34" spans="2:23" x14ac:dyDescent="0.2">
      <c r="B34" s="37" t="s">
        <v>2451</v>
      </c>
      <c r="C34" s="117">
        <v>120</v>
      </c>
      <c r="D34" s="66" t="s">
        <v>1760</v>
      </c>
      <c r="E34" s="66" t="s">
        <v>257</v>
      </c>
      <c r="F34" s="2" t="s">
        <v>2411</v>
      </c>
      <c r="G34" t="s">
        <v>2420</v>
      </c>
      <c r="H34" s="2" t="s">
        <v>2413</v>
      </c>
      <c r="I34" t="s">
        <v>885</v>
      </c>
      <c r="J34" t="s">
        <v>2414</v>
      </c>
      <c r="K34" t="s">
        <v>2415</v>
      </c>
      <c r="L34" s="37" t="s">
        <v>2416</v>
      </c>
      <c r="M34" t="s">
        <v>2054</v>
      </c>
      <c r="N34" s="37" t="s">
        <v>895</v>
      </c>
      <c r="O34" s="2" t="s">
        <v>1232</v>
      </c>
      <c r="P34" s="50" t="s">
        <v>2278</v>
      </c>
      <c r="Q34" s="4" t="s">
        <v>901</v>
      </c>
      <c r="R34" s="2"/>
      <c r="S34" s="2" t="s">
        <v>2439</v>
      </c>
      <c r="T34" s="2" t="s">
        <v>2422</v>
      </c>
      <c r="U34" s="2">
        <v>300</v>
      </c>
      <c r="W34" s="89"/>
    </row>
    <row r="35" spans="2:23" x14ac:dyDescent="0.2">
      <c r="B35" s="37" t="s">
        <v>2452</v>
      </c>
      <c r="C35" s="117">
        <v>120</v>
      </c>
      <c r="D35" s="66" t="s">
        <v>1477</v>
      </c>
      <c r="E35" s="66" t="s">
        <v>257</v>
      </c>
      <c r="F35" s="2" t="s">
        <v>2411</v>
      </c>
      <c r="G35" s="2" t="s">
        <v>2412</v>
      </c>
      <c r="H35" s="2" t="s">
        <v>2413</v>
      </c>
      <c r="I35" t="s">
        <v>885</v>
      </c>
      <c r="J35" t="s">
        <v>2414</v>
      </c>
      <c r="K35" t="s">
        <v>2415</v>
      </c>
      <c r="L35" s="37" t="s">
        <v>2416</v>
      </c>
      <c r="M35" t="s">
        <v>2054</v>
      </c>
      <c r="N35" s="37" t="s">
        <v>895</v>
      </c>
      <c r="O35" s="2" t="s">
        <v>928</v>
      </c>
      <c r="P35" s="50" t="s">
        <v>2278</v>
      </c>
      <c r="Q35" s="4">
        <v>98585531</v>
      </c>
      <c r="R35" s="2" t="s">
        <v>2453</v>
      </c>
      <c r="S35" s="2" t="s">
        <v>2454</v>
      </c>
      <c r="T35" s="2" t="s">
        <v>898</v>
      </c>
      <c r="U35" s="2">
        <v>142</v>
      </c>
      <c r="W35" s="89"/>
    </row>
    <row r="36" spans="2:23" x14ac:dyDescent="0.2">
      <c r="B36" s="37" t="s">
        <v>2455</v>
      </c>
      <c r="C36" s="117">
        <v>120</v>
      </c>
      <c r="D36" s="66" t="s">
        <v>1477</v>
      </c>
      <c r="E36" s="66" t="s">
        <v>257</v>
      </c>
      <c r="F36" s="2" t="s">
        <v>2411</v>
      </c>
      <c r="G36" t="s">
        <v>2420</v>
      </c>
      <c r="H36" s="2" t="s">
        <v>2413</v>
      </c>
      <c r="I36" t="s">
        <v>885</v>
      </c>
      <c r="J36" t="s">
        <v>2414</v>
      </c>
      <c r="K36" t="s">
        <v>2415</v>
      </c>
      <c r="L36" s="37" t="s">
        <v>2416</v>
      </c>
      <c r="M36" t="s">
        <v>2054</v>
      </c>
      <c r="N36" s="37" t="s">
        <v>895</v>
      </c>
      <c r="O36" s="2" t="s">
        <v>884</v>
      </c>
      <c r="P36" s="50" t="s">
        <v>2278</v>
      </c>
      <c r="Q36" s="4" t="s">
        <v>901</v>
      </c>
      <c r="R36" s="2"/>
      <c r="S36" s="2" t="s">
        <v>2456</v>
      </c>
      <c r="T36" s="2" t="s">
        <v>2422</v>
      </c>
      <c r="U36" s="2">
        <v>142</v>
      </c>
      <c r="W36" s="89"/>
    </row>
    <row r="37" spans="2:23" x14ac:dyDescent="0.2">
      <c r="B37" s="37" t="s">
        <v>2457</v>
      </c>
      <c r="C37" s="117">
        <v>120</v>
      </c>
      <c r="D37" s="66" t="s">
        <v>1577</v>
      </c>
      <c r="E37" s="66" t="s">
        <v>257</v>
      </c>
      <c r="F37" s="2" t="s">
        <v>2411</v>
      </c>
      <c r="G37" s="2" t="s">
        <v>2412</v>
      </c>
      <c r="H37" s="2" t="s">
        <v>2413</v>
      </c>
      <c r="I37" t="s">
        <v>885</v>
      </c>
      <c r="J37" t="s">
        <v>2414</v>
      </c>
      <c r="K37" t="s">
        <v>2415</v>
      </c>
      <c r="L37" s="37" t="s">
        <v>2416</v>
      </c>
      <c r="M37" t="s">
        <v>2054</v>
      </c>
      <c r="N37" s="37" t="s">
        <v>895</v>
      </c>
      <c r="O37" s="2" t="s">
        <v>990</v>
      </c>
      <c r="P37" s="50" t="s">
        <v>2278</v>
      </c>
      <c r="Q37" s="4">
        <v>98585531</v>
      </c>
      <c r="R37" s="2" t="s">
        <v>2453</v>
      </c>
      <c r="S37" s="2" t="s">
        <v>2454</v>
      </c>
      <c r="T37" s="2" t="s">
        <v>898</v>
      </c>
      <c r="U37" s="2">
        <v>142</v>
      </c>
      <c r="W37" s="89"/>
    </row>
    <row r="38" spans="2:23" x14ac:dyDescent="0.2">
      <c r="B38" s="37" t="s">
        <v>2458</v>
      </c>
      <c r="C38" s="117">
        <v>120</v>
      </c>
      <c r="D38" s="66" t="s">
        <v>1577</v>
      </c>
      <c r="E38" s="66" t="s">
        <v>257</v>
      </c>
      <c r="F38" s="2" t="s">
        <v>2411</v>
      </c>
      <c r="G38" t="s">
        <v>2420</v>
      </c>
      <c r="H38" s="2" t="s">
        <v>2413</v>
      </c>
      <c r="I38" t="s">
        <v>885</v>
      </c>
      <c r="J38" t="s">
        <v>2414</v>
      </c>
      <c r="K38" t="s">
        <v>2415</v>
      </c>
      <c r="L38" s="37" t="s">
        <v>2416</v>
      </c>
      <c r="M38" t="s">
        <v>2054</v>
      </c>
      <c r="N38" s="37" t="s">
        <v>895</v>
      </c>
      <c r="O38" s="2" t="s">
        <v>1232</v>
      </c>
      <c r="P38" s="50" t="s">
        <v>2278</v>
      </c>
      <c r="Q38" s="4" t="s">
        <v>901</v>
      </c>
      <c r="R38" s="2"/>
      <c r="S38" s="2" t="s">
        <v>2456</v>
      </c>
      <c r="T38" s="2" t="s">
        <v>2422</v>
      </c>
      <c r="U38" s="2">
        <v>142</v>
      </c>
      <c r="W38" s="89"/>
    </row>
    <row r="39" spans="2:23" x14ac:dyDescent="0.2">
      <c r="B39" s="37" t="s">
        <v>2459</v>
      </c>
      <c r="C39" s="117">
        <v>120</v>
      </c>
      <c r="D39" t="s">
        <v>2460</v>
      </c>
      <c r="E39" s="2" t="s">
        <v>318</v>
      </c>
      <c r="F39" s="2" t="s">
        <v>2411</v>
      </c>
      <c r="G39" s="2" t="s">
        <v>2412</v>
      </c>
      <c r="H39" s="2" t="s">
        <v>2413</v>
      </c>
      <c r="I39" t="s">
        <v>885</v>
      </c>
      <c r="J39" t="s">
        <v>2414</v>
      </c>
      <c r="K39" t="s">
        <v>2415</v>
      </c>
      <c r="L39" s="37" t="s">
        <v>2416</v>
      </c>
      <c r="M39" t="s">
        <v>2116</v>
      </c>
      <c r="N39" s="37" t="s">
        <v>895</v>
      </c>
      <c r="O39" s="2" t="s">
        <v>928</v>
      </c>
      <c r="P39" s="50" t="s">
        <v>2278</v>
      </c>
      <c r="Q39" s="4">
        <v>96896900</v>
      </c>
      <c r="R39" s="2" t="s">
        <v>2461</v>
      </c>
      <c r="S39" s="2" t="s">
        <v>2462</v>
      </c>
      <c r="T39" s="2" t="s">
        <v>898</v>
      </c>
      <c r="U39" s="2">
        <v>123</v>
      </c>
      <c r="W39" s="89"/>
    </row>
    <row r="40" spans="2:23" x14ac:dyDescent="0.2">
      <c r="B40" s="37" t="s">
        <v>2463</v>
      </c>
      <c r="C40" s="117">
        <v>120</v>
      </c>
      <c r="D40" t="s">
        <v>2460</v>
      </c>
      <c r="E40" s="2" t="s">
        <v>318</v>
      </c>
      <c r="F40" s="2" t="s">
        <v>2411</v>
      </c>
      <c r="G40" t="s">
        <v>2420</v>
      </c>
      <c r="H40" s="2" t="s">
        <v>2413</v>
      </c>
      <c r="I40" t="s">
        <v>885</v>
      </c>
      <c r="J40" t="s">
        <v>2414</v>
      </c>
      <c r="K40" t="s">
        <v>2415</v>
      </c>
      <c r="L40" s="37" t="s">
        <v>2416</v>
      </c>
      <c r="M40" t="s">
        <v>2116</v>
      </c>
      <c r="N40" s="37" t="s">
        <v>895</v>
      </c>
      <c r="O40" s="2" t="s">
        <v>884</v>
      </c>
      <c r="P40" s="50" t="s">
        <v>2278</v>
      </c>
      <c r="Q40" s="4" t="s">
        <v>901</v>
      </c>
      <c r="R40" s="2"/>
      <c r="S40" s="2" t="s">
        <v>2464</v>
      </c>
      <c r="T40" s="2" t="s">
        <v>2422</v>
      </c>
      <c r="U40" s="2">
        <v>123</v>
      </c>
      <c r="W40" s="89"/>
    </row>
    <row r="41" spans="2:23" x14ac:dyDescent="0.2">
      <c r="B41" s="37" t="s">
        <v>2465</v>
      </c>
      <c r="C41" s="117">
        <v>120</v>
      </c>
      <c r="D41" t="s">
        <v>2466</v>
      </c>
      <c r="E41" t="s">
        <v>318</v>
      </c>
      <c r="F41" s="2" t="s">
        <v>2411</v>
      </c>
      <c r="G41" s="2" t="s">
        <v>2412</v>
      </c>
      <c r="H41" s="2" t="s">
        <v>2413</v>
      </c>
      <c r="I41" t="s">
        <v>885</v>
      </c>
      <c r="J41" t="s">
        <v>2414</v>
      </c>
      <c r="K41" t="s">
        <v>2415</v>
      </c>
      <c r="L41" s="37" t="s">
        <v>2416</v>
      </c>
      <c r="M41" t="s">
        <v>2116</v>
      </c>
      <c r="N41" s="37" t="s">
        <v>895</v>
      </c>
      <c r="O41" s="2" t="s">
        <v>928</v>
      </c>
      <c r="P41" s="50" t="s">
        <v>2278</v>
      </c>
      <c r="Q41" s="4">
        <v>96896900</v>
      </c>
      <c r="R41" s="2" t="s">
        <v>2461</v>
      </c>
      <c r="S41" s="2" t="s">
        <v>2462</v>
      </c>
      <c r="T41" s="2" t="s">
        <v>898</v>
      </c>
      <c r="U41" s="2">
        <v>123</v>
      </c>
      <c r="W41" s="89"/>
    </row>
    <row r="42" spans="2:23" x14ac:dyDescent="0.2">
      <c r="B42" s="37" t="s">
        <v>2467</v>
      </c>
      <c r="C42" s="117">
        <v>120</v>
      </c>
      <c r="D42" t="s">
        <v>2466</v>
      </c>
      <c r="E42" t="s">
        <v>318</v>
      </c>
      <c r="F42" s="2" t="s">
        <v>2411</v>
      </c>
      <c r="G42" t="s">
        <v>2420</v>
      </c>
      <c r="H42" s="2" t="s">
        <v>2413</v>
      </c>
      <c r="I42" t="s">
        <v>885</v>
      </c>
      <c r="J42" t="s">
        <v>2414</v>
      </c>
      <c r="K42" t="s">
        <v>2415</v>
      </c>
      <c r="L42" s="37" t="s">
        <v>2416</v>
      </c>
      <c r="M42" t="s">
        <v>2116</v>
      </c>
      <c r="N42" s="37" t="s">
        <v>895</v>
      </c>
      <c r="O42" s="2" t="s">
        <v>884</v>
      </c>
      <c r="P42" s="50" t="s">
        <v>2278</v>
      </c>
      <c r="Q42" s="4" t="s">
        <v>901</v>
      </c>
      <c r="R42" s="2"/>
      <c r="S42" s="2" t="s">
        <v>2464</v>
      </c>
      <c r="T42" s="2" t="s">
        <v>2422</v>
      </c>
      <c r="U42" s="2">
        <v>123</v>
      </c>
      <c r="W42" s="89"/>
    </row>
    <row r="43" spans="2:23" x14ac:dyDescent="0.2">
      <c r="B43" s="37" t="s">
        <v>2468</v>
      </c>
      <c r="C43" s="117">
        <v>120</v>
      </c>
      <c r="D43" t="s">
        <v>2469</v>
      </c>
      <c r="E43" t="s">
        <v>318</v>
      </c>
      <c r="F43" s="2" t="s">
        <v>2411</v>
      </c>
      <c r="G43" s="2" t="s">
        <v>2412</v>
      </c>
      <c r="H43" s="2" t="s">
        <v>2413</v>
      </c>
      <c r="I43" t="s">
        <v>885</v>
      </c>
      <c r="J43" t="s">
        <v>2414</v>
      </c>
      <c r="K43" t="s">
        <v>2415</v>
      </c>
      <c r="L43" s="37" t="s">
        <v>2416</v>
      </c>
      <c r="M43" t="s">
        <v>2116</v>
      </c>
      <c r="N43" s="37" t="s">
        <v>895</v>
      </c>
      <c r="O43" s="2" t="s">
        <v>928</v>
      </c>
      <c r="P43" s="50" t="s">
        <v>2278</v>
      </c>
      <c r="Q43" s="4">
        <v>96896900</v>
      </c>
      <c r="R43" s="2" t="s">
        <v>2461</v>
      </c>
      <c r="S43" s="2" t="s">
        <v>2462</v>
      </c>
      <c r="T43" s="2" t="s">
        <v>898</v>
      </c>
      <c r="U43" s="2">
        <v>123</v>
      </c>
      <c r="W43" s="89"/>
    </row>
    <row r="44" spans="2:23" x14ac:dyDescent="0.2">
      <c r="B44" s="37" t="s">
        <v>2470</v>
      </c>
      <c r="C44" s="117">
        <v>120</v>
      </c>
      <c r="D44" t="s">
        <v>2469</v>
      </c>
      <c r="E44" t="s">
        <v>318</v>
      </c>
      <c r="F44" s="2" t="s">
        <v>2411</v>
      </c>
      <c r="G44" t="s">
        <v>2420</v>
      </c>
      <c r="H44" s="2" t="s">
        <v>2413</v>
      </c>
      <c r="I44" t="s">
        <v>885</v>
      </c>
      <c r="J44" t="s">
        <v>2414</v>
      </c>
      <c r="K44" t="s">
        <v>2415</v>
      </c>
      <c r="L44" s="37" t="s">
        <v>2416</v>
      </c>
      <c r="M44" t="s">
        <v>2116</v>
      </c>
      <c r="N44" s="37" t="s">
        <v>895</v>
      </c>
      <c r="O44" s="2" t="s">
        <v>884</v>
      </c>
      <c r="P44" s="50" t="s">
        <v>2278</v>
      </c>
      <c r="Q44" s="4" t="s">
        <v>901</v>
      </c>
      <c r="R44" s="2"/>
      <c r="S44" s="2" t="s">
        <v>2464</v>
      </c>
      <c r="T44" s="2" t="s">
        <v>2422</v>
      </c>
      <c r="U44" s="2">
        <v>123</v>
      </c>
      <c r="W44" s="89"/>
    </row>
    <row r="45" spans="2:23" x14ac:dyDescent="0.2">
      <c r="B45" s="37" t="s">
        <v>2471</v>
      </c>
      <c r="C45" s="117">
        <v>120</v>
      </c>
      <c r="D45" t="s">
        <v>2472</v>
      </c>
      <c r="E45" t="s">
        <v>318</v>
      </c>
      <c r="F45" s="2" t="s">
        <v>2411</v>
      </c>
      <c r="G45" s="2" t="s">
        <v>2412</v>
      </c>
      <c r="H45" s="2" t="s">
        <v>2413</v>
      </c>
      <c r="I45" t="s">
        <v>885</v>
      </c>
      <c r="J45" t="s">
        <v>2414</v>
      </c>
      <c r="K45" t="s">
        <v>2415</v>
      </c>
      <c r="L45" s="37" t="s">
        <v>2416</v>
      </c>
      <c r="M45" t="s">
        <v>2116</v>
      </c>
      <c r="N45" s="37" t="s">
        <v>895</v>
      </c>
      <c r="O45" s="2" t="s">
        <v>928</v>
      </c>
      <c r="P45" s="50" t="s">
        <v>2278</v>
      </c>
      <c r="Q45" s="4">
        <v>96896900</v>
      </c>
      <c r="R45" s="2" t="s">
        <v>2461</v>
      </c>
      <c r="S45" s="2" t="s">
        <v>2462</v>
      </c>
      <c r="T45" s="2" t="s">
        <v>898</v>
      </c>
      <c r="U45" s="2">
        <v>123</v>
      </c>
      <c r="W45" s="89"/>
    </row>
    <row r="46" spans="2:23" x14ac:dyDescent="0.2">
      <c r="B46" s="37" t="s">
        <v>2473</v>
      </c>
      <c r="C46" s="117">
        <v>120</v>
      </c>
      <c r="D46" t="s">
        <v>2472</v>
      </c>
      <c r="E46" t="s">
        <v>318</v>
      </c>
      <c r="F46" s="2" t="s">
        <v>2411</v>
      </c>
      <c r="G46" t="s">
        <v>2420</v>
      </c>
      <c r="H46" s="2" t="s">
        <v>2413</v>
      </c>
      <c r="I46" t="s">
        <v>885</v>
      </c>
      <c r="J46" t="s">
        <v>2414</v>
      </c>
      <c r="K46" t="s">
        <v>2415</v>
      </c>
      <c r="L46" s="37" t="s">
        <v>2416</v>
      </c>
      <c r="M46" t="s">
        <v>2116</v>
      </c>
      <c r="N46" s="37" t="s">
        <v>895</v>
      </c>
      <c r="O46" s="2" t="s">
        <v>884</v>
      </c>
      <c r="P46" s="50" t="s">
        <v>2278</v>
      </c>
      <c r="Q46" s="4" t="s">
        <v>901</v>
      </c>
      <c r="R46" s="2"/>
      <c r="S46" s="2" t="s">
        <v>2464</v>
      </c>
      <c r="T46" s="2" t="s">
        <v>2422</v>
      </c>
      <c r="U46" s="2">
        <v>123</v>
      </c>
      <c r="W46" s="89"/>
    </row>
    <row r="47" spans="2:23" x14ac:dyDescent="0.2">
      <c r="B47" s="37" t="s">
        <v>2474</v>
      </c>
      <c r="C47" s="117">
        <v>120</v>
      </c>
      <c r="D47" t="s">
        <v>1560</v>
      </c>
      <c r="E47" t="s">
        <v>318</v>
      </c>
      <c r="F47" s="2" t="s">
        <v>2411</v>
      </c>
      <c r="G47" s="2" t="s">
        <v>2412</v>
      </c>
      <c r="H47" s="2" t="s">
        <v>2413</v>
      </c>
      <c r="I47" t="s">
        <v>885</v>
      </c>
      <c r="J47" t="s">
        <v>2414</v>
      </c>
      <c r="K47" t="s">
        <v>2415</v>
      </c>
      <c r="L47" s="37" t="s">
        <v>2416</v>
      </c>
      <c r="M47" t="s">
        <v>2116</v>
      </c>
      <c r="N47" s="37" t="s">
        <v>895</v>
      </c>
      <c r="O47" s="2" t="s">
        <v>990</v>
      </c>
      <c r="P47" s="50" t="s">
        <v>2278</v>
      </c>
      <c r="Q47" s="4">
        <v>96896900</v>
      </c>
      <c r="R47" s="2" t="s">
        <v>2461</v>
      </c>
      <c r="S47" s="2" t="s">
        <v>2462</v>
      </c>
      <c r="T47" s="2" t="s">
        <v>898</v>
      </c>
      <c r="U47" s="2">
        <v>123</v>
      </c>
      <c r="W47" s="89"/>
    </row>
    <row r="48" spans="2:23" x14ac:dyDescent="0.2">
      <c r="B48" s="37" t="s">
        <v>2475</v>
      </c>
      <c r="C48" s="117">
        <v>120</v>
      </c>
      <c r="D48" t="s">
        <v>1560</v>
      </c>
      <c r="E48" t="s">
        <v>318</v>
      </c>
      <c r="F48" s="2" t="s">
        <v>2411</v>
      </c>
      <c r="G48" t="s">
        <v>2420</v>
      </c>
      <c r="H48" s="2" t="s">
        <v>2413</v>
      </c>
      <c r="I48" t="s">
        <v>885</v>
      </c>
      <c r="J48" t="s">
        <v>2414</v>
      </c>
      <c r="K48" t="s">
        <v>2415</v>
      </c>
      <c r="L48" s="37" t="s">
        <v>2416</v>
      </c>
      <c r="M48" t="s">
        <v>2116</v>
      </c>
      <c r="N48" s="37" t="s">
        <v>895</v>
      </c>
      <c r="O48" s="2" t="s">
        <v>1232</v>
      </c>
      <c r="P48" s="50" t="s">
        <v>2278</v>
      </c>
      <c r="Q48" s="4" t="s">
        <v>901</v>
      </c>
      <c r="R48" s="2"/>
      <c r="S48" s="2" t="s">
        <v>2464</v>
      </c>
      <c r="T48" s="2" t="s">
        <v>2422</v>
      </c>
      <c r="U48" s="2">
        <v>123</v>
      </c>
      <c r="W48" s="89"/>
    </row>
    <row r="49" spans="2:23" x14ac:dyDescent="0.2">
      <c r="B49" s="37" t="s">
        <v>2476</v>
      </c>
      <c r="C49" s="117">
        <v>120</v>
      </c>
      <c r="D49" t="s">
        <v>2181</v>
      </c>
      <c r="E49" t="s">
        <v>318</v>
      </c>
      <c r="F49" s="2" t="s">
        <v>2411</v>
      </c>
      <c r="G49" s="2" t="s">
        <v>2412</v>
      </c>
      <c r="H49" s="2" t="s">
        <v>2413</v>
      </c>
      <c r="I49" t="s">
        <v>885</v>
      </c>
      <c r="J49" t="s">
        <v>2414</v>
      </c>
      <c r="K49" t="s">
        <v>2415</v>
      </c>
      <c r="L49" s="37" t="s">
        <v>2416</v>
      </c>
      <c r="M49" t="s">
        <v>2116</v>
      </c>
      <c r="N49" s="37" t="s">
        <v>895</v>
      </c>
      <c r="O49" s="2" t="s">
        <v>990</v>
      </c>
      <c r="P49" s="50" t="s">
        <v>2278</v>
      </c>
      <c r="Q49" s="4">
        <v>96896900</v>
      </c>
      <c r="R49" s="2" t="s">
        <v>2461</v>
      </c>
      <c r="S49" s="2" t="s">
        <v>2462</v>
      </c>
      <c r="T49" s="2" t="s">
        <v>898</v>
      </c>
      <c r="U49" s="2">
        <v>123</v>
      </c>
      <c r="W49" s="89"/>
    </row>
    <row r="50" spans="2:23" x14ac:dyDescent="0.2">
      <c r="B50" s="37" t="s">
        <v>2477</v>
      </c>
      <c r="C50" s="117">
        <v>120</v>
      </c>
      <c r="D50" t="s">
        <v>2181</v>
      </c>
      <c r="E50" t="s">
        <v>318</v>
      </c>
      <c r="F50" s="2" t="s">
        <v>2411</v>
      </c>
      <c r="G50" t="s">
        <v>2420</v>
      </c>
      <c r="H50" s="2" t="s">
        <v>2413</v>
      </c>
      <c r="I50" t="s">
        <v>885</v>
      </c>
      <c r="J50" t="s">
        <v>2414</v>
      </c>
      <c r="K50" t="s">
        <v>2415</v>
      </c>
      <c r="L50" s="37" t="s">
        <v>2416</v>
      </c>
      <c r="M50" t="s">
        <v>2116</v>
      </c>
      <c r="N50" s="37" t="s">
        <v>895</v>
      </c>
      <c r="O50" s="2" t="s">
        <v>1232</v>
      </c>
      <c r="P50" s="50" t="s">
        <v>2278</v>
      </c>
      <c r="Q50" s="4" t="s">
        <v>901</v>
      </c>
      <c r="R50" s="2"/>
      <c r="S50" s="2" t="s">
        <v>2464</v>
      </c>
      <c r="T50" s="2" t="s">
        <v>2422</v>
      </c>
      <c r="U50" s="2">
        <v>123</v>
      </c>
      <c r="W50" s="89"/>
    </row>
    <row r="51" spans="2:23" x14ac:dyDescent="0.2">
      <c r="B51" s="37" t="s">
        <v>2478</v>
      </c>
      <c r="C51" s="117">
        <v>120</v>
      </c>
      <c r="D51" t="s">
        <v>2479</v>
      </c>
      <c r="E51" t="s">
        <v>318</v>
      </c>
      <c r="F51" s="2" t="s">
        <v>2411</v>
      </c>
      <c r="G51" s="2" t="s">
        <v>2412</v>
      </c>
      <c r="H51" s="2" t="s">
        <v>2413</v>
      </c>
      <c r="I51" t="s">
        <v>885</v>
      </c>
      <c r="J51" t="s">
        <v>2414</v>
      </c>
      <c r="K51" t="s">
        <v>2415</v>
      </c>
      <c r="L51" s="37" t="s">
        <v>2416</v>
      </c>
      <c r="M51" t="s">
        <v>2116</v>
      </c>
      <c r="N51" s="37" t="s">
        <v>895</v>
      </c>
      <c r="O51" s="2" t="s">
        <v>990</v>
      </c>
      <c r="P51" s="50" t="s">
        <v>2278</v>
      </c>
      <c r="Q51" s="4">
        <v>96896900</v>
      </c>
      <c r="R51" s="2" t="s">
        <v>2461</v>
      </c>
      <c r="S51" s="2" t="s">
        <v>2462</v>
      </c>
      <c r="T51" s="2" t="s">
        <v>898</v>
      </c>
      <c r="U51" s="2">
        <v>123</v>
      </c>
      <c r="W51" s="89"/>
    </row>
    <row r="52" spans="2:23" x14ac:dyDescent="0.2">
      <c r="B52" s="37" t="s">
        <v>2480</v>
      </c>
      <c r="C52" s="117">
        <v>120</v>
      </c>
      <c r="D52" t="s">
        <v>2479</v>
      </c>
      <c r="E52" t="s">
        <v>318</v>
      </c>
      <c r="F52" s="2" t="s">
        <v>2411</v>
      </c>
      <c r="G52" t="s">
        <v>2420</v>
      </c>
      <c r="H52" s="2" t="s">
        <v>2413</v>
      </c>
      <c r="I52" t="s">
        <v>885</v>
      </c>
      <c r="J52" t="s">
        <v>2414</v>
      </c>
      <c r="K52" t="s">
        <v>2415</v>
      </c>
      <c r="L52" s="37" t="s">
        <v>2416</v>
      </c>
      <c r="M52" t="s">
        <v>2116</v>
      </c>
      <c r="N52" s="37" t="s">
        <v>895</v>
      </c>
      <c r="O52" s="2" t="s">
        <v>1232</v>
      </c>
      <c r="P52" s="50" t="s">
        <v>2278</v>
      </c>
      <c r="Q52" s="4" t="s">
        <v>901</v>
      </c>
      <c r="R52" s="2"/>
      <c r="S52" s="2" t="s">
        <v>2464</v>
      </c>
      <c r="T52" s="2" t="s">
        <v>2422</v>
      </c>
      <c r="U52" s="2">
        <v>123</v>
      </c>
      <c r="W52" s="89"/>
    </row>
    <row r="53" spans="2:23" x14ac:dyDescent="0.2">
      <c r="B53" s="37" t="s">
        <v>2481</v>
      </c>
      <c r="C53" s="117">
        <v>120</v>
      </c>
      <c r="D53" s="63" t="s">
        <v>2112</v>
      </c>
      <c r="E53" t="s">
        <v>318</v>
      </c>
      <c r="F53" s="2" t="s">
        <v>2411</v>
      </c>
      <c r="G53" s="2" t="s">
        <v>2412</v>
      </c>
      <c r="H53" s="2" t="s">
        <v>2413</v>
      </c>
      <c r="I53" t="s">
        <v>885</v>
      </c>
      <c r="J53" t="s">
        <v>2414</v>
      </c>
      <c r="K53" t="s">
        <v>2415</v>
      </c>
      <c r="L53" s="37" t="s">
        <v>2416</v>
      </c>
      <c r="M53" t="s">
        <v>2482</v>
      </c>
      <c r="N53" s="37" t="s">
        <v>895</v>
      </c>
      <c r="O53" s="2" t="s">
        <v>928</v>
      </c>
      <c r="P53" s="50" t="s">
        <v>2278</v>
      </c>
      <c r="Q53" s="4">
        <v>96896903</v>
      </c>
      <c r="R53" s="2" t="s">
        <v>2483</v>
      </c>
      <c r="S53" t="s">
        <v>2484</v>
      </c>
      <c r="T53" s="2" t="s">
        <v>898</v>
      </c>
      <c r="U53" s="2">
        <v>300</v>
      </c>
      <c r="W53" s="89"/>
    </row>
    <row r="54" spans="2:23" x14ac:dyDescent="0.2">
      <c r="B54" s="37" t="s">
        <v>2485</v>
      </c>
      <c r="C54" s="117">
        <v>120</v>
      </c>
      <c r="D54" s="63" t="s">
        <v>2112</v>
      </c>
      <c r="E54" t="s">
        <v>318</v>
      </c>
      <c r="F54" s="2" t="s">
        <v>2411</v>
      </c>
      <c r="G54" t="s">
        <v>2420</v>
      </c>
      <c r="H54" s="2" t="s">
        <v>2413</v>
      </c>
      <c r="I54" t="s">
        <v>885</v>
      </c>
      <c r="J54" t="s">
        <v>2414</v>
      </c>
      <c r="K54" t="s">
        <v>2415</v>
      </c>
      <c r="L54" s="37" t="s">
        <v>2416</v>
      </c>
      <c r="M54" t="s">
        <v>2482</v>
      </c>
      <c r="N54" s="37" t="s">
        <v>895</v>
      </c>
      <c r="O54" s="2" t="s">
        <v>884</v>
      </c>
      <c r="P54" s="50" t="s">
        <v>2278</v>
      </c>
      <c r="Q54" s="4" t="s">
        <v>901</v>
      </c>
      <c r="R54" s="2"/>
      <c r="S54" s="2" t="s">
        <v>2486</v>
      </c>
      <c r="T54" s="2" t="s">
        <v>2422</v>
      </c>
      <c r="U54" s="2">
        <v>300</v>
      </c>
      <c r="W54" s="89"/>
    </row>
    <row r="55" spans="2:23" x14ac:dyDescent="0.2">
      <c r="B55" s="37" t="s">
        <v>2487</v>
      </c>
      <c r="C55" s="117">
        <v>120</v>
      </c>
      <c r="D55" s="63" t="s">
        <v>2120</v>
      </c>
      <c r="E55" t="s">
        <v>318</v>
      </c>
      <c r="F55" s="2" t="s">
        <v>2411</v>
      </c>
      <c r="G55" s="2" t="s">
        <v>2412</v>
      </c>
      <c r="H55" s="2" t="s">
        <v>2413</v>
      </c>
      <c r="I55" t="s">
        <v>885</v>
      </c>
      <c r="J55" t="s">
        <v>2414</v>
      </c>
      <c r="K55" t="s">
        <v>2415</v>
      </c>
      <c r="L55" s="37" t="s">
        <v>2416</v>
      </c>
      <c r="M55" t="s">
        <v>2482</v>
      </c>
      <c r="N55" s="37" t="s">
        <v>895</v>
      </c>
      <c r="O55" s="2" t="s">
        <v>928</v>
      </c>
      <c r="P55" s="50" t="s">
        <v>2278</v>
      </c>
      <c r="Q55" s="4">
        <v>96896903</v>
      </c>
      <c r="R55" s="2" t="s">
        <v>2483</v>
      </c>
      <c r="S55" t="s">
        <v>2484</v>
      </c>
      <c r="T55" s="2" t="s">
        <v>898</v>
      </c>
      <c r="U55" s="2">
        <v>300</v>
      </c>
      <c r="W55" s="89"/>
    </row>
    <row r="56" spans="2:23" x14ac:dyDescent="0.2">
      <c r="B56" s="37" t="s">
        <v>2488</v>
      </c>
      <c r="C56" s="117">
        <v>120</v>
      </c>
      <c r="D56" s="63" t="s">
        <v>2120</v>
      </c>
      <c r="E56" t="s">
        <v>318</v>
      </c>
      <c r="F56" s="2" t="s">
        <v>2411</v>
      </c>
      <c r="G56" t="s">
        <v>2420</v>
      </c>
      <c r="H56" s="2" t="s">
        <v>2413</v>
      </c>
      <c r="I56" t="s">
        <v>885</v>
      </c>
      <c r="J56" t="s">
        <v>2414</v>
      </c>
      <c r="K56" t="s">
        <v>2415</v>
      </c>
      <c r="L56" s="37" t="s">
        <v>2416</v>
      </c>
      <c r="M56" t="s">
        <v>2482</v>
      </c>
      <c r="N56" s="37" t="s">
        <v>895</v>
      </c>
      <c r="O56" s="2" t="s">
        <v>884</v>
      </c>
      <c r="P56" s="50" t="s">
        <v>2278</v>
      </c>
      <c r="Q56" s="4" t="s">
        <v>901</v>
      </c>
      <c r="R56" s="2"/>
      <c r="S56" s="2" t="s">
        <v>2486</v>
      </c>
      <c r="T56" s="2" t="s">
        <v>2422</v>
      </c>
      <c r="U56" s="2">
        <v>300</v>
      </c>
      <c r="W56" s="89"/>
    </row>
    <row r="57" spans="2:23" x14ac:dyDescent="0.2">
      <c r="B57" s="37" t="s">
        <v>2489</v>
      </c>
      <c r="C57" s="117">
        <v>120</v>
      </c>
      <c r="D57" s="63" t="s">
        <v>2130</v>
      </c>
      <c r="E57" t="s">
        <v>318</v>
      </c>
      <c r="F57" s="2" t="s">
        <v>2411</v>
      </c>
      <c r="G57" s="2" t="s">
        <v>2412</v>
      </c>
      <c r="H57" s="2" t="s">
        <v>2413</v>
      </c>
      <c r="I57" t="s">
        <v>885</v>
      </c>
      <c r="J57" t="s">
        <v>2414</v>
      </c>
      <c r="K57" t="s">
        <v>2415</v>
      </c>
      <c r="L57" s="37" t="s">
        <v>2416</v>
      </c>
      <c r="M57" t="s">
        <v>2482</v>
      </c>
      <c r="N57" s="37" t="s">
        <v>895</v>
      </c>
      <c r="O57" s="2" t="s">
        <v>928</v>
      </c>
      <c r="P57" s="50" t="s">
        <v>2278</v>
      </c>
      <c r="Q57" s="4">
        <v>96896903</v>
      </c>
      <c r="R57" s="2" t="s">
        <v>2483</v>
      </c>
      <c r="S57" t="s">
        <v>2484</v>
      </c>
      <c r="T57" s="2" t="s">
        <v>898</v>
      </c>
      <c r="U57" s="2">
        <v>300</v>
      </c>
      <c r="W57" s="89"/>
    </row>
    <row r="58" spans="2:23" x14ac:dyDescent="0.2">
      <c r="B58" s="37" t="s">
        <v>2490</v>
      </c>
      <c r="C58" s="117">
        <v>120</v>
      </c>
      <c r="D58" s="63" t="s">
        <v>2130</v>
      </c>
      <c r="E58" t="s">
        <v>318</v>
      </c>
      <c r="F58" s="2" t="s">
        <v>2411</v>
      </c>
      <c r="G58" t="s">
        <v>2420</v>
      </c>
      <c r="H58" s="2" t="s">
        <v>2413</v>
      </c>
      <c r="I58" t="s">
        <v>885</v>
      </c>
      <c r="J58" t="s">
        <v>2414</v>
      </c>
      <c r="K58" t="s">
        <v>2415</v>
      </c>
      <c r="L58" s="37" t="s">
        <v>2416</v>
      </c>
      <c r="M58" t="s">
        <v>2482</v>
      </c>
      <c r="N58" s="37" t="s">
        <v>895</v>
      </c>
      <c r="O58" s="2" t="s">
        <v>884</v>
      </c>
      <c r="P58" s="50" t="s">
        <v>2278</v>
      </c>
      <c r="Q58" s="4" t="s">
        <v>901</v>
      </c>
      <c r="R58" s="2"/>
      <c r="S58" s="2" t="s">
        <v>2486</v>
      </c>
      <c r="T58" s="2" t="s">
        <v>2422</v>
      </c>
      <c r="U58" s="2">
        <v>300</v>
      </c>
      <c r="W58" s="89"/>
    </row>
    <row r="59" spans="2:23" x14ac:dyDescent="0.2">
      <c r="B59" s="37" t="s">
        <v>2491</v>
      </c>
      <c r="C59" s="117">
        <v>120</v>
      </c>
      <c r="D59" s="63" t="s">
        <v>2143</v>
      </c>
      <c r="E59" t="s">
        <v>318</v>
      </c>
      <c r="F59" s="2" t="s">
        <v>2411</v>
      </c>
      <c r="G59" s="2" t="s">
        <v>2412</v>
      </c>
      <c r="H59" s="2" t="s">
        <v>2413</v>
      </c>
      <c r="I59" t="s">
        <v>885</v>
      </c>
      <c r="J59" t="s">
        <v>2414</v>
      </c>
      <c r="K59" t="s">
        <v>2415</v>
      </c>
      <c r="L59" s="37" t="s">
        <v>2416</v>
      </c>
      <c r="M59" t="s">
        <v>2482</v>
      </c>
      <c r="N59" s="37" t="s">
        <v>895</v>
      </c>
      <c r="O59" s="2" t="s">
        <v>928</v>
      </c>
      <c r="P59" s="50" t="s">
        <v>2278</v>
      </c>
      <c r="Q59" s="4">
        <v>96896903</v>
      </c>
      <c r="R59" s="2" t="s">
        <v>2483</v>
      </c>
      <c r="S59" t="s">
        <v>2484</v>
      </c>
      <c r="T59" s="2" t="s">
        <v>898</v>
      </c>
      <c r="U59" s="2">
        <v>300</v>
      </c>
      <c r="W59" s="89"/>
    </row>
    <row r="60" spans="2:23" x14ac:dyDescent="0.2">
      <c r="B60" s="37" t="s">
        <v>2492</v>
      </c>
      <c r="C60" s="117">
        <v>120</v>
      </c>
      <c r="D60" s="63" t="s">
        <v>2143</v>
      </c>
      <c r="E60" t="s">
        <v>318</v>
      </c>
      <c r="F60" s="2" t="s">
        <v>2411</v>
      </c>
      <c r="G60" t="s">
        <v>2420</v>
      </c>
      <c r="H60" s="2" t="s">
        <v>2413</v>
      </c>
      <c r="I60" t="s">
        <v>885</v>
      </c>
      <c r="J60" t="s">
        <v>2414</v>
      </c>
      <c r="K60" t="s">
        <v>2415</v>
      </c>
      <c r="L60" s="37" t="s">
        <v>2416</v>
      </c>
      <c r="M60" t="s">
        <v>2482</v>
      </c>
      <c r="N60" s="37" t="s">
        <v>895</v>
      </c>
      <c r="O60" s="2" t="s">
        <v>884</v>
      </c>
      <c r="P60" s="50" t="s">
        <v>2278</v>
      </c>
      <c r="Q60" s="4" t="s">
        <v>901</v>
      </c>
      <c r="R60" s="2"/>
      <c r="S60" s="2" t="s">
        <v>2486</v>
      </c>
      <c r="T60" s="2" t="s">
        <v>2422</v>
      </c>
      <c r="U60" s="2">
        <v>300</v>
      </c>
      <c r="W60" s="89"/>
    </row>
    <row r="61" spans="2:23" x14ac:dyDescent="0.2">
      <c r="B61" s="37" t="s">
        <v>2493</v>
      </c>
      <c r="C61" s="117">
        <v>120</v>
      </c>
      <c r="D61" s="63" t="s">
        <v>2158</v>
      </c>
      <c r="E61" t="s">
        <v>318</v>
      </c>
      <c r="F61" s="2" t="s">
        <v>2411</v>
      </c>
      <c r="G61" s="2" t="s">
        <v>2412</v>
      </c>
      <c r="H61" s="2" t="s">
        <v>2413</v>
      </c>
      <c r="I61" t="s">
        <v>885</v>
      </c>
      <c r="J61" t="s">
        <v>2414</v>
      </c>
      <c r="K61" t="s">
        <v>2415</v>
      </c>
      <c r="L61" s="37" t="s">
        <v>2416</v>
      </c>
      <c r="M61" t="s">
        <v>2482</v>
      </c>
      <c r="N61" s="37" t="s">
        <v>895</v>
      </c>
      <c r="O61" s="2" t="s">
        <v>990</v>
      </c>
      <c r="P61" s="50" t="s">
        <v>2278</v>
      </c>
      <c r="Q61" s="4">
        <v>96896903</v>
      </c>
      <c r="R61" s="2" t="s">
        <v>2483</v>
      </c>
      <c r="S61" t="s">
        <v>2484</v>
      </c>
      <c r="T61" s="2" t="s">
        <v>898</v>
      </c>
      <c r="U61" s="2">
        <v>300</v>
      </c>
      <c r="W61" s="89"/>
    </row>
    <row r="62" spans="2:23" x14ac:dyDescent="0.2">
      <c r="B62" s="37" t="s">
        <v>2494</v>
      </c>
      <c r="C62" s="117">
        <v>120</v>
      </c>
      <c r="D62" s="63" t="s">
        <v>2158</v>
      </c>
      <c r="E62" t="s">
        <v>318</v>
      </c>
      <c r="F62" s="2" t="s">
        <v>2411</v>
      </c>
      <c r="G62" t="s">
        <v>2420</v>
      </c>
      <c r="H62" s="2" t="s">
        <v>2413</v>
      </c>
      <c r="I62" t="s">
        <v>885</v>
      </c>
      <c r="J62" t="s">
        <v>2414</v>
      </c>
      <c r="K62" t="s">
        <v>2415</v>
      </c>
      <c r="L62" s="37" t="s">
        <v>2416</v>
      </c>
      <c r="M62" t="s">
        <v>2482</v>
      </c>
      <c r="N62" s="37" t="s">
        <v>895</v>
      </c>
      <c r="O62" s="2" t="s">
        <v>1232</v>
      </c>
      <c r="P62" s="50" t="s">
        <v>2278</v>
      </c>
      <c r="Q62" s="4" t="s">
        <v>901</v>
      </c>
      <c r="R62" s="2"/>
      <c r="S62" s="2" t="s">
        <v>2486</v>
      </c>
      <c r="T62" s="2" t="s">
        <v>2422</v>
      </c>
      <c r="U62" s="2">
        <v>300</v>
      </c>
      <c r="W62" s="89"/>
    </row>
    <row r="63" spans="2:23" x14ac:dyDescent="0.2">
      <c r="B63" s="37" t="s">
        <v>2495</v>
      </c>
      <c r="C63" s="117">
        <v>120</v>
      </c>
      <c r="D63" s="63" t="s">
        <v>2181</v>
      </c>
      <c r="E63" t="s">
        <v>318</v>
      </c>
      <c r="F63" s="2" t="s">
        <v>2411</v>
      </c>
      <c r="G63" s="2" t="s">
        <v>2412</v>
      </c>
      <c r="H63" s="2" t="s">
        <v>2413</v>
      </c>
      <c r="I63" t="s">
        <v>885</v>
      </c>
      <c r="J63" t="s">
        <v>2414</v>
      </c>
      <c r="K63" t="s">
        <v>2415</v>
      </c>
      <c r="L63" s="37" t="s">
        <v>2416</v>
      </c>
      <c r="M63" t="s">
        <v>2482</v>
      </c>
      <c r="N63" s="37" t="s">
        <v>895</v>
      </c>
      <c r="O63" s="2" t="s">
        <v>990</v>
      </c>
      <c r="P63" s="50" t="s">
        <v>2278</v>
      </c>
      <c r="Q63" s="4">
        <v>96896903</v>
      </c>
      <c r="R63" s="2" t="s">
        <v>2483</v>
      </c>
      <c r="S63" t="s">
        <v>2484</v>
      </c>
      <c r="T63" s="2" t="s">
        <v>898</v>
      </c>
      <c r="U63" s="2">
        <v>300</v>
      </c>
      <c r="W63" s="89"/>
    </row>
    <row r="64" spans="2:23" x14ac:dyDescent="0.2">
      <c r="B64" s="37" t="s">
        <v>2496</v>
      </c>
      <c r="C64" s="117">
        <v>120</v>
      </c>
      <c r="D64" s="63" t="s">
        <v>2181</v>
      </c>
      <c r="E64" t="s">
        <v>318</v>
      </c>
      <c r="F64" s="2" t="s">
        <v>2411</v>
      </c>
      <c r="G64" t="s">
        <v>2420</v>
      </c>
      <c r="H64" s="2" t="s">
        <v>2413</v>
      </c>
      <c r="I64" t="s">
        <v>885</v>
      </c>
      <c r="J64" t="s">
        <v>2414</v>
      </c>
      <c r="K64" t="s">
        <v>2415</v>
      </c>
      <c r="L64" s="37" t="s">
        <v>2416</v>
      </c>
      <c r="M64" t="s">
        <v>2482</v>
      </c>
      <c r="N64" s="37" t="s">
        <v>895</v>
      </c>
      <c r="O64" s="2" t="s">
        <v>1232</v>
      </c>
      <c r="P64" s="50" t="s">
        <v>2278</v>
      </c>
      <c r="Q64" s="4" t="s">
        <v>901</v>
      </c>
      <c r="R64" s="2"/>
      <c r="S64" s="2" t="s">
        <v>2486</v>
      </c>
      <c r="T64" s="2" t="s">
        <v>2422</v>
      </c>
      <c r="U64" s="2">
        <v>300</v>
      </c>
      <c r="W64" s="89"/>
    </row>
    <row r="65" spans="2:23" x14ac:dyDescent="0.2">
      <c r="B65" s="37" t="s">
        <v>2497</v>
      </c>
      <c r="C65" s="117">
        <v>120</v>
      </c>
      <c r="D65" s="63" t="s">
        <v>2479</v>
      </c>
      <c r="E65" t="s">
        <v>318</v>
      </c>
      <c r="F65" s="2" t="s">
        <v>2411</v>
      </c>
      <c r="G65" s="2" t="s">
        <v>2412</v>
      </c>
      <c r="H65" s="2" t="s">
        <v>2413</v>
      </c>
      <c r="I65" t="s">
        <v>885</v>
      </c>
      <c r="J65" t="s">
        <v>2414</v>
      </c>
      <c r="K65" t="s">
        <v>2415</v>
      </c>
      <c r="L65" s="37" t="s">
        <v>2416</v>
      </c>
      <c r="M65" t="s">
        <v>2482</v>
      </c>
      <c r="N65" s="37" t="s">
        <v>895</v>
      </c>
      <c r="O65" s="2" t="s">
        <v>990</v>
      </c>
      <c r="P65" s="50" t="s">
        <v>2278</v>
      </c>
      <c r="Q65" s="4">
        <v>96896903</v>
      </c>
      <c r="R65" s="2" t="s">
        <v>2483</v>
      </c>
      <c r="S65" t="s">
        <v>2484</v>
      </c>
      <c r="T65" s="2" t="s">
        <v>898</v>
      </c>
      <c r="U65" s="2">
        <v>300</v>
      </c>
      <c r="W65" s="89"/>
    </row>
    <row r="66" spans="2:23" x14ac:dyDescent="0.2">
      <c r="B66" s="37" t="s">
        <v>2498</v>
      </c>
      <c r="C66" s="117">
        <v>120</v>
      </c>
      <c r="D66" s="63" t="s">
        <v>2479</v>
      </c>
      <c r="E66" t="s">
        <v>318</v>
      </c>
      <c r="F66" s="2" t="s">
        <v>2411</v>
      </c>
      <c r="G66" t="s">
        <v>2420</v>
      </c>
      <c r="H66" s="2" t="s">
        <v>2413</v>
      </c>
      <c r="I66" t="s">
        <v>885</v>
      </c>
      <c r="J66" t="s">
        <v>2414</v>
      </c>
      <c r="K66" t="s">
        <v>2415</v>
      </c>
      <c r="L66" s="37" t="s">
        <v>2416</v>
      </c>
      <c r="M66" t="s">
        <v>2482</v>
      </c>
      <c r="N66" s="37" t="s">
        <v>895</v>
      </c>
      <c r="O66" s="2" t="s">
        <v>1232</v>
      </c>
      <c r="P66" s="50" t="s">
        <v>2278</v>
      </c>
      <c r="Q66" s="4" t="s">
        <v>901</v>
      </c>
      <c r="R66" s="2"/>
      <c r="S66" s="2" t="s">
        <v>2486</v>
      </c>
      <c r="T66" s="2" t="s">
        <v>2422</v>
      </c>
      <c r="U66" s="2">
        <v>300</v>
      </c>
      <c r="W66" s="89"/>
    </row>
    <row r="67" spans="2:23" x14ac:dyDescent="0.2">
      <c r="B67" s="37" t="s">
        <v>2499</v>
      </c>
      <c r="C67" s="117">
        <v>120</v>
      </c>
      <c r="D67" t="s">
        <v>2500</v>
      </c>
      <c r="E67" t="s">
        <v>318</v>
      </c>
      <c r="F67" s="2" t="s">
        <v>2411</v>
      </c>
      <c r="G67" t="s">
        <v>2420</v>
      </c>
      <c r="H67" s="2" t="s">
        <v>2413</v>
      </c>
      <c r="I67" t="s">
        <v>885</v>
      </c>
      <c r="J67" t="s">
        <v>2414</v>
      </c>
      <c r="K67" t="s">
        <v>2415</v>
      </c>
      <c r="L67" s="37" t="s">
        <v>2416</v>
      </c>
      <c r="M67" t="s">
        <v>2501</v>
      </c>
      <c r="N67" s="37" t="s">
        <v>895</v>
      </c>
      <c r="O67" s="2" t="s">
        <v>928</v>
      </c>
      <c r="P67" s="50" t="s">
        <v>2278</v>
      </c>
      <c r="Q67" s="4">
        <v>98274044</v>
      </c>
      <c r="R67" s="2" t="s">
        <v>2502</v>
      </c>
      <c r="S67" s="2" t="s">
        <v>2503</v>
      </c>
      <c r="T67" s="2" t="s">
        <v>2422</v>
      </c>
      <c r="U67" s="2">
        <v>295</v>
      </c>
      <c r="W67" s="89"/>
    </row>
    <row r="68" spans="2:23" x14ac:dyDescent="0.2">
      <c r="B68" s="37" t="s">
        <v>2504</v>
      </c>
      <c r="C68" s="117">
        <v>120</v>
      </c>
      <c r="D68" t="s">
        <v>2500</v>
      </c>
      <c r="E68" t="s">
        <v>318</v>
      </c>
      <c r="F68" s="2" t="s">
        <v>2411</v>
      </c>
      <c r="G68" t="s">
        <v>2420</v>
      </c>
      <c r="H68" s="2" t="s">
        <v>2413</v>
      </c>
      <c r="I68" t="s">
        <v>885</v>
      </c>
      <c r="J68" t="s">
        <v>2414</v>
      </c>
      <c r="K68" t="s">
        <v>2415</v>
      </c>
      <c r="L68" s="37" t="s">
        <v>2416</v>
      </c>
      <c r="M68" t="s">
        <v>2063</v>
      </c>
      <c r="N68" s="37" t="s">
        <v>895</v>
      </c>
      <c r="O68" s="2" t="s">
        <v>884</v>
      </c>
      <c r="P68" s="50" t="s">
        <v>2278</v>
      </c>
      <c r="Q68" s="4" t="s">
        <v>901</v>
      </c>
      <c r="R68" s="2"/>
      <c r="S68" s="2" t="s">
        <v>2486</v>
      </c>
      <c r="T68" s="2" t="s">
        <v>2422</v>
      </c>
      <c r="U68" s="2">
        <v>300</v>
      </c>
      <c r="W68" s="89"/>
    </row>
    <row r="69" spans="2:23" x14ac:dyDescent="0.2">
      <c r="B69" s="37" t="s">
        <v>2505</v>
      </c>
      <c r="C69" s="117">
        <v>120</v>
      </c>
      <c r="D69" t="s">
        <v>2506</v>
      </c>
      <c r="E69" t="s">
        <v>318</v>
      </c>
      <c r="F69" s="2" t="s">
        <v>2411</v>
      </c>
      <c r="G69" t="s">
        <v>2420</v>
      </c>
      <c r="H69" s="2" t="s">
        <v>2413</v>
      </c>
      <c r="I69" t="s">
        <v>885</v>
      </c>
      <c r="J69" t="s">
        <v>2414</v>
      </c>
      <c r="K69" t="s">
        <v>2415</v>
      </c>
      <c r="L69" s="37" t="s">
        <v>2416</v>
      </c>
      <c r="M69" t="s">
        <v>2501</v>
      </c>
      <c r="N69" s="37" t="s">
        <v>895</v>
      </c>
      <c r="O69" s="2" t="s">
        <v>928</v>
      </c>
      <c r="P69" s="50" t="s">
        <v>2278</v>
      </c>
      <c r="Q69" s="4">
        <v>98274044</v>
      </c>
      <c r="R69" s="2" t="s">
        <v>2502</v>
      </c>
      <c r="S69" s="2" t="s">
        <v>2503</v>
      </c>
      <c r="T69" s="2" t="s">
        <v>2422</v>
      </c>
      <c r="U69" s="2">
        <v>295</v>
      </c>
      <c r="W69" s="89"/>
    </row>
    <row r="70" spans="2:23" x14ac:dyDescent="0.2">
      <c r="B70" s="37" t="s">
        <v>2507</v>
      </c>
      <c r="C70" s="117">
        <v>120</v>
      </c>
      <c r="D70" t="s">
        <v>2506</v>
      </c>
      <c r="E70" t="s">
        <v>318</v>
      </c>
      <c r="F70" s="2" t="s">
        <v>2411</v>
      </c>
      <c r="G70" t="s">
        <v>2420</v>
      </c>
      <c r="H70" s="2" t="s">
        <v>2413</v>
      </c>
      <c r="I70" t="s">
        <v>885</v>
      </c>
      <c r="J70" t="s">
        <v>2414</v>
      </c>
      <c r="K70" t="s">
        <v>2415</v>
      </c>
      <c r="L70" s="37" t="s">
        <v>2416</v>
      </c>
      <c r="M70" t="s">
        <v>2063</v>
      </c>
      <c r="N70" s="37" t="s">
        <v>895</v>
      </c>
      <c r="O70" s="2" t="s">
        <v>884</v>
      </c>
      <c r="P70" s="50" t="s">
        <v>2278</v>
      </c>
      <c r="Q70" s="4" t="s">
        <v>901</v>
      </c>
      <c r="R70" s="2"/>
      <c r="S70" s="2" t="s">
        <v>2486</v>
      </c>
      <c r="T70" s="2" t="s">
        <v>2422</v>
      </c>
      <c r="U70" s="2">
        <v>300</v>
      </c>
      <c r="W70" s="89"/>
    </row>
    <row r="71" spans="2:23" x14ac:dyDescent="0.2">
      <c r="B71" s="37" t="s">
        <v>2508</v>
      </c>
      <c r="C71" s="117">
        <v>120</v>
      </c>
      <c r="D71" t="s">
        <v>2509</v>
      </c>
      <c r="E71" t="s">
        <v>318</v>
      </c>
      <c r="F71" s="2" t="s">
        <v>2411</v>
      </c>
      <c r="G71" t="s">
        <v>2420</v>
      </c>
      <c r="H71" s="2" t="s">
        <v>2413</v>
      </c>
      <c r="I71" t="s">
        <v>885</v>
      </c>
      <c r="J71" t="s">
        <v>2414</v>
      </c>
      <c r="K71" t="s">
        <v>2415</v>
      </c>
      <c r="L71" s="37" t="s">
        <v>2416</v>
      </c>
      <c r="M71" t="s">
        <v>2501</v>
      </c>
      <c r="N71" s="37" t="s">
        <v>895</v>
      </c>
      <c r="O71" s="2" t="s">
        <v>928</v>
      </c>
      <c r="P71" s="50" t="s">
        <v>2278</v>
      </c>
      <c r="Q71" s="4">
        <v>98274044</v>
      </c>
      <c r="R71" s="2" t="s">
        <v>2502</v>
      </c>
      <c r="S71" s="2" t="s">
        <v>2503</v>
      </c>
      <c r="T71" s="2" t="s">
        <v>2422</v>
      </c>
      <c r="U71" s="2">
        <v>295</v>
      </c>
      <c r="W71" s="89"/>
    </row>
    <row r="72" spans="2:23" x14ac:dyDescent="0.2">
      <c r="B72" s="37" t="s">
        <v>2510</v>
      </c>
      <c r="C72" s="117">
        <v>120</v>
      </c>
      <c r="D72" t="s">
        <v>2509</v>
      </c>
      <c r="E72" t="s">
        <v>318</v>
      </c>
      <c r="F72" s="2" t="s">
        <v>2411</v>
      </c>
      <c r="G72" t="s">
        <v>2420</v>
      </c>
      <c r="H72" s="2" t="s">
        <v>2413</v>
      </c>
      <c r="I72" t="s">
        <v>885</v>
      </c>
      <c r="J72" t="s">
        <v>2414</v>
      </c>
      <c r="K72" t="s">
        <v>2415</v>
      </c>
      <c r="L72" s="37" t="s">
        <v>2416</v>
      </c>
      <c r="M72" t="s">
        <v>2063</v>
      </c>
      <c r="N72" s="37" t="s">
        <v>895</v>
      </c>
      <c r="O72" s="2" t="s">
        <v>884</v>
      </c>
      <c r="P72" s="50" t="s">
        <v>2278</v>
      </c>
      <c r="Q72" s="4" t="s">
        <v>901</v>
      </c>
      <c r="R72" s="2"/>
      <c r="S72" s="2" t="s">
        <v>2486</v>
      </c>
      <c r="T72" s="2" t="s">
        <v>2422</v>
      </c>
      <c r="U72" s="2">
        <v>300</v>
      </c>
      <c r="W72" s="89"/>
    </row>
    <row r="73" spans="2:23" x14ac:dyDescent="0.2">
      <c r="B73" s="37" t="s">
        <v>2511</v>
      </c>
      <c r="C73" s="117">
        <v>120</v>
      </c>
      <c r="D73" t="s">
        <v>2512</v>
      </c>
      <c r="E73" t="s">
        <v>318</v>
      </c>
      <c r="F73" s="2" t="s">
        <v>2411</v>
      </c>
      <c r="G73" t="s">
        <v>2420</v>
      </c>
      <c r="H73" s="2" t="s">
        <v>2413</v>
      </c>
      <c r="I73" t="s">
        <v>885</v>
      </c>
      <c r="J73" t="s">
        <v>2414</v>
      </c>
      <c r="K73" t="s">
        <v>2415</v>
      </c>
      <c r="L73" s="37" t="s">
        <v>2416</v>
      </c>
      <c r="M73" t="s">
        <v>2501</v>
      </c>
      <c r="N73" s="37" t="s">
        <v>895</v>
      </c>
      <c r="O73" s="2" t="s">
        <v>928</v>
      </c>
      <c r="P73" s="50" t="s">
        <v>2278</v>
      </c>
      <c r="Q73" s="4">
        <v>98274044</v>
      </c>
      <c r="R73" s="2" t="s">
        <v>2502</v>
      </c>
      <c r="S73" s="2" t="s">
        <v>2503</v>
      </c>
      <c r="T73" s="2" t="s">
        <v>2422</v>
      </c>
      <c r="U73" s="2">
        <v>295</v>
      </c>
      <c r="W73" s="89"/>
    </row>
    <row r="74" spans="2:23" x14ac:dyDescent="0.2">
      <c r="B74" s="37" t="s">
        <v>2513</v>
      </c>
      <c r="C74" s="117">
        <v>120</v>
      </c>
      <c r="D74" t="s">
        <v>2512</v>
      </c>
      <c r="E74" t="s">
        <v>318</v>
      </c>
      <c r="F74" s="2" t="s">
        <v>2411</v>
      </c>
      <c r="G74" t="s">
        <v>2420</v>
      </c>
      <c r="H74" s="2" t="s">
        <v>2413</v>
      </c>
      <c r="I74" t="s">
        <v>885</v>
      </c>
      <c r="J74" t="s">
        <v>2414</v>
      </c>
      <c r="K74" t="s">
        <v>2415</v>
      </c>
      <c r="L74" s="37" t="s">
        <v>2416</v>
      </c>
      <c r="M74" t="s">
        <v>2063</v>
      </c>
      <c r="N74" s="37" t="s">
        <v>895</v>
      </c>
      <c r="O74" s="2" t="s">
        <v>884</v>
      </c>
      <c r="P74" s="50" t="s">
        <v>2278</v>
      </c>
      <c r="Q74" s="4" t="s">
        <v>901</v>
      </c>
      <c r="R74" s="2"/>
      <c r="S74" s="2" t="s">
        <v>2486</v>
      </c>
      <c r="T74" s="2" t="s">
        <v>2422</v>
      </c>
      <c r="U74" s="2">
        <v>300</v>
      </c>
      <c r="W74" s="89"/>
    </row>
    <row r="75" spans="2:23" x14ac:dyDescent="0.2">
      <c r="B75" s="37" t="s">
        <v>2514</v>
      </c>
      <c r="C75" s="117">
        <v>120</v>
      </c>
      <c r="D75" t="s">
        <v>1777</v>
      </c>
      <c r="E75" t="s">
        <v>318</v>
      </c>
      <c r="F75" s="2" t="s">
        <v>2411</v>
      </c>
      <c r="G75" t="s">
        <v>2420</v>
      </c>
      <c r="H75" s="2" t="s">
        <v>2413</v>
      </c>
      <c r="I75" t="s">
        <v>885</v>
      </c>
      <c r="J75" t="s">
        <v>2414</v>
      </c>
      <c r="K75" t="s">
        <v>2415</v>
      </c>
      <c r="L75" s="37" t="s">
        <v>2416</v>
      </c>
      <c r="M75" t="s">
        <v>2501</v>
      </c>
      <c r="N75" s="37" t="s">
        <v>895</v>
      </c>
      <c r="O75" s="2" t="s">
        <v>990</v>
      </c>
      <c r="P75" s="50" t="s">
        <v>2278</v>
      </c>
      <c r="Q75" s="4">
        <v>98274044</v>
      </c>
      <c r="R75" s="2" t="s">
        <v>2502</v>
      </c>
      <c r="S75" s="2" t="s">
        <v>2503</v>
      </c>
      <c r="T75" s="2" t="s">
        <v>2422</v>
      </c>
      <c r="U75" s="2">
        <v>295</v>
      </c>
      <c r="W75" s="89"/>
    </row>
    <row r="76" spans="2:23" x14ac:dyDescent="0.2">
      <c r="B76" s="37" t="s">
        <v>2515</v>
      </c>
      <c r="C76" s="117">
        <v>120</v>
      </c>
      <c r="D76" t="s">
        <v>1777</v>
      </c>
      <c r="E76" t="s">
        <v>318</v>
      </c>
      <c r="F76" s="2" t="s">
        <v>2411</v>
      </c>
      <c r="G76" t="s">
        <v>2420</v>
      </c>
      <c r="H76" s="2" t="s">
        <v>2413</v>
      </c>
      <c r="I76" t="s">
        <v>885</v>
      </c>
      <c r="J76" t="s">
        <v>2414</v>
      </c>
      <c r="K76" t="s">
        <v>2415</v>
      </c>
      <c r="L76" s="37" t="s">
        <v>2416</v>
      </c>
      <c r="M76" t="s">
        <v>2063</v>
      </c>
      <c r="N76" s="37" t="s">
        <v>895</v>
      </c>
      <c r="O76" s="2" t="s">
        <v>1232</v>
      </c>
      <c r="P76" s="50" t="s">
        <v>2278</v>
      </c>
      <c r="Q76" s="4" t="s">
        <v>901</v>
      </c>
      <c r="R76" s="2"/>
      <c r="S76" s="2" t="s">
        <v>2486</v>
      </c>
      <c r="T76" s="2" t="s">
        <v>2422</v>
      </c>
      <c r="U76" s="2">
        <v>300</v>
      </c>
      <c r="W76" s="89"/>
    </row>
    <row r="77" spans="2:23" x14ac:dyDescent="0.2">
      <c r="B77" s="37" t="s">
        <v>2516</v>
      </c>
      <c r="C77" s="117">
        <v>120</v>
      </c>
      <c r="D77" t="s">
        <v>1061</v>
      </c>
      <c r="E77" t="s">
        <v>318</v>
      </c>
      <c r="F77" s="2" t="s">
        <v>2411</v>
      </c>
      <c r="G77" t="s">
        <v>2420</v>
      </c>
      <c r="H77" s="2" t="s">
        <v>2413</v>
      </c>
      <c r="I77" t="s">
        <v>885</v>
      </c>
      <c r="J77" t="s">
        <v>2414</v>
      </c>
      <c r="K77" t="s">
        <v>2415</v>
      </c>
      <c r="L77" s="37" t="s">
        <v>2416</v>
      </c>
      <c r="M77" t="s">
        <v>2501</v>
      </c>
      <c r="N77" s="37" t="s">
        <v>895</v>
      </c>
      <c r="O77" s="2" t="s">
        <v>990</v>
      </c>
      <c r="P77" s="50" t="s">
        <v>2278</v>
      </c>
      <c r="Q77" s="4">
        <v>98274044</v>
      </c>
      <c r="R77" s="2" t="s">
        <v>2502</v>
      </c>
      <c r="S77" s="2" t="s">
        <v>2503</v>
      </c>
      <c r="T77" s="2" t="s">
        <v>2422</v>
      </c>
      <c r="U77" s="2">
        <v>295</v>
      </c>
      <c r="W77" s="89"/>
    </row>
    <row r="78" spans="2:23" x14ac:dyDescent="0.2">
      <c r="B78" s="37" t="s">
        <v>2517</v>
      </c>
      <c r="C78" s="117">
        <v>120</v>
      </c>
      <c r="D78" t="s">
        <v>1061</v>
      </c>
      <c r="E78" t="s">
        <v>318</v>
      </c>
      <c r="F78" s="2" t="s">
        <v>2411</v>
      </c>
      <c r="G78" t="s">
        <v>2420</v>
      </c>
      <c r="H78" s="2" t="s">
        <v>2413</v>
      </c>
      <c r="I78" t="s">
        <v>885</v>
      </c>
      <c r="J78" t="s">
        <v>2414</v>
      </c>
      <c r="K78" t="s">
        <v>2415</v>
      </c>
      <c r="L78" s="37" t="s">
        <v>2416</v>
      </c>
      <c r="M78" t="s">
        <v>2063</v>
      </c>
      <c r="N78" s="37" t="s">
        <v>895</v>
      </c>
      <c r="O78" s="2" t="s">
        <v>1232</v>
      </c>
      <c r="P78" s="50" t="s">
        <v>2278</v>
      </c>
      <c r="Q78" s="4" t="s">
        <v>901</v>
      </c>
      <c r="R78" s="2"/>
      <c r="S78" s="2" t="s">
        <v>2486</v>
      </c>
      <c r="T78" s="2" t="s">
        <v>2422</v>
      </c>
      <c r="U78" s="2">
        <v>300</v>
      </c>
      <c r="W78" s="89"/>
    </row>
    <row r="79" spans="2:23" ht="12" customHeight="1" x14ac:dyDescent="0.2">
      <c r="B79" s="37" t="s">
        <v>2518</v>
      </c>
      <c r="C79" s="117">
        <v>120</v>
      </c>
      <c r="D79" t="s">
        <v>2519</v>
      </c>
      <c r="E79" s="2" t="s">
        <v>318</v>
      </c>
      <c r="F79" s="2" t="s">
        <v>2411</v>
      </c>
      <c r="G79" t="s">
        <v>2420</v>
      </c>
      <c r="H79" s="2" t="s">
        <v>2413</v>
      </c>
      <c r="I79" t="s">
        <v>885</v>
      </c>
      <c r="J79" t="s">
        <v>2414</v>
      </c>
      <c r="K79" t="s">
        <v>2415</v>
      </c>
      <c r="L79" s="37" t="s">
        <v>2416</v>
      </c>
      <c r="M79" t="s">
        <v>2501</v>
      </c>
      <c r="N79" s="37" t="s">
        <v>895</v>
      </c>
      <c r="O79" s="2" t="s">
        <v>928</v>
      </c>
      <c r="P79" s="50" t="s">
        <v>2278</v>
      </c>
      <c r="Q79" s="4">
        <v>96896904</v>
      </c>
      <c r="R79" s="2" t="s">
        <v>2520</v>
      </c>
      <c r="S79" s="2" t="s">
        <v>2503</v>
      </c>
      <c r="T79" s="2" t="s">
        <v>2422</v>
      </c>
      <c r="U79" s="2">
        <v>295</v>
      </c>
      <c r="W79" s="89"/>
    </row>
    <row r="80" spans="2:23" x14ac:dyDescent="0.2">
      <c r="B80" s="37" t="s">
        <v>2521</v>
      </c>
      <c r="C80" s="117">
        <v>120</v>
      </c>
      <c r="D80" t="s">
        <v>2519</v>
      </c>
      <c r="E80" s="2" t="s">
        <v>318</v>
      </c>
      <c r="F80" s="2" t="s">
        <v>2411</v>
      </c>
      <c r="G80" t="s">
        <v>2420</v>
      </c>
      <c r="H80" s="2" t="s">
        <v>2413</v>
      </c>
      <c r="I80" t="s">
        <v>885</v>
      </c>
      <c r="J80" t="s">
        <v>2414</v>
      </c>
      <c r="K80" t="s">
        <v>2415</v>
      </c>
      <c r="L80" s="37" t="s">
        <v>2416</v>
      </c>
      <c r="M80" t="s">
        <v>2063</v>
      </c>
      <c r="N80" s="37" t="s">
        <v>895</v>
      </c>
      <c r="O80" s="2" t="s">
        <v>884</v>
      </c>
      <c r="P80" s="50" t="s">
        <v>2278</v>
      </c>
      <c r="Q80" s="4" t="s">
        <v>901</v>
      </c>
      <c r="R80" s="2"/>
      <c r="S80" s="2" t="s">
        <v>2486</v>
      </c>
      <c r="T80" s="2" t="s">
        <v>2422</v>
      </c>
      <c r="U80" s="2">
        <v>300</v>
      </c>
      <c r="W80" s="89"/>
    </row>
    <row r="81" spans="2:23" x14ac:dyDescent="0.2">
      <c r="B81" s="37" t="s">
        <v>2522</v>
      </c>
      <c r="C81" s="117">
        <v>120</v>
      </c>
      <c r="D81" t="s">
        <v>2523</v>
      </c>
      <c r="E81" s="2" t="s">
        <v>318</v>
      </c>
      <c r="F81" s="2" t="s">
        <v>2411</v>
      </c>
      <c r="G81" s="2" t="s">
        <v>2412</v>
      </c>
      <c r="H81" s="2" t="s">
        <v>2413</v>
      </c>
      <c r="I81" t="s">
        <v>885</v>
      </c>
      <c r="J81" t="s">
        <v>2414</v>
      </c>
      <c r="K81" t="s">
        <v>2415</v>
      </c>
      <c r="L81" s="37" t="s">
        <v>2416</v>
      </c>
      <c r="M81" t="s">
        <v>2116</v>
      </c>
      <c r="N81" s="37" t="s">
        <v>895</v>
      </c>
      <c r="O81" s="2" t="s">
        <v>928</v>
      </c>
      <c r="P81" s="50" t="s">
        <v>2278</v>
      </c>
      <c r="Q81" s="4">
        <v>96769261</v>
      </c>
      <c r="R81" s="2" t="s">
        <v>2524</v>
      </c>
      <c r="S81" s="2" t="s">
        <v>2525</v>
      </c>
      <c r="T81" s="2" t="s">
        <v>898</v>
      </c>
      <c r="U81" s="2">
        <v>115</v>
      </c>
      <c r="W81" s="89"/>
    </row>
    <row r="82" spans="2:23" x14ac:dyDescent="0.2">
      <c r="B82" s="37" t="s">
        <v>2526</v>
      </c>
      <c r="C82" s="117">
        <v>120</v>
      </c>
      <c r="D82" t="s">
        <v>2523</v>
      </c>
      <c r="E82" s="2" t="s">
        <v>318</v>
      </c>
      <c r="F82" s="2" t="s">
        <v>2411</v>
      </c>
      <c r="G82" t="s">
        <v>2420</v>
      </c>
      <c r="H82" s="2" t="s">
        <v>2413</v>
      </c>
      <c r="I82" t="s">
        <v>885</v>
      </c>
      <c r="J82" t="s">
        <v>2414</v>
      </c>
      <c r="K82" t="s">
        <v>2415</v>
      </c>
      <c r="L82" s="37" t="s">
        <v>2416</v>
      </c>
      <c r="M82" t="s">
        <v>2116</v>
      </c>
      <c r="N82" s="37" t="s">
        <v>895</v>
      </c>
      <c r="O82" s="2" t="s">
        <v>884</v>
      </c>
      <c r="P82" s="50" t="s">
        <v>2278</v>
      </c>
      <c r="Q82" s="4" t="s">
        <v>901</v>
      </c>
      <c r="R82" s="2"/>
      <c r="S82" s="2" t="s">
        <v>2527</v>
      </c>
      <c r="T82" s="2" t="s">
        <v>2422</v>
      </c>
      <c r="U82" s="2">
        <v>115</v>
      </c>
      <c r="W82" s="89"/>
    </row>
    <row r="83" spans="2:23" x14ac:dyDescent="0.2">
      <c r="B83" s="37" t="s">
        <v>2528</v>
      </c>
      <c r="C83" s="117">
        <v>120</v>
      </c>
      <c r="D83" t="s">
        <v>2529</v>
      </c>
      <c r="E83" s="2" t="s">
        <v>318</v>
      </c>
      <c r="F83" s="2" t="s">
        <v>2411</v>
      </c>
      <c r="G83" t="s">
        <v>2420</v>
      </c>
      <c r="H83" s="2" t="s">
        <v>2413</v>
      </c>
      <c r="I83" t="s">
        <v>885</v>
      </c>
      <c r="J83" t="s">
        <v>2414</v>
      </c>
      <c r="K83" t="s">
        <v>2415</v>
      </c>
      <c r="L83" s="37" t="s">
        <v>2416</v>
      </c>
      <c r="M83" t="s">
        <v>2063</v>
      </c>
      <c r="N83" s="37" t="s">
        <v>895</v>
      </c>
      <c r="O83" s="2" t="s">
        <v>990</v>
      </c>
      <c r="P83" s="50" t="s">
        <v>2278</v>
      </c>
      <c r="Q83" s="4">
        <v>96896904</v>
      </c>
      <c r="R83" s="2" t="s">
        <v>2520</v>
      </c>
      <c r="S83" s="2" t="s">
        <v>2503</v>
      </c>
      <c r="T83" s="2" t="s">
        <v>2422</v>
      </c>
      <c r="U83" s="2">
        <v>300</v>
      </c>
      <c r="W83" s="89"/>
    </row>
    <row r="84" spans="2:23" x14ac:dyDescent="0.2">
      <c r="B84" s="37" t="s">
        <v>2530</v>
      </c>
      <c r="C84" s="117">
        <v>120</v>
      </c>
      <c r="D84" t="s">
        <v>2529</v>
      </c>
      <c r="E84" s="2" t="s">
        <v>318</v>
      </c>
      <c r="F84" s="2" t="s">
        <v>2411</v>
      </c>
      <c r="G84" t="s">
        <v>2420</v>
      </c>
      <c r="H84" s="2" t="s">
        <v>2413</v>
      </c>
      <c r="I84" t="s">
        <v>885</v>
      </c>
      <c r="J84" t="s">
        <v>2414</v>
      </c>
      <c r="K84" t="s">
        <v>2415</v>
      </c>
      <c r="L84" s="37" t="s">
        <v>2416</v>
      </c>
      <c r="M84" t="s">
        <v>2063</v>
      </c>
      <c r="N84" s="37" t="s">
        <v>895</v>
      </c>
      <c r="O84" s="2" t="s">
        <v>1232</v>
      </c>
      <c r="P84" s="50" t="s">
        <v>2278</v>
      </c>
      <c r="Q84" s="4" t="s">
        <v>901</v>
      </c>
      <c r="R84" s="2"/>
      <c r="S84" s="2" t="s">
        <v>2486</v>
      </c>
      <c r="T84" s="2" t="s">
        <v>2422</v>
      </c>
      <c r="U84" s="2">
        <v>300</v>
      </c>
      <c r="W84" s="89"/>
    </row>
    <row r="85" spans="2:23" x14ac:dyDescent="0.2">
      <c r="B85" s="37" t="s">
        <v>2531</v>
      </c>
      <c r="C85" s="117">
        <v>120</v>
      </c>
      <c r="D85" t="s">
        <v>2532</v>
      </c>
      <c r="E85" t="s">
        <v>318</v>
      </c>
      <c r="F85" s="2" t="s">
        <v>2411</v>
      </c>
      <c r="G85" s="2" t="s">
        <v>2412</v>
      </c>
      <c r="H85" s="2" t="s">
        <v>2413</v>
      </c>
      <c r="I85" t="s">
        <v>885</v>
      </c>
      <c r="J85" t="s">
        <v>2414</v>
      </c>
      <c r="K85" t="s">
        <v>2415</v>
      </c>
      <c r="L85" s="37" t="s">
        <v>2416</v>
      </c>
      <c r="M85" t="s">
        <v>2116</v>
      </c>
      <c r="N85" s="37" t="s">
        <v>895</v>
      </c>
      <c r="O85" s="2" t="s">
        <v>990</v>
      </c>
      <c r="P85" s="50" t="s">
        <v>2278</v>
      </c>
      <c r="Q85" s="4">
        <v>96769261</v>
      </c>
      <c r="R85" s="2" t="s">
        <v>2524</v>
      </c>
      <c r="S85" s="2" t="s">
        <v>2525</v>
      </c>
      <c r="T85" s="2" t="s">
        <v>898</v>
      </c>
      <c r="U85" s="2">
        <v>115</v>
      </c>
      <c r="W85" s="89"/>
    </row>
    <row r="86" spans="2:23" x14ac:dyDescent="0.2">
      <c r="B86" s="37" t="s">
        <v>2533</v>
      </c>
      <c r="C86" s="117">
        <v>120</v>
      </c>
      <c r="D86" t="s">
        <v>2532</v>
      </c>
      <c r="E86" t="s">
        <v>318</v>
      </c>
      <c r="F86" s="2" t="s">
        <v>2411</v>
      </c>
      <c r="G86" t="s">
        <v>2420</v>
      </c>
      <c r="H86" s="2" t="s">
        <v>2413</v>
      </c>
      <c r="I86" t="s">
        <v>885</v>
      </c>
      <c r="J86" t="s">
        <v>2414</v>
      </c>
      <c r="K86" t="s">
        <v>2415</v>
      </c>
      <c r="L86" s="37" t="s">
        <v>2416</v>
      </c>
      <c r="M86" t="s">
        <v>2116</v>
      </c>
      <c r="N86" s="37" t="s">
        <v>895</v>
      </c>
      <c r="O86" s="2" t="s">
        <v>1232</v>
      </c>
      <c r="P86" s="50" t="s">
        <v>2278</v>
      </c>
      <c r="Q86" s="4" t="s">
        <v>901</v>
      </c>
      <c r="R86" s="2"/>
      <c r="S86" s="2" t="s">
        <v>2527</v>
      </c>
      <c r="T86" s="2" t="s">
        <v>2422</v>
      </c>
      <c r="U86" s="2">
        <v>115</v>
      </c>
      <c r="W86" s="89"/>
    </row>
    <row r="87" spans="2:23" x14ac:dyDescent="0.2">
      <c r="B87" s="37" t="s">
        <v>2534</v>
      </c>
      <c r="C87" s="117">
        <v>120</v>
      </c>
      <c r="D87" t="s">
        <v>2535</v>
      </c>
      <c r="E87" t="s">
        <v>318</v>
      </c>
      <c r="F87" s="2" t="s">
        <v>2411</v>
      </c>
      <c r="G87" s="2" t="s">
        <v>2412</v>
      </c>
      <c r="H87" s="2" t="s">
        <v>2413</v>
      </c>
      <c r="I87" t="s">
        <v>885</v>
      </c>
      <c r="J87" t="s">
        <v>2414</v>
      </c>
      <c r="K87" t="s">
        <v>2415</v>
      </c>
      <c r="L87" s="37" t="s">
        <v>2416</v>
      </c>
      <c r="M87" t="s">
        <v>2116</v>
      </c>
      <c r="N87" s="37" t="s">
        <v>895</v>
      </c>
      <c r="O87" s="2" t="s">
        <v>990</v>
      </c>
      <c r="P87" s="50" t="s">
        <v>2278</v>
      </c>
      <c r="Q87" s="4">
        <v>96769261</v>
      </c>
      <c r="R87" s="2" t="s">
        <v>2524</v>
      </c>
      <c r="S87" s="2" t="s">
        <v>2525</v>
      </c>
      <c r="T87" s="2" t="s">
        <v>898</v>
      </c>
      <c r="U87" s="2">
        <v>115</v>
      </c>
      <c r="W87" s="89"/>
    </row>
    <row r="88" spans="2:23" x14ac:dyDescent="0.2">
      <c r="B88" s="37" t="s">
        <v>2536</v>
      </c>
      <c r="C88" s="117">
        <v>120</v>
      </c>
      <c r="D88" t="s">
        <v>2535</v>
      </c>
      <c r="E88" t="s">
        <v>318</v>
      </c>
      <c r="F88" s="2" t="s">
        <v>2411</v>
      </c>
      <c r="G88" t="s">
        <v>2420</v>
      </c>
      <c r="H88" s="2" t="s">
        <v>2413</v>
      </c>
      <c r="I88" t="s">
        <v>885</v>
      </c>
      <c r="J88" t="s">
        <v>2414</v>
      </c>
      <c r="K88" t="s">
        <v>2415</v>
      </c>
      <c r="L88" s="37" t="s">
        <v>2416</v>
      </c>
      <c r="M88" t="s">
        <v>2116</v>
      </c>
      <c r="N88" s="37" t="s">
        <v>895</v>
      </c>
      <c r="O88" s="2" t="s">
        <v>1232</v>
      </c>
      <c r="P88" s="50" t="s">
        <v>2278</v>
      </c>
      <c r="Q88" s="4" t="s">
        <v>901</v>
      </c>
      <c r="R88" s="2"/>
      <c r="S88" s="2" t="s">
        <v>2527</v>
      </c>
      <c r="T88" s="2" t="s">
        <v>2422</v>
      </c>
      <c r="U88" s="2">
        <v>115</v>
      </c>
      <c r="W88" s="89"/>
    </row>
    <row r="89" spans="2:23" x14ac:dyDescent="0.2">
      <c r="B89" s="37" t="s">
        <v>2537</v>
      </c>
      <c r="C89" s="117">
        <v>120</v>
      </c>
      <c r="D89" t="s">
        <v>1743</v>
      </c>
      <c r="E89" t="s">
        <v>318</v>
      </c>
      <c r="F89" s="2" t="s">
        <v>2411</v>
      </c>
      <c r="G89" s="2" t="s">
        <v>2412</v>
      </c>
      <c r="H89" s="2" t="s">
        <v>2413</v>
      </c>
      <c r="I89" t="s">
        <v>885</v>
      </c>
      <c r="J89" t="s">
        <v>2414</v>
      </c>
      <c r="K89" t="s">
        <v>2415</v>
      </c>
      <c r="L89" s="37" t="s">
        <v>2416</v>
      </c>
      <c r="M89" t="s">
        <v>2116</v>
      </c>
      <c r="N89" s="37" t="s">
        <v>895</v>
      </c>
      <c r="O89" s="2" t="s">
        <v>990</v>
      </c>
      <c r="P89" s="50" t="s">
        <v>2278</v>
      </c>
      <c r="Q89" s="4">
        <v>96769261</v>
      </c>
      <c r="R89" s="2" t="s">
        <v>2524</v>
      </c>
      <c r="S89" s="2" t="s">
        <v>2525</v>
      </c>
      <c r="T89" s="2" t="s">
        <v>898</v>
      </c>
      <c r="U89" s="2">
        <v>115</v>
      </c>
      <c r="W89" s="89"/>
    </row>
    <row r="90" spans="2:23" x14ac:dyDescent="0.2">
      <c r="B90" s="37" t="s">
        <v>2538</v>
      </c>
      <c r="C90" s="117">
        <v>120</v>
      </c>
      <c r="D90" t="s">
        <v>1743</v>
      </c>
      <c r="E90" t="s">
        <v>318</v>
      </c>
      <c r="F90" s="2" t="s">
        <v>2411</v>
      </c>
      <c r="G90" t="s">
        <v>2420</v>
      </c>
      <c r="H90" s="2" t="s">
        <v>2413</v>
      </c>
      <c r="I90" t="s">
        <v>885</v>
      </c>
      <c r="J90" t="s">
        <v>2414</v>
      </c>
      <c r="K90" t="s">
        <v>2415</v>
      </c>
      <c r="L90" s="37" t="s">
        <v>2416</v>
      </c>
      <c r="M90" t="s">
        <v>2116</v>
      </c>
      <c r="N90" s="37" t="s">
        <v>895</v>
      </c>
      <c r="O90" s="2" t="s">
        <v>1232</v>
      </c>
      <c r="P90" s="50" t="s">
        <v>2278</v>
      </c>
      <c r="Q90" s="4" t="s">
        <v>901</v>
      </c>
      <c r="R90" s="2"/>
      <c r="S90" s="2" t="s">
        <v>2527</v>
      </c>
      <c r="T90" s="2" t="s">
        <v>2422</v>
      </c>
      <c r="U90" s="2">
        <v>115</v>
      </c>
      <c r="W90" s="89"/>
    </row>
    <row r="91" spans="2:23" x14ac:dyDescent="0.2">
      <c r="B91" s="37" t="s">
        <v>2539</v>
      </c>
      <c r="C91" s="117">
        <v>120</v>
      </c>
      <c r="D91" t="s">
        <v>2540</v>
      </c>
      <c r="E91" s="2" t="s">
        <v>318</v>
      </c>
      <c r="F91" s="2" t="s">
        <v>2411</v>
      </c>
      <c r="G91" t="s">
        <v>2420</v>
      </c>
      <c r="H91" s="2" t="s">
        <v>2413</v>
      </c>
      <c r="I91" t="s">
        <v>885</v>
      </c>
      <c r="J91" t="s">
        <v>2414</v>
      </c>
      <c r="K91" t="s">
        <v>2415</v>
      </c>
      <c r="L91" s="37" t="s">
        <v>2416</v>
      </c>
      <c r="M91" t="s">
        <v>2063</v>
      </c>
      <c r="N91" s="37" t="s">
        <v>895</v>
      </c>
      <c r="O91" s="2" t="s">
        <v>990</v>
      </c>
      <c r="P91" s="50" t="s">
        <v>2278</v>
      </c>
      <c r="Q91" s="4">
        <v>96896904</v>
      </c>
      <c r="R91" s="2" t="s">
        <v>2520</v>
      </c>
      <c r="S91" s="2" t="s">
        <v>2503</v>
      </c>
      <c r="T91" s="2" t="s">
        <v>2422</v>
      </c>
      <c r="U91" s="2">
        <v>300</v>
      </c>
      <c r="W91" s="89"/>
    </row>
    <row r="92" spans="2:23" x14ac:dyDescent="0.2">
      <c r="B92" s="37" t="s">
        <v>2541</v>
      </c>
      <c r="C92" s="117">
        <v>120</v>
      </c>
      <c r="D92" t="s">
        <v>2540</v>
      </c>
      <c r="E92" s="2" t="s">
        <v>318</v>
      </c>
      <c r="F92" s="2" t="s">
        <v>2411</v>
      </c>
      <c r="G92" t="s">
        <v>2420</v>
      </c>
      <c r="H92" s="2" t="s">
        <v>2413</v>
      </c>
      <c r="I92" t="s">
        <v>885</v>
      </c>
      <c r="J92" t="s">
        <v>2414</v>
      </c>
      <c r="K92" t="s">
        <v>2415</v>
      </c>
      <c r="L92" s="37" t="s">
        <v>2416</v>
      </c>
      <c r="M92" t="s">
        <v>2063</v>
      </c>
      <c r="N92" s="37" t="s">
        <v>895</v>
      </c>
      <c r="O92" s="2" t="s">
        <v>1232</v>
      </c>
      <c r="P92" s="50" t="s">
        <v>2278</v>
      </c>
      <c r="Q92" s="4" t="s">
        <v>901</v>
      </c>
      <c r="R92" s="2"/>
      <c r="S92" s="2" t="s">
        <v>2486</v>
      </c>
      <c r="T92" s="2" t="s">
        <v>2422</v>
      </c>
      <c r="U92" s="2">
        <v>300</v>
      </c>
      <c r="W92" s="89"/>
    </row>
    <row r="93" spans="2:23" x14ac:dyDescent="0.2">
      <c r="B93" s="37" t="s">
        <v>2542</v>
      </c>
      <c r="C93" s="117">
        <v>120</v>
      </c>
      <c r="D93" t="s">
        <v>2543</v>
      </c>
      <c r="E93" t="s">
        <v>318</v>
      </c>
      <c r="F93" s="2" t="s">
        <v>2411</v>
      </c>
      <c r="G93" t="s">
        <v>2420</v>
      </c>
      <c r="H93" s="2" t="s">
        <v>2413</v>
      </c>
      <c r="I93" t="s">
        <v>885</v>
      </c>
      <c r="J93" t="s">
        <v>2414</v>
      </c>
      <c r="K93" t="s">
        <v>2415</v>
      </c>
      <c r="L93" s="37" t="s">
        <v>2416</v>
      </c>
      <c r="M93" t="s">
        <v>2482</v>
      </c>
      <c r="N93" s="37" t="s">
        <v>895</v>
      </c>
      <c r="O93" s="2" t="s">
        <v>990</v>
      </c>
      <c r="P93" s="50" t="s">
        <v>2278</v>
      </c>
      <c r="Q93" s="4">
        <v>96778077</v>
      </c>
      <c r="R93" s="2" t="s">
        <v>2544</v>
      </c>
      <c r="S93" s="37" t="s">
        <v>2545</v>
      </c>
      <c r="T93" s="2" t="s">
        <v>2422</v>
      </c>
      <c r="U93" s="2">
        <v>123</v>
      </c>
      <c r="W93" s="89"/>
    </row>
    <row r="94" spans="2:23" x14ac:dyDescent="0.2">
      <c r="B94" s="37" t="s">
        <v>2546</v>
      </c>
      <c r="C94" s="117">
        <v>120</v>
      </c>
      <c r="D94" t="s">
        <v>2543</v>
      </c>
      <c r="E94" t="s">
        <v>318</v>
      </c>
      <c r="F94" s="2" t="s">
        <v>2411</v>
      </c>
      <c r="G94" t="s">
        <v>2420</v>
      </c>
      <c r="H94" s="2" t="s">
        <v>2413</v>
      </c>
      <c r="I94" t="s">
        <v>885</v>
      </c>
      <c r="J94" t="s">
        <v>2414</v>
      </c>
      <c r="K94" t="s">
        <v>2415</v>
      </c>
      <c r="L94" s="37" t="s">
        <v>2416</v>
      </c>
      <c r="M94" t="s">
        <v>2482</v>
      </c>
      <c r="N94" s="37" t="s">
        <v>895</v>
      </c>
      <c r="O94" s="2" t="s">
        <v>1232</v>
      </c>
      <c r="P94" s="50" t="s">
        <v>2278</v>
      </c>
      <c r="Q94" s="4" t="s">
        <v>901</v>
      </c>
      <c r="R94" s="2"/>
      <c r="S94" s="2" t="s">
        <v>2547</v>
      </c>
      <c r="T94" s="2" t="s">
        <v>2422</v>
      </c>
      <c r="U94" s="2">
        <v>123</v>
      </c>
      <c r="W94" s="89"/>
    </row>
    <row r="95" spans="2:23" x14ac:dyDescent="0.2">
      <c r="B95" s="37" t="s">
        <v>2548</v>
      </c>
      <c r="C95" s="117">
        <v>120</v>
      </c>
      <c r="D95" t="s">
        <v>2543</v>
      </c>
      <c r="E95" t="s">
        <v>318</v>
      </c>
      <c r="F95" s="2" t="s">
        <v>2411</v>
      </c>
      <c r="G95" s="2" t="s">
        <v>2412</v>
      </c>
      <c r="H95" s="2" t="s">
        <v>2413</v>
      </c>
      <c r="I95" t="s">
        <v>885</v>
      </c>
      <c r="J95" t="s">
        <v>2414</v>
      </c>
      <c r="K95" t="s">
        <v>2415</v>
      </c>
      <c r="L95" s="37" t="s">
        <v>2416</v>
      </c>
      <c r="M95" t="s">
        <v>2549</v>
      </c>
      <c r="N95" s="37" t="s">
        <v>895</v>
      </c>
      <c r="O95" s="2" t="s">
        <v>990</v>
      </c>
      <c r="P95" s="50" t="s">
        <v>2278</v>
      </c>
      <c r="Q95" s="4" t="s">
        <v>901</v>
      </c>
      <c r="R95" s="2"/>
      <c r="S95" s="2" t="s">
        <v>2550</v>
      </c>
      <c r="T95" s="2" t="s">
        <v>898</v>
      </c>
      <c r="U95" s="2">
        <v>216</v>
      </c>
      <c r="W95" s="89"/>
    </row>
    <row r="96" spans="2:23" x14ac:dyDescent="0.2">
      <c r="B96" s="37" t="s">
        <v>2551</v>
      </c>
      <c r="C96" s="117">
        <v>120</v>
      </c>
      <c r="D96" t="s">
        <v>2543</v>
      </c>
      <c r="E96" t="s">
        <v>318</v>
      </c>
      <c r="F96" s="2" t="s">
        <v>2411</v>
      </c>
      <c r="G96" s="2" t="s">
        <v>2412</v>
      </c>
      <c r="H96" s="2" t="s">
        <v>2413</v>
      </c>
      <c r="I96" t="s">
        <v>885</v>
      </c>
      <c r="J96" t="s">
        <v>2414</v>
      </c>
      <c r="K96" t="s">
        <v>2415</v>
      </c>
      <c r="L96" s="37" t="s">
        <v>2416</v>
      </c>
      <c r="M96" t="s">
        <v>2549</v>
      </c>
      <c r="N96" s="37" t="s">
        <v>895</v>
      </c>
      <c r="O96" s="2" t="s">
        <v>1232</v>
      </c>
      <c r="P96" s="50" t="s">
        <v>2278</v>
      </c>
      <c r="Q96" s="4" t="s">
        <v>901</v>
      </c>
      <c r="R96" s="2"/>
      <c r="S96" s="2" t="s">
        <v>2552</v>
      </c>
      <c r="T96" s="2" t="s">
        <v>2422</v>
      </c>
      <c r="U96" s="2">
        <v>216</v>
      </c>
      <c r="W96" s="89"/>
    </row>
    <row r="97" spans="2:23" x14ac:dyDescent="0.2">
      <c r="B97" s="37" t="s">
        <v>2553</v>
      </c>
      <c r="C97" s="117">
        <v>120</v>
      </c>
      <c r="D97" t="s">
        <v>1662</v>
      </c>
      <c r="E97" t="s">
        <v>435</v>
      </c>
      <c r="F97" s="2" t="s">
        <v>2411</v>
      </c>
      <c r="G97" s="2" t="s">
        <v>2412</v>
      </c>
      <c r="H97" s="2" t="s">
        <v>2413</v>
      </c>
      <c r="I97" t="s">
        <v>885</v>
      </c>
      <c r="J97" t="s">
        <v>2414</v>
      </c>
      <c r="K97" t="s">
        <v>2415</v>
      </c>
      <c r="L97" s="37" t="s">
        <v>2416</v>
      </c>
      <c r="M97" t="s">
        <v>2501</v>
      </c>
      <c r="N97" s="37" t="s">
        <v>895</v>
      </c>
      <c r="O97" s="2" t="s">
        <v>990</v>
      </c>
      <c r="P97" s="50" t="s">
        <v>2278</v>
      </c>
      <c r="Q97" s="4">
        <v>98274044</v>
      </c>
      <c r="R97" s="2" t="s">
        <v>2502</v>
      </c>
      <c r="S97" s="2" t="s">
        <v>2503</v>
      </c>
      <c r="T97" s="2" t="s">
        <v>898</v>
      </c>
      <c r="U97" s="2">
        <v>250</v>
      </c>
      <c r="W97" s="89"/>
    </row>
    <row r="98" spans="2:23" x14ac:dyDescent="0.2">
      <c r="B98" s="37" t="s">
        <v>2554</v>
      </c>
      <c r="C98" s="117">
        <v>120</v>
      </c>
      <c r="D98" t="s">
        <v>1662</v>
      </c>
      <c r="E98" t="s">
        <v>435</v>
      </c>
      <c r="F98" s="2" t="s">
        <v>2411</v>
      </c>
      <c r="G98" t="s">
        <v>2420</v>
      </c>
      <c r="H98" s="2" t="s">
        <v>2413</v>
      </c>
      <c r="I98" t="s">
        <v>885</v>
      </c>
      <c r="J98" t="s">
        <v>2414</v>
      </c>
      <c r="K98" t="s">
        <v>2415</v>
      </c>
      <c r="L98" s="37" t="s">
        <v>2416</v>
      </c>
      <c r="M98" t="s">
        <v>2063</v>
      </c>
      <c r="N98" s="37" t="s">
        <v>895</v>
      </c>
      <c r="O98" s="2" t="s">
        <v>1232</v>
      </c>
      <c r="P98" s="50" t="s">
        <v>2278</v>
      </c>
      <c r="Q98" s="4" t="s">
        <v>901</v>
      </c>
      <c r="R98" s="2"/>
      <c r="S98" s="2" t="s">
        <v>2555</v>
      </c>
      <c r="T98" s="2" t="s">
        <v>2422</v>
      </c>
      <c r="U98" s="2">
        <v>250</v>
      </c>
      <c r="W98" s="89"/>
    </row>
    <row r="99" spans="2:23" x14ac:dyDescent="0.2">
      <c r="B99" s="37" t="s">
        <v>2556</v>
      </c>
      <c r="C99" s="117">
        <v>120</v>
      </c>
      <c r="D99" t="s">
        <v>1494</v>
      </c>
      <c r="E99" s="2" t="s">
        <v>435</v>
      </c>
      <c r="F99" s="2" t="s">
        <v>2411</v>
      </c>
      <c r="G99" s="2" t="s">
        <v>2412</v>
      </c>
      <c r="H99" s="2" t="s">
        <v>2413</v>
      </c>
      <c r="I99" t="s">
        <v>885</v>
      </c>
      <c r="J99" t="s">
        <v>2414</v>
      </c>
      <c r="K99" t="s">
        <v>2415</v>
      </c>
      <c r="L99" s="37" t="s">
        <v>2416</v>
      </c>
      <c r="M99" t="s">
        <v>2054</v>
      </c>
      <c r="N99" s="37" t="s">
        <v>895</v>
      </c>
      <c r="O99" s="2" t="s">
        <v>928</v>
      </c>
      <c r="P99" s="50" t="s">
        <v>2278</v>
      </c>
      <c r="Q99" s="4">
        <v>96769273</v>
      </c>
      <c r="R99" s="2" t="s">
        <v>2557</v>
      </c>
      <c r="S99" s="2" t="s">
        <v>2558</v>
      </c>
      <c r="T99" s="2" t="s">
        <v>2422</v>
      </c>
      <c r="U99" s="2">
        <v>143</v>
      </c>
      <c r="W99" s="89"/>
    </row>
    <row r="100" spans="2:23" x14ac:dyDescent="0.2">
      <c r="B100" s="37" t="s">
        <v>2559</v>
      </c>
      <c r="C100" s="117">
        <v>120</v>
      </c>
      <c r="D100" t="s">
        <v>1494</v>
      </c>
      <c r="E100" s="2" t="s">
        <v>435</v>
      </c>
      <c r="F100" s="2" t="s">
        <v>2411</v>
      </c>
      <c r="G100" t="s">
        <v>2420</v>
      </c>
      <c r="H100" s="2" t="s">
        <v>2413</v>
      </c>
      <c r="I100" t="s">
        <v>885</v>
      </c>
      <c r="J100" t="s">
        <v>2414</v>
      </c>
      <c r="K100" t="s">
        <v>2415</v>
      </c>
      <c r="L100" s="37" t="s">
        <v>2416</v>
      </c>
      <c r="M100" t="s">
        <v>2054</v>
      </c>
      <c r="N100" s="37" t="s">
        <v>895</v>
      </c>
      <c r="O100" s="2" t="s">
        <v>884</v>
      </c>
      <c r="P100" s="50" t="s">
        <v>2278</v>
      </c>
      <c r="Q100" s="4" t="s">
        <v>901</v>
      </c>
      <c r="S100" s="2" t="s">
        <v>2560</v>
      </c>
      <c r="T100" s="2" t="s">
        <v>2422</v>
      </c>
      <c r="U100" s="2">
        <v>143</v>
      </c>
      <c r="W100" s="89"/>
    </row>
    <row r="101" spans="2:23" x14ac:dyDescent="0.2">
      <c r="B101" s="37" t="s">
        <v>2561</v>
      </c>
      <c r="C101" s="117">
        <v>120</v>
      </c>
      <c r="D101" t="s">
        <v>1594</v>
      </c>
      <c r="E101" s="2" t="s">
        <v>435</v>
      </c>
      <c r="F101" s="2" t="s">
        <v>2411</v>
      </c>
      <c r="G101" s="2" t="s">
        <v>2412</v>
      </c>
      <c r="H101" s="2" t="s">
        <v>2413</v>
      </c>
      <c r="I101" t="s">
        <v>885</v>
      </c>
      <c r="J101" t="s">
        <v>2414</v>
      </c>
      <c r="K101" t="s">
        <v>2415</v>
      </c>
      <c r="L101" s="37" t="s">
        <v>2416</v>
      </c>
      <c r="M101" t="s">
        <v>2054</v>
      </c>
      <c r="N101" s="37" t="s">
        <v>895</v>
      </c>
      <c r="O101" s="2" t="s">
        <v>990</v>
      </c>
      <c r="P101" s="50" t="s">
        <v>2278</v>
      </c>
      <c r="Q101" s="4">
        <v>96769273</v>
      </c>
      <c r="R101" s="2" t="s">
        <v>2557</v>
      </c>
      <c r="S101" s="2" t="s">
        <v>2562</v>
      </c>
      <c r="T101" s="2" t="s">
        <v>898</v>
      </c>
      <c r="U101" s="2">
        <v>143</v>
      </c>
      <c r="W101" s="89"/>
    </row>
    <row r="102" spans="2:23" x14ac:dyDescent="0.2">
      <c r="B102" s="37" t="s">
        <v>2563</v>
      </c>
      <c r="C102" s="117">
        <v>120</v>
      </c>
      <c r="D102" t="s">
        <v>1594</v>
      </c>
      <c r="E102" s="2" t="s">
        <v>435</v>
      </c>
      <c r="F102" s="2" t="s">
        <v>2411</v>
      </c>
      <c r="G102" t="s">
        <v>2420</v>
      </c>
      <c r="H102" s="2" t="s">
        <v>2413</v>
      </c>
      <c r="I102" t="s">
        <v>885</v>
      </c>
      <c r="J102" t="s">
        <v>2414</v>
      </c>
      <c r="K102" t="s">
        <v>2415</v>
      </c>
      <c r="L102" s="37" t="s">
        <v>2416</v>
      </c>
      <c r="M102" t="s">
        <v>2054</v>
      </c>
      <c r="N102" s="37" t="s">
        <v>895</v>
      </c>
      <c r="O102" s="2" t="s">
        <v>1232</v>
      </c>
      <c r="P102" s="50" t="s">
        <v>2278</v>
      </c>
      <c r="Q102" s="4" t="s">
        <v>901</v>
      </c>
      <c r="S102" s="2" t="s">
        <v>2560</v>
      </c>
      <c r="T102" s="2" t="s">
        <v>2422</v>
      </c>
      <c r="U102" s="2">
        <v>143</v>
      </c>
      <c r="W102" s="89"/>
    </row>
    <row r="103" spans="2:23" x14ac:dyDescent="0.2">
      <c r="B103" s="37" t="s">
        <v>2564</v>
      </c>
      <c r="C103" s="117">
        <v>120</v>
      </c>
      <c r="D103" t="s">
        <v>1025</v>
      </c>
      <c r="E103" s="2" t="s">
        <v>435</v>
      </c>
      <c r="F103" s="2" t="s">
        <v>2411</v>
      </c>
      <c r="G103" s="2" t="s">
        <v>2412</v>
      </c>
      <c r="H103" s="2" t="s">
        <v>2413</v>
      </c>
      <c r="I103" t="s">
        <v>885</v>
      </c>
      <c r="J103" t="s">
        <v>2414</v>
      </c>
      <c r="K103" t="s">
        <v>2415</v>
      </c>
      <c r="L103" s="37" t="s">
        <v>2416</v>
      </c>
      <c r="M103" t="s">
        <v>2054</v>
      </c>
      <c r="N103" s="37" t="s">
        <v>895</v>
      </c>
      <c r="O103" s="2" t="s">
        <v>990</v>
      </c>
      <c r="P103" s="50" t="s">
        <v>2278</v>
      </c>
      <c r="Q103" s="4">
        <v>96769273</v>
      </c>
      <c r="R103" s="2" t="s">
        <v>2557</v>
      </c>
      <c r="S103" s="2" t="s">
        <v>2562</v>
      </c>
      <c r="T103" s="2" t="s">
        <v>898</v>
      </c>
      <c r="U103" s="2">
        <v>143</v>
      </c>
      <c r="W103" s="89"/>
    </row>
    <row r="104" spans="2:23" x14ac:dyDescent="0.2">
      <c r="B104" s="37" t="s">
        <v>2565</v>
      </c>
      <c r="C104" s="117">
        <v>120</v>
      </c>
      <c r="D104" t="s">
        <v>1025</v>
      </c>
      <c r="E104" s="2" t="s">
        <v>435</v>
      </c>
      <c r="F104" s="2" t="s">
        <v>2411</v>
      </c>
      <c r="G104" t="s">
        <v>2420</v>
      </c>
      <c r="H104" s="2" t="s">
        <v>2413</v>
      </c>
      <c r="I104" t="s">
        <v>885</v>
      </c>
      <c r="J104" t="s">
        <v>2414</v>
      </c>
      <c r="K104" t="s">
        <v>2415</v>
      </c>
      <c r="L104" s="37" t="s">
        <v>2416</v>
      </c>
      <c r="M104" t="s">
        <v>2054</v>
      </c>
      <c r="N104" s="37" t="s">
        <v>895</v>
      </c>
      <c r="O104" s="2" t="s">
        <v>1232</v>
      </c>
      <c r="P104" s="50" t="s">
        <v>2278</v>
      </c>
      <c r="Q104" s="4" t="s">
        <v>901</v>
      </c>
      <c r="R104" s="2"/>
      <c r="S104" s="2" t="s">
        <v>2560</v>
      </c>
      <c r="T104" s="2" t="s">
        <v>2422</v>
      </c>
      <c r="U104" s="2">
        <v>143</v>
      </c>
      <c r="W104" s="89"/>
    </row>
    <row r="105" spans="2:23" x14ac:dyDescent="0.2">
      <c r="B105" s="37" t="s">
        <v>2566</v>
      </c>
      <c r="C105" s="117">
        <v>120</v>
      </c>
      <c r="D105" t="s">
        <v>1030</v>
      </c>
      <c r="E105" s="2" t="s">
        <v>435</v>
      </c>
      <c r="F105" s="2" t="s">
        <v>2411</v>
      </c>
      <c r="G105" s="2" t="s">
        <v>2412</v>
      </c>
      <c r="H105" s="2" t="s">
        <v>2413</v>
      </c>
      <c r="I105" t="s">
        <v>885</v>
      </c>
      <c r="J105" t="s">
        <v>2414</v>
      </c>
      <c r="K105" t="s">
        <v>2415</v>
      </c>
      <c r="L105" s="37" t="s">
        <v>2416</v>
      </c>
      <c r="M105" t="s">
        <v>2054</v>
      </c>
      <c r="N105" s="37" t="s">
        <v>895</v>
      </c>
      <c r="O105" s="2" t="s">
        <v>990</v>
      </c>
      <c r="P105" s="50" t="s">
        <v>2278</v>
      </c>
      <c r="Q105" s="4">
        <v>96769273</v>
      </c>
      <c r="R105" s="2" t="s">
        <v>2557</v>
      </c>
      <c r="S105" s="2" t="s">
        <v>2562</v>
      </c>
      <c r="T105" s="2" t="s">
        <v>898</v>
      </c>
      <c r="U105" s="2">
        <v>143</v>
      </c>
      <c r="W105" s="89"/>
    </row>
    <row r="106" spans="2:23" x14ac:dyDescent="0.2">
      <c r="B106" s="37" t="s">
        <v>2567</v>
      </c>
      <c r="C106" s="117">
        <v>120</v>
      </c>
      <c r="D106" t="s">
        <v>1030</v>
      </c>
      <c r="E106" s="2" t="s">
        <v>435</v>
      </c>
      <c r="F106" s="2" t="s">
        <v>2411</v>
      </c>
      <c r="G106" t="s">
        <v>2420</v>
      </c>
      <c r="H106" s="2" t="s">
        <v>2413</v>
      </c>
      <c r="I106" t="s">
        <v>885</v>
      </c>
      <c r="J106" t="s">
        <v>2414</v>
      </c>
      <c r="K106" t="s">
        <v>2415</v>
      </c>
      <c r="L106" s="37" t="s">
        <v>2416</v>
      </c>
      <c r="M106" t="s">
        <v>2054</v>
      </c>
      <c r="N106" s="37" t="s">
        <v>895</v>
      </c>
      <c r="O106" s="2" t="s">
        <v>1232</v>
      </c>
      <c r="P106" s="50" t="s">
        <v>2278</v>
      </c>
      <c r="Q106" s="4" t="s">
        <v>901</v>
      </c>
      <c r="R106" s="2"/>
      <c r="S106" s="2" t="s">
        <v>2560</v>
      </c>
      <c r="T106" s="2" t="s">
        <v>2422</v>
      </c>
      <c r="U106" s="2">
        <v>143</v>
      </c>
      <c r="W106" s="89"/>
    </row>
    <row r="107" spans="2:23" x14ac:dyDescent="0.2">
      <c r="B107" s="37" t="s">
        <v>2568</v>
      </c>
      <c r="C107" s="117">
        <v>120</v>
      </c>
      <c r="D107" t="s">
        <v>1053</v>
      </c>
      <c r="E107" s="2" t="s">
        <v>435</v>
      </c>
      <c r="F107" s="2" t="s">
        <v>2411</v>
      </c>
      <c r="G107" s="2" t="s">
        <v>2412</v>
      </c>
      <c r="H107" s="2" t="s">
        <v>2413</v>
      </c>
      <c r="I107" t="s">
        <v>885</v>
      </c>
      <c r="J107" t="s">
        <v>2414</v>
      </c>
      <c r="K107" t="s">
        <v>2415</v>
      </c>
      <c r="L107" s="37" t="s">
        <v>2416</v>
      </c>
      <c r="M107" t="s">
        <v>2054</v>
      </c>
      <c r="N107" s="37" t="s">
        <v>895</v>
      </c>
      <c r="O107" s="2" t="s">
        <v>990</v>
      </c>
      <c r="P107" s="50" t="s">
        <v>2278</v>
      </c>
      <c r="Q107" s="4">
        <v>96769273</v>
      </c>
      <c r="R107" s="2" t="s">
        <v>2557</v>
      </c>
      <c r="S107" s="2" t="s">
        <v>2562</v>
      </c>
      <c r="T107" s="2" t="s">
        <v>898</v>
      </c>
      <c r="U107" s="2">
        <v>143</v>
      </c>
      <c r="W107" s="89"/>
    </row>
    <row r="108" spans="2:23" x14ac:dyDescent="0.2">
      <c r="B108" s="37" t="s">
        <v>2569</v>
      </c>
      <c r="C108" s="117">
        <v>120</v>
      </c>
      <c r="D108" t="s">
        <v>1053</v>
      </c>
      <c r="E108" s="2" t="s">
        <v>435</v>
      </c>
      <c r="F108" s="2" t="s">
        <v>2411</v>
      </c>
      <c r="G108" t="s">
        <v>2420</v>
      </c>
      <c r="H108" s="2" t="s">
        <v>2413</v>
      </c>
      <c r="I108" t="s">
        <v>885</v>
      </c>
      <c r="J108" t="s">
        <v>2414</v>
      </c>
      <c r="K108" t="s">
        <v>2415</v>
      </c>
      <c r="L108" s="37" t="s">
        <v>2416</v>
      </c>
      <c r="M108" t="s">
        <v>2054</v>
      </c>
      <c r="N108" s="37" t="s">
        <v>895</v>
      </c>
      <c r="O108" s="2" t="s">
        <v>1232</v>
      </c>
      <c r="P108" s="50" t="s">
        <v>2278</v>
      </c>
      <c r="Q108" s="4" t="s">
        <v>901</v>
      </c>
      <c r="R108" s="2"/>
      <c r="S108" s="2" t="s">
        <v>2560</v>
      </c>
      <c r="T108" s="2" t="s">
        <v>2422</v>
      </c>
      <c r="U108" s="2">
        <v>143</v>
      </c>
      <c r="W108" s="89"/>
    </row>
    <row r="109" spans="2:23" x14ac:dyDescent="0.2">
      <c r="B109" s="37" t="s">
        <v>2570</v>
      </c>
      <c r="C109" s="117">
        <v>120</v>
      </c>
      <c r="D109" t="s">
        <v>1048</v>
      </c>
      <c r="E109" s="2" t="s">
        <v>435</v>
      </c>
      <c r="F109" s="2" t="s">
        <v>2411</v>
      </c>
      <c r="G109" s="2" t="s">
        <v>2412</v>
      </c>
      <c r="H109" s="2" t="s">
        <v>2413</v>
      </c>
      <c r="I109" t="s">
        <v>885</v>
      </c>
      <c r="J109" t="s">
        <v>2414</v>
      </c>
      <c r="K109" t="s">
        <v>2415</v>
      </c>
      <c r="L109" s="37" t="s">
        <v>2416</v>
      </c>
      <c r="M109" t="s">
        <v>2054</v>
      </c>
      <c r="N109" s="37" t="s">
        <v>895</v>
      </c>
      <c r="O109" s="2" t="s">
        <v>990</v>
      </c>
      <c r="P109" s="50" t="s">
        <v>2278</v>
      </c>
      <c r="Q109" s="4">
        <v>96769273</v>
      </c>
      <c r="R109" s="2" t="s">
        <v>2557</v>
      </c>
      <c r="S109" s="2" t="s">
        <v>2562</v>
      </c>
      <c r="T109" s="2" t="s">
        <v>898</v>
      </c>
      <c r="U109" s="2">
        <v>143</v>
      </c>
      <c r="W109" s="89"/>
    </row>
    <row r="110" spans="2:23" x14ac:dyDescent="0.2">
      <c r="B110" s="37" t="s">
        <v>2571</v>
      </c>
      <c r="C110" s="117">
        <v>120</v>
      </c>
      <c r="D110" t="s">
        <v>1048</v>
      </c>
      <c r="E110" s="2" t="s">
        <v>435</v>
      </c>
      <c r="F110" s="2" t="s">
        <v>2411</v>
      </c>
      <c r="G110" t="s">
        <v>2420</v>
      </c>
      <c r="H110" s="2" t="s">
        <v>2413</v>
      </c>
      <c r="I110" t="s">
        <v>885</v>
      </c>
      <c r="J110" t="s">
        <v>2414</v>
      </c>
      <c r="K110" t="s">
        <v>2415</v>
      </c>
      <c r="L110" s="37" t="s">
        <v>2416</v>
      </c>
      <c r="M110" t="s">
        <v>2054</v>
      </c>
      <c r="N110" s="37" t="s">
        <v>895</v>
      </c>
      <c r="O110" s="2" t="s">
        <v>1232</v>
      </c>
      <c r="P110" s="50" t="s">
        <v>2278</v>
      </c>
      <c r="Q110" s="4" t="s">
        <v>901</v>
      </c>
      <c r="R110" s="2"/>
      <c r="S110" s="2" t="s">
        <v>2560</v>
      </c>
      <c r="T110" s="2" t="s">
        <v>2422</v>
      </c>
      <c r="U110" s="2">
        <v>143</v>
      </c>
      <c r="W110" s="89"/>
    </row>
    <row r="111" spans="2:23" x14ac:dyDescent="0.2">
      <c r="B111" s="37" t="s">
        <v>2572</v>
      </c>
      <c r="C111" s="117">
        <v>120</v>
      </c>
      <c r="D111" t="s">
        <v>2573</v>
      </c>
      <c r="E111" t="s">
        <v>435</v>
      </c>
      <c r="F111" s="2" t="s">
        <v>2411</v>
      </c>
      <c r="G111" s="2" t="s">
        <v>2412</v>
      </c>
      <c r="H111" s="2" t="s">
        <v>2413</v>
      </c>
      <c r="I111" t="s">
        <v>885</v>
      </c>
      <c r="J111" t="s">
        <v>2414</v>
      </c>
      <c r="K111" t="s">
        <v>2415</v>
      </c>
      <c r="L111" s="37" t="s">
        <v>2416</v>
      </c>
      <c r="M111" t="s">
        <v>2048</v>
      </c>
      <c r="N111" s="37" t="s">
        <v>895</v>
      </c>
      <c r="O111" s="2" t="s">
        <v>990</v>
      </c>
      <c r="P111" s="50" t="s">
        <v>2278</v>
      </c>
      <c r="Q111" s="4">
        <v>96769276</v>
      </c>
      <c r="R111" s="2" t="s">
        <v>2574</v>
      </c>
      <c r="S111" s="2" t="s">
        <v>2558</v>
      </c>
      <c r="T111" s="2" t="s">
        <v>898</v>
      </c>
      <c r="U111" s="2">
        <v>143</v>
      </c>
      <c r="W111" s="89"/>
    </row>
    <row r="112" spans="2:23" x14ac:dyDescent="0.2">
      <c r="B112" s="37" t="s">
        <v>2575</v>
      </c>
      <c r="C112" s="117">
        <v>120</v>
      </c>
      <c r="D112" t="s">
        <v>2576</v>
      </c>
      <c r="E112" t="s">
        <v>435</v>
      </c>
      <c r="F112" s="2" t="s">
        <v>2411</v>
      </c>
      <c r="G112" t="s">
        <v>2420</v>
      </c>
      <c r="H112" s="2" t="s">
        <v>2413</v>
      </c>
      <c r="I112" t="s">
        <v>885</v>
      </c>
      <c r="J112" t="s">
        <v>2414</v>
      </c>
      <c r="K112" t="s">
        <v>2415</v>
      </c>
      <c r="L112" s="37" t="s">
        <v>2416</v>
      </c>
      <c r="M112" t="s">
        <v>2048</v>
      </c>
      <c r="N112" s="37" t="s">
        <v>895</v>
      </c>
      <c r="O112" s="2" t="s">
        <v>1232</v>
      </c>
      <c r="P112" s="50" t="s">
        <v>2278</v>
      </c>
      <c r="Q112" s="4" t="s">
        <v>901</v>
      </c>
      <c r="R112" s="2"/>
      <c r="S112" s="2" t="s">
        <v>2577</v>
      </c>
      <c r="T112" s="2" t="s">
        <v>2422</v>
      </c>
      <c r="U112" s="2">
        <v>143</v>
      </c>
      <c r="W112" s="89"/>
    </row>
    <row r="113" spans="2:23" x14ac:dyDescent="0.2">
      <c r="B113" s="37" t="s">
        <v>2578</v>
      </c>
      <c r="C113" s="117">
        <v>120</v>
      </c>
      <c r="D113" t="s">
        <v>2576</v>
      </c>
      <c r="E113" t="s">
        <v>435</v>
      </c>
      <c r="F113" s="2" t="s">
        <v>2411</v>
      </c>
      <c r="G113" s="2" t="s">
        <v>2412</v>
      </c>
      <c r="H113" s="2" t="s">
        <v>2413</v>
      </c>
      <c r="I113" t="s">
        <v>885</v>
      </c>
      <c r="J113" t="s">
        <v>2414</v>
      </c>
      <c r="K113" t="s">
        <v>2415</v>
      </c>
      <c r="L113" s="37" t="s">
        <v>2416</v>
      </c>
      <c r="M113" t="s">
        <v>2259</v>
      </c>
      <c r="N113" s="37" t="s">
        <v>895</v>
      </c>
      <c r="O113" s="2" t="s">
        <v>990</v>
      </c>
      <c r="P113" s="50" t="s">
        <v>2278</v>
      </c>
      <c r="Q113" s="4">
        <v>96769279</v>
      </c>
      <c r="R113" s="2" t="s">
        <v>2579</v>
      </c>
      <c r="S113" s="2" t="s">
        <v>2580</v>
      </c>
      <c r="T113" s="2" t="s">
        <v>898</v>
      </c>
      <c r="U113" s="2">
        <v>143</v>
      </c>
      <c r="W113" s="89"/>
    </row>
    <row r="114" spans="2:23" x14ac:dyDescent="0.2">
      <c r="B114" s="37" t="s">
        <v>2581</v>
      </c>
      <c r="C114" s="117">
        <v>120</v>
      </c>
      <c r="D114" t="s">
        <v>2576</v>
      </c>
      <c r="E114" t="s">
        <v>435</v>
      </c>
      <c r="F114" s="2" t="s">
        <v>2411</v>
      </c>
      <c r="G114" t="s">
        <v>2420</v>
      </c>
      <c r="H114" s="2" t="s">
        <v>2413</v>
      </c>
      <c r="I114" t="s">
        <v>885</v>
      </c>
      <c r="J114" t="s">
        <v>2414</v>
      </c>
      <c r="K114" t="s">
        <v>2415</v>
      </c>
      <c r="L114" s="37" t="s">
        <v>2416</v>
      </c>
      <c r="M114" t="s">
        <v>2259</v>
      </c>
      <c r="N114" s="37" t="s">
        <v>895</v>
      </c>
      <c r="O114" s="2" t="s">
        <v>1232</v>
      </c>
      <c r="P114" s="50" t="s">
        <v>2278</v>
      </c>
      <c r="Q114" s="4" t="s">
        <v>901</v>
      </c>
      <c r="S114" s="2" t="s">
        <v>2582</v>
      </c>
      <c r="T114" s="2" t="s">
        <v>2422</v>
      </c>
      <c r="U114" s="2">
        <v>143</v>
      </c>
      <c r="W114" s="89"/>
    </row>
    <row r="115" spans="2:23" x14ac:dyDescent="0.2">
      <c r="B115" s="37" t="s">
        <v>2583</v>
      </c>
      <c r="C115" s="117">
        <v>120</v>
      </c>
      <c r="D115" t="s">
        <v>2584</v>
      </c>
      <c r="E115" t="s">
        <v>435</v>
      </c>
      <c r="F115" s="2" t="s">
        <v>2411</v>
      </c>
      <c r="G115" s="2" t="s">
        <v>2412</v>
      </c>
      <c r="H115" s="2" t="s">
        <v>2413</v>
      </c>
      <c r="I115" t="s">
        <v>885</v>
      </c>
      <c r="J115" t="s">
        <v>2414</v>
      </c>
      <c r="K115" t="s">
        <v>2415</v>
      </c>
      <c r="L115" s="37" t="s">
        <v>2416</v>
      </c>
      <c r="M115" t="s">
        <v>2501</v>
      </c>
      <c r="N115" s="37" t="s">
        <v>895</v>
      </c>
      <c r="O115" s="2" t="s">
        <v>990</v>
      </c>
      <c r="P115" s="50" t="s">
        <v>2278</v>
      </c>
      <c r="Q115" s="4">
        <v>98274044</v>
      </c>
      <c r="R115" s="2" t="s">
        <v>2502</v>
      </c>
      <c r="S115" s="2" t="s">
        <v>2503</v>
      </c>
      <c r="T115" s="2" t="s">
        <v>898</v>
      </c>
      <c r="U115" s="2">
        <v>250</v>
      </c>
      <c r="W115" s="89"/>
    </row>
    <row r="116" spans="2:23" x14ac:dyDescent="0.2">
      <c r="B116" s="37" t="s">
        <v>2585</v>
      </c>
      <c r="C116" s="117">
        <v>120</v>
      </c>
      <c r="D116" t="s">
        <v>2584</v>
      </c>
      <c r="E116" t="s">
        <v>435</v>
      </c>
      <c r="F116" s="2" t="s">
        <v>2411</v>
      </c>
      <c r="G116" t="s">
        <v>2420</v>
      </c>
      <c r="H116" s="2" t="s">
        <v>2413</v>
      </c>
      <c r="I116" t="s">
        <v>885</v>
      </c>
      <c r="J116" t="s">
        <v>2414</v>
      </c>
      <c r="K116" t="s">
        <v>2415</v>
      </c>
      <c r="L116" s="37" t="s">
        <v>2416</v>
      </c>
      <c r="M116" t="s">
        <v>2501</v>
      </c>
      <c r="N116" s="37" t="s">
        <v>895</v>
      </c>
      <c r="O116" s="2" t="s">
        <v>1232</v>
      </c>
      <c r="P116" s="50" t="s">
        <v>2278</v>
      </c>
      <c r="Q116" s="4" t="s">
        <v>901</v>
      </c>
      <c r="R116" s="2"/>
      <c r="S116" s="2" t="s">
        <v>2555</v>
      </c>
      <c r="T116" s="2" t="s">
        <v>2422</v>
      </c>
      <c r="U116" s="2">
        <v>250</v>
      </c>
      <c r="W116" s="89"/>
    </row>
    <row r="117" spans="2:23" x14ac:dyDescent="0.2">
      <c r="B117" s="37" t="s">
        <v>2586</v>
      </c>
      <c r="C117" s="117">
        <v>120</v>
      </c>
      <c r="D117" t="s">
        <v>2587</v>
      </c>
      <c r="E117" t="s">
        <v>435</v>
      </c>
      <c r="F117" s="2" t="s">
        <v>2411</v>
      </c>
      <c r="G117" s="2" t="s">
        <v>2412</v>
      </c>
      <c r="H117" s="2" t="s">
        <v>2413</v>
      </c>
      <c r="I117" t="s">
        <v>885</v>
      </c>
      <c r="J117" t="s">
        <v>2414</v>
      </c>
      <c r="K117" t="s">
        <v>2415</v>
      </c>
      <c r="L117" s="37" t="s">
        <v>2416</v>
      </c>
      <c r="M117" t="s">
        <v>2116</v>
      </c>
      <c r="N117" s="37" t="s">
        <v>895</v>
      </c>
      <c r="O117" s="2" t="s">
        <v>990</v>
      </c>
      <c r="P117" s="50" t="s">
        <v>2278</v>
      </c>
      <c r="Q117" s="4">
        <v>96896900</v>
      </c>
      <c r="R117" s="2" t="s">
        <v>2461</v>
      </c>
      <c r="S117" s="2" t="s">
        <v>2462</v>
      </c>
      <c r="T117" s="2" t="s">
        <v>898</v>
      </c>
      <c r="U117" s="2">
        <v>300</v>
      </c>
      <c r="W117" s="89"/>
    </row>
    <row r="118" spans="2:23" x14ac:dyDescent="0.2">
      <c r="B118" s="37" t="s">
        <v>2588</v>
      </c>
      <c r="C118" s="117">
        <v>120</v>
      </c>
      <c r="D118" t="s">
        <v>2587</v>
      </c>
      <c r="E118" t="s">
        <v>435</v>
      </c>
      <c r="F118" s="2" t="s">
        <v>2411</v>
      </c>
      <c r="G118" t="s">
        <v>2420</v>
      </c>
      <c r="H118" s="2" t="s">
        <v>2413</v>
      </c>
      <c r="I118" t="s">
        <v>885</v>
      </c>
      <c r="J118" t="s">
        <v>2414</v>
      </c>
      <c r="K118" t="s">
        <v>2415</v>
      </c>
      <c r="L118" s="37" t="s">
        <v>2416</v>
      </c>
      <c r="M118" t="s">
        <v>2116</v>
      </c>
      <c r="N118" s="37" t="s">
        <v>895</v>
      </c>
      <c r="O118" s="2" t="s">
        <v>1232</v>
      </c>
      <c r="P118" s="50" t="s">
        <v>2278</v>
      </c>
      <c r="Q118" s="4" t="s">
        <v>901</v>
      </c>
      <c r="R118" s="2"/>
      <c r="S118" s="2" t="s">
        <v>2589</v>
      </c>
      <c r="T118" s="2" t="s">
        <v>2422</v>
      </c>
      <c r="U118" s="2">
        <v>300</v>
      </c>
      <c r="W118" s="89"/>
    </row>
    <row r="119" spans="2:23" x14ac:dyDescent="0.2">
      <c r="B119" s="37" t="s">
        <v>2590</v>
      </c>
      <c r="C119" s="117">
        <v>120</v>
      </c>
      <c r="D119" t="s">
        <v>2591</v>
      </c>
      <c r="E119" t="s">
        <v>435</v>
      </c>
      <c r="F119" s="2" t="s">
        <v>2411</v>
      </c>
      <c r="G119" s="2" t="s">
        <v>2412</v>
      </c>
      <c r="H119" s="2" t="s">
        <v>2413</v>
      </c>
      <c r="I119" t="s">
        <v>885</v>
      </c>
      <c r="J119" t="s">
        <v>2414</v>
      </c>
      <c r="K119" t="s">
        <v>2415</v>
      </c>
      <c r="L119" s="37" t="s">
        <v>2416</v>
      </c>
      <c r="M119" t="s">
        <v>2244</v>
      </c>
      <c r="N119" s="37" t="s">
        <v>895</v>
      </c>
      <c r="O119" s="2" t="s">
        <v>990</v>
      </c>
      <c r="P119" s="50" t="s">
        <v>2278</v>
      </c>
      <c r="Q119" s="4">
        <v>96896903</v>
      </c>
      <c r="R119" s="2" t="s">
        <v>2483</v>
      </c>
      <c r="S119" t="s">
        <v>2484</v>
      </c>
      <c r="T119" s="2" t="s">
        <v>898</v>
      </c>
      <c r="U119" s="2">
        <v>300</v>
      </c>
      <c r="W119" s="89"/>
    </row>
    <row r="120" spans="2:23" x14ac:dyDescent="0.2">
      <c r="B120" s="37" t="s">
        <v>2592</v>
      </c>
      <c r="C120" s="117">
        <v>120</v>
      </c>
      <c r="D120" t="s">
        <v>2591</v>
      </c>
      <c r="E120" t="s">
        <v>435</v>
      </c>
      <c r="F120" s="2" t="s">
        <v>2411</v>
      </c>
      <c r="G120" t="s">
        <v>2420</v>
      </c>
      <c r="H120" s="2" t="s">
        <v>2413</v>
      </c>
      <c r="I120" t="s">
        <v>885</v>
      </c>
      <c r="J120" t="s">
        <v>2414</v>
      </c>
      <c r="K120" t="s">
        <v>2415</v>
      </c>
      <c r="L120" s="37" t="s">
        <v>2416</v>
      </c>
      <c r="M120" t="s">
        <v>2244</v>
      </c>
      <c r="N120" s="37" t="s">
        <v>895</v>
      </c>
      <c r="O120" s="2" t="s">
        <v>1232</v>
      </c>
      <c r="P120" s="50" t="s">
        <v>2278</v>
      </c>
      <c r="Q120" s="4" t="s">
        <v>901</v>
      </c>
      <c r="R120" s="2"/>
      <c r="S120" s="2" t="s">
        <v>2593</v>
      </c>
      <c r="T120" s="2" t="s">
        <v>2422</v>
      </c>
      <c r="U120" s="2">
        <v>300</v>
      </c>
      <c r="W120" s="89"/>
    </row>
    <row r="121" spans="2:23" x14ac:dyDescent="0.2">
      <c r="B121" s="37" t="s">
        <v>2594</v>
      </c>
      <c r="C121" s="117">
        <v>120</v>
      </c>
      <c r="D121" t="s">
        <v>1065</v>
      </c>
      <c r="E121" t="s">
        <v>435</v>
      </c>
      <c r="F121" s="2" t="s">
        <v>2411</v>
      </c>
      <c r="G121" s="2" t="s">
        <v>2412</v>
      </c>
      <c r="H121" s="2" t="s">
        <v>2413</v>
      </c>
      <c r="I121" t="s">
        <v>885</v>
      </c>
      <c r="J121" t="s">
        <v>2414</v>
      </c>
      <c r="K121" t="s">
        <v>2415</v>
      </c>
      <c r="L121" s="37" t="s">
        <v>2416</v>
      </c>
      <c r="M121" t="s">
        <v>2054</v>
      </c>
      <c r="N121" s="37" t="s">
        <v>895</v>
      </c>
      <c r="O121" s="2" t="s">
        <v>990</v>
      </c>
      <c r="P121" s="50" t="s">
        <v>2278</v>
      </c>
      <c r="Q121" s="4">
        <v>98273314</v>
      </c>
      <c r="R121" s="2" t="s">
        <v>2595</v>
      </c>
      <c r="S121" s="2" t="s">
        <v>2596</v>
      </c>
      <c r="T121" s="2" t="s">
        <v>898</v>
      </c>
      <c r="U121" s="2">
        <v>138</v>
      </c>
      <c r="W121" s="89"/>
    </row>
    <row r="122" spans="2:23" x14ac:dyDescent="0.2">
      <c r="B122" s="37" t="s">
        <v>2597</v>
      </c>
      <c r="C122" s="117">
        <v>120</v>
      </c>
      <c r="D122" t="s">
        <v>1065</v>
      </c>
      <c r="E122" t="s">
        <v>435</v>
      </c>
      <c r="F122" s="2" t="s">
        <v>2411</v>
      </c>
      <c r="G122" t="s">
        <v>2420</v>
      </c>
      <c r="H122" s="2" t="s">
        <v>2413</v>
      </c>
      <c r="I122" t="s">
        <v>885</v>
      </c>
      <c r="J122" t="s">
        <v>2414</v>
      </c>
      <c r="K122" t="s">
        <v>2415</v>
      </c>
      <c r="L122" s="37" t="s">
        <v>2416</v>
      </c>
      <c r="M122" t="s">
        <v>2054</v>
      </c>
      <c r="N122" s="37" t="s">
        <v>895</v>
      </c>
      <c r="O122" s="2" t="s">
        <v>1232</v>
      </c>
      <c r="P122" s="50" t="s">
        <v>2278</v>
      </c>
      <c r="Q122" s="4" t="s">
        <v>901</v>
      </c>
      <c r="R122" s="2"/>
      <c r="S122" s="2" t="s">
        <v>2598</v>
      </c>
      <c r="T122" s="2" t="s">
        <v>2422</v>
      </c>
      <c r="U122" s="2">
        <v>138</v>
      </c>
      <c r="W122" s="89"/>
    </row>
    <row r="123" spans="2:23" x14ac:dyDescent="0.2">
      <c r="B123" s="37" t="s">
        <v>2599</v>
      </c>
      <c r="C123" s="117">
        <v>120</v>
      </c>
      <c r="D123" t="s">
        <v>1911</v>
      </c>
      <c r="E123" t="s">
        <v>435</v>
      </c>
      <c r="F123" s="2" t="s">
        <v>2411</v>
      </c>
      <c r="G123" s="2" t="s">
        <v>2412</v>
      </c>
      <c r="H123" s="2" t="s">
        <v>2413</v>
      </c>
      <c r="I123" t="s">
        <v>885</v>
      </c>
      <c r="J123" t="s">
        <v>2414</v>
      </c>
      <c r="K123" t="s">
        <v>2415</v>
      </c>
      <c r="L123" s="37" t="s">
        <v>2416</v>
      </c>
      <c r="M123" t="s">
        <v>2048</v>
      </c>
      <c r="N123" s="37" t="s">
        <v>895</v>
      </c>
      <c r="O123" s="2" t="s">
        <v>990</v>
      </c>
      <c r="P123" s="50" t="s">
        <v>2278</v>
      </c>
      <c r="Q123" s="4">
        <v>98269620</v>
      </c>
      <c r="R123" s="2" t="s">
        <v>2600</v>
      </c>
      <c r="S123" s="2" t="s">
        <v>2601</v>
      </c>
      <c r="T123" s="2" t="s">
        <v>898</v>
      </c>
      <c r="U123" s="2">
        <v>138</v>
      </c>
      <c r="W123" s="89"/>
    </row>
    <row r="124" spans="2:23" x14ac:dyDescent="0.2">
      <c r="B124" s="37" t="s">
        <v>2602</v>
      </c>
      <c r="C124" s="117">
        <v>120</v>
      </c>
      <c r="D124" t="s">
        <v>1911</v>
      </c>
      <c r="E124" t="s">
        <v>435</v>
      </c>
      <c r="F124" s="2" t="s">
        <v>2411</v>
      </c>
      <c r="G124" t="s">
        <v>2420</v>
      </c>
      <c r="H124" s="2" t="s">
        <v>2413</v>
      </c>
      <c r="I124" t="s">
        <v>885</v>
      </c>
      <c r="J124" t="s">
        <v>2414</v>
      </c>
      <c r="K124" t="s">
        <v>2415</v>
      </c>
      <c r="L124" s="37" t="s">
        <v>2416</v>
      </c>
      <c r="M124" t="s">
        <v>2048</v>
      </c>
      <c r="N124" s="37" t="s">
        <v>895</v>
      </c>
      <c r="O124" s="2" t="s">
        <v>1232</v>
      </c>
      <c r="P124" s="50" t="s">
        <v>2278</v>
      </c>
      <c r="Q124" s="4" t="s">
        <v>901</v>
      </c>
      <c r="R124" s="2"/>
      <c r="S124" s="2" t="s">
        <v>2603</v>
      </c>
      <c r="T124" s="2" t="s">
        <v>2422</v>
      </c>
      <c r="U124" s="2">
        <v>138</v>
      </c>
      <c r="W124" s="89"/>
    </row>
    <row r="125" spans="2:23" x14ac:dyDescent="0.2">
      <c r="B125" s="37" t="s">
        <v>2604</v>
      </c>
      <c r="C125" s="117">
        <v>120</v>
      </c>
      <c r="D125" t="s">
        <v>1911</v>
      </c>
      <c r="E125" t="s">
        <v>435</v>
      </c>
      <c r="F125" s="2" t="s">
        <v>2411</v>
      </c>
      <c r="G125" s="2" t="s">
        <v>2412</v>
      </c>
      <c r="H125" s="2" t="s">
        <v>2413</v>
      </c>
      <c r="I125" t="s">
        <v>885</v>
      </c>
      <c r="J125" t="s">
        <v>2414</v>
      </c>
      <c r="K125" t="s">
        <v>2415</v>
      </c>
      <c r="L125" s="37" t="s">
        <v>2416</v>
      </c>
      <c r="M125" t="s">
        <v>2259</v>
      </c>
      <c r="N125" s="37" t="s">
        <v>895</v>
      </c>
      <c r="O125" s="2" t="s">
        <v>990</v>
      </c>
      <c r="P125" s="50" t="s">
        <v>2278</v>
      </c>
      <c r="Q125" s="4">
        <v>96896889</v>
      </c>
      <c r="R125" s="2" t="s">
        <v>2605</v>
      </c>
      <c r="S125" s="2" t="s">
        <v>2606</v>
      </c>
      <c r="T125" s="2" t="s">
        <v>898</v>
      </c>
      <c r="U125" s="2">
        <v>213</v>
      </c>
      <c r="W125" s="89"/>
    </row>
    <row r="126" spans="2:23" x14ac:dyDescent="0.2">
      <c r="B126" s="37" t="s">
        <v>2607</v>
      </c>
      <c r="C126" s="117">
        <v>120</v>
      </c>
      <c r="D126" t="s">
        <v>1911</v>
      </c>
      <c r="E126" t="s">
        <v>435</v>
      </c>
      <c r="F126" s="2" t="s">
        <v>2411</v>
      </c>
      <c r="G126" t="s">
        <v>2420</v>
      </c>
      <c r="H126" s="2" t="s">
        <v>2413</v>
      </c>
      <c r="I126" t="s">
        <v>885</v>
      </c>
      <c r="J126" t="s">
        <v>2414</v>
      </c>
      <c r="K126" t="s">
        <v>2415</v>
      </c>
      <c r="L126" s="37" t="s">
        <v>2416</v>
      </c>
      <c r="M126" t="s">
        <v>2259</v>
      </c>
      <c r="N126" s="37" t="s">
        <v>895</v>
      </c>
      <c r="O126" s="2" t="s">
        <v>1232</v>
      </c>
      <c r="P126" s="50" t="s">
        <v>2278</v>
      </c>
      <c r="Q126" s="4">
        <v>96896907</v>
      </c>
      <c r="R126" s="2" t="s">
        <v>2608</v>
      </c>
      <c r="S126" s="2" t="s">
        <v>2609</v>
      </c>
      <c r="T126" s="2" t="s">
        <v>2422</v>
      </c>
      <c r="U126" s="2">
        <v>213</v>
      </c>
      <c r="W126" s="89"/>
    </row>
    <row r="127" spans="2:23" x14ac:dyDescent="0.2">
      <c r="B127" s="37" t="s">
        <v>2610</v>
      </c>
      <c r="C127" s="117">
        <v>120</v>
      </c>
      <c r="D127" t="s">
        <v>1082</v>
      </c>
      <c r="E127" t="s">
        <v>435</v>
      </c>
      <c r="F127" s="2" t="s">
        <v>2411</v>
      </c>
      <c r="G127" s="2" t="s">
        <v>2412</v>
      </c>
      <c r="H127" s="2" t="s">
        <v>2413</v>
      </c>
      <c r="I127" t="s">
        <v>885</v>
      </c>
      <c r="J127" t="s">
        <v>2414</v>
      </c>
      <c r="K127" t="s">
        <v>2415</v>
      </c>
      <c r="L127" s="37" t="s">
        <v>2416</v>
      </c>
      <c r="M127" t="s">
        <v>2501</v>
      </c>
      <c r="N127" s="37" t="s">
        <v>895</v>
      </c>
      <c r="O127" s="2" t="s">
        <v>990</v>
      </c>
      <c r="P127" s="50" t="s">
        <v>2278</v>
      </c>
      <c r="Q127" s="4">
        <v>98346548</v>
      </c>
      <c r="R127" s="2" t="s">
        <v>2611</v>
      </c>
      <c r="S127" s="37" t="s">
        <v>2612</v>
      </c>
      <c r="T127" s="2" t="s">
        <v>898</v>
      </c>
      <c r="U127" s="2">
        <v>137</v>
      </c>
      <c r="W127" s="89"/>
    </row>
    <row r="128" spans="2:23" x14ac:dyDescent="0.2">
      <c r="B128" s="37" t="s">
        <v>2613</v>
      </c>
      <c r="C128" s="117">
        <v>120</v>
      </c>
      <c r="D128" t="s">
        <v>1082</v>
      </c>
      <c r="E128" t="s">
        <v>435</v>
      </c>
      <c r="F128" s="2" t="s">
        <v>2411</v>
      </c>
      <c r="G128" t="s">
        <v>2420</v>
      </c>
      <c r="H128" s="2" t="s">
        <v>2413</v>
      </c>
      <c r="I128" t="s">
        <v>885</v>
      </c>
      <c r="J128" t="s">
        <v>2414</v>
      </c>
      <c r="K128" t="s">
        <v>2415</v>
      </c>
      <c r="L128" s="37" t="s">
        <v>2416</v>
      </c>
      <c r="M128" t="s">
        <v>2501</v>
      </c>
      <c r="N128" s="37" t="s">
        <v>895</v>
      </c>
      <c r="O128" s="2" t="s">
        <v>1232</v>
      </c>
      <c r="P128" s="50" t="s">
        <v>2278</v>
      </c>
      <c r="Q128" s="4" t="s">
        <v>901</v>
      </c>
      <c r="R128" s="2"/>
      <c r="S128" s="2" t="s">
        <v>2614</v>
      </c>
      <c r="T128" s="2" t="s">
        <v>2422</v>
      </c>
      <c r="U128" s="2">
        <v>137</v>
      </c>
      <c r="W128" s="89"/>
    </row>
    <row r="129" spans="2:23" x14ac:dyDescent="0.2">
      <c r="B129" s="37" t="s">
        <v>2615</v>
      </c>
      <c r="C129" s="117">
        <v>120</v>
      </c>
      <c r="D129" t="s">
        <v>1082</v>
      </c>
      <c r="E129" t="s">
        <v>435</v>
      </c>
      <c r="F129" s="2" t="s">
        <v>2411</v>
      </c>
      <c r="G129" s="2" t="s">
        <v>2412</v>
      </c>
      <c r="H129" s="2" t="s">
        <v>2413</v>
      </c>
      <c r="I129" t="s">
        <v>885</v>
      </c>
      <c r="J129" t="s">
        <v>2414</v>
      </c>
      <c r="K129" t="s">
        <v>2415</v>
      </c>
      <c r="L129" s="37" t="s">
        <v>2416</v>
      </c>
      <c r="M129" t="s">
        <v>2616</v>
      </c>
      <c r="N129" s="37" t="s">
        <v>895</v>
      </c>
      <c r="O129" s="2" t="s">
        <v>990</v>
      </c>
      <c r="P129" s="50" t="s">
        <v>2278</v>
      </c>
      <c r="Q129" s="4">
        <v>98274022</v>
      </c>
      <c r="R129" s="2" t="s">
        <v>2617</v>
      </c>
      <c r="S129" s="37" t="s">
        <v>2618</v>
      </c>
      <c r="T129" s="2" t="s">
        <v>898</v>
      </c>
      <c r="U129" s="2">
        <v>216</v>
      </c>
      <c r="W129" s="89"/>
    </row>
    <row r="130" spans="2:23" x14ac:dyDescent="0.2">
      <c r="B130" s="37" t="s">
        <v>2619</v>
      </c>
      <c r="C130" s="117">
        <v>120</v>
      </c>
      <c r="D130" t="s">
        <v>1082</v>
      </c>
      <c r="E130" t="s">
        <v>435</v>
      </c>
      <c r="F130" s="2" t="s">
        <v>2411</v>
      </c>
      <c r="G130" t="s">
        <v>2420</v>
      </c>
      <c r="H130" s="2" t="s">
        <v>2413</v>
      </c>
      <c r="I130" t="s">
        <v>885</v>
      </c>
      <c r="J130" t="s">
        <v>2414</v>
      </c>
      <c r="K130" t="s">
        <v>2415</v>
      </c>
      <c r="L130" s="37" t="s">
        <v>2416</v>
      </c>
      <c r="M130" t="s">
        <v>2616</v>
      </c>
      <c r="N130" s="37" t="s">
        <v>895</v>
      </c>
      <c r="O130" s="2" t="s">
        <v>1232</v>
      </c>
      <c r="P130" s="50" t="s">
        <v>2278</v>
      </c>
      <c r="Q130" s="4" t="s">
        <v>901</v>
      </c>
      <c r="R130" s="2"/>
      <c r="S130" s="2" t="s">
        <v>2620</v>
      </c>
      <c r="T130" s="2" t="s">
        <v>2422</v>
      </c>
      <c r="U130" s="2">
        <v>216</v>
      </c>
      <c r="W130" s="89"/>
    </row>
    <row r="131" spans="2:23" x14ac:dyDescent="0.2">
      <c r="B131" s="37" t="s">
        <v>2621</v>
      </c>
      <c r="C131" s="117">
        <v>120</v>
      </c>
      <c r="D131" t="s">
        <v>1082</v>
      </c>
      <c r="E131" t="s">
        <v>435</v>
      </c>
      <c r="F131" s="2" t="s">
        <v>2411</v>
      </c>
      <c r="G131" s="2" t="s">
        <v>2412</v>
      </c>
      <c r="H131" s="2" t="s">
        <v>2413</v>
      </c>
      <c r="I131" t="s">
        <v>885</v>
      </c>
      <c r="J131" t="s">
        <v>2414</v>
      </c>
      <c r="K131" t="s">
        <v>2415</v>
      </c>
      <c r="L131" s="37" t="s">
        <v>2416</v>
      </c>
      <c r="M131" t="s">
        <v>2048</v>
      </c>
      <c r="N131" s="37" t="s">
        <v>895</v>
      </c>
      <c r="O131" s="2" t="s">
        <v>990</v>
      </c>
      <c r="P131" s="50" t="s">
        <v>2278</v>
      </c>
      <c r="Q131" s="4">
        <v>96769222</v>
      </c>
      <c r="R131" s="2" t="s">
        <v>2622</v>
      </c>
      <c r="S131" s="37" t="s">
        <v>2623</v>
      </c>
      <c r="T131" s="2" t="s">
        <v>898</v>
      </c>
      <c r="U131" s="2">
        <v>300</v>
      </c>
      <c r="W131" s="89"/>
    </row>
    <row r="132" spans="2:23" x14ac:dyDescent="0.2">
      <c r="B132" s="37" t="s">
        <v>2624</v>
      </c>
      <c r="C132" s="117">
        <v>120</v>
      </c>
      <c r="D132" t="s">
        <v>1082</v>
      </c>
      <c r="E132" t="s">
        <v>435</v>
      </c>
      <c r="F132" s="2" t="s">
        <v>2411</v>
      </c>
      <c r="G132" t="s">
        <v>2420</v>
      </c>
      <c r="H132" s="2" t="s">
        <v>2413</v>
      </c>
      <c r="I132" t="s">
        <v>885</v>
      </c>
      <c r="J132" t="s">
        <v>2414</v>
      </c>
      <c r="K132" t="s">
        <v>2415</v>
      </c>
      <c r="L132" s="37" t="s">
        <v>2416</v>
      </c>
      <c r="M132" t="s">
        <v>2048</v>
      </c>
      <c r="N132" s="37" t="s">
        <v>895</v>
      </c>
      <c r="O132" s="2" t="s">
        <v>1232</v>
      </c>
      <c r="P132" s="50" t="s">
        <v>2278</v>
      </c>
      <c r="Q132" s="4" t="s">
        <v>901</v>
      </c>
      <c r="R132" s="2"/>
      <c r="S132" s="2" t="s">
        <v>2625</v>
      </c>
      <c r="T132" s="2" t="s">
        <v>2422</v>
      </c>
      <c r="U132" s="2">
        <v>300</v>
      </c>
      <c r="W132" s="89"/>
    </row>
    <row r="133" spans="2:23" x14ac:dyDescent="0.2">
      <c r="B133" t="s">
        <v>2626</v>
      </c>
      <c r="C133" s="117">
        <v>120</v>
      </c>
      <c r="D133" t="s">
        <v>1034</v>
      </c>
      <c r="E133" t="s">
        <v>435</v>
      </c>
      <c r="F133" s="2" t="s">
        <v>2411</v>
      </c>
      <c r="G133" t="s">
        <v>2420</v>
      </c>
      <c r="H133" s="2" t="s">
        <v>2413</v>
      </c>
      <c r="I133" t="s">
        <v>885</v>
      </c>
      <c r="J133" t="s">
        <v>2414</v>
      </c>
      <c r="K133" t="s">
        <v>2415</v>
      </c>
      <c r="L133" s="37" t="s">
        <v>2416</v>
      </c>
      <c r="M133" t="s">
        <v>2501</v>
      </c>
      <c r="N133" s="37" t="s">
        <v>895</v>
      </c>
      <c r="O133" s="2" t="s">
        <v>990</v>
      </c>
      <c r="P133" s="50" t="s">
        <v>2278</v>
      </c>
      <c r="Q133" s="4">
        <v>96896888</v>
      </c>
      <c r="R133" s="2" t="s">
        <v>2627</v>
      </c>
      <c r="S133" s="2" t="s">
        <v>2628</v>
      </c>
      <c r="T133" s="2" t="s">
        <v>2422</v>
      </c>
      <c r="U133" s="2">
        <v>288</v>
      </c>
      <c r="W133" s="89"/>
    </row>
    <row r="134" spans="2:23" x14ac:dyDescent="0.2">
      <c r="B134" t="s">
        <v>2629</v>
      </c>
      <c r="C134" s="117">
        <v>120</v>
      </c>
      <c r="D134" t="s">
        <v>1034</v>
      </c>
      <c r="E134" t="s">
        <v>435</v>
      </c>
      <c r="F134" s="2" t="s">
        <v>2411</v>
      </c>
      <c r="G134" t="s">
        <v>2420</v>
      </c>
      <c r="H134" s="2" t="s">
        <v>2413</v>
      </c>
      <c r="I134" t="s">
        <v>885</v>
      </c>
      <c r="J134" t="s">
        <v>2414</v>
      </c>
      <c r="K134" t="s">
        <v>2415</v>
      </c>
      <c r="L134" s="37" t="s">
        <v>2416</v>
      </c>
      <c r="M134" t="s">
        <v>2501</v>
      </c>
      <c r="N134" s="37" t="s">
        <v>895</v>
      </c>
      <c r="O134" s="2" t="s">
        <v>1232</v>
      </c>
      <c r="P134" s="50" t="s">
        <v>2278</v>
      </c>
      <c r="Q134" s="4" t="s">
        <v>901</v>
      </c>
      <c r="R134" s="2"/>
      <c r="S134" s="2" t="s">
        <v>2630</v>
      </c>
      <c r="T134" s="2" t="s">
        <v>2422</v>
      </c>
      <c r="U134" s="2">
        <v>288</v>
      </c>
      <c r="W134" s="89"/>
    </row>
    <row r="135" spans="2:23" x14ac:dyDescent="0.2">
      <c r="B135" t="s">
        <v>2631</v>
      </c>
      <c r="C135" s="117">
        <v>120</v>
      </c>
      <c r="D135" t="s">
        <v>1034</v>
      </c>
      <c r="E135" t="s">
        <v>435</v>
      </c>
      <c r="F135" s="2" t="s">
        <v>2411</v>
      </c>
      <c r="G135" t="s">
        <v>2420</v>
      </c>
      <c r="H135" s="2" t="s">
        <v>2413</v>
      </c>
      <c r="I135" t="s">
        <v>885</v>
      </c>
      <c r="J135" t="s">
        <v>2414</v>
      </c>
      <c r="K135" t="s">
        <v>2415</v>
      </c>
      <c r="L135" s="37" t="s">
        <v>2416</v>
      </c>
      <c r="M135" t="s">
        <v>2048</v>
      </c>
      <c r="N135" s="37" t="s">
        <v>895</v>
      </c>
      <c r="O135" s="2" t="s">
        <v>990</v>
      </c>
      <c r="P135" s="50" t="s">
        <v>2278</v>
      </c>
      <c r="Q135" s="4">
        <v>96778083</v>
      </c>
      <c r="R135" s="2" t="s">
        <v>2632</v>
      </c>
      <c r="S135" s="2" t="s">
        <v>2633</v>
      </c>
      <c r="T135" s="2" t="s">
        <v>2422</v>
      </c>
      <c r="U135" s="2">
        <v>238</v>
      </c>
      <c r="W135" s="89"/>
    </row>
    <row r="136" spans="2:23" x14ac:dyDescent="0.2">
      <c r="B136" t="s">
        <v>2634</v>
      </c>
      <c r="C136" s="117">
        <v>120</v>
      </c>
      <c r="D136" t="s">
        <v>1034</v>
      </c>
      <c r="E136" t="s">
        <v>435</v>
      </c>
      <c r="F136" s="2" t="s">
        <v>2411</v>
      </c>
      <c r="G136" t="s">
        <v>2420</v>
      </c>
      <c r="H136" s="2" t="s">
        <v>2413</v>
      </c>
      <c r="I136" t="s">
        <v>885</v>
      </c>
      <c r="J136" t="s">
        <v>2414</v>
      </c>
      <c r="K136" t="s">
        <v>2415</v>
      </c>
      <c r="L136" s="37" t="s">
        <v>2416</v>
      </c>
      <c r="M136" t="s">
        <v>2048</v>
      </c>
      <c r="N136" s="37" t="s">
        <v>895</v>
      </c>
      <c r="O136" s="2" t="s">
        <v>1232</v>
      </c>
      <c r="P136" s="50" t="s">
        <v>2278</v>
      </c>
      <c r="Q136" s="4" t="s">
        <v>901</v>
      </c>
      <c r="R136" s="2"/>
      <c r="S136" s="2" t="s">
        <v>2635</v>
      </c>
      <c r="T136" s="2" t="s">
        <v>2422</v>
      </c>
      <c r="U136" s="2">
        <v>238</v>
      </c>
      <c r="W136" s="89"/>
    </row>
    <row r="137" spans="2:23" x14ac:dyDescent="0.2">
      <c r="B137" t="s">
        <v>2636</v>
      </c>
      <c r="C137" s="117">
        <v>120</v>
      </c>
      <c r="D137" t="s">
        <v>1034</v>
      </c>
      <c r="E137" t="s">
        <v>435</v>
      </c>
      <c r="F137" s="2" t="s">
        <v>2411</v>
      </c>
      <c r="G137" t="s">
        <v>2420</v>
      </c>
      <c r="H137" s="2" t="s">
        <v>2413</v>
      </c>
      <c r="I137" t="s">
        <v>885</v>
      </c>
      <c r="J137" t="s">
        <v>2414</v>
      </c>
      <c r="K137" t="s">
        <v>2415</v>
      </c>
      <c r="L137" s="37" t="s">
        <v>2416</v>
      </c>
      <c r="M137" t="s">
        <v>2259</v>
      </c>
      <c r="N137" s="37" t="s">
        <v>895</v>
      </c>
      <c r="O137" s="2" t="s">
        <v>990</v>
      </c>
      <c r="P137" s="50" t="s">
        <v>2278</v>
      </c>
      <c r="Q137" s="4">
        <v>96769264</v>
      </c>
      <c r="R137" s="2" t="s">
        <v>2637</v>
      </c>
      <c r="S137" s="2" t="s">
        <v>2638</v>
      </c>
      <c r="T137" s="2" t="s">
        <v>2422</v>
      </c>
      <c r="U137" s="2">
        <v>123</v>
      </c>
      <c r="W137" s="89"/>
    </row>
    <row r="138" spans="2:23" x14ac:dyDescent="0.2">
      <c r="B138" t="s">
        <v>2639</v>
      </c>
      <c r="C138" s="117">
        <v>120</v>
      </c>
      <c r="D138" t="s">
        <v>1034</v>
      </c>
      <c r="E138" t="s">
        <v>435</v>
      </c>
      <c r="F138" s="2" t="s">
        <v>2411</v>
      </c>
      <c r="G138" t="s">
        <v>2420</v>
      </c>
      <c r="H138" s="2" t="s">
        <v>2413</v>
      </c>
      <c r="I138" t="s">
        <v>885</v>
      </c>
      <c r="J138" t="s">
        <v>2414</v>
      </c>
      <c r="K138" t="s">
        <v>2415</v>
      </c>
      <c r="L138" s="37" t="s">
        <v>2416</v>
      </c>
      <c r="M138" t="s">
        <v>2259</v>
      </c>
      <c r="N138" s="37" t="s">
        <v>895</v>
      </c>
      <c r="O138" s="2" t="s">
        <v>1232</v>
      </c>
      <c r="P138" s="50" t="s">
        <v>2278</v>
      </c>
      <c r="Q138" s="4" t="s">
        <v>901</v>
      </c>
      <c r="R138" s="2"/>
      <c r="S138" s="2" t="s">
        <v>2640</v>
      </c>
      <c r="T138" s="2" t="s">
        <v>2422</v>
      </c>
      <c r="U138" s="2">
        <v>123</v>
      </c>
      <c r="W138" s="89"/>
    </row>
    <row r="139" spans="2:23" x14ac:dyDescent="0.2">
      <c r="B139" t="s">
        <v>2641</v>
      </c>
      <c r="C139" s="117">
        <v>120</v>
      </c>
      <c r="D139" t="s">
        <v>1014</v>
      </c>
      <c r="E139" t="s">
        <v>435</v>
      </c>
      <c r="F139" s="2" t="s">
        <v>2411</v>
      </c>
      <c r="G139" t="s">
        <v>2420</v>
      </c>
      <c r="H139" s="2" t="s">
        <v>2413</v>
      </c>
      <c r="I139" t="s">
        <v>885</v>
      </c>
      <c r="J139" t="s">
        <v>2414</v>
      </c>
      <c r="K139" t="s">
        <v>2415</v>
      </c>
      <c r="L139" s="37" t="s">
        <v>2416</v>
      </c>
      <c r="M139" t="s">
        <v>2063</v>
      </c>
      <c r="N139" s="37" t="s">
        <v>895</v>
      </c>
      <c r="O139" s="2" t="s">
        <v>990</v>
      </c>
      <c r="P139" s="50" t="s">
        <v>2278</v>
      </c>
      <c r="Q139" s="4">
        <v>98274005</v>
      </c>
      <c r="R139" s="2" t="s">
        <v>2642</v>
      </c>
      <c r="S139" s="2" t="s">
        <v>2643</v>
      </c>
      <c r="T139" s="2" t="s">
        <v>2422</v>
      </c>
      <c r="U139" s="2">
        <v>227</v>
      </c>
      <c r="W139" s="89"/>
    </row>
    <row r="140" spans="2:23" x14ac:dyDescent="0.2">
      <c r="B140" t="s">
        <v>2644</v>
      </c>
      <c r="C140" s="117">
        <v>120</v>
      </c>
      <c r="D140" t="s">
        <v>1014</v>
      </c>
      <c r="E140" t="s">
        <v>435</v>
      </c>
      <c r="F140" s="2" t="s">
        <v>2411</v>
      </c>
      <c r="G140" t="s">
        <v>2420</v>
      </c>
      <c r="H140" s="2" t="s">
        <v>2413</v>
      </c>
      <c r="I140" t="s">
        <v>885</v>
      </c>
      <c r="J140" t="s">
        <v>2414</v>
      </c>
      <c r="K140" t="s">
        <v>2415</v>
      </c>
      <c r="L140" s="37" t="s">
        <v>2416</v>
      </c>
      <c r="M140" t="s">
        <v>2063</v>
      </c>
      <c r="N140" s="37" t="s">
        <v>895</v>
      </c>
      <c r="O140" s="2" t="s">
        <v>1232</v>
      </c>
      <c r="P140" s="50" t="s">
        <v>2278</v>
      </c>
      <c r="Q140" s="4" t="s">
        <v>901</v>
      </c>
      <c r="R140" s="2"/>
      <c r="S140" s="2" t="s">
        <v>2645</v>
      </c>
      <c r="T140" s="2" t="s">
        <v>2422</v>
      </c>
      <c r="U140" s="2">
        <v>227</v>
      </c>
      <c r="W140" s="89"/>
    </row>
    <row r="141" spans="2:23" x14ac:dyDescent="0.2">
      <c r="B141" t="s">
        <v>2646</v>
      </c>
      <c r="C141" s="117">
        <v>120</v>
      </c>
      <c r="D141" t="s">
        <v>1014</v>
      </c>
      <c r="E141" t="s">
        <v>435</v>
      </c>
      <c r="F141" s="2" t="s">
        <v>2411</v>
      </c>
      <c r="G141" t="s">
        <v>2420</v>
      </c>
      <c r="H141" s="2" t="s">
        <v>2413</v>
      </c>
      <c r="I141" t="s">
        <v>885</v>
      </c>
      <c r="J141" t="s">
        <v>2414</v>
      </c>
      <c r="K141" t="s">
        <v>2415</v>
      </c>
      <c r="L141" s="37" t="s">
        <v>2416</v>
      </c>
      <c r="M141" t="s">
        <v>2048</v>
      </c>
      <c r="N141" s="37" t="s">
        <v>895</v>
      </c>
      <c r="O141" s="2" t="s">
        <v>990</v>
      </c>
      <c r="P141" s="50" t="s">
        <v>2278</v>
      </c>
      <c r="Q141" s="4">
        <v>96778097</v>
      </c>
      <c r="R141" s="2" t="s">
        <v>2647</v>
      </c>
      <c r="S141" t="s">
        <v>2648</v>
      </c>
      <c r="T141" s="2" t="s">
        <v>2422</v>
      </c>
      <c r="U141" s="2">
        <v>140</v>
      </c>
      <c r="W141" s="89"/>
    </row>
    <row r="142" spans="2:23" x14ac:dyDescent="0.2">
      <c r="B142" t="s">
        <v>2649</v>
      </c>
      <c r="C142" s="117">
        <v>120</v>
      </c>
      <c r="D142" t="s">
        <v>1014</v>
      </c>
      <c r="E142" t="s">
        <v>435</v>
      </c>
      <c r="F142" s="2" t="s">
        <v>2411</v>
      </c>
      <c r="G142" t="s">
        <v>2420</v>
      </c>
      <c r="H142" s="2" t="s">
        <v>2413</v>
      </c>
      <c r="I142" t="s">
        <v>885</v>
      </c>
      <c r="J142" t="s">
        <v>2414</v>
      </c>
      <c r="K142" t="s">
        <v>2415</v>
      </c>
      <c r="L142" s="37" t="s">
        <v>2416</v>
      </c>
      <c r="M142" t="s">
        <v>2048</v>
      </c>
      <c r="N142" s="37" t="s">
        <v>895</v>
      </c>
      <c r="O142" s="2" t="s">
        <v>1232</v>
      </c>
      <c r="P142" s="50" t="s">
        <v>2278</v>
      </c>
      <c r="Q142" s="4" t="s">
        <v>901</v>
      </c>
      <c r="R142" s="2"/>
      <c r="S142" s="2" t="s">
        <v>2650</v>
      </c>
      <c r="T142" s="2" t="s">
        <v>2422</v>
      </c>
      <c r="U142" s="2">
        <v>140</v>
      </c>
      <c r="W142" s="89"/>
    </row>
    <row r="143" spans="2:23" x14ac:dyDescent="0.2">
      <c r="B143" t="s">
        <v>2651</v>
      </c>
      <c r="C143" s="117">
        <v>120</v>
      </c>
      <c r="D143" t="s">
        <v>1014</v>
      </c>
      <c r="E143" t="s">
        <v>435</v>
      </c>
      <c r="F143" s="2" t="s">
        <v>2411</v>
      </c>
      <c r="G143" t="s">
        <v>2420</v>
      </c>
      <c r="H143" s="2" t="s">
        <v>2413</v>
      </c>
      <c r="I143" t="s">
        <v>885</v>
      </c>
      <c r="J143" t="s">
        <v>2414</v>
      </c>
      <c r="K143" t="s">
        <v>2415</v>
      </c>
      <c r="L143" s="37" t="s">
        <v>2416</v>
      </c>
      <c r="M143" t="s">
        <v>2259</v>
      </c>
      <c r="N143" s="37" t="s">
        <v>895</v>
      </c>
      <c r="O143" s="2" t="s">
        <v>990</v>
      </c>
      <c r="P143" s="50" t="s">
        <v>2278</v>
      </c>
      <c r="Q143" s="4">
        <v>96778080</v>
      </c>
      <c r="R143" s="2" t="s">
        <v>2652</v>
      </c>
      <c r="S143" s="2" t="s">
        <v>2653</v>
      </c>
      <c r="T143" s="2" t="s">
        <v>2422</v>
      </c>
      <c r="U143" s="2">
        <v>138</v>
      </c>
      <c r="W143" s="89"/>
    </row>
    <row r="144" spans="2:23" x14ac:dyDescent="0.2">
      <c r="B144" t="s">
        <v>2654</v>
      </c>
      <c r="C144" s="117">
        <v>120</v>
      </c>
      <c r="D144" t="s">
        <v>1014</v>
      </c>
      <c r="E144" t="s">
        <v>435</v>
      </c>
      <c r="F144" s="2" t="s">
        <v>2411</v>
      </c>
      <c r="G144" t="s">
        <v>2420</v>
      </c>
      <c r="H144" s="2" t="s">
        <v>2413</v>
      </c>
      <c r="I144" t="s">
        <v>885</v>
      </c>
      <c r="J144" t="s">
        <v>2414</v>
      </c>
      <c r="K144" t="s">
        <v>2415</v>
      </c>
      <c r="L144" s="37" t="s">
        <v>2416</v>
      </c>
      <c r="M144" t="s">
        <v>2259</v>
      </c>
      <c r="N144" s="37" t="s">
        <v>895</v>
      </c>
      <c r="O144" s="2" t="s">
        <v>1232</v>
      </c>
      <c r="P144" s="50" t="s">
        <v>2278</v>
      </c>
      <c r="Q144" s="4" t="s">
        <v>901</v>
      </c>
      <c r="R144" s="2"/>
      <c r="S144" s="2" t="s">
        <v>2655</v>
      </c>
      <c r="T144" s="2" t="s">
        <v>2422</v>
      </c>
      <c r="U144" s="2">
        <v>138</v>
      </c>
      <c r="W144" s="89"/>
    </row>
    <row r="145" spans="2:23" x14ac:dyDescent="0.2">
      <c r="B145" t="s">
        <v>2656</v>
      </c>
      <c r="C145" s="117">
        <v>120</v>
      </c>
      <c r="D145" t="s">
        <v>1082</v>
      </c>
      <c r="E145" t="s">
        <v>746</v>
      </c>
      <c r="F145" s="2" t="s">
        <v>2411</v>
      </c>
      <c r="G145" t="s">
        <v>2420</v>
      </c>
      <c r="H145" s="2" t="s">
        <v>2413</v>
      </c>
      <c r="I145" t="s">
        <v>885</v>
      </c>
      <c r="J145" t="s">
        <v>2414</v>
      </c>
      <c r="K145" t="s">
        <v>2415</v>
      </c>
      <c r="L145" s="37" t="s">
        <v>2416</v>
      </c>
      <c r="M145" t="s">
        <v>2501</v>
      </c>
      <c r="N145" s="37" t="s">
        <v>895</v>
      </c>
      <c r="O145" s="2" t="s">
        <v>990</v>
      </c>
      <c r="P145" s="50" t="s">
        <v>2278</v>
      </c>
      <c r="Q145" s="4">
        <v>96769258</v>
      </c>
      <c r="R145" t="s">
        <v>2657</v>
      </c>
      <c r="S145" t="s">
        <v>2658</v>
      </c>
      <c r="T145" s="2" t="s">
        <v>2422</v>
      </c>
      <c r="U145" s="2">
        <v>143</v>
      </c>
      <c r="W145" s="89"/>
    </row>
    <row r="146" spans="2:23" x14ac:dyDescent="0.2">
      <c r="B146" t="s">
        <v>2659</v>
      </c>
      <c r="C146" s="117">
        <v>120</v>
      </c>
      <c r="D146" t="s">
        <v>1082</v>
      </c>
      <c r="E146" t="s">
        <v>746</v>
      </c>
      <c r="F146" s="2" t="s">
        <v>2411</v>
      </c>
      <c r="G146" t="s">
        <v>2420</v>
      </c>
      <c r="H146" s="2" t="s">
        <v>2413</v>
      </c>
      <c r="I146" t="s">
        <v>885</v>
      </c>
      <c r="J146" t="s">
        <v>2414</v>
      </c>
      <c r="K146" t="s">
        <v>2415</v>
      </c>
      <c r="L146" s="37" t="s">
        <v>2416</v>
      </c>
      <c r="M146" t="s">
        <v>2501</v>
      </c>
      <c r="N146" s="37" t="s">
        <v>895</v>
      </c>
      <c r="O146" s="2" t="s">
        <v>1232</v>
      </c>
      <c r="P146" s="50" t="s">
        <v>2278</v>
      </c>
      <c r="Q146" s="4" t="s">
        <v>901</v>
      </c>
      <c r="S146" t="s">
        <v>2660</v>
      </c>
      <c r="T146" s="2" t="s">
        <v>2422</v>
      </c>
      <c r="U146" s="2">
        <v>143</v>
      </c>
      <c r="W146" s="89"/>
    </row>
    <row r="147" spans="2:23" x14ac:dyDescent="0.2">
      <c r="B147" t="s">
        <v>2661</v>
      </c>
      <c r="C147" s="117">
        <v>120</v>
      </c>
      <c r="D147" t="s">
        <v>1082</v>
      </c>
      <c r="E147" t="s">
        <v>746</v>
      </c>
      <c r="F147" s="2" t="s">
        <v>2411</v>
      </c>
      <c r="G147" t="s">
        <v>2420</v>
      </c>
      <c r="H147" s="2" t="s">
        <v>2413</v>
      </c>
      <c r="I147" t="s">
        <v>885</v>
      </c>
      <c r="J147" t="s">
        <v>2414</v>
      </c>
      <c r="K147" t="s">
        <v>2415</v>
      </c>
      <c r="L147" s="37" t="s">
        <v>2416</v>
      </c>
      <c r="M147" t="s">
        <v>2048</v>
      </c>
      <c r="N147" s="37" t="s">
        <v>895</v>
      </c>
      <c r="O147" s="2" t="s">
        <v>990</v>
      </c>
      <c r="P147" s="50" t="s">
        <v>2278</v>
      </c>
      <c r="Q147" s="4">
        <v>98273984</v>
      </c>
      <c r="R147" t="s">
        <v>2662</v>
      </c>
      <c r="S147" s="2" t="s">
        <v>2663</v>
      </c>
      <c r="T147" s="2" t="s">
        <v>2422</v>
      </c>
      <c r="U147" s="2">
        <v>143</v>
      </c>
      <c r="W147" s="89"/>
    </row>
    <row r="148" spans="2:23" x14ac:dyDescent="0.2">
      <c r="B148" t="s">
        <v>2664</v>
      </c>
      <c r="C148" s="117">
        <v>120</v>
      </c>
      <c r="D148" t="s">
        <v>1082</v>
      </c>
      <c r="E148" t="s">
        <v>746</v>
      </c>
      <c r="F148" s="2" t="s">
        <v>2411</v>
      </c>
      <c r="G148" t="s">
        <v>2420</v>
      </c>
      <c r="H148" s="2" t="s">
        <v>2413</v>
      </c>
      <c r="I148" t="s">
        <v>885</v>
      </c>
      <c r="J148" t="s">
        <v>2414</v>
      </c>
      <c r="K148" t="s">
        <v>2415</v>
      </c>
      <c r="L148" s="37" t="s">
        <v>2416</v>
      </c>
      <c r="M148" t="s">
        <v>2048</v>
      </c>
      <c r="N148" s="37" t="s">
        <v>895</v>
      </c>
      <c r="O148" s="2" t="s">
        <v>1232</v>
      </c>
      <c r="P148" s="50" t="s">
        <v>2278</v>
      </c>
      <c r="Q148" s="4">
        <v>96896909</v>
      </c>
      <c r="R148" t="s">
        <v>2665</v>
      </c>
      <c r="S148" s="2" t="s">
        <v>2666</v>
      </c>
      <c r="T148" s="2" t="s">
        <v>2422</v>
      </c>
      <c r="U148" s="2">
        <v>143</v>
      </c>
      <c r="W148" s="89"/>
    </row>
    <row r="149" spans="2:23" x14ac:dyDescent="0.2">
      <c r="B149" t="s">
        <v>2667</v>
      </c>
      <c r="C149" s="117">
        <v>120</v>
      </c>
      <c r="D149" t="s">
        <v>1082</v>
      </c>
      <c r="E149" t="s">
        <v>746</v>
      </c>
      <c r="F149" s="2" t="s">
        <v>2411</v>
      </c>
      <c r="G149" t="s">
        <v>2420</v>
      </c>
      <c r="H149" s="2" t="s">
        <v>2413</v>
      </c>
      <c r="I149" t="s">
        <v>885</v>
      </c>
      <c r="J149" t="s">
        <v>2414</v>
      </c>
      <c r="K149" t="s">
        <v>2415</v>
      </c>
      <c r="L149" s="37" t="s">
        <v>2416</v>
      </c>
      <c r="M149" t="s">
        <v>2616</v>
      </c>
      <c r="N149" s="37" t="s">
        <v>895</v>
      </c>
      <c r="O149" s="2" t="s">
        <v>990</v>
      </c>
      <c r="P149" s="50" t="s">
        <v>2278</v>
      </c>
      <c r="Q149" s="4">
        <v>96896902</v>
      </c>
      <c r="R149" t="s">
        <v>2668</v>
      </c>
      <c r="S149" s="2" t="s">
        <v>2669</v>
      </c>
      <c r="T149" s="2" t="s">
        <v>2422</v>
      </c>
      <c r="U149" s="2">
        <v>300</v>
      </c>
      <c r="W149" s="89"/>
    </row>
    <row r="150" spans="2:23" x14ac:dyDescent="0.2">
      <c r="B150" t="s">
        <v>2670</v>
      </c>
      <c r="C150" s="117">
        <v>120</v>
      </c>
      <c r="D150" t="s">
        <v>1082</v>
      </c>
      <c r="E150" t="s">
        <v>746</v>
      </c>
      <c r="F150" s="2" t="s">
        <v>2411</v>
      </c>
      <c r="G150" t="s">
        <v>2420</v>
      </c>
      <c r="H150" s="2" t="s">
        <v>2413</v>
      </c>
      <c r="I150" t="s">
        <v>885</v>
      </c>
      <c r="J150" t="s">
        <v>2414</v>
      </c>
      <c r="K150" t="s">
        <v>2415</v>
      </c>
      <c r="L150" s="37" t="s">
        <v>2416</v>
      </c>
      <c r="M150" t="s">
        <v>2616</v>
      </c>
      <c r="N150" s="37" t="s">
        <v>895</v>
      </c>
      <c r="O150" s="2" t="s">
        <v>1232</v>
      </c>
      <c r="P150" s="50" t="s">
        <v>2278</v>
      </c>
      <c r="Q150" s="4" t="s">
        <v>901</v>
      </c>
      <c r="S150" s="2" t="s">
        <v>2671</v>
      </c>
      <c r="T150" s="2" t="s">
        <v>2422</v>
      </c>
      <c r="U150" s="2">
        <v>300</v>
      </c>
      <c r="W150" s="89"/>
    </row>
    <row r="151" spans="2:23" x14ac:dyDescent="0.2">
      <c r="B151" t="s">
        <v>2672</v>
      </c>
      <c r="C151" s="117">
        <v>120</v>
      </c>
      <c r="D151" t="s">
        <v>1082</v>
      </c>
      <c r="E151" t="s">
        <v>746</v>
      </c>
      <c r="F151" s="2" t="s">
        <v>2411</v>
      </c>
      <c r="G151" s="2" t="s">
        <v>2412</v>
      </c>
      <c r="H151" s="2" t="s">
        <v>2413</v>
      </c>
      <c r="I151" t="s">
        <v>885</v>
      </c>
      <c r="J151" t="s">
        <v>2414</v>
      </c>
      <c r="K151" t="s">
        <v>2415</v>
      </c>
      <c r="L151" s="37" t="s">
        <v>2416</v>
      </c>
      <c r="M151" t="s">
        <v>2673</v>
      </c>
      <c r="N151" s="37" t="s">
        <v>895</v>
      </c>
      <c r="O151" s="2" t="s">
        <v>990</v>
      </c>
      <c r="P151" s="50" t="s">
        <v>2278</v>
      </c>
      <c r="Q151" s="4">
        <v>96769243</v>
      </c>
      <c r="R151" t="s">
        <v>2674</v>
      </c>
      <c r="S151" s="37" t="s">
        <v>2675</v>
      </c>
      <c r="T151" s="2" t="s">
        <v>898</v>
      </c>
      <c r="U151" s="2">
        <v>250</v>
      </c>
      <c r="W151" s="89"/>
    </row>
    <row r="152" spans="2:23" x14ac:dyDescent="0.2">
      <c r="B152" t="s">
        <v>2676</v>
      </c>
      <c r="C152" s="117">
        <v>120</v>
      </c>
      <c r="D152" t="s">
        <v>1082</v>
      </c>
      <c r="E152" t="s">
        <v>746</v>
      </c>
      <c r="F152" s="2" t="s">
        <v>2411</v>
      </c>
      <c r="G152" s="2" t="s">
        <v>2412</v>
      </c>
      <c r="H152" s="2" t="s">
        <v>2413</v>
      </c>
      <c r="I152" t="s">
        <v>885</v>
      </c>
      <c r="J152" t="s">
        <v>2414</v>
      </c>
      <c r="K152" t="s">
        <v>2415</v>
      </c>
      <c r="L152" s="37" t="s">
        <v>2416</v>
      </c>
      <c r="M152" t="s">
        <v>2673</v>
      </c>
      <c r="N152" s="37" t="s">
        <v>895</v>
      </c>
      <c r="O152" s="2" t="s">
        <v>1232</v>
      </c>
      <c r="P152" s="50" t="s">
        <v>2278</v>
      </c>
      <c r="Q152" s="4" t="s">
        <v>901</v>
      </c>
      <c r="R152" s="2"/>
      <c r="S152" t="s">
        <v>2677</v>
      </c>
      <c r="T152" s="2" t="s">
        <v>2422</v>
      </c>
      <c r="U152" s="2">
        <v>250</v>
      </c>
      <c r="W152" s="89"/>
    </row>
    <row r="153" spans="2:23" x14ac:dyDescent="0.2">
      <c r="B153" t="s">
        <v>2678</v>
      </c>
      <c r="C153" s="117">
        <v>120</v>
      </c>
      <c r="D153" s="37" t="s">
        <v>2679</v>
      </c>
      <c r="E153" t="s">
        <v>746</v>
      </c>
      <c r="F153" s="2" t="s">
        <v>2411</v>
      </c>
      <c r="G153" t="s">
        <v>2420</v>
      </c>
      <c r="H153" s="2" t="s">
        <v>2413</v>
      </c>
      <c r="I153" t="s">
        <v>885</v>
      </c>
      <c r="J153" t="s">
        <v>2414</v>
      </c>
      <c r="K153" t="s">
        <v>2415</v>
      </c>
      <c r="L153" s="37" t="s">
        <v>2416</v>
      </c>
      <c r="M153" t="s">
        <v>2616</v>
      </c>
      <c r="N153" s="37" t="s">
        <v>895</v>
      </c>
      <c r="O153" s="2" t="s">
        <v>990</v>
      </c>
      <c r="P153" s="50" t="s">
        <v>2278</v>
      </c>
      <c r="Q153" s="4">
        <v>96896896</v>
      </c>
      <c r="R153" t="s">
        <v>2680</v>
      </c>
      <c r="S153" s="2" t="s">
        <v>2681</v>
      </c>
      <c r="T153" s="2" t="s">
        <v>2422</v>
      </c>
      <c r="U153" s="2">
        <v>300</v>
      </c>
      <c r="W153" s="89"/>
    </row>
    <row r="154" spans="2:23" x14ac:dyDescent="0.2">
      <c r="B154" t="s">
        <v>2682</v>
      </c>
      <c r="C154" s="117">
        <v>120</v>
      </c>
      <c r="D154" s="37" t="s">
        <v>2679</v>
      </c>
      <c r="E154" t="s">
        <v>746</v>
      </c>
      <c r="F154" s="2" t="s">
        <v>2411</v>
      </c>
      <c r="G154" t="s">
        <v>2420</v>
      </c>
      <c r="H154" s="2" t="s">
        <v>2413</v>
      </c>
      <c r="I154" t="s">
        <v>885</v>
      </c>
      <c r="J154" t="s">
        <v>2414</v>
      </c>
      <c r="K154" t="s">
        <v>2415</v>
      </c>
      <c r="L154" s="37" t="s">
        <v>2416</v>
      </c>
      <c r="M154" t="s">
        <v>2616</v>
      </c>
      <c r="N154" s="37" t="s">
        <v>895</v>
      </c>
      <c r="O154" s="2" t="s">
        <v>1232</v>
      </c>
      <c r="P154" s="50" t="s">
        <v>2278</v>
      </c>
      <c r="Q154" s="4" t="s">
        <v>901</v>
      </c>
      <c r="R154" s="2"/>
      <c r="S154" s="2" t="s">
        <v>2683</v>
      </c>
      <c r="T154" s="2" t="s">
        <v>2422</v>
      </c>
      <c r="U154" s="2">
        <v>300</v>
      </c>
      <c r="W154" s="89"/>
    </row>
    <row r="155" spans="2:23" x14ac:dyDescent="0.2">
      <c r="B155" t="s">
        <v>2684</v>
      </c>
      <c r="C155" s="117">
        <v>120</v>
      </c>
      <c r="D155" s="37" t="s">
        <v>2679</v>
      </c>
      <c r="E155" s="37" t="s">
        <v>746</v>
      </c>
      <c r="F155" s="2" t="s">
        <v>2411</v>
      </c>
      <c r="G155" t="s">
        <v>2420</v>
      </c>
      <c r="H155" s="2" t="s">
        <v>2413</v>
      </c>
      <c r="I155" t="s">
        <v>885</v>
      </c>
      <c r="J155" t="s">
        <v>2414</v>
      </c>
      <c r="K155" t="s">
        <v>2415</v>
      </c>
      <c r="L155" s="37" t="s">
        <v>2416</v>
      </c>
      <c r="M155" t="s">
        <v>2673</v>
      </c>
      <c r="N155" s="37" t="s">
        <v>895</v>
      </c>
      <c r="O155" s="2" t="s">
        <v>990</v>
      </c>
      <c r="P155" s="50" t="s">
        <v>2278</v>
      </c>
      <c r="Q155" s="4">
        <v>96769252</v>
      </c>
      <c r="R155" s="2" t="s">
        <v>2685</v>
      </c>
      <c r="S155" t="s">
        <v>2686</v>
      </c>
      <c r="T155" s="2" t="s">
        <v>2422</v>
      </c>
      <c r="U155" s="2">
        <v>250</v>
      </c>
      <c r="W155" s="90"/>
    </row>
    <row r="156" spans="2:23" x14ac:dyDescent="0.2">
      <c r="B156" t="s">
        <v>2687</v>
      </c>
      <c r="C156" s="117">
        <v>120</v>
      </c>
      <c r="D156" s="37" t="s">
        <v>2679</v>
      </c>
      <c r="E156" s="37" t="s">
        <v>746</v>
      </c>
      <c r="F156" s="2" t="s">
        <v>2411</v>
      </c>
      <c r="G156" t="s">
        <v>2420</v>
      </c>
      <c r="H156" s="2" t="s">
        <v>2413</v>
      </c>
      <c r="I156" t="s">
        <v>885</v>
      </c>
      <c r="J156" t="s">
        <v>2414</v>
      </c>
      <c r="K156" t="s">
        <v>2415</v>
      </c>
      <c r="L156" s="37" t="s">
        <v>2416</v>
      </c>
      <c r="M156" t="s">
        <v>2673</v>
      </c>
      <c r="N156" s="37" t="s">
        <v>895</v>
      </c>
      <c r="O156" s="2" t="s">
        <v>1232</v>
      </c>
      <c r="P156" s="50" t="s">
        <v>2278</v>
      </c>
      <c r="Q156" s="38" t="s">
        <v>901</v>
      </c>
      <c r="R156" s="37"/>
      <c r="S156" t="s">
        <v>2688</v>
      </c>
      <c r="T156" s="2" t="s">
        <v>2422</v>
      </c>
      <c r="U156" s="2">
        <v>250</v>
      </c>
    </row>
    <row r="157" spans="2:23" x14ac:dyDescent="0.2">
      <c r="B157" t="s">
        <v>2689</v>
      </c>
      <c r="C157" s="117">
        <v>120</v>
      </c>
      <c r="D157" t="s">
        <v>1095</v>
      </c>
      <c r="E157" t="s">
        <v>746</v>
      </c>
      <c r="F157" s="2" t="s">
        <v>2411</v>
      </c>
      <c r="G157" t="s">
        <v>2420</v>
      </c>
      <c r="H157" s="2" t="s">
        <v>2413</v>
      </c>
      <c r="I157" t="s">
        <v>885</v>
      </c>
      <c r="J157" t="s">
        <v>2414</v>
      </c>
      <c r="K157" t="s">
        <v>2415</v>
      </c>
      <c r="L157" s="37" t="s">
        <v>2416</v>
      </c>
      <c r="M157" t="s">
        <v>2501</v>
      </c>
      <c r="N157" s="37" t="s">
        <v>895</v>
      </c>
      <c r="O157" s="2" t="s">
        <v>990</v>
      </c>
      <c r="P157" s="50" t="s">
        <v>2278</v>
      </c>
      <c r="Q157" s="73">
        <v>98274025</v>
      </c>
      <c r="R157" s="63" t="s">
        <v>2690</v>
      </c>
      <c r="S157" s="63" t="s">
        <v>2691</v>
      </c>
      <c r="T157" s="63" t="s">
        <v>2422</v>
      </c>
      <c r="U157" s="63">
        <v>140</v>
      </c>
    </row>
    <row r="158" spans="2:23" x14ac:dyDescent="0.2">
      <c r="B158" t="s">
        <v>2692</v>
      </c>
      <c r="C158" s="117">
        <v>120</v>
      </c>
      <c r="D158" t="s">
        <v>1095</v>
      </c>
      <c r="E158" t="s">
        <v>746</v>
      </c>
      <c r="F158" s="2" t="s">
        <v>2411</v>
      </c>
      <c r="G158" t="s">
        <v>2420</v>
      </c>
      <c r="H158" s="2" t="s">
        <v>2413</v>
      </c>
      <c r="I158" t="s">
        <v>885</v>
      </c>
      <c r="J158" t="s">
        <v>2414</v>
      </c>
      <c r="K158" t="s">
        <v>2415</v>
      </c>
      <c r="L158" s="37" t="s">
        <v>2416</v>
      </c>
      <c r="M158" t="s">
        <v>2501</v>
      </c>
      <c r="N158" s="37" t="s">
        <v>895</v>
      </c>
      <c r="O158" s="2" t="s">
        <v>1232</v>
      </c>
      <c r="P158" s="50" t="s">
        <v>2278</v>
      </c>
      <c r="Q158" s="38" t="s">
        <v>901</v>
      </c>
      <c r="S158" s="2" t="s">
        <v>2614</v>
      </c>
      <c r="T158" s="2" t="s">
        <v>2422</v>
      </c>
      <c r="U158" s="63">
        <v>140</v>
      </c>
    </row>
    <row r="159" spans="2:23" x14ac:dyDescent="0.2">
      <c r="B159" t="s">
        <v>2693</v>
      </c>
      <c r="C159" s="117">
        <v>120</v>
      </c>
      <c r="D159" t="s">
        <v>1095</v>
      </c>
      <c r="E159" t="s">
        <v>746</v>
      </c>
      <c r="F159" s="2" t="s">
        <v>2411</v>
      </c>
      <c r="G159" t="s">
        <v>2420</v>
      </c>
      <c r="H159" s="2" t="s">
        <v>2413</v>
      </c>
      <c r="I159" t="s">
        <v>885</v>
      </c>
      <c r="J159" t="s">
        <v>2414</v>
      </c>
      <c r="K159" t="s">
        <v>2415</v>
      </c>
      <c r="L159" s="37" t="s">
        <v>2416</v>
      </c>
      <c r="M159" t="s">
        <v>2048</v>
      </c>
      <c r="N159" s="37" t="s">
        <v>895</v>
      </c>
      <c r="O159" s="2" t="s">
        <v>990</v>
      </c>
      <c r="P159" s="50" t="s">
        <v>2278</v>
      </c>
      <c r="Q159" s="73">
        <v>96896901</v>
      </c>
      <c r="R159" s="63" t="s">
        <v>2694</v>
      </c>
      <c r="S159" s="63" t="s">
        <v>2695</v>
      </c>
      <c r="T159" s="63" t="s">
        <v>2422</v>
      </c>
      <c r="U159" s="63">
        <v>115</v>
      </c>
    </row>
    <row r="160" spans="2:23" x14ac:dyDescent="0.2">
      <c r="B160" t="s">
        <v>2696</v>
      </c>
      <c r="C160" s="117">
        <v>120</v>
      </c>
      <c r="D160" t="s">
        <v>1095</v>
      </c>
      <c r="E160" t="s">
        <v>746</v>
      </c>
      <c r="F160" s="2" t="s">
        <v>2411</v>
      </c>
      <c r="G160" t="s">
        <v>2420</v>
      </c>
      <c r="H160" s="2" t="s">
        <v>2413</v>
      </c>
      <c r="I160" t="s">
        <v>885</v>
      </c>
      <c r="J160" t="s">
        <v>2414</v>
      </c>
      <c r="K160" t="s">
        <v>2415</v>
      </c>
      <c r="L160" s="37" t="s">
        <v>2416</v>
      </c>
      <c r="M160" t="s">
        <v>2048</v>
      </c>
      <c r="N160" s="37" t="s">
        <v>895</v>
      </c>
      <c r="O160" s="2" t="s">
        <v>1232</v>
      </c>
      <c r="P160" s="50" t="s">
        <v>2278</v>
      </c>
      <c r="Q160" s="38" t="s">
        <v>901</v>
      </c>
      <c r="R160" s="37"/>
      <c r="S160" s="2" t="s">
        <v>2625</v>
      </c>
      <c r="T160" s="2" t="s">
        <v>2422</v>
      </c>
      <c r="U160" s="63">
        <v>115</v>
      </c>
    </row>
    <row r="161" spans="2:23" x14ac:dyDescent="0.2">
      <c r="B161" t="s">
        <v>2697</v>
      </c>
      <c r="C161" s="117">
        <v>120</v>
      </c>
      <c r="D161" t="s">
        <v>1095</v>
      </c>
      <c r="E161" t="s">
        <v>746</v>
      </c>
      <c r="F161" s="2" t="s">
        <v>2411</v>
      </c>
      <c r="G161" t="s">
        <v>2420</v>
      </c>
      <c r="H161" s="2" t="s">
        <v>2413</v>
      </c>
      <c r="I161" t="s">
        <v>885</v>
      </c>
      <c r="J161" t="s">
        <v>2414</v>
      </c>
      <c r="K161" t="s">
        <v>2415</v>
      </c>
      <c r="L161" s="37" t="s">
        <v>2416</v>
      </c>
      <c r="M161" t="s">
        <v>2698</v>
      </c>
      <c r="N161" s="37" t="s">
        <v>895</v>
      </c>
      <c r="O161" s="2" t="s">
        <v>990</v>
      </c>
      <c r="P161" s="50" t="s">
        <v>2278</v>
      </c>
      <c r="Q161" s="73">
        <v>96769225</v>
      </c>
      <c r="R161" s="63" t="s">
        <v>2699</v>
      </c>
      <c r="S161" s="63" t="s">
        <v>2700</v>
      </c>
      <c r="T161" s="63" t="s">
        <v>2422</v>
      </c>
      <c r="U161" s="63">
        <v>300</v>
      </c>
    </row>
    <row r="162" spans="2:23" x14ac:dyDescent="0.2">
      <c r="B162" t="s">
        <v>2701</v>
      </c>
      <c r="C162" s="117">
        <v>120</v>
      </c>
      <c r="D162" t="s">
        <v>1095</v>
      </c>
      <c r="E162" t="s">
        <v>746</v>
      </c>
      <c r="F162" s="2" t="s">
        <v>2411</v>
      </c>
      <c r="G162" t="s">
        <v>2420</v>
      </c>
      <c r="H162" s="2" t="s">
        <v>2413</v>
      </c>
      <c r="I162" t="s">
        <v>885</v>
      </c>
      <c r="J162" t="s">
        <v>2414</v>
      </c>
      <c r="K162" t="s">
        <v>2415</v>
      </c>
      <c r="L162" s="37" t="s">
        <v>2416</v>
      </c>
      <c r="M162" t="s">
        <v>2698</v>
      </c>
      <c r="N162" s="37" t="s">
        <v>895</v>
      </c>
      <c r="O162" s="2" t="s">
        <v>1232</v>
      </c>
      <c r="P162" s="50" t="s">
        <v>2278</v>
      </c>
      <c r="Q162" s="38" t="s">
        <v>901</v>
      </c>
      <c r="R162" s="37"/>
      <c r="S162" s="2" t="s">
        <v>2671</v>
      </c>
      <c r="T162" s="2" t="s">
        <v>2422</v>
      </c>
      <c r="U162" s="63">
        <v>300</v>
      </c>
    </row>
    <row r="163" spans="2:23" x14ac:dyDescent="0.2">
      <c r="B163" t="s">
        <v>2702</v>
      </c>
      <c r="C163" s="117">
        <v>120</v>
      </c>
      <c r="D163" t="s">
        <v>1095</v>
      </c>
      <c r="E163" t="s">
        <v>746</v>
      </c>
      <c r="F163" s="2" t="s">
        <v>2411</v>
      </c>
      <c r="G163" s="2" t="s">
        <v>2412</v>
      </c>
      <c r="H163" s="2" t="s">
        <v>2413</v>
      </c>
      <c r="I163" t="s">
        <v>885</v>
      </c>
      <c r="J163" t="s">
        <v>2414</v>
      </c>
      <c r="K163" t="s">
        <v>2415</v>
      </c>
      <c r="L163" s="37" t="s">
        <v>2416</v>
      </c>
      <c r="M163" t="s">
        <v>2673</v>
      </c>
      <c r="N163" s="37" t="s">
        <v>895</v>
      </c>
      <c r="O163" s="2" t="s">
        <v>990</v>
      </c>
      <c r="P163" s="50" t="s">
        <v>2278</v>
      </c>
      <c r="Q163" s="112">
        <v>96769249</v>
      </c>
      <c r="R163" s="92" t="s">
        <v>2703</v>
      </c>
      <c r="S163" s="63" t="s">
        <v>2704</v>
      </c>
      <c r="T163" s="2" t="s">
        <v>898</v>
      </c>
      <c r="U163" s="63">
        <v>250</v>
      </c>
    </row>
    <row r="164" spans="2:23" x14ac:dyDescent="0.2">
      <c r="B164" t="s">
        <v>2705</v>
      </c>
      <c r="C164" s="117">
        <v>120</v>
      </c>
      <c r="D164" t="s">
        <v>1095</v>
      </c>
      <c r="E164" t="s">
        <v>746</v>
      </c>
      <c r="F164" s="2" t="s">
        <v>2411</v>
      </c>
      <c r="G164" s="2" t="s">
        <v>2412</v>
      </c>
      <c r="H164" s="2" t="s">
        <v>2413</v>
      </c>
      <c r="I164" t="s">
        <v>885</v>
      </c>
      <c r="J164" t="s">
        <v>2414</v>
      </c>
      <c r="K164" t="s">
        <v>2415</v>
      </c>
      <c r="L164" s="37" t="s">
        <v>2416</v>
      </c>
      <c r="M164" t="s">
        <v>2673</v>
      </c>
      <c r="N164" s="37" t="s">
        <v>895</v>
      </c>
      <c r="O164" s="2" t="s">
        <v>1232</v>
      </c>
      <c r="P164" s="50" t="s">
        <v>2278</v>
      </c>
      <c r="Q164" s="38" t="s">
        <v>901</v>
      </c>
      <c r="R164" s="37"/>
      <c r="S164" t="s">
        <v>2677</v>
      </c>
      <c r="T164" s="2" t="s">
        <v>2422</v>
      </c>
      <c r="U164" s="63">
        <v>250</v>
      </c>
    </row>
    <row r="165" spans="2:23" x14ac:dyDescent="0.2">
      <c r="B165" t="s">
        <v>2706</v>
      </c>
      <c r="C165" s="117">
        <v>120</v>
      </c>
      <c r="D165" t="s">
        <v>2209</v>
      </c>
      <c r="E165" t="s">
        <v>435</v>
      </c>
      <c r="F165" s="2" t="s">
        <v>2411</v>
      </c>
      <c r="G165" s="2" t="s">
        <v>2412</v>
      </c>
      <c r="H165" s="2" t="s">
        <v>2413</v>
      </c>
      <c r="I165" t="s">
        <v>885</v>
      </c>
      <c r="J165" t="s">
        <v>2414</v>
      </c>
      <c r="K165" t="s">
        <v>2415</v>
      </c>
      <c r="L165" s="37" t="s">
        <v>2416</v>
      </c>
      <c r="M165" t="s">
        <v>2048</v>
      </c>
      <c r="N165" s="37" t="s">
        <v>895</v>
      </c>
      <c r="O165" s="2" t="s">
        <v>928</v>
      </c>
      <c r="P165" s="50" t="s">
        <v>2278</v>
      </c>
      <c r="Q165" s="4">
        <v>96769276</v>
      </c>
      <c r="R165" s="2" t="s">
        <v>2574</v>
      </c>
      <c r="S165" s="2" t="s">
        <v>2558</v>
      </c>
      <c r="T165" s="2" t="s">
        <v>898</v>
      </c>
      <c r="U165" s="2">
        <v>143</v>
      </c>
    </row>
    <row r="166" spans="2:23" x14ac:dyDescent="0.2">
      <c r="B166" t="s">
        <v>2707</v>
      </c>
      <c r="C166" s="117">
        <v>120</v>
      </c>
      <c r="D166" t="s">
        <v>2209</v>
      </c>
      <c r="E166" t="s">
        <v>435</v>
      </c>
      <c r="F166" s="2" t="s">
        <v>2411</v>
      </c>
      <c r="G166" t="s">
        <v>2420</v>
      </c>
      <c r="H166" s="2" t="s">
        <v>2413</v>
      </c>
      <c r="I166" t="s">
        <v>885</v>
      </c>
      <c r="J166" t="s">
        <v>2414</v>
      </c>
      <c r="K166" t="s">
        <v>2415</v>
      </c>
      <c r="L166" s="37" t="s">
        <v>2416</v>
      </c>
      <c r="M166" t="s">
        <v>2048</v>
      </c>
      <c r="N166" s="37" t="s">
        <v>895</v>
      </c>
      <c r="O166" s="2" t="s">
        <v>884</v>
      </c>
      <c r="P166" s="50" t="s">
        <v>2278</v>
      </c>
      <c r="Q166" s="4" t="s">
        <v>901</v>
      </c>
      <c r="R166" s="2"/>
      <c r="S166" s="2" t="s">
        <v>2577</v>
      </c>
      <c r="T166" s="2" t="s">
        <v>2422</v>
      </c>
      <c r="U166" s="2">
        <v>143</v>
      </c>
    </row>
    <row r="167" spans="2:23" x14ac:dyDescent="0.2">
      <c r="B167" t="s">
        <v>2708</v>
      </c>
      <c r="C167" s="117">
        <v>120</v>
      </c>
      <c r="D167" t="s">
        <v>2209</v>
      </c>
      <c r="E167" t="s">
        <v>435</v>
      </c>
      <c r="F167" s="2" t="s">
        <v>2411</v>
      </c>
      <c r="G167" s="2" t="s">
        <v>2412</v>
      </c>
      <c r="H167" s="2" t="s">
        <v>2413</v>
      </c>
      <c r="I167" t="s">
        <v>885</v>
      </c>
      <c r="J167" t="s">
        <v>2414</v>
      </c>
      <c r="K167" t="s">
        <v>2415</v>
      </c>
      <c r="L167" s="37" t="s">
        <v>2416</v>
      </c>
      <c r="M167" t="s">
        <v>2259</v>
      </c>
      <c r="N167" s="37" t="s">
        <v>895</v>
      </c>
      <c r="O167" s="2" t="s">
        <v>928</v>
      </c>
      <c r="P167" s="50" t="s">
        <v>2278</v>
      </c>
      <c r="Q167" s="4">
        <v>96769279</v>
      </c>
      <c r="R167" s="2" t="s">
        <v>2579</v>
      </c>
      <c r="S167" s="2" t="s">
        <v>2580</v>
      </c>
      <c r="T167" s="2" t="s">
        <v>898</v>
      </c>
      <c r="U167" s="2">
        <v>143</v>
      </c>
    </row>
    <row r="168" spans="2:23" x14ac:dyDescent="0.2">
      <c r="B168" t="s">
        <v>2709</v>
      </c>
      <c r="C168" s="117">
        <v>120</v>
      </c>
      <c r="D168" t="s">
        <v>2209</v>
      </c>
      <c r="E168" t="s">
        <v>435</v>
      </c>
      <c r="F168" s="2" t="s">
        <v>2411</v>
      </c>
      <c r="G168" t="s">
        <v>2420</v>
      </c>
      <c r="H168" s="2" t="s">
        <v>2413</v>
      </c>
      <c r="I168" t="s">
        <v>885</v>
      </c>
      <c r="J168" t="s">
        <v>2414</v>
      </c>
      <c r="K168" t="s">
        <v>2415</v>
      </c>
      <c r="L168" s="37" t="s">
        <v>2416</v>
      </c>
      <c r="M168" t="s">
        <v>2259</v>
      </c>
      <c r="N168" s="37" t="s">
        <v>895</v>
      </c>
      <c r="O168" s="2" t="s">
        <v>884</v>
      </c>
      <c r="P168" s="50" t="s">
        <v>2278</v>
      </c>
      <c r="Q168" s="4" t="s">
        <v>901</v>
      </c>
      <c r="S168" s="2" t="s">
        <v>2582</v>
      </c>
      <c r="T168" s="2" t="s">
        <v>2422</v>
      </c>
      <c r="U168" s="2">
        <v>143</v>
      </c>
    </row>
    <row r="169" spans="2:23" ht="14.45" customHeight="1" x14ac:dyDescent="0.25">
      <c r="B169" t="s">
        <v>2710</v>
      </c>
      <c r="C169" s="117">
        <v>120</v>
      </c>
      <c r="D169" t="s">
        <v>1090</v>
      </c>
      <c r="E169" t="s">
        <v>746</v>
      </c>
      <c r="F169" s="2" t="s">
        <v>2411</v>
      </c>
      <c r="G169" t="s">
        <v>2420</v>
      </c>
      <c r="H169" s="2" t="s">
        <v>2413</v>
      </c>
      <c r="I169" t="s">
        <v>885</v>
      </c>
      <c r="J169" t="s">
        <v>2414</v>
      </c>
      <c r="K169" t="s">
        <v>2415</v>
      </c>
      <c r="L169" s="37" t="s">
        <v>2711</v>
      </c>
      <c r="M169" t="s">
        <v>2048</v>
      </c>
      <c r="N169" s="37" t="s">
        <v>895</v>
      </c>
      <c r="O169" s="2" t="s">
        <v>990</v>
      </c>
      <c r="P169" s="50" t="s">
        <v>2278</v>
      </c>
      <c r="Q169" s="4" t="s">
        <v>901</v>
      </c>
      <c r="R169" s="37"/>
      <c r="S169" s="91" t="s">
        <v>2681</v>
      </c>
      <c r="T169" s="2" t="s">
        <v>2422</v>
      </c>
      <c r="U169" s="2">
        <v>250</v>
      </c>
    </row>
    <row r="170" spans="2:23" ht="14.45" customHeight="1" x14ac:dyDescent="0.25">
      <c r="B170" t="s">
        <v>2712</v>
      </c>
      <c r="C170" s="117">
        <v>120</v>
      </c>
      <c r="D170" t="s">
        <v>1090</v>
      </c>
      <c r="E170" t="s">
        <v>746</v>
      </c>
      <c r="F170" s="2" t="s">
        <v>2411</v>
      </c>
      <c r="G170" t="s">
        <v>2420</v>
      </c>
      <c r="H170" s="2" t="s">
        <v>2413</v>
      </c>
      <c r="I170" t="s">
        <v>885</v>
      </c>
      <c r="J170" t="s">
        <v>2414</v>
      </c>
      <c r="K170" t="s">
        <v>2415</v>
      </c>
      <c r="L170" s="37" t="s">
        <v>2711</v>
      </c>
      <c r="M170" t="s">
        <v>2059</v>
      </c>
      <c r="N170" s="37" t="s">
        <v>895</v>
      </c>
      <c r="O170" s="2" t="s">
        <v>990</v>
      </c>
      <c r="P170" s="50" t="s">
        <v>2278</v>
      </c>
      <c r="Q170" s="4">
        <v>96896894</v>
      </c>
      <c r="R170" s="37" t="s">
        <v>2713</v>
      </c>
      <c r="S170" s="91" t="s">
        <v>2681</v>
      </c>
      <c r="T170" s="2" t="s">
        <v>2422</v>
      </c>
      <c r="U170" s="2">
        <v>250</v>
      </c>
      <c r="V170" s="91" t="s">
        <v>2714</v>
      </c>
    </row>
    <row r="171" spans="2:23" ht="14.45" customHeight="1" x14ac:dyDescent="0.25">
      <c r="B171" t="s">
        <v>2715</v>
      </c>
      <c r="C171" s="117">
        <v>120</v>
      </c>
      <c r="D171" t="s">
        <v>1090</v>
      </c>
      <c r="E171" t="s">
        <v>746</v>
      </c>
      <c r="F171" s="2" t="s">
        <v>2411</v>
      </c>
      <c r="G171" t="s">
        <v>2420</v>
      </c>
      <c r="H171" s="2" t="s">
        <v>2413</v>
      </c>
      <c r="I171" t="s">
        <v>885</v>
      </c>
      <c r="J171" t="s">
        <v>2414</v>
      </c>
      <c r="K171" t="s">
        <v>2415</v>
      </c>
      <c r="L171" s="37" t="s">
        <v>2711</v>
      </c>
      <c r="M171" t="s">
        <v>2267</v>
      </c>
      <c r="N171" s="37" t="s">
        <v>895</v>
      </c>
      <c r="O171" s="2" t="s">
        <v>990</v>
      </c>
      <c r="P171" s="50" t="s">
        <v>2278</v>
      </c>
      <c r="Q171" s="4">
        <v>96896894</v>
      </c>
      <c r="R171" s="37" t="s">
        <v>2713</v>
      </c>
      <c r="S171" s="91" t="s">
        <v>2681</v>
      </c>
      <c r="T171" s="2" t="s">
        <v>2422</v>
      </c>
      <c r="U171" s="2">
        <v>250</v>
      </c>
      <c r="V171" s="91" t="s">
        <v>2714</v>
      </c>
    </row>
    <row r="172" spans="2:23" ht="14.45" customHeight="1" x14ac:dyDescent="0.25">
      <c r="B172" t="s">
        <v>2716</v>
      </c>
      <c r="C172" s="117">
        <v>120</v>
      </c>
      <c r="D172" t="s">
        <v>1090</v>
      </c>
      <c r="E172" t="s">
        <v>746</v>
      </c>
      <c r="F172" s="2" t="s">
        <v>2411</v>
      </c>
      <c r="G172" t="s">
        <v>2420</v>
      </c>
      <c r="H172" s="2" t="s">
        <v>2413</v>
      </c>
      <c r="I172" t="s">
        <v>885</v>
      </c>
      <c r="J172" t="s">
        <v>2414</v>
      </c>
      <c r="K172" t="s">
        <v>2415</v>
      </c>
      <c r="L172" s="37" t="s">
        <v>2711</v>
      </c>
      <c r="M172" t="s">
        <v>2717</v>
      </c>
      <c r="N172" s="37" t="s">
        <v>895</v>
      </c>
      <c r="O172" s="2" t="s">
        <v>990</v>
      </c>
      <c r="P172" s="50" t="s">
        <v>2278</v>
      </c>
      <c r="Q172" s="4">
        <v>96896894</v>
      </c>
      <c r="R172" s="37" t="s">
        <v>2713</v>
      </c>
      <c r="S172" s="91" t="s">
        <v>2681</v>
      </c>
      <c r="T172" s="2" t="s">
        <v>2422</v>
      </c>
      <c r="U172" s="2">
        <v>250</v>
      </c>
      <c r="V172" s="91" t="s">
        <v>2714</v>
      </c>
      <c r="W172" s="2"/>
    </row>
    <row r="173" spans="2:23" ht="14.45" customHeight="1" x14ac:dyDescent="0.25">
      <c r="B173" t="s">
        <v>2718</v>
      </c>
      <c r="C173" s="117">
        <v>120</v>
      </c>
      <c r="D173" t="s">
        <v>1090</v>
      </c>
      <c r="E173" t="s">
        <v>746</v>
      </c>
      <c r="F173" s="2" t="s">
        <v>2411</v>
      </c>
      <c r="G173" t="s">
        <v>2420</v>
      </c>
      <c r="H173" s="2" t="s">
        <v>2413</v>
      </c>
      <c r="I173" t="s">
        <v>885</v>
      </c>
      <c r="J173" t="s">
        <v>2414</v>
      </c>
      <c r="K173" t="s">
        <v>2415</v>
      </c>
      <c r="L173" s="37" t="s">
        <v>2711</v>
      </c>
      <c r="M173" t="s">
        <v>2673</v>
      </c>
      <c r="N173" s="37" t="s">
        <v>895</v>
      </c>
      <c r="O173" s="2" t="s">
        <v>990</v>
      </c>
      <c r="P173" s="50" t="s">
        <v>2278</v>
      </c>
      <c r="Q173" s="4" t="s">
        <v>901</v>
      </c>
      <c r="S173" s="93" t="s">
        <v>2686</v>
      </c>
      <c r="T173" s="2" t="s">
        <v>2422</v>
      </c>
      <c r="U173" s="2">
        <v>250</v>
      </c>
    </row>
    <row r="174" spans="2:23" x14ac:dyDescent="0.2">
      <c r="B174" t="s">
        <v>2719</v>
      </c>
      <c r="C174" s="118">
        <v>275</v>
      </c>
      <c r="D174" t="s">
        <v>1257</v>
      </c>
      <c r="E174" t="s">
        <v>257</v>
      </c>
      <c r="F174" t="s">
        <v>2411</v>
      </c>
      <c r="G174" t="s">
        <v>2412</v>
      </c>
      <c r="H174" t="s">
        <v>2413</v>
      </c>
      <c r="I174" t="s">
        <v>885</v>
      </c>
      <c r="J174" t="s">
        <v>2414</v>
      </c>
      <c r="K174" t="s">
        <v>2415</v>
      </c>
      <c r="L174" t="s">
        <v>2416</v>
      </c>
      <c r="M174" t="s">
        <v>2054</v>
      </c>
      <c r="N174" t="s">
        <v>895</v>
      </c>
      <c r="O174" t="s">
        <v>928</v>
      </c>
      <c r="P174" s="50" t="s">
        <v>2720</v>
      </c>
      <c r="Q174" s="4">
        <v>99176367</v>
      </c>
      <c r="R174" t="s">
        <v>2721</v>
      </c>
      <c r="S174" t="s">
        <v>2418</v>
      </c>
      <c r="T174" t="s">
        <v>2422</v>
      </c>
      <c r="U174">
        <v>126</v>
      </c>
    </row>
    <row r="175" spans="2:23" x14ac:dyDescent="0.2">
      <c r="B175" t="s">
        <v>2722</v>
      </c>
      <c r="C175" s="118">
        <v>275</v>
      </c>
      <c r="D175" t="s">
        <v>1257</v>
      </c>
      <c r="E175" t="s">
        <v>257</v>
      </c>
      <c r="F175" s="2" t="s">
        <v>2411</v>
      </c>
      <c r="G175" t="s">
        <v>2420</v>
      </c>
      <c r="H175" s="2" t="s">
        <v>2413</v>
      </c>
      <c r="I175" t="s">
        <v>885</v>
      </c>
      <c r="J175" t="s">
        <v>2414</v>
      </c>
      <c r="K175" t="s">
        <v>2415</v>
      </c>
      <c r="L175" s="37" t="s">
        <v>2416</v>
      </c>
      <c r="M175" s="37" t="s">
        <v>2054</v>
      </c>
      <c r="N175" s="37" t="s">
        <v>895</v>
      </c>
      <c r="O175" s="2" t="s">
        <v>884</v>
      </c>
      <c r="P175" s="50" t="s">
        <v>2720</v>
      </c>
      <c r="Q175" s="38">
        <v>99176367</v>
      </c>
      <c r="R175" s="37" t="s">
        <v>2721</v>
      </c>
      <c r="S175" s="2" t="s">
        <v>2421</v>
      </c>
      <c r="T175" s="2" t="s">
        <v>2422</v>
      </c>
      <c r="U175" s="2">
        <v>126</v>
      </c>
    </row>
    <row r="176" spans="2:23" x14ac:dyDescent="0.2">
      <c r="B176" t="s">
        <v>2723</v>
      </c>
      <c r="C176" s="118">
        <v>275</v>
      </c>
      <c r="D176" t="s">
        <v>909</v>
      </c>
      <c r="E176" t="s">
        <v>257</v>
      </c>
      <c r="F176" t="s">
        <v>2411</v>
      </c>
      <c r="G176" t="s">
        <v>2412</v>
      </c>
      <c r="H176" t="s">
        <v>2413</v>
      </c>
      <c r="I176" t="s">
        <v>885</v>
      </c>
      <c r="J176" t="s">
        <v>2414</v>
      </c>
      <c r="K176" t="s">
        <v>2415</v>
      </c>
      <c r="L176" t="s">
        <v>2416</v>
      </c>
      <c r="M176" t="s">
        <v>2054</v>
      </c>
      <c r="N176" t="s">
        <v>895</v>
      </c>
      <c r="O176" t="s">
        <v>928</v>
      </c>
      <c r="P176" s="50" t="s">
        <v>2720</v>
      </c>
      <c r="Q176" s="4">
        <v>99176367</v>
      </c>
      <c r="R176" s="37" t="s">
        <v>2721</v>
      </c>
      <c r="S176" t="s">
        <v>2418</v>
      </c>
      <c r="T176" t="s">
        <v>2422</v>
      </c>
      <c r="U176">
        <v>126</v>
      </c>
    </row>
    <row r="177" spans="2:21" x14ac:dyDescent="0.2">
      <c r="B177" t="s">
        <v>2724</v>
      </c>
      <c r="C177" s="118">
        <v>275</v>
      </c>
      <c r="D177" t="s">
        <v>909</v>
      </c>
      <c r="E177" t="s">
        <v>257</v>
      </c>
      <c r="F177" t="s">
        <v>2411</v>
      </c>
      <c r="G177" t="s">
        <v>2420</v>
      </c>
      <c r="H177" t="s">
        <v>2413</v>
      </c>
      <c r="I177" t="s">
        <v>885</v>
      </c>
      <c r="J177" t="s">
        <v>2414</v>
      </c>
      <c r="K177" t="s">
        <v>2415</v>
      </c>
      <c r="L177" t="s">
        <v>2416</v>
      </c>
      <c r="M177" t="s">
        <v>2054</v>
      </c>
      <c r="N177" t="s">
        <v>895</v>
      </c>
      <c r="O177" t="s">
        <v>884</v>
      </c>
      <c r="P177" s="50" t="s">
        <v>2720</v>
      </c>
      <c r="Q177" s="4">
        <v>99176367</v>
      </c>
      <c r="R177" s="37" t="s">
        <v>2721</v>
      </c>
      <c r="S177" t="s">
        <v>2421</v>
      </c>
      <c r="T177" t="s">
        <v>2422</v>
      </c>
      <c r="U177">
        <v>126</v>
      </c>
    </row>
    <row r="178" spans="2:21" x14ac:dyDescent="0.2">
      <c r="B178" t="s">
        <v>2725</v>
      </c>
      <c r="C178" s="118">
        <v>275</v>
      </c>
      <c r="D178" t="s">
        <v>920</v>
      </c>
      <c r="E178" t="s">
        <v>257</v>
      </c>
      <c r="F178" t="s">
        <v>2411</v>
      </c>
      <c r="G178" t="s">
        <v>2412</v>
      </c>
      <c r="H178" t="s">
        <v>2413</v>
      </c>
      <c r="I178" t="s">
        <v>885</v>
      </c>
      <c r="J178" t="s">
        <v>2414</v>
      </c>
      <c r="K178" t="s">
        <v>2415</v>
      </c>
      <c r="L178" t="s">
        <v>2416</v>
      </c>
      <c r="M178" t="s">
        <v>2054</v>
      </c>
      <c r="N178" t="s">
        <v>895</v>
      </c>
      <c r="O178" t="s">
        <v>928</v>
      </c>
      <c r="P178" s="50" t="s">
        <v>2720</v>
      </c>
      <c r="Q178" s="4">
        <v>99176367</v>
      </c>
      <c r="R178" s="37" t="s">
        <v>2721</v>
      </c>
      <c r="S178" t="s">
        <v>2418</v>
      </c>
      <c r="T178" t="s">
        <v>2422</v>
      </c>
      <c r="U178">
        <v>126</v>
      </c>
    </row>
    <row r="179" spans="2:21" x14ac:dyDescent="0.2">
      <c r="B179" t="s">
        <v>2726</v>
      </c>
      <c r="C179" s="118">
        <v>275</v>
      </c>
      <c r="D179" t="s">
        <v>920</v>
      </c>
      <c r="E179" t="s">
        <v>257</v>
      </c>
      <c r="F179" t="s">
        <v>2411</v>
      </c>
      <c r="G179" t="s">
        <v>2420</v>
      </c>
      <c r="H179" t="s">
        <v>2413</v>
      </c>
      <c r="I179" t="s">
        <v>885</v>
      </c>
      <c r="J179" t="s">
        <v>2414</v>
      </c>
      <c r="K179" t="s">
        <v>2415</v>
      </c>
      <c r="L179" t="s">
        <v>2416</v>
      </c>
      <c r="M179" t="s">
        <v>2054</v>
      </c>
      <c r="N179" t="s">
        <v>895</v>
      </c>
      <c r="O179" t="s">
        <v>884</v>
      </c>
      <c r="P179" s="50" t="s">
        <v>2720</v>
      </c>
      <c r="Q179" s="4">
        <v>99176367</v>
      </c>
      <c r="R179" s="37" t="s">
        <v>2721</v>
      </c>
      <c r="S179" t="s">
        <v>2421</v>
      </c>
      <c r="T179" t="s">
        <v>2422</v>
      </c>
      <c r="U179">
        <v>126</v>
      </c>
    </row>
    <row r="180" spans="2:21" x14ac:dyDescent="0.2">
      <c r="B180" t="s">
        <v>2727</v>
      </c>
      <c r="C180" s="118">
        <v>275</v>
      </c>
      <c r="D180" t="s">
        <v>1410</v>
      </c>
      <c r="E180" t="s">
        <v>257</v>
      </c>
      <c r="F180" t="s">
        <v>2411</v>
      </c>
      <c r="G180" t="s">
        <v>2412</v>
      </c>
      <c r="H180" t="s">
        <v>2413</v>
      </c>
      <c r="I180" t="s">
        <v>885</v>
      </c>
      <c r="J180" t="s">
        <v>2414</v>
      </c>
      <c r="K180" t="s">
        <v>2415</v>
      </c>
      <c r="L180" t="s">
        <v>2416</v>
      </c>
      <c r="M180" t="s">
        <v>2054</v>
      </c>
      <c r="N180" t="s">
        <v>895</v>
      </c>
      <c r="O180" t="s">
        <v>928</v>
      </c>
      <c r="P180" s="50" t="s">
        <v>2720</v>
      </c>
      <c r="Q180" s="4">
        <v>99176367</v>
      </c>
      <c r="R180" s="37" t="s">
        <v>2721</v>
      </c>
      <c r="S180" t="s">
        <v>2418</v>
      </c>
      <c r="T180" t="s">
        <v>2422</v>
      </c>
      <c r="U180">
        <v>126</v>
      </c>
    </row>
    <row r="181" spans="2:21" x14ac:dyDescent="0.2">
      <c r="B181" t="s">
        <v>2728</v>
      </c>
      <c r="C181" s="118">
        <v>275</v>
      </c>
      <c r="D181" t="s">
        <v>1410</v>
      </c>
      <c r="E181" t="s">
        <v>257</v>
      </c>
      <c r="F181" t="s">
        <v>2411</v>
      </c>
      <c r="G181" t="s">
        <v>2420</v>
      </c>
      <c r="H181" t="s">
        <v>2413</v>
      </c>
      <c r="I181" t="s">
        <v>885</v>
      </c>
      <c r="J181" t="s">
        <v>2414</v>
      </c>
      <c r="K181" t="s">
        <v>2415</v>
      </c>
      <c r="L181" t="s">
        <v>2416</v>
      </c>
      <c r="M181" t="s">
        <v>2054</v>
      </c>
      <c r="N181" t="s">
        <v>895</v>
      </c>
      <c r="O181" t="s">
        <v>884</v>
      </c>
      <c r="P181" s="50" t="s">
        <v>2720</v>
      </c>
      <c r="Q181" s="4">
        <v>99176367</v>
      </c>
      <c r="R181" s="37" t="s">
        <v>2721</v>
      </c>
      <c r="S181" t="s">
        <v>2421</v>
      </c>
      <c r="T181" t="s">
        <v>2422</v>
      </c>
      <c r="U181">
        <v>126</v>
      </c>
    </row>
    <row r="182" spans="2:21" x14ac:dyDescent="0.2">
      <c r="B182" t="s">
        <v>2729</v>
      </c>
      <c r="C182" s="118">
        <v>275</v>
      </c>
      <c r="D182" t="s">
        <v>1510</v>
      </c>
      <c r="E182" t="s">
        <v>257</v>
      </c>
      <c r="F182" t="s">
        <v>2411</v>
      </c>
      <c r="G182" t="s">
        <v>2412</v>
      </c>
      <c r="H182" t="s">
        <v>2413</v>
      </c>
      <c r="I182" t="s">
        <v>885</v>
      </c>
      <c r="J182" t="s">
        <v>2414</v>
      </c>
      <c r="K182" t="s">
        <v>2415</v>
      </c>
      <c r="L182" t="s">
        <v>2416</v>
      </c>
      <c r="M182" t="s">
        <v>2054</v>
      </c>
      <c r="N182" t="s">
        <v>895</v>
      </c>
      <c r="O182" t="s">
        <v>990</v>
      </c>
      <c r="P182" s="50" t="s">
        <v>2720</v>
      </c>
      <c r="Q182" s="4">
        <v>99176367</v>
      </c>
      <c r="R182" s="37" t="s">
        <v>2721</v>
      </c>
      <c r="S182" t="s">
        <v>2418</v>
      </c>
      <c r="T182" t="s">
        <v>2422</v>
      </c>
      <c r="U182">
        <v>126</v>
      </c>
    </row>
    <row r="183" spans="2:21" x14ac:dyDescent="0.2">
      <c r="B183" t="s">
        <v>2730</v>
      </c>
      <c r="C183" s="118">
        <v>275</v>
      </c>
      <c r="D183" t="s">
        <v>1510</v>
      </c>
      <c r="E183" t="s">
        <v>257</v>
      </c>
      <c r="F183" t="s">
        <v>2411</v>
      </c>
      <c r="G183" t="s">
        <v>2420</v>
      </c>
      <c r="H183" t="s">
        <v>2413</v>
      </c>
      <c r="I183" t="s">
        <v>885</v>
      </c>
      <c r="J183" t="s">
        <v>2414</v>
      </c>
      <c r="K183" t="s">
        <v>2415</v>
      </c>
      <c r="L183" t="s">
        <v>2416</v>
      </c>
      <c r="M183" t="s">
        <v>2054</v>
      </c>
      <c r="N183" t="s">
        <v>895</v>
      </c>
      <c r="O183" t="s">
        <v>1232</v>
      </c>
      <c r="P183" s="50" t="s">
        <v>2720</v>
      </c>
      <c r="Q183" s="4">
        <v>99176367</v>
      </c>
      <c r="R183" s="37" t="s">
        <v>2721</v>
      </c>
      <c r="S183" t="s">
        <v>2421</v>
      </c>
      <c r="T183" t="s">
        <v>2422</v>
      </c>
      <c r="U183">
        <v>126</v>
      </c>
    </row>
    <row r="184" spans="2:21" x14ac:dyDescent="0.2">
      <c r="B184" t="s">
        <v>2731</v>
      </c>
      <c r="C184" s="118">
        <v>275</v>
      </c>
      <c r="D184" t="s">
        <v>1611</v>
      </c>
      <c r="E184" t="s">
        <v>257</v>
      </c>
      <c r="F184" t="s">
        <v>2411</v>
      </c>
      <c r="G184" t="s">
        <v>2412</v>
      </c>
      <c r="H184" t="s">
        <v>2413</v>
      </c>
      <c r="I184" t="s">
        <v>885</v>
      </c>
      <c r="J184" t="s">
        <v>2414</v>
      </c>
      <c r="K184" t="s">
        <v>2415</v>
      </c>
      <c r="L184" t="s">
        <v>2416</v>
      </c>
      <c r="M184" t="s">
        <v>2054</v>
      </c>
      <c r="N184" t="s">
        <v>895</v>
      </c>
      <c r="O184" t="s">
        <v>990</v>
      </c>
      <c r="P184" s="50" t="s">
        <v>2720</v>
      </c>
      <c r="Q184" s="4">
        <v>99176367</v>
      </c>
      <c r="R184" s="37" t="s">
        <v>2721</v>
      </c>
      <c r="S184" t="s">
        <v>2418</v>
      </c>
      <c r="T184" t="s">
        <v>2422</v>
      </c>
      <c r="U184">
        <v>126</v>
      </c>
    </row>
    <row r="185" spans="2:21" x14ac:dyDescent="0.2">
      <c r="B185" t="s">
        <v>2732</v>
      </c>
      <c r="C185" s="118">
        <v>275</v>
      </c>
      <c r="D185" t="s">
        <v>1611</v>
      </c>
      <c r="E185" t="s">
        <v>257</v>
      </c>
      <c r="F185" t="s">
        <v>2411</v>
      </c>
      <c r="G185" t="s">
        <v>2420</v>
      </c>
      <c r="H185" t="s">
        <v>2413</v>
      </c>
      <c r="I185" t="s">
        <v>885</v>
      </c>
      <c r="J185" t="s">
        <v>2414</v>
      </c>
      <c r="K185" t="s">
        <v>2415</v>
      </c>
      <c r="L185" t="s">
        <v>2416</v>
      </c>
      <c r="M185" t="s">
        <v>2054</v>
      </c>
      <c r="N185" t="s">
        <v>895</v>
      </c>
      <c r="O185" t="s">
        <v>1232</v>
      </c>
      <c r="P185" s="50" t="s">
        <v>2720</v>
      </c>
      <c r="Q185" s="4">
        <v>99176367</v>
      </c>
      <c r="R185" s="37" t="s">
        <v>2721</v>
      </c>
      <c r="S185" t="s">
        <v>2421</v>
      </c>
      <c r="T185" t="s">
        <v>2422</v>
      </c>
      <c r="U185">
        <v>126</v>
      </c>
    </row>
    <row r="186" spans="2:21" x14ac:dyDescent="0.2">
      <c r="B186" t="s">
        <v>2733</v>
      </c>
      <c r="C186" s="118">
        <v>275</v>
      </c>
      <c r="D186" t="s">
        <v>1726</v>
      </c>
      <c r="E186" t="s">
        <v>257</v>
      </c>
      <c r="F186" t="s">
        <v>2411</v>
      </c>
      <c r="G186" t="s">
        <v>2412</v>
      </c>
      <c r="H186" t="s">
        <v>2413</v>
      </c>
      <c r="I186" t="s">
        <v>885</v>
      </c>
      <c r="J186" t="s">
        <v>2414</v>
      </c>
      <c r="K186" t="s">
        <v>2415</v>
      </c>
      <c r="L186" t="s">
        <v>2416</v>
      </c>
      <c r="M186" t="s">
        <v>2054</v>
      </c>
      <c r="N186" t="s">
        <v>895</v>
      </c>
      <c r="O186" t="s">
        <v>990</v>
      </c>
      <c r="P186" s="50" t="s">
        <v>2720</v>
      </c>
      <c r="Q186" s="4">
        <v>99176367</v>
      </c>
      <c r="R186" s="37" t="s">
        <v>2721</v>
      </c>
      <c r="S186" t="s">
        <v>2418</v>
      </c>
      <c r="T186" t="s">
        <v>2422</v>
      </c>
      <c r="U186">
        <v>126</v>
      </c>
    </row>
    <row r="187" spans="2:21" x14ac:dyDescent="0.2">
      <c r="B187" t="s">
        <v>2734</v>
      </c>
      <c r="C187" s="118">
        <v>275</v>
      </c>
      <c r="D187" t="s">
        <v>1726</v>
      </c>
      <c r="E187" t="s">
        <v>257</v>
      </c>
      <c r="F187" t="s">
        <v>2411</v>
      </c>
      <c r="G187" t="s">
        <v>2420</v>
      </c>
      <c r="H187" t="s">
        <v>2413</v>
      </c>
      <c r="I187" t="s">
        <v>885</v>
      </c>
      <c r="J187" t="s">
        <v>2414</v>
      </c>
      <c r="K187" t="s">
        <v>2415</v>
      </c>
      <c r="L187" t="s">
        <v>2416</v>
      </c>
      <c r="M187" t="s">
        <v>2054</v>
      </c>
      <c r="N187" t="s">
        <v>895</v>
      </c>
      <c r="O187" t="s">
        <v>1232</v>
      </c>
      <c r="P187" s="50" t="s">
        <v>2720</v>
      </c>
      <c r="Q187" s="4">
        <v>99176367</v>
      </c>
      <c r="R187" s="37" t="s">
        <v>2721</v>
      </c>
      <c r="S187" t="s">
        <v>2421</v>
      </c>
      <c r="T187" t="s">
        <v>2422</v>
      </c>
      <c r="U187">
        <v>126</v>
      </c>
    </row>
    <row r="188" spans="2:21" x14ac:dyDescent="0.2">
      <c r="B188" t="s">
        <v>2735</v>
      </c>
      <c r="C188" s="118">
        <v>275</v>
      </c>
      <c r="D188" t="s">
        <v>1309</v>
      </c>
      <c r="E188" t="s">
        <v>257</v>
      </c>
      <c r="F188" t="s">
        <v>2411</v>
      </c>
      <c r="G188" t="s">
        <v>2412</v>
      </c>
      <c r="H188" t="s">
        <v>2413</v>
      </c>
      <c r="I188" t="s">
        <v>885</v>
      </c>
      <c r="J188" t="s">
        <v>2414</v>
      </c>
      <c r="K188" t="s">
        <v>2415</v>
      </c>
      <c r="L188" t="s">
        <v>2416</v>
      </c>
      <c r="M188" t="s">
        <v>2054</v>
      </c>
      <c r="N188" t="s">
        <v>895</v>
      </c>
      <c r="O188" t="s">
        <v>928</v>
      </c>
      <c r="P188" s="50" t="s">
        <v>2720</v>
      </c>
      <c r="Q188" s="4">
        <v>99176376</v>
      </c>
      <c r="R188" s="37" t="s">
        <v>2736</v>
      </c>
      <c r="S188" t="s">
        <v>2437</v>
      </c>
      <c r="T188" t="s">
        <v>2422</v>
      </c>
      <c r="U188">
        <v>300</v>
      </c>
    </row>
    <row r="189" spans="2:21" x14ac:dyDescent="0.2">
      <c r="B189" t="s">
        <v>2737</v>
      </c>
      <c r="C189" s="118">
        <v>275</v>
      </c>
      <c r="D189" t="s">
        <v>1309</v>
      </c>
      <c r="E189" t="s">
        <v>257</v>
      </c>
      <c r="F189" t="s">
        <v>2411</v>
      </c>
      <c r="G189" t="s">
        <v>2420</v>
      </c>
      <c r="H189" t="s">
        <v>2413</v>
      </c>
      <c r="I189" t="s">
        <v>885</v>
      </c>
      <c r="J189" t="s">
        <v>2414</v>
      </c>
      <c r="K189" t="s">
        <v>2415</v>
      </c>
      <c r="L189" t="s">
        <v>2416</v>
      </c>
      <c r="M189" t="s">
        <v>2054</v>
      </c>
      <c r="N189" t="s">
        <v>895</v>
      </c>
      <c r="O189" t="s">
        <v>884</v>
      </c>
      <c r="P189" s="50" t="s">
        <v>2720</v>
      </c>
      <c r="Q189" s="4" t="s">
        <v>901</v>
      </c>
      <c r="R189" s="37"/>
      <c r="S189" t="s">
        <v>2439</v>
      </c>
      <c r="T189" t="s">
        <v>2422</v>
      </c>
      <c r="U189">
        <v>300</v>
      </c>
    </row>
    <row r="190" spans="2:21" x14ac:dyDescent="0.2">
      <c r="B190" t="s">
        <v>2738</v>
      </c>
      <c r="C190" s="118">
        <v>275</v>
      </c>
      <c r="D190" t="s">
        <v>1342</v>
      </c>
      <c r="E190" t="s">
        <v>257</v>
      </c>
      <c r="F190" t="s">
        <v>2411</v>
      </c>
      <c r="G190" t="s">
        <v>2412</v>
      </c>
      <c r="H190" t="s">
        <v>2413</v>
      </c>
      <c r="I190" t="s">
        <v>885</v>
      </c>
      <c r="J190" t="s">
        <v>2414</v>
      </c>
      <c r="K190" t="s">
        <v>2415</v>
      </c>
      <c r="L190" t="s">
        <v>2416</v>
      </c>
      <c r="M190" t="s">
        <v>2054</v>
      </c>
      <c r="N190" t="s">
        <v>895</v>
      </c>
      <c r="O190" t="s">
        <v>928</v>
      </c>
      <c r="P190" s="50" t="s">
        <v>2720</v>
      </c>
      <c r="Q190" s="4">
        <v>99176376</v>
      </c>
      <c r="R190" s="37" t="s">
        <v>2736</v>
      </c>
      <c r="S190" t="s">
        <v>2437</v>
      </c>
      <c r="T190" t="s">
        <v>2422</v>
      </c>
      <c r="U190">
        <v>300</v>
      </c>
    </row>
    <row r="191" spans="2:21" x14ac:dyDescent="0.2">
      <c r="B191" t="s">
        <v>2739</v>
      </c>
      <c r="C191" s="118">
        <v>275</v>
      </c>
      <c r="D191" t="s">
        <v>1342</v>
      </c>
      <c r="E191" t="s">
        <v>257</v>
      </c>
      <c r="F191" t="s">
        <v>2411</v>
      </c>
      <c r="G191" t="s">
        <v>2420</v>
      </c>
      <c r="H191" t="s">
        <v>2413</v>
      </c>
      <c r="I191" t="s">
        <v>885</v>
      </c>
      <c r="J191" t="s">
        <v>2414</v>
      </c>
      <c r="K191" t="s">
        <v>2415</v>
      </c>
      <c r="L191" t="s">
        <v>2416</v>
      </c>
      <c r="M191" t="s">
        <v>2054</v>
      </c>
      <c r="N191" t="s">
        <v>895</v>
      </c>
      <c r="O191" t="s">
        <v>884</v>
      </c>
      <c r="P191" s="50" t="s">
        <v>2720</v>
      </c>
      <c r="Q191" s="4" t="s">
        <v>901</v>
      </c>
      <c r="R191" s="37"/>
      <c r="S191" t="s">
        <v>2439</v>
      </c>
      <c r="T191" t="s">
        <v>2422</v>
      </c>
      <c r="U191">
        <v>300</v>
      </c>
    </row>
    <row r="192" spans="2:21" x14ac:dyDescent="0.2">
      <c r="B192" t="s">
        <v>2740</v>
      </c>
      <c r="C192" s="118">
        <v>275</v>
      </c>
      <c r="D192" t="s">
        <v>1376</v>
      </c>
      <c r="E192" t="s">
        <v>257</v>
      </c>
      <c r="F192" t="s">
        <v>2411</v>
      </c>
      <c r="G192" t="s">
        <v>2412</v>
      </c>
      <c r="H192" t="s">
        <v>2413</v>
      </c>
      <c r="I192" t="s">
        <v>885</v>
      </c>
      <c r="J192" t="s">
        <v>2414</v>
      </c>
      <c r="K192" t="s">
        <v>2415</v>
      </c>
      <c r="L192" t="s">
        <v>2416</v>
      </c>
      <c r="M192" t="s">
        <v>2054</v>
      </c>
      <c r="N192" t="s">
        <v>895</v>
      </c>
      <c r="O192" t="s">
        <v>928</v>
      </c>
      <c r="P192" s="50" t="s">
        <v>2720</v>
      </c>
      <c r="Q192" s="4">
        <v>99176376</v>
      </c>
      <c r="R192" s="37" t="s">
        <v>2736</v>
      </c>
      <c r="S192" t="s">
        <v>2437</v>
      </c>
      <c r="T192" t="s">
        <v>2422</v>
      </c>
      <c r="U192">
        <v>300</v>
      </c>
    </row>
    <row r="193" spans="2:21" x14ac:dyDescent="0.2">
      <c r="B193" t="s">
        <v>2741</v>
      </c>
      <c r="C193" s="118">
        <v>275</v>
      </c>
      <c r="D193" t="s">
        <v>1376</v>
      </c>
      <c r="E193" t="s">
        <v>257</v>
      </c>
      <c r="F193" t="s">
        <v>2411</v>
      </c>
      <c r="G193" t="s">
        <v>2420</v>
      </c>
      <c r="H193" t="s">
        <v>2413</v>
      </c>
      <c r="I193" t="s">
        <v>885</v>
      </c>
      <c r="J193" t="s">
        <v>2414</v>
      </c>
      <c r="K193" t="s">
        <v>2415</v>
      </c>
      <c r="L193" t="s">
        <v>2416</v>
      </c>
      <c r="M193" t="s">
        <v>2054</v>
      </c>
      <c r="N193" t="s">
        <v>895</v>
      </c>
      <c r="O193" t="s">
        <v>884</v>
      </c>
      <c r="P193" s="50" t="s">
        <v>2720</v>
      </c>
      <c r="Q193" s="4" t="s">
        <v>901</v>
      </c>
      <c r="R193" s="37"/>
      <c r="S193" t="s">
        <v>2439</v>
      </c>
      <c r="T193" t="s">
        <v>2422</v>
      </c>
      <c r="U193">
        <v>300</v>
      </c>
    </row>
    <row r="194" spans="2:21" x14ac:dyDescent="0.2">
      <c r="B194" t="s">
        <v>2742</v>
      </c>
      <c r="C194" s="118">
        <v>275</v>
      </c>
      <c r="D194" t="s">
        <v>1443</v>
      </c>
      <c r="E194" t="s">
        <v>257</v>
      </c>
      <c r="F194" t="s">
        <v>2411</v>
      </c>
      <c r="G194" t="s">
        <v>2412</v>
      </c>
      <c r="H194" t="s">
        <v>2413</v>
      </c>
      <c r="I194" t="s">
        <v>885</v>
      </c>
      <c r="J194" t="s">
        <v>2414</v>
      </c>
      <c r="K194" t="s">
        <v>2415</v>
      </c>
      <c r="L194" t="s">
        <v>2416</v>
      </c>
      <c r="M194" t="s">
        <v>2054</v>
      </c>
      <c r="N194" t="s">
        <v>895</v>
      </c>
      <c r="O194" t="s">
        <v>928</v>
      </c>
      <c r="P194" s="50" t="s">
        <v>2720</v>
      </c>
      <c r="Q194" s="4">
        <v>99176376</v>
      </c>
      <c r="R194" s="37" t="s">
        <v>2736</v>
      </c>
      <c r="S194" t="s">
        <v>2437</v>
      </c>
      <c r="T194" t="s">
        <v>2422</v>
      </c>
      <c r="U194">
        <v>300</v>
      </c>
    </row>
    <row r="195" spans="2:21" x14ac:dyDescent="0.2">
      <c r="B195" t="s">
        <v>2743</v>
      </c>
      <c r="C195" s="118">
        <v>275</v>
      </c>
      <c r="D195" t="s">
        <v>1443</v>
      </c>
      <c r="E195" t="s">
        <v>257</v>
      </c>
      <c r="F195" t="s">
        <v>2411</v>
      </c>
      <c r="G195" t="s">
        <v>2420</v>
      </c>
      <c r="H195" t="s">
        <v>2413</v>
      </c>
      <c r="I195" t="s">
        <v>885</v>
      </c>
      <c r="J195" t="s">
        <v>2414</v>
      </c>
      <c r="K195" t="s">
        <v>2415</v>
      </c>
      <c r="L195" t="s">
        <v>2416</v>
      </c>
      <c r="M195" t="s">
        <v>2054</v>
      </c>
      <c r="N195" t="s">
        <v>895</v>
      </c>
      <c r="O195" t="s">
        <v>884</v>
      </c>
      <c r="P195" s="50" t="s">
        <v>2720</v>
      </c>
      <c r="Q195" s="4" t="s">
        <v>901</v>
      </c>
      <c r="R195" s="37"/>
      <c r="S195" t="s">
        <v>2439</v>
      </c>
      <c r="T195" t="s">
        <v>2422</v>
      </c>
      <c r="U195">
        <v>300</v>
      </c>
    </row>
    <row r="196" spans="2:21" x14ac:dyDescent="0.2">
      <c r="B196" t="s">
        <v>2744</v>
      </c>
      <c r="C196" s="118">
        <v>275</v>
      </c>
      <c r="D196" t="s">
        <v>1543</v>
      </c>
      <c r="E196" t="s">
        <v>257</v>
      </c>
      <c r="F196" t="s">
        <v>2411</v>
      </c>
      <c r="G196" t="s">
        <v>2412</v>
      </c>
      <c r="H196" t="s">
        <v>2413</v>
      </c>
      <c r="I196" t="s">
        <v>885</v>
      </c>
      <c r="J196" t="s">
        <v>2414</v>
      </c>
      <c r="K196" t="s">
        <v>2415</v>
      </c>
      <c r="L196" t="s">
        <v>2416</v>
      </c>
      <c r="M196" t="s">
        <v>2054</v>
      </c>
      <c r="N196" t="s">
        <v>895</v>
      </c>
      <c r="O196" t="s">
        <v>990</v>
      </c>
      <c r="P196" s="50" t="s">
        <v>2720</v>
      </c>
      <c r="Q196" s="4">
        <v>99176376</v>
      </c>
      <c r="R196" s="37" t="s">
        <v>2736</v>
      </c>
      <c r="S196" t="s">
        <v>2437</v>
      </c>
      <c r="T196" t="s">
        <v>2422</v>
      </c>
      <c r="U196">
        <v>300</v>
      </c>
    </row>
    <row r="197" spans="2:21" x14ac:dyDescent="0.2">
      <c r="B197" t="s">
        <v>2745</v>
      </c>
      <c r="C197" s="118">
        <v>275</v>
      </c>
      <c r="D197" t="s">
        <v>1543</v>
      </c>
      <c r="E197" t="s">
        <v>257</v>
      </c>
      <c r="F197" t="s">
        <v>2411</v>
      </c>
      <c r="G197" t="s">
        <v>2420</v>
      </c>
      <c r="H197" t="s">
        <v>2413</v>
      </c>
      <c r="I197" t="s">
        <v>885</v>
      </c>
      <c r="J197" t="s">
        <v>2414</v>
      </c>
      <c r="K197" t="s">
        <v>2415</v>
      </c>
      <c r="L197" t="s">
        <v>2416</v>
      </c>
      <c r="M197" t="s">
        <v>2054</v>
      </c>
      <c r="N197" t="s">
        <v>895</v>
      </c>
      <c r="O197" t="s">
        <v>1232</v>
      </c>
      <c r="P197" s="50" t="s">
        <v>2720</v>
      </c>
      <c r="Q197" s="4" t="s">
        <v>901</v>
      </c>
      <c r="R197" s="37"/>
      <c r="S197" t="s">
        <v>2439</v>
      </c>
      <c r="T197" t="s">
        <v>2422</v>
      </c>
      <c r="U197">
        <v>300</v>
      </c>
    </row>
    <row r="198" spans="2:21" x14ac:dyDescent="0.2">
      <c r="B198" t="s">
        <v>2746</v>
      </c>
      <c r="C198" s="118">
        <v>275</v>
      </c>
      <c r="D198" t="s">
        <v>1645</v>
      </c>
      <c r="E198" t="s">
        <v>257</v>
      </c>
      <c r="F198" t="s">
        <v>2411</v>
      </c>
      <c r="G198" t="s">
        <v>2412</v>
      </c>
      <c r="H198" t="s">
        <v>2413</v>
      </c>
      <c r="I198" t="s">
        <v>885</v>
      </c>
      <c r="J198" t="s">
        <v>2414</v>
      </c>
      <c r="K198" t="s">
        <v>2415</v>
      </c>
      <c r="L198" t="s">
        <v>2416</v>
      </c>
      <c r="M198" t="s">
        <v>2054</v>
      </c>
      <c r="N198" t="s">
        <v>895</v>
      </c>
      <c r="O198" t="s">
        <v>990</v>
      </c>
      <c r="P198" s="50" t="s">
        <v>2720</v>
      </c>
      <c r="Q198" s="4">
        <v>99176376</v>
      </c>
      <c r="R198" s="37" t="s">
        <v>2736</v>
      </c>
      <c r="S198" t="s">
        <v>2437</v>
      </c>
      <c r="T198" t="s">
        <v>2422</v>
      </c>
      <c r="U198">
        <v>300</v>
      </c>
    </row>
    <row r="199" spans="2:21" x14ac:dyDescent="0.2">
      <c r="B199" t="s">
        <v>2747</v>
      </c>
      <c r="C199" s="118">
        <v>275</v>
      </c>
      <c r="D199" t="s">
        <v>1645</v>
      </c>
      <c r="E199" t="s">
        <v>257</v>
      </c>
      <c r="F199" t="s">
        <v>2411</v>
      </c>
      <c r="G199" t="s">
        <v>2420</v>
      </c>
      <c r="H199" t="s">
        <v>2413</v>
      </c>
      <c r="I199" t="s">
        <v>885</v>
      </c>
      <c r="J199" t="s">
        <v>2414</v>
      </c>
      <c r="K199" t="s">
        <v>2415</v>
      </c>
      <c r="L199" t="s">
        <v>2416</v>
      </c>
      <c r="M199" t="s">
        <v>2054</v>
      </c>
      <c r="N199" t="s">
        <v>895</v>
      </c>
      <c r="O199" t="s">
        <v>1232</v>
      </c>
      <c r="P199" s="50" t="s">
        <v>2720</v>
      </c>
      <c r="Q199" s="4" t="s">
        <v>901</v>
      </c>
      <c r="R199" s="37"/>
      <c r="S199" t="s">
        <v>2439</v>
      </c>
      <c r="T199" t="s">
        <v>2422</v>
      </c>
      <c r="U199">
        <v>300</v>
      </c>
    </row>
    <row r="200" spans="2:21" x14ac:dyDescent="0.2">
      <c r="B200" t="s">
        <v>2748</v>
      </c>
      <c r="C200" s="118">
        <v>275</v>
      </c>
      <c r="D200" t="s">
        <v>1760</v>
      </c>
      <c r="E200" t="s">
        <v>257</v>
      </c>
      <c r="F200" t="s">
        <v>2411</v>
      </c>
      <c r="G200" t="s">
        <v>2412</v>
      </c>
      <c r="H200" t="s">
        <v>2413</v>
      </c>
      <c r="I200" t="s">
        <v>885</v>
      </c>
      <c r="J200" t="s">
        <v>2414</v>
      </c>
      <c r="K200" t="s">
        <v>2415</v>
      </c>
      <c r="L200" t="s">
        <v>2416</v>
      </c>
      <c r="M200" t="s">
        <v>2054</v>
      </c>
      <c r="N200" t="s">
        <v>895</v>
      </c>
      <c r="O200" t="s">
        <v>990</v>
      </c>
      <c r="P200" s="50" t="s">
        <v>2720</v>
      </c>
      <c r="Q200" s="4">
        <v>99176376</v>
      </c>
      <c r="R200" s="37" t="s">
        <v>2736</v>
      </c>
      <c r="S200" t="s">
        <v>2437</v>
      </c>
      <c r="T200" t="s">
        <v>2422</v>
      </c>
      <c r="U200">
        <v>300</v>
      </c>
    </row>
    <row r="201" spans="2:21" x14ac:dyDescent="0.2">
      <c r="B201" t="s">
        <v>2749</v>
      </c>
      <c r="C201" s="118">
        <v>275</v>
      </c>
      <c r="D201" t="s">
        <v>1760</v>
      </c>
      <c r="E201" t="s">
        <v>257</v>
      </c>
      <c r="F201" t="s">
        <v>2411</v>
      </c>
      <c r="G201" t="s">
        <v>2420</v>
      </c>
      <c r="H201" t="s">
        <v>2413</v>
      </c>
      <c r="I201" t="s">
        <v>885</v>
      </c>
      <c r="J201" t="s">
        <v>2414</v>
      </c>
      <c r="K201" t="s">
        <v>2415</v>
      </c>
      <c r="L201" t="s">
        <v>2416</v>
      </c>
      <c r="M201" t="s">
        <v>2054</v>
      </c>
      <c r="N201" t="s">
        <v>895</v>
      </c>
      <c r="O201" t="s">
        <v>1232</v>
      </c>
      <c r="P201" s="50" t="s">
        <v>2720</v>
      </c>
      <c r="Q201" s="4" t="s">
        <v>901</v>
      </c>
      <c r="R201" s="37"/>
      <c r="S201" t="s">
        <v>2439</v>
      </c>
      <c r="T201" t="s">
        <v>2422</v>
      </c>
      <c r="U201">
        <v>300</v>
      </c>
    </row>
    <row r="202" spans="2:21" x14ac:dyDescent="0.2">
      <c r="B202" t="s">
        <v>2750</v>
      </c>
      <c r="C202" s="118">
        <v>275</v>
      </c>
      <c r="D202" t="s">
        <v>1477</v>
      </c>
      <c r="E202" t="s">
        <v>257</v>
      </c>
      <c r="F202" t="s">
        <v>2411</v>
      </c>
      <c r="G202" t="s">
        <v>2412</v>
      </c>
      <c r="H202" t="s">
        <v>2413</v>
      </c>
      <c r="I202" t="s">
        <v>885</v>
      </c>
      <c r="J202" t="s">
        <v>2414</v>
      </c>
      <c r="K202" t="s">
        <v>2415</v>
      </c>
      <c r="L202" t="s">
        <v>2416</v>
      </c>
      <c r="M202" t="s">
        <v>2054</v>
      </c>
      <c r="N202" t="s">
        <v>895</v>
      </c>
      <c r="O202" t="s">
        <v>928</v>
      </c>
      <c r="P202" s="50" t="s">
        <v>2720</v>
      </c>
      <c r="Q202" s="4">
        <v>99176408</v>
      </c>
      <c r="R202" s="37" t="s">
        <v>2751</v>
      </c>
      <c r="S202" t="s">
        <v>2454</v>
      </c>
      <c r="T202" t="s">
        <v>2422</v>
      </c>
      <c r="U202">
        <v>142</v>
      </c>
    </row>
    <row r="203" spans="2:21" x14ac:dyDescent="0.2">
      <c r="B203" t="s">
        <v>2752</v>
      </c>
      <c r="C203" s="118">
        <v>275</v>
      </c>
      <c r="D203" t="s">
        <v>1477</v>
      </c>
      <c r="E203" t="s">
        <v>257</v>
      </c>
      <c r="F203" t="s">
        <v>2411</v>
      </c>
      <c r="G203" t="s">
        <v>2420</v>
      </c>
      <c r="H203" t="s">
        <v>2413</v>
      </c>
      <c r="I203" t="s">
        <v>885</v>
      </c>
      <c r="J203" t="s">
        <v>2414</v>
      </c>
      <c r="K203" t="s">
        <v>2415</v>
      </c>
      <c r="L203" t="s">
        <v>2416</v>
      </c>
      <c r="M203" t="s">
        <v>2054</v>
      </c>
      <c r="N203" t="s">
        <v>895</v>
      </c>
      <c r="O203" t="s">
        <v>884</v>
      </c>
      <c r="P203" s="50" t="s">
        <v>2720</v>
      </c>
      <c r="Q203" s="4" t="s">
        <v>901</v>
      </c>
      <c r="R203" s="37"/>
      <c r="S203" t="s">
        <v>2456</v>
      </c>
      <c r="T203" t="s">
        <v>2422</v>
      </c>
      <c r="U203">
        <v>142</v>
      </c>
    </row>
    <row r="204" spans="2:21" x14ac:dyDescent="0.2">
      <c r="B204" t="s">
        <v>2753</v>
      </c>
      <c r="C204" s="118">
        <v>275</v>
      </c>
      <c r="D204" t="s">
        <v>1577</v>
      </c>
      <c r="E204" t="s">
        <v>257</v>
      </c>
      <c r="F204" t="s">
        <v>2411</v>
      </c>
      <c r="G204" t="s">
        <v>2412</v>
      </c>
      <c r="H204" t="s">
        <v>2413</v>
      </c>
      <c r="I204" t="s">
        <v>885</v>
      </c>
      <c r="J204" t="s">
        <v>2414</v>
      </c>
      <c r="K204" t="s">
        <v>2415</v>
      </c>
      <c r="L204" t="s">
        <v>2416</v>
      </c>
      <c r="M204" t="s">
        <v>2054</v>
      </c>
      <c r="N204" t="s">
        <v>895</v>
      </c>
      <c r="O204" t="s">
        <v>990</v>
      </c>
      <c r="P204" s="50" t="s">
        <v>2720</v>
      </c>
      <c r="Q204" s="4">
        <v>99176408</v>
      </c>
      <c r="R204" s="37" t="s">
        <v>2751</v>
      </c>
      <c r="S204" t="s">
        <v>2454</v>
      </c>
      <c r="T204" t="s">
        <v>2422</v>
      </c>
      <c r="U204">
        <v>142</v>
      </c>
    </row>
    <row r="205" spans="2:21" x14ac:dyDescent="0.2">
      <c r="B205" t="s">
        <v>2754</v>
      </c>
      <c r="C205" s="118">
        <v>275</v>
      </c>
      <c r="D205" t="s">
        <v>1577</v>
      </c>
      <c r="E205" t="s">
        <v>257</v>
      </c>
      <c r="F205" t="s">
        <v>2411</v>
      </c>
      <c r="G205" t="s">
        <v>2420</v>
      </c>
      <c r="H205" t="s">
        <v>2413</v>
      </c>
      <c r="I205" t="s">
        <v>885</v>
      </c>
      <c r="J205" t="s">
        <v>2414</v>
      </c>
      <c r="K205" t="s">
        <v>2415</v>
      </c>
      <c r="L205" t="s">
        <v>2416</v>
      </c>
      <c r="M205" t="s">
        <v>2054</v>
      </c>
      <c r="N205" t="s">
        <v>895</v>
      </c>
      <c r="O205" t="s">
        <v>1232</v>
      </c>
      <c r="P205" s="50" t="s">
        <v>2720</v>
      </c>
      <c r="Q205" s="4" t="s">
        <v>901</v>
      </c>
      <c r="R205" s="37"/>
      <c r="S205" t="s">
        <v>2456</v>
      </c>
      <c r="T205" t="s">
        <v>2422</v>
      </c>
      <c r="U205">
        <v>142</v>
      </c>
    </row>
    <row r="206" spans="2:21" x14ac:dyDescent="0.2">
      <c r="B206" t="s">
        <v>2755</v>
      </c>
      <c r="C206" s="118">
        <v>275</v>
      </c>
      <c r="D206" t="s">
        <v>2460</v>
      </c>
      <c r="E206" t="s">
        <v>318</v>
      </c>
      <c r="F206" t="s">
        <v>2411</v>
      </c>
      <c r="G206" t="s">
        <v>2412</v>
      </c>
      <c r="H206" t="s">
        <v>2413</v>
      </c>
      <c r="I206" t="s">
        <v>885</v>
      </c>
      <c r="J206" t="s">
        <v>2414</v>
      </c>
      <c r="K206" t="s">
        <v>2415</v>
      </c>
      <c r="L206" t="s">
        <v>2416</v>
      </c>
      <c r="M206" t="s">
        <v>2116</v>
      </c>
      <c r="N206" t="s">
        <v>895</v>
      </c>
      <c r="O206" t="s">
        <v>928</v>
      </c>
      <c r="P206" s="50" t="s">
        <v>2720</v>
      </c>
      <c r="Q206" s="4">
        <v>99176378</v>
      </c>
      <c r="R206" s="37" t="s">
        <v>2756</v>
      </c>
      <c r="S206" t="s">
        <v>2462</v>
      </c>
      <c r="T206" t="s">
        <v>2422</v>
      </c>
      <c r="U206">
        <v>123</v>
      </c>
    </row>
    <row r="207" spans="2:21" x14ac:dyDescent="0.2">
      <c r="B207" t="s">
        <v>2757</v>
      </c>
      <c r="C207" s="118">
        <v>275</v>
      </c>
      <c r="D207" t="s">
        <v>2460</v>
      </c>
      <c r="E207" t="s">
        <v>318</v>
      </c>
      <c r="F207" t="s">
        <v>2411</v>
      </c>
      <c r="G207" t="s">
        <v>2420</v>
      </c>
      <c r="H207" t="s">
        <v>2413</v>
      </c>
      <c r="I207" t="s">
        <v>885</v>
      </c>
      <c r="J207" t="s">
        <v>2414</v>
      </c>
      <c r="K207" t="s">
        <v>2415</v>
      </c>
      <c r="L207" t="s">
        <v>2416</v>
      </c>
      <c r="M207" t="s">
        <v>2116</v>
      </c>
      <c r="N207" t="s">
        <v>895</v>
      </c>
      <c r="O207" t="s">
        <v>884</v>
      </c>
      <c r="P207" s="50" t="s">
        <v>2720</v>
      </c>
      <c r="Q207" s="4" t="s">
        <v>901</v>
      </c>
      <c r="R207" s="37"/>
      <c r="S207" t="s">
        <v>2464</v>
      </c>
      <c r="T207" t="s">
        <v>2422</v>
      </c>
      <c r="U207">
        <v>123</v>
      </c>
    </row>
    <row r="208" spans="2:21" x14ac:dyDescent="0.2">
      <c r="B208" t="s">
        <v>2758</v>
      </c>
      <c r="C208" s="118">
        <v>275</v>
      </c>
      <c r="D208" t="s">
        <v>2466</v>
      </c>
      <c r="E208" t="s">
        <v>318</v>
      </c>
      <c r="F208" t="s">
        <v>2411</v>
      </c>
      <c r="G208" t="s">
        <v>2412</v>
      </c>
      <c r="H208" t="s">
        <v>2413</v>
      </c>
      <c r="I208" t="s">
        <v>885</v>
      </c>
      <c r="J208" t="s">
        <v>2414</v>
      </c>
      <c r="K208" t="s">
        <v>2415</v>
      </c>
      <c r="L208" t="s">
        <v>2416</v>
      </c>
      <c r="M208" t="s">
        <v>2116</v>
      </c>
      <c r="N208" t="s">
        <v>895</v>
      </c>
      <c r="O208" t="s">
        <v>928</v>
      </c>
      <c r="P208" s="50" t="s">
        <v>2720</v>
      </c>
      <c r="Q208" s="4">
        <v>99176378</v>
      </c>
      <c r="R208" s="37" t="s">
        <v>2756</v>
      </c>
      <c r="S208" t="s">
        <v>2462</v>
      </c>
      <c r="T208" t="s">
        <v>2422</v>
      </c>
      <c r="U208">
        <v>123</v>
      </c>
    </row>
    <row r="209" spans="2:21" x14ac:dyDescent="0.2">
      <c r="B209" t="s">
        <v>2759</v>
      </c>
      <c r="C209" s="118">
        <v>275</v>
      </c>
      <c r="D209" t="s">
        <v>2466</v>
      </c>
      <c r="E209" t="s">
        <v>318</v>
      </c>
      <c r="F209" t="s">
        <v>2411</v>
      </c>
      <c r="G209" t="s">
        <v>2420</v>
      </c>
      <c r="H209" t="s">
        <v>2413</v>
      </c>
      <c r="I209" t="s">
        <v>885</v>
      </c>
      <c r="J209" t="s">
        <v>2414</v>
      </c>
      <c r="K209" t="s">
        <v>2415</v>
      </c>
      <c r="L209" t="s">
        <v>2416</v>
      </c>
      <c r="M209" t="s">
        <v>2116</v>
      </c>
      <c r="N209" t="s">
        <v>895</v>
      </c>
      <c r="O209" t="s">
        <v>884</v>
      </c>
      <c r="P209" s="50" t="s">
        <v>2720</v>
      </c>
      <c r="Q209" s="4" t="s">
        <v>901</v>
      </c>
      <c r="R209" s="37"/>
      <c r="S209" t="s">
        <v>2464</v>
      </c>
      <c r="T209" t="s">
        <v>2422</v>
      </c>
      <c r="U209">
        <v>123</v>
      </c>
    </row>
    <row r="210" spans="2:21" x14ac:dyDescent="0.2">
      <c r="B210" t="s">
        <v>2760</v>
      </c>
      <c r="C210" s="118">
        <v>275</v>
      </c>
      <c r="D210" t="s">
        <v>2469</v>
      </c>
      <c r="E210" t="s">
        <v>318</v>
      </c>
      <c r="F210" t="s">
        <v>2411</v>
      </c>
      <c r="G210" t="s">
        <v>2412</v>
      </c>
      <c r="H210" t="s">
        <v>2413</v>
      </c>
      <c r="I210" t="s">
        <v>885</v>
      </c>
      <c r="J210" t="s">
        <v>2414</v>
      </c>
      <c r="K210" t="s">
        <v>2415</v>
      </c>
      <c r="L210" t="s">
        <v>2416</v>
      </c>
      <c r="M210" t="s">
        <v>2116</v>
      </c>
      <c r="N210" t="s">
        <v>895</v>
      </c>
      <c r="O210" t="s">
        <v>928</v>
      </c>
      <c r="P210" s="50" t="s">
        <v>2720</v>
      </c>
      <c r="Q210" s="4">
        <v>99176378</v>
      </c>
      <c r="R210" s="37" t="s">
        <v>2756</v>
      </c>
      <c r="S210" t="s">
        <v>2462</v>
      </c>
      <c r="T210" t="s">
        <v>2422</v>
      </c>
      <c r="U210">
        <v>123</v>
      </c>
    </row>
    <row r="211" spans="2:21" x14ac:dyDescent="0.2">
      <c r="B211" t="s">
        <v>2761</v>
      </c>
      <c r="C211" s="118">
        <v>275</v>
      </c>
      <c r="D211" t="s">
        <v>2469</v>
      </c>
      <c r="E211" t="s">
        <v>318</v>
      </c>
      <c r="F211" t="s">
        <v>2411</v>
      </c>
      <c r="G211" t="s">
        <v>2420</v>
      </c>
      <c r="H211" t="s">
        <v>2413</v>
      </c>
      <c r="I211" t="s">
        <v>885</v>
      </c>
      <c r="J211" t="s">
        <v>2414</v>
      </c>
      <c r="K211" t="s">
        <v>2415</v>
      </c>
      <c r="L211" t="s">
        <v>2416</v>
      </c>
      <c r="M211" t="s">
        <v>2116</v>
      </c>
      <c r="N211" t="s">
        <v>895</v>
      </c>
      <c r="O211" t="s">
        <v>884</v>
      </c>
      <c r="P211" s="50" t="s">
        <v>2720</v>
      </c>
      <c r="Q211" s="4" t="s">
        <v>901</v>
      </c>
      <c r="R211" s="37"/>
      <c r="S211" t="s">
        <v>2464</v>
      </c>
      <c r="T211" t="s">
        <v>2422</v>
      </c>
      <c r="U211">
        <v>123</v>
      </c>
    </row>
    <row r="212" spans="2:21" x14ac:dyDescent="0.2">
      <c r="B212" t="s">
        <v>2762</v>
      </c>
      <c r="C212" s="118">
        <v>275</v>
      </c>
      <c r="D212" t="s">
        <v>2472</v>
      </c>
      <c r="E212" t="s">
        <v>318</v>
      </c>
      <c r="F212" t="s">
        <v>2411</v>
      </c>
      <c r="G212" t="s">
        <v>2412</v>
      </c>
      <c r="H212" t="s">
        <v>2413</v>
      </c>
      <c r="I212" t="s">
        <v>885</v>
      </c>
      <c r="J212" t="s">
        <v>2414</v>
      </c>
      <c r="K212" t="s">
        <v>2415</v>
      </c>
      <c r="L212" t="s">
        <v>2416</v>
      </c>
      <c r="M212" t="s">
        <v>2116</v>
      </c>
      <c r="N212" t="s">
        <v>895</v>
      </c>
      <c r="O212" t="s">
        <v>928</v>
      </c>
      <c r="P212" s="50" t="s">
        <v>2720</v>
      </c>
      <c r="Q212" s="4">
        <v>99176378</v>
      </c>
      <c r="R212" s="37" t="s">
        <v>2756</v>
      </c>
      <c r="S212" t="s">
        <v>2462</v>
      </c>
      <c r="T212" t="s">
        <v>2422</v>
      </c>
      <c r="U212">
        <v>123</v>
      </c>
    </row>
    <row r="213" spans="2:21" x14ac:dyDescent="0.2">
      <c r="B213" t="s">
        <v>2763</v>
      </c>
      <c r="C213" s="118">
        <v>275</v>
      </c>
      <c r="D213" t="s">
        <v>2472</v>
      </c>
      <c r="E213" t="s">
        <v>318</v>
      </c>
      <c r="F213" t="s">
        <v>2411</v>
      </c>
      <c r="G213" t="s">
        <v>2420</v>
      </c>
      <c r="H213" t="s">
        <v>2413</v>
      </c>
      <c r="I213" t="s">
        <v>885</v>
      </c>
      <c r="J213" t="s">
        <v>2414</v>
      </c>
      <c r="K213" t="s">
        <v>2415</v>
      </c>
      <c r="L213" t="s">
        <v>2416</v>
      </c>
      <c r="M213" t="s">
        <v>2116</v>
      </c>
      <c r="N213" t="s">
        <v>895</v>
      </c>
      <c r="O213" t="s">
        <v>884</v>
      </c>
      <c r="P213" s="50" t="s">
        <v>2720</v>
      </c>
      <c r="Q213" s="4" t="s">
        <v>901</v>
      </c>
      <c r="R213" s="37"/>
      <c r="S213" t="s">
        <v>2464</v>
      </c>
      <c r="T213" t="s">
        <v>2422</v>
      </c>
      <c r="U213">
        <v>123</v>
      </c>
    </row>
    <row r="214" spans="2:21" x14ac:dyDescent="0.2">
      <c r="B214" t="s">
        <v>2764</v>
      </c>
      <c r="C214" s="118">
        <v>275</v>
      </c>
      <c r="D214" t="s">
        <v>1560</v>
      </c>
      <c r="E214" t="s">
        <v>318</v>
      </c>
      <c r="F214" t="s">
        <v>2411</v>
      </c>
      <c r="G214" t="s">
        <v>2412</v>
      </c>
      <c r="H214" t="s">
        <v>2413</v>
      </c>
      <c r="I214" t="s">
        <v>885</v>
      </c>
      <c r="J214" t="s">
        <v>2414</v>
      </c>
      <c r="K214" t="s">
        <v>2415</v>
      </c>
      <c r="L214" t="s">
        <v>2416</v>
      </c>
      <c r="M214" t="s">
        <v>2116</v>
      </c>
      <c r="N214" t="s">
        <v>895</v>
      </c>
      <c r="O214" t="s">
        <v>990</v>
      </c>
      <c r="P214" s="50" t="s">
        <v>2720</v>
      </c>
      <c r="Q214" s="4">
        <v>99176378</v>
      </c>
      <c r="R214" s="37" t="s">
        <v>2756</v>
      </c>
      <c r="S214" t="s">
        <v>2462</v>
      </c>
      <c r="T214" t="s">
        <v>2422</v>
      </c>
      <c r="U214">
        <v>123</v>
      </c>
    </row>
    <row r="215" spans="2:21" x14ac:dyDescent="0.2">
      <c r="B215" t="s">
        <v>2765</v>
      </c>
      <c r="C215" s="118">
        <v>275</v>
      </c>
      <c r="D215" t="s">
        <v>1560</v>
      </c>
      <c r="E215" t="s">
        <v>318</v>
      </c>
      <c r="F215" t="s">
        <v>2411</v>
      </c>
      <c r="G215" t="s">
        <v>2420</v>
      </c>
      <c r="H215" t="s">
        <v>2413</v>
      </c>
      <c r="I215" t="s">
        <v>885</v>
      </c>
      <c r="J215" t="s">
        <v>2414</v>
      </c>
      <c r="K215" t="s">
        <v>2415</v>
      </c>
      <c r="L215" t="s">
        <v>2416</v>
      </c>
      <c r="M215" t="s">
        <v>2116</v>
      </c>
      <c r="N215" t="s">
        <v>895</v>
      </c>
      <c r="O215" t="s">
        <v>1232</v>
      </c>
      <c r="P215" s="50" t="s">
        <v>2720</v>
      </c>
      <c r="Q215" s="4" t="s">
        <v>901</v>
      </c>
      <c r="R215" s="37"/>
      <c r="S215" t="s">
        <v>2464</v>
      </c>
      <c r="T215" t="s">
        <v>2422</v>
      </c>
      <c r="U215">
        <v>123</v>
      </c>
    </row>
    <row r="216" spans="2:21" x14ac:dyDescent="0.2">
      <c r="B216" t="s">
        <v>2766</v>
      </c>
      <c r="C216" s="118">
        <v>275</v>
      </c>
      <c r="D216" t="s">
        <v>2181</v>
      </c>
      <c r="E216" t="s">
        <v>318</v>
      </c>
      <c r="F216" t="s">
        <v>2411</v>
      </c>
      <c r="G216" t="s">
        <v>2412</v>
      </c>
      <c r="H216" t="s">
        <v>2413</v>
      </c>
      <c r="I216" t="s">
        <v>885</v>
      </c>
      <c r="J216" t="s">
        <v>2414</v>
      </c>
      <c r="K216" t="s">
        <v>2415</v>
      </c>
      <c r="L216" t="s">
        <v>2416</v>
      </c>
      <c r="M216" t="s">
        <v>2116</v>
      </c>
      <c r="N216" t="s">
        <v>895</v>
      </c>
      <c r="O216" t="s">
        <v>990</v>
      </c>
      <c r="P216" s="50" t="s">
        <v>2720</v>
      </c>
      <c r="Q216" s="4">
        <v>99176378</v>
      </c>
      <c r="R216" s="37" t="s">
        <v>2756</v>
      </c>
      <c r="S216" t="s">
        <v>2462</v>
      </c>
      <c r="T216" t="s">
        <v>2422</v>
      </c>
      <c r="U216">
        <v>123</v>
      </c>
    </row>
    <row r="217" spans="2:21" x14ac:dyDescent="0.2">
      <c r="B217" t="s">
        <v>2767</v>
      </c>
      <c r="C217" s="118">
        <v>275</v>
      </c>
      <c r="D217" t="s">
        <v>2181</v>
      </c>
      <c r="E217" t="s">
        <v>318</v>
      </c>
      <c r="F217" t="s">
        <v>2411</v>
      </c>
      <c r="G217" t="s">
        <v>2420</v>
      </c>
      <c r="H217" t="s">
        <v>2413</v>
      </c>
      <c r="I217" t="s">
        <v>885</v>
      </c>
      <c r="J217" t="s">
        <v>2414</v>
      </c>
      <c r="K217" t="s">
        <v>2415</v>
      </c>
      <c r="L217" t="s">
        <v>2416</v>
      </c>
      <c r="M217" t="s">
        <v>2116</v>
      </c>
      <c r="N217" t="s">
        <v>895</v>
      </c>
      <c r="O217" t="s">
        <v>1232</v>
      </c>
      <c r="P217" s="50" t="s">
        <v>2720</v>
      </c>
      <c r="Q217" s="4" t="s">
        <v>901</v>
      </c>
      <c r="R217" s="37"/>
      <c r="S217" t="s">
        <v>2464</v>
      </c>
      <c r="T217" t="s">
        <v>2422</v>
      </c>
      <c r="U217">
        <v>123</v>
      </c>
    </row>
    <row r="218" spans="2:21" x14ac:dyDescent="0.2">
      <c r="B218" t="s">
        <v>2768</v>
      </c>
      <c r="C218" s="118">
        <v>275</v>
      </c>
      <c r="D218" t="s">
        <v>2479</v>
      </c>
      <c r="E218" t="s">
        <v>318</v>
      </c>
      <c r="F218" t="s">
        <v>2411</v>
      </c>
      <c r="G218" t="s">
        <v>2412</v>
      </c>
      <c r="H218" t="s">
        <v>2413</v>
      </c>
      <c r="I218" t="s">
        <v>885</v>
      </c>
      <c r="J218" t="s">
        <v>2414</v>
      </c>
      <c r="K218" t="s">
        <v>2415</v>
      </c>
      <c r="L218" t="s">
        <v>2416</v>
      </c>
      <c r="M218" t="s">
        <v>2116</v>
      </c>
      <c r="N218" t="s">
        <v>895</v>
      </c>
      <c r="O218" t="s">
        <v>990</v>
      </c>
      <c r="P218" s="50" t="s">
        <v>2720</v>
      </c>
      <c r="Q218" s="4">
        <v>99176378</v>
      </c>
      <c r="R218" s="37" t="s">
        <v>2756</v>
      </c>
      <c r="S218" t="s">
        <v>2462</v>
      </c>
      <c r="T218" t="s">
        <v>2422</v>
      </c>
      <c r="U218">
        <v>123</v>
      </c>
    </row>
    <row r="219" spans="2:21" x14ac:dyDescent="0.2">
      <c r="B219" t="s">
        <v>2769</v>
      </c>
      <c r="C219" s="118">
        <v>275</v>
      </c>
      <c r="D219" t="s">
        <v>2479</v>
      </c>
      <c r="E219" t="s">
        <v>318</v>
      </c>
      <c r="F219" t="s">
        <v>2411</v>
      </c>
      <c r="G219" t="s">
        <v>2420</v>
      </c>
      <c r="H219" t="s">
        <v>2413</v>
      </c>
      <c r="I219" t="s">
        <v>885</v>
      </c>
      <c r="J219" t="s">
        <v>2414</v>
      </c>
      <c r="K219" t="s">
        <v>2415</v>
      </c>
      <c r="L219" t="s">
        <v>2416</v>
      </c>
      <c r="M219" t="s">
        <v>2116</v>
      </c>
      <c r="N219" t="s">
        <v>895</v>
      </c>
      <c r="O219" t="s">
        <v>1232</v>
      </c>
      <c r="P219" s="50" t="s">
        <v>2720</v>
      </c>
      <c r="Q219" s="4" t="s">
        <v>901</v>
      </c>
      <c r="R219" s="37"/>
      <c r="S219" t="s">
        <v>2464</v>
      </c>
      <c r="T219" t="s">
        <v>2422</v>
      </c>
      <c r="U219">
        <v>123</v>
      </c>
    </row>
    <row r="220" spans="2:21" x14ac:dyDescent="0.2">
      <c r="B220" t="s">
        <v>2770</v>
      </c>
      <c r="C220" s="118">
        <v>275</v>
      </c>
      <c r="D220" t="s">
        <v>2112</v>
      </c>
      <c r="E220" t="s">
        <v>318</v>
      </c>
      <c r="F220" t="s">
        <v>2411</v>
      </c>
      <c r="G220" t="s">
        <v>2412</v>
      </c>
      <c r="H220" t="s">
        <v>2413</v>
      </c>
      <c r="I220" t="s">
        <v>885</v>
      </c>
      <c r="J220" t="s">
        <v>2414</v>
      </c>
      <c r="K220" t="s">
        <v>2415</v>
      </c>
      <c r="L220" t="s">
        <v>2416</v>
      </c>
      <c r="M220" t="s">
        <v>2482</v>
      </c>
      <c r="N220" t="s">
        <v>895</v>
      </c>
      <c r="O220" t="s">
        <v>928</v>
      </c>
      <c r="P220" s="50" t="s">
        <v>2720</v>
      </c>
      <c r="Q220" s="4">
        <v>99176414</v>
      </c>
      <c r="R220" s="37" t="s">
        <v>2771</v>
      </c>
      <c r="S220" t="s">
        <v>2484</v>
      </c>
      <c r="T220" t="s">
        <v>2422</v>
      </c>
      <c r="U220">
        <v>300</v>
      </c>
    </row>
    <row r="221" spans="2:21" x14ac:dyDescent="0.2">
      <c r="B221" t="s">
        <v>2772</v>
      </c>
      <c r="C221" s="118">
        <v>275</v>
      </c>
      <c r="D221" t="s">
        <v>2112</v>
      </c>
      <c r="E221" t="s">
        <v>318</v>
      </c>
      <c r="F221" t="s">
        <v>2411</v>
      </c>
      <c r="G221" t="s">
        <v>2420</v>
      </c>
      <c r="H221" t="s">
        <v>2413</v>
      </c>
      <c r="I221" t="s">
        <v>885</v>
      </c>
      <c r="J221" t="s">
        <v>2414</v>
      </c>
      <c r="K221" t="s">
        <v>2415</v>
      </c>
      <c r="L221" t="s">
        <v>2416</v>
      </c>
      <c r="M221" t="s">
        <v>2482</v>
      </c>
      <c r="N221" t="s">
        <v>895</v>
      </c>
      <c r="O221" t="s">
        <v>884</v>
      </c>
      <c r="P221" s="50" t="s">
        <v>2720</v>
      </c>
      <c r="Q221" s="4" t="s">
        <v>901</v>
      </c>
      <c r="R221" s="37"/>
      <c r="S221" t="s">
        <v>2486</v>
      </c>
      <c r="T221" t="s">
        <v>2422</v>
      </c>
      <c r="U221">
        <v>300</v>
      </c>
    </row>
    <row r="222" spans="2:21" x14ac:dyDescent="0.2">
      <c r="B222" t="s">
        <v>2773</v>
      </c>
      <c r="C222" s="118">
        <v>275</v>
      </c>
      <c r="D222" t="s">
        <v>2120</v>
      </c>
      <c r="E222" t="s">
        <v>318</v>
      </c>
      <c r="F222" t="s">
        <v>2411</v>
      </c>
      <c r="G222" t="s">
        <v>2412</v>
      </c>
      <c r="H222" t="s">
        <v>2413</v>
      </c>
      <c r="I222" t="s">
        <v>885</v>
      </c>
      <c r="J222" t="s">
        <v>2414</v>
      </c>
      <c r="K222" t="s">
        <v>2415</v>
      </c>
      <c r="L222" t="s">
        <v>2416</v>
      </c>
      <c r="M222" t="s">
        <v>2482</v>
      </c>
      <c r="N222" t="s">
        <v>895</v>
      </c>
      <c r="O222" t="s">
        <v>928</v>
      </c>
      <c r="P222" s="50" t="s">
        <v>2720</v>
      </c>
      <c r="Q222" s="4">
        <v>99176414</v>
      </c>
      <c r="R222" s="37" t="s">
        <v>2771</v>
      </c>
      <c r="S222" t="s">
        <v>2484</v>
      </c>
      <c r="T222" t="s">
        <v>2422</v>
      </c>
      <c r="U222">
        <v>300</v>
      </c>
    </row>
    <row r="223" spans="2:21" x14ac:dyDescent="0.2">
      <c r="B223" t="s">
        <v>2774</v>
      </c>
      <c r="C223" s="118">
        <v>275</v>
      </c>
      <c r="D223" t="s">
        <v>2120</v>
      </c>
      <c r="E223" t="s">
        <v>318</v>
      </c>
      <c r="F223" t="s">
        <v>2411</v>
      </c>
      <c r="G223" t="s">
        <v>2420</v>
      </c>
      <c r="H223" t="s">
        <v>2413</v>
      </c>
      <c r="I223" t="s">
        <v>885</v>
      </c>
      <c r="J223" t="s">
        <v>2414</v>
      </c>
      <c r="K223" t="s">
        <v>2415</v>
      </c>
      <c r="L223" t="s">
        <v>2416</v>
      </c>
      <c r="M223" t="s">
        <v>2482</v>
      </c>
      <c r="N223" t="s">
        <v>895</v>
      </c>
      <c r="O223" t="s">
        <v>884</v>
      </c>
      <c r="P223" s="50" t="s">
        <v>2720</v>
      </c>
      <c r="Q223" s="4" t="s">
        <v>901</v>
      </c>
      <c r="R223" s="37"/>
      <c r="S223" t="s">
        <v>2486</v>
      </c>
      <c r="T223" t="s">
        <v>2422</v>
      </c>
      <c r="U223">
        <v>300</v>
      </c>
    </row>
    <row r="224" spans="2:21" x14ac:dyDescent="0.2">
      <c r="B224" t="s">
        <v>2775</v>
      </c>
      <c r="C224" s="118">
        <v>275</v>
      </c>
      <c r="D224" t="s">
        <v>2130</v>
      </c>
      <c r="E224" t="s">
        <v>318</v>
      </c>
      <c r="F224" t="s">
        <v>2411</v>
      </c>
      <c r="G224" t="s">
        <v>2412</v>
      </c>
      <c r="H224" t="s">
        <v>2413</v>
      </c>
      <c r="I224" t="s">
        <v>885</v>
      </c>
      <c r="J224" t="s">
        <v>2414</v>
      </c>
      <c r="K224" t="s">
        <v>2415</v>
      </c>
      <c r="L224" t="s">
        <v>2416</v>
      </c>
      <c r="M224" t="s">
        <v>2482</v>
      </c>
      <c r="N224" t="s">
        <v>895</v>
      </c>
      <c r="O224" t="s">
        <v>928</v>
      </c>
      <c r="P224" s="50" t="s">
        <v>2720</v>
      </c>
      <c r="Q224" s="4">
        <v>99176414</v>
      </c>
      <c r="R224" s="37" t="s">
        <v>2771</v>
      </c>
      <c r="S224" t="s">
        <v>2484</v>
      </c>
      <c r="T224" t="s">
        <v>2422</v>
      </c>
      <c r="U224">
        <v>300</v>
      </c>
    </row>
    <row r="225" spans="2:21" x14ac:dyDescent="0.2">
      <c r="B225" t="s">
        <v>2776</v>
      </c>
      <c r="C225" s="118">
        <v>275</v>
      </c>
      <c r="D225" t="s">
        <v>2130</v>
      </c>
      <c r="E225" t="s">
        <v>318</v>
      </c>
      <c r="F225" t="s">
        <v>2411</v>
      </c>
      <c r="G225" t="s">
        <v>2420</v>
      </c>
      <c r="H225" t="s">
        <v>2413</v>
      </c>
      <c r="I225" t="s">
        <v>885</v>
      </c>
      <c r="J225" t="s">
        <v>2414</v>
      </c>
      <c r="K225" t="s">
        <v>2415</v>
      </c>
      <c r="L225" t="s">
        <v>2416</v>
      </c>
      <c r="M225" t="s">
        <v>2482</v>
      </c>
      <c r="N225" t="s">
        <v>895</v>
      </c>
      <c r="O225" t="s">
        <v>884</v>
      </c>
      <c r="P225" s="50" t="s">
        <v>2720</v>
      </c>
      <c r="Q225" s="4" t="s">
        <v>901</v>
      </c>
      <c r="R225" s="37"/>
      <c r="S225" t="s">
        <v>2486</v>
      </c>
      <c r="T225" t="s">
        <v>2422</v>
      </c>
      <c r="U225">
        <v>300</v>
      </c>
    </row>
    <row r="226" spans="2:21" x14ac:dyDescent="0.2">
      <c r="B226" t="s">
        <v>2777</v>
      </c>
      <c r="C226" s="118">
        <v>275</v>
      </c>
      <c r="D226" t="s">
        <v>2143</v>
      </c>
      <c r="E226" t="s">
        <v>318</v>
      </c>
      <c r="F226" t="s">
        <v>2411</v>
      </c>
      <c r="G226" t="s">
        <v>2412</v>
      </c>
      <c r="H226" t="s">
        <v>2413</v>
      </c>
      <c r="I226" t="s">
        <v>885</v>
      </c>
      <c r="J226" t="s">
        <v>2414</v>
      </c>
      <c r="K226" t="s">
        <v>2415</v>
      </c>
      <c r="L226" t="s">
        <v>2416</v>
      </c>
      <c r="M226" t="s">
        <v>2482</v>
      </c>
      <c r="N226" t="s">
        <v>895</v>
      </c>
      <c r="O226" t="s">
        <v>928</v>
      </c>
      <c r="P226" s="50" t="s">
        <v>2720</v>
      </c>
      <c r="Q226" s="4">
        <v>99176414</v>
      </c>
      <c r="R226" s="37" t="s">
        <v>2771</v>
      </c>
      <c r="S226" t="s">
        <v>2484</v>
      </c>
      <c r="T226" t="s">
        <v>2422</v>
      </c>
      <c r="U226">
        <v>300</v>
      </c>
    </row>
    <row r="227" spans="2:21" x14ac:dyDescent="0.2">
      <c r="B227" t="s">
        <v>2778</v>
      </c>
      <c r="C227" s="118">
        <v>275</v>
      </c>
      <c r="D227" t="s">
        <v>2143</v>
      </c>
      <c r="E227" t="s">
        <v>318</v>
      </c>
      <c r="F227" t="s">
        <v>2411</v>
      </c>
      <c r="G227" t="s">
        <v>2420</v>
      </c>
      <c r="H227" t="s">
        <v>2413</v>
      </c>
      <c r="I227" t="s">
        <v>885</v>
      </c>
      <c r="J227" t="s">
        <v>2414</v>
      </c>
      <c r="K227" t="s">
        <v>2415</v>
      </c>
      <c r="L227" t="s">
        <v>2416</v>
      </c>
      <c r="M227" t="s">
        <v>2482</v>
      </c>
      <c r="N227" t="s">
        <v>895</v>
      </c>
      <c r="O227" t="s">
        <v>884</v>
      </c>
      <c r="P227" s="50" t="s">
        <v>2720</v>
      </c>
      <c r="Q227" s="4" t="s">
        <v>901</v>
      </c>
      <c r="R227" s="37"/>
      <c r="S227" t="s">
        <v>2486</v>
      </c>
      <c r="T227" t="s">
        <v>2422</v>
      </c>
      <c r="U227">
        <v>300</v>
      </c>
    </row>
    <row r="228" spans="2:21" x14ac:dyDescent="0.2">
      <c r="B228" t="s">
        <v>2779</v>
      </c>
      <c r="C228" s="118">
        <v>275</v>
      </c>
      <c r="D228" t="s">
        <v>2158</v>
      </c>
      <c r="E228" t="s">
        <v>318</v>
      </c>
      <c r="F228" t="s">
        <v>2411</v>
      </c>
      <c r="G228" t="s">
        <v>2412</v>
      </c>
      <c r="H228" t="s">
        <v>2413</v>
      </c>
      <c r="I228" t="s">
        <v>885</v>
      </c>
      <c r="J228" t="s">
        <v>2414</v>
      </c>
      <c r="K228" t="s">
        <v>2415</v>
      </c>
      <c r="L228" t="s">
        <v>2416</v>
      </c>
      <c r="M228" t="s">
        <v>2482</v>
      </c>
      <c r="N228" t="s">
        <v>895</v>
      </c>
      <c r="O228" t="s">
        <v>990</v>
      </c>
      <c r="P228" s="50" t="s">
        <v>2720</v>
      </c>
      <c r="Q228" s="4">
        <v>99176414</v>
      </c>
      <c r="R228" s="37" t="s">
        <v>2771</v>
      </c>
      <c r="S228" t="s">
        <v>2484</v>
      </c>
      <c r="T228" t="s">
        <v>2422</v>
      </c>
      <c r="U228">
        <v>300</v>
      </c>
    </row>
    <row r="229" spans="2:21" x14ac:dyDescent="0.2">
      <c r="B229" t="s">
        <v>2780</v>
      </c>
      <c r="C229" s="118">
        <v>275</v>
      </c>
      <c r="D229" t="s">
        <v>2158</v>
      </c>
      <c r="E229" t="s">
        <v>318</v>
      </c>
      <c r="F229" t="s">
        <v>2411</v>
      </c>
      <c r="G229" t="s">
        <v>2420</v>
      </c>
      <c r="H229" t="s">
        <v>2413</v>
      </c>
      <c r="I229" t="s">
        <v>885</v>
      </c>
      <c r="J229" t="s">
        <v>2414</v>
      </c>
      <c r="K229" t="s">
        <v>2415</v>
      </c>
      <c r="L229" t="s">
        <v>2416</v>
      </c>
      <c r="M229" t="s">
        <v>2482</v>
      </c>
      <c r="N229" t="s">
        <v>895</v>
      </c>
      <c r="O229" t="s">
        <v>1232</v>
      </c>
      <c r="P229" s="50" t="s">
        <v>2720</v>
      </c>
      <c r="Q229" s="4" t="s">
        <v>901</v>
      </c>
      <c r="R229" s="37"/>
      <c r="S229" t="s">
        <v>2486</v>
      </c>
      <c r="T229" t="s">
        <v>2422</v>
      </c>
      <c r="U229">
        <v>300</v>
      </c>
    </row>
    <row r="230" spans="2:21" x14ac:dyDescent="0.2">
      <c r="B230" t="s">
        <v>2781</v>
      </c>
      <c r="C230" s="118">
        <v>275</v>
      </c>
      <c r="D230" t="s">
        <v>2181</v>
      </c>
      <c r="E230" t="s">
        <v>318</v>
      </c>
      <c r="F230" t="s">
        <v>2411</v>
      </c>
      <c r="G230" t="s">
        <v>2412</v>
      </c>
      <c r="H230" t="s">
        <v>2413</v>
      </c>
      <c r="I230" t="s">
        <v>885</v>
      </c>
      <c r="J230" t="s">
        <v>2414</v>
      </c>
      <c r="K230" t="s">
        <v>2415</v>
      </c>
      <c r="L230" t="s">
        <v>2416</v>
      </c>
      <c r="M230" t="s">
        <v>2482</v>
      </c>
      <c r="N230" t="s">
        <v>895</v>
      </c>
      <c r="O230" t="s">
        <v>990</v>
      </c>
      <c r="P230" s="50" t="s">
        <v>2720</v>
      </c>
      <c r="Q230" s="4">
        <v>99176414</v>
      </c>
      <c r="R230" s="37" t="s">
        <v>2771</v>
      </c>
      <c r="S230" t="s">
        <v>2484</v>
      </c>
      <c r="T230" t="s">
        <v>2422</v>
      </c>
      <c r="U230">
        <v>300</v>
      </c>
    </row>
    <row r="231" spans="2:21" x14ac:dyDescent="0.2">
      <c r="B231" t="s">
        <v>2782</v>
      </c>
      <c r="C231" s="118">
        <v>275</v>
      </c>
      <c r="D231" t="s">
        <v>2181</v>
      </c>
      <c r="E231" t="s">
        <v>318</v>
      </c>
      <c r="F231" t="s">
        <v>2411</v>
      </c>
      <c r="G231" t="s">
        <v>2420</v>
      </c>
      <c r="H231" t="s">
        <v>2413</v>
      </c>
      <c r="I231" t="s">
        <v>885</v>
      </c>
      <c r="J231" t="s">
        <v>2414</v>
      </c>
      <c r="K231" t="s">
        <v>2415</v>
      </c>
      <c r="L231" t="s">
        <v>2416</v>
      </c>
      <c r="M231" t="s">
        <v>2482</v>
      </c>
      <c r="N231" t="s">
        <v>895</v>
      </c>
      <c r="O231" t="s">
        <v>1232</v>
      </c>
      <c r="P231" s="50" t="s">
        <v>2720</v>
      </c>
      <c r="Q231" s="4" t="s">
        <v>901</v>
      </c>
      <c r="R231" s="37"/>
      <c r="S231" t="s">
        <v>2486</v>
      </c>
      <c r="T231" t="s">
        <v>2422</v>
      </c>
      <c r="U231">
        <v>300</v>
      </c>
    </row>
    <row r="232" spans="2:21" x14ac:dyDescent="0.2">
      <c r="B232" t="s">
        <v>2783</v>
      </c>
      <c r="C232" s="118">
        <v>275</v>
      </c>
      <c r="D232" t="s">
        <v>2479</v>
      </c>
      <c r="E232" t="s">
        <v>318</v>
      </c>
      <c r="F232" t="s">
        <v>2411</v>
      </c>
      <c r="G232" t="s">
        <v>2412</v>
      </c>
      <c r="H232" t="s">
        <v>2413</v>
      </c>
      <c r="I232" t="s">
        <v>885</v>
      </c>
      <c r="J232" t="s">
        <v>2414</v>
      </c>
      <c r="K232" t="s">
        <v>2415</v>
      </c>
      <c r="L232" t="s">
        <v>2416</v>
      </c>
      <c r="M232" t="s">
        <v>2482</v>
      </c>
      <c r="N232" t="s">
        <v>895</v>
      </c>
      <c r="O232" t="s">
        <v>990</v>
      </c>
      <c r="P232" s="50" t="s">
        <v>2720</v>
      </c>
      <c r="Q232" s="4">
        <v>99176414</v>
      </c>
      <c r="R232" s="37" t="s">
        <v>2771</v>
      </c>
      <c r="S232" t="s">
        <v>2484</v>
      </c>
      <c r="T232" t="s">
        <v>2422</v>
      </c>
      <c r="U232">
        <v>300</v>
      </c>
    </row>
    <row r="233" spans="2:21" x14ac:dyDescent="0.2">
      <c r="B233" t="s">
        <v>2784</v>
      </c>
      <c r="C233" s="118">
        <v>275</v>
      </c>
      <c r="D233" t="s">
        <v>2479</v>
      </c>
      <c r="E233" t="s">
        <v>318</v>
      </c>
      <c r="F233" t="s">
        <v>2411</v>
      </c>
      <c r="G233" t="s">
        <v>2420</v>
      </c>
      <c r="H233" t="s">
        <v>2413</v>
      </c>
      <c r="I233" t="s">
        <v>885</v>
      </c>
      <c r="J233" t="s">
        <v>2414</v>
      </c>
      <c r="K233" t="s">
        <v>2415</v>
      </c>
      <c r="L233" t="s">
        <v>2416</v>
      </c>
      <c r="M233" t="s">
        <v>2482</v>
      </c>
      <c r="N233" t="s">
        <v>895</v>
      </c>
      <c r="O233" t="s">
        <v>1232</v>
      </c>
      <c r="P233" s="50" t="s">
        <v>2720</v>
      </c>
      <c r="Q233" s="4" t="s">
        <v>901</v>
      </c>
      <c r="R233" s="37"/>
      <c r="S233" t="s">
        <v>2486</v>
      </c>
      <c r="T233" t="s">
        <v>2422</v>
      </c>
      <c r="U233">
        <v>300</v>
      </c>
    </row>
    <row r="234" spans="2:21" x14ac:dyDescent="0.2">
      <c r="B234" t="s">
        <v>2785</v>
      </c>
      <c r="C234" s="118">
        <v>275</v>
      </c>
      <c r="D234" t="s">
        <v>2500</v>
      </c>
      <c r="E234" t="s">
        <v>318</v>
      </c>
      <c r="F234" t="s">
        <v>2411</v>
      </c>
      <c r="G234" t="s">
        <v>2420</v>
      </c>
      <c r="H234" t="s">
        <v>2413</v>
      </c>
      <c r="I234" t="s">
        <v>885</v>
      </c>
      <c r="J234" t="s">
        <v>2414</v>
      </c>
      <c r="K234" t="s">
        <v>2415</v>
      </c>
      <c r="L234" t="s">
        <v>2416</v>
      </c>
      <c r="M234" t="s">
        <v>2501</v>
      </c>
      <c r="N234" t="s">
        <v>895</v>
      </c>
      <c r="O234" t="s">
        <v>928</v>
      </c>
      <c r="P234" s="50" t="s">
        <v>2720</v>
      </c>
      <c r="Q234" s="4">
        <v>99176379</v>
      </c>
      <c r="R234" s="37" t="s">
        <v>2786</v>
      </c>
      <c r="S234" t="s">
        <v>2503</v>
      </c>
      <c r="T234" t="s">
        <v>2422</v>
      </c>
      <c r="U234">
        <v>295</v>
      </c>
    </row>
    <row r="235" spans="2:21" x14ac:dyDescent="0.2">
      <c r="B235" t="s">
        <v>2787</v>
      </c>
      <c r="C235" s="118">
        <v>275</v>
      </c>
      <c r="D235" t="s">
        <v>2500</v>
      </c>
      <c r="E235" t="s">
        <v>318</v>
      </c>
      <c r="F235" t="s">
        <v>2411</v>
      </c>
      <c r="G235" t="s">
        <v>2420</v>
      </c>
      <c r="H235" t="s">
        <v>2413</v>
      </c>
      <c r="I235" t="s">
        <v>885</v>
      </c>
      <c r="J235" t="s">
        <v>2414</v>
      </c>
      <c r="K235" t="s">
        <v>2415</v>
      </c>
      <c r="L235" t="s">
        <v>2416</v>
      </c>
      <c r="M235" t="s">
        <v>2063</v>
      </c>
      <c r="N235" t="s">
        <v>895</v>
      </c>
      <c r="O235" t="s">
        <v>884</v>
      </c>
      <c r="P235" s="50" t="s">
        <v>2720</v>
      </c>
      <c r="Q235" s="4" t="s">
        <v>901</v>
      </c>
      <c r="R235" s="37"/>
      <c r="S235" t="s">
        <v>2486</v>
      </c>
      <c r="T235" t="s">
        <v>2422</v>
      </c>
      <c r="U235">
        <v>300</v>
      </c>
    </row>
    <row r="236" spans="2:21" x14ac:dyDescent="0.2">
      <c r="B236" t="s">
        <v>2788</v>
      </c>
      <c r="C236" s="118">
        <v>275</v>
      </c>
      <c r="D236" t="s">
        <v>2506</v>
      </c>
      <c r="E236" t="s">
        <v>318</v>
      </c>
      <c r="F236" t="s">
        <v>2411</v>
      </c>
      <c r="G236" t="s">
        <v>2420</v>
      </c>
      <c r="H236" t="s">
        <v>2413</v>
      </c>
      <c r="I236" t="s">
        <v>885</v>
      </c>
      <c r="J236" t="s">
        <v>2414</v>
      </c>
      <c r="K236" t="s">
        <v>2415</v>
      </c>
      <c r="L236" t="s">
        <v>2416</v>
      </c>
      <c r="M236" t="s">
        <v>2501</v>
      </c>
      <c r="N236" t="s">
        <v>895</v>
      </c>
      <c r="O236" t="s">
        <v>928</v>
      </c>
      <c r="P236" s="50" t="s">
        <v>2720</v>
      </c>
      <c r="Q236" s="4">
        <v>99176379</v>
      </c>
      <c r="R236" s="37" t="s">
        <v>2786</v>
      </c>
      <c r="S236" t="s">
        <v>2503</v>
      </c>
      <c r="T236" t="s">
        <v>2422</v>
      </c>
      <c r="U236">
        <v>295</v>
      </c>
    </row>
    <row r="237" spans="2:21" x14ac:dyDescent="0.2">
      <c r="B237" t="s">
        <v>2789</v>
      </c>
      <c r="C237" s="118">
        <v>275</v>
      </c>
      <c r="D237" t="s">
        <v>2506</v>
      </c>
      <c r="E237" t="s">
        <v>318</v>
      </c>
      <c r="F237" t="s">
        <v>2411</v>
      </c>
      <c r="G237" t="s">
        <v>2420</v>
      </c>
      <c r="H237" t="s">
        <v>2413</v>
      </c>
      <c r="I237" t="s">
        <v>885</v>
      </c>
      <c r="J237" t="s">
        <v>2414</v>
      </c>
      <c r="K237" t="s">
        <v>2415</v>
      </c>
      <c r="L237" t="s">
        <v>2416</v>
      </c>
      <c r="M237" t="s">
        <v>2063</v>
      </c>
      <c r="N237" t="s">
        <v>895</v>
      </c>
      <c r="O237" t="s">
        <v>884</v>
      </c>
      <c r="P237" s="50" t="s">
        <v>2720</v>
      </c>
      <c r="Q237" s="4" t="s">
        <v>901</v>
      </c>
      <c r="R237" s="37"/>
      <c r="S237" t="s">
        <v>2486</v>
      </c>
      <c r="T237" t="s">
        <v>2422</v>
      </c>
      <c r="U237">
        <v>300</v>
      </c>
    </row>
    <row r="238" spans="2:21" x14ac:dyDescent="0.2">
      <c r="B238" t="s">
        <v>2790</v>
      </c>
      <c r="C238" s="118">
        <v>275</v>
      </c>
      <c r="D238" t="s">
        <v>2509</v>
      </c>
      <c r="E238" t="s">
        <v>318</v>
      </c>
      <c r="F238" t="s">
        <v>2411</v>
      </c>
      <c r="G238" t="s">
        <v>2420</v>
      </c>
      <c r="H238" t="s">
        <v>2413</v>
      </c>
      <c r="I238" t="s">
        <v>885</v>
      </c>
      <c r="J238" t="s">
        <v>2414</v>
      </c>
      <c r="K238" t="s">
        <v>2415</v>
      </c>
      <c r="L238" t="s">
        <v>2416</v>
      </c>
      <c r="M238" t="s">
        <v>2501</v>
      </c>
      <c r="N238" t="s">
        <v>895</v>
      </c>
      <c r="O238" t="s">
        <v>928</v>
      </c>
      <c r="P238" s="50" t="s">
        <v>2720</v>
      </c>
      <c r="Q238" s="4">
        <v>99176379</v>
      </c>
      <c r="R238" s="37" t="s">
        <v>2786</v>
      </c>
      <c r="S238" t="s">
        <v>2503</v>
      </c>
      <c r="T238" t="s">
        <v>2422</v>
      </c>
      <c r="U238">
        <v>295</v>
      </c>
    </row>
    <row r="239" spans="2:21" x14ac:dyDescent="0.2">
      <c r="B239" t="s">
        <v>2791</v>
      </c>
      <c r="C239" s="118">
        <v>275</v>
      </c>
      <c r="D239" t="s">
        <v>2509</v>
      </c>
      <c r="E239" t="s">
        <v>318</v>
      </c>
      <c r="F239" t="s">
        <v>2411</v>
      </c>
      <c r="G239" t="s">
        <v>2420</v>
      </c>
      <c r="H239" t="s">
        <v>2413</v>
      </c>
      <c r="I239" t="s">
        <v>885</v>
      </c>
      <c r="J239" t="s">
        <v>2414</v>
      </c>
      <c r="K239" t="s">
        <v>2415</v>
      </c>
      <c r="L239" t="s">
        <v>2416</v>
      </c>
      <c r="M239" t="s">
        <v>2063</v>
      </c>
      <c r="N239" t="s">
        <v>895</v>
      </c>
      <c r="O239" t="s">
        <v>884</v>
      </c>
      <c r="P239" s="50" t="s">
        <v>2720</v>
      </c>
      <c r="Q239" s="4" t="s">
        <v>901</v>
      </c>
      <c r="R239" s="37"/>
      <c r="S239" t="s">
        <v>2486</v>
      </c>
      <c r="T239" t="s">
        <v>2422</v>
      </c>
      <c r="U239">
        <v>300</v>
      </c>
    </row>
    <row r="240" spans="2:21" x14ac:dyDescent="0.2">
      <c r="B240" t="s">
        <v>2792</v>
      </c>
      <c r="C240" s="118">
        <v>275</v>
      </c>
      <c r="D240" t="s">
        <v>2512</v>
      </c>
      <c r="E240" t="s">
        <v>318</v>
      </c>
      <c r="F240" t="s">
        <v>2411</v>
      </c>
      <c r="G240" t="s">
        <v>2420</v>
      </c>
      <c r="H240" t="s">
        <v>2413</v>
      </c>
      <c r="I240" t="s">
        <v>885</v>
      </c>
      <c r="J240" t="s">
        <v>2414</v>
      </c>
      <c r="K240" t="s">
        <v>2415</v>
      </c>
      <c r="L240" t="s">
        <v>2416</v>
      </c>
      <c r="M240" t="s">
        <v>2501</v>
      </c>
      <c r="N240" t="s">
        <v>895</v>
      </c>
      <c r="O240" t="s">
        <v>928</v>
      </c>
      <c r="P240" s="50" t="s">
        <v>2720</v>
      </c>
      <c r="Q240" s="4">
        <v>99176379</v>
      </c>
      <c r="R240" s="37" t="s">
        <v>2786</v>
      </c>
      <c r="S240" t="s">
        <v>2503</v>
      </c>
      <c r="T240" t="s">
        <v>2422</v>
      </c>
      <c r="U240">
        <v>295</v>
      </c>
    </row>
    <row r="241" spans="2:21" x14ac:dyDescent="0.2">
      <c r="B241" t="s">
        <v>2793</v>
      </c>
      <c r="C241" s="118">
        <v>275</v>
      </c>
      <c r="D241" t="s">
        <v>2512</v>
      </c>
      <c r="E241" t="s">
        <v>318</v>
      </c>
      <c r="F241" t="s">
        <v>2411</v>
      </c>
      <c r="G241" t="s">
        <v>2420</v>
      </c>
      <c r="H241" t="s">
        <v>2413</v>
      </c>
      <c r="I241" t="s">
        <v>885</v>
      </c>
      <c r="J241" t="s">
        <v>2414</v>
      </c>
      <c r="K241" t="s">
        <v>2415</v>
      </c>
      <c r="L241" t="s">
        <v>2416</v>
      </c>
      <c r="M241" t="s">
        <v>2063</v>
      </c>
      <c r="N241" t="s">
        <v>895</v>
      </c>
      <c r="O241" t="s">
        <v>884</v>
      </c>
      <c r="P241" s="50" t="s">
        <v>2720</v>
      </c>
      <c r="Q241" s="4" t="s">
        <v>901</v>
      </c>
      <c r="R241" s="37"/>
      <c r="S241" t="s">
        <v>2486</v>
      </c>
      <c r="T241" t="s">
        <v>2422</v>
      </c>
      <c r="U241">
        <v>300</v>
      </c>
    </row>
    <row r="242" spans="2:21" x14ac:dyDescent="0.2">
      <c r="B242" t="s">
        <v>2794</v>
      </c>
      <c r="C242" s="118">
        <v>275</v>
      </c>
      <c r="D242" t="s">
        <v>1777</v>
      </c>
      <c r="E242" t="s">
        <v>318</v>
      </c>
      <c r="F242" t="s">
        <v>2411</v>
      </c>
      <c r="G242" t="s">
        <v>2420</v>
      </c>
      <c r="H242" t="s">
        <v>2413</v>
      </c>
      <c r="I242" t="s">
        <v>885</v>
      </c>
      <c r="J242" t="s">
        <v>2414</v>
      </c>
      <c r="K242" t="s">
        <v>2415</v>
      </c>
      <c r="L242" t="s">
        <v>2416</v>
      </c>
      <c r="M242" t="s">
        <v>2501</v>
      </c>
      <c r="N242" t="s">
        <v>895</v>
      </c>
      <c r="O242" t="s">
        <v>990</v>
      </c>
      <c r="P242" s="50" t="s">
        <v>2720</v>
      </c>
      <c r="Q242" s="4">
        <v>99176379</v>
      </c>
      <c r="R242" s="37" t="s">
        <v>2786</v>
      </c>
      <c r="S242" t="s">
        <v>2503</v>
      </c>
      <c r="T242" t="s">
        <v>2422</v>
      </c>
      <c r="U242">
        <v>295</v>
      </c>
    </row>
    <row r="243" spans="2:21" x14ac:dyDescent="0.2">
      <c r="B243" t="s">
        <v>2795</v>
      </c>
      <c r="C243" s="118">
        <v>275</v>
      </c>
      <c r="D243" t="s">
        <v>1777</v>
      </c>
      <c r="E243" t="s">
        <v>318</v>
      </c>
      <c r="F243" t="s">
        <v>2411</v>
      </c>
      <c r="G243" t="s">
        <v>2420</v>
      </c>
      <c r="H243" t="s">
        <v>2413</v>
      </c>
      <c r="I243" t="s">
        <v>885</v>
      </c>
      <c r="J243" t="s">
        <v>2414</v>
      </c>
      <c r="K243" t="s">
        <v>2415</v>
      </c>
      <c r="L243" t="s">
        <v>2416</v>
      </c>
      <c r="M243" t="s">
        <v>2063</v>
      </c>
      <c r="N243" t="s">
        <v>895</v>
      </c>
      <c r="O243" t="s">
        <v>1232</v>
      </c>
      <c r="P243" s="50" t="s">
        <v>2720</v>
      </c>
      <c r="Q243" s="4" t="s">
        <v>901</v>
      </c>
      <c r="R243" s="37"/>
      <c r="S243" t="s">
        <v>2486</v>
      </c>
      <c r="T243" t="s">
        <v>2422</v>
      </c>
      <c r="U243">
        <v>300</v>
      </c>
    </row>
    <row r="244" spans="2:21" x14ac:dyDescent="0.2">
      <c r="B244" t="s">
        <v>2796</v>
      </c>
      <c r="C244" s="118">
        <v>275</v>
      </c>
      <c r="D244" t="s">
        <v>1061</v>
      </c>
      <c r="E244" t="s">
        <v>318</v>
      </c>
      <c r="F244" t="s">
        <v>2411</v>
      </c>
      <c r="G244" t="s">
        <v>2420</v>
      </c>
      <c r="H244" t="s">
        <v>2413</v>
      </c>
      <c r="I244" t="s">
        <v>885</v>
      </c>
      <c r="J244" t="s">
        <v>2414</v>
      </c>
      <c r="K244" t="s">
        <v>2415</v>
      </c>
      <c r="L244" t="s">
        <v>2416</v>
      </c>
      <c r="M244" t="s">
        <v>2501</v>
      </c>
      <c r="N244" t="s">
        <v>895</v>
      </c>
      <c r="O244" t="s">
        <v>990</v>
      </c>
      <c r="P244" s="50" t="s">
        <v>2720</v>
      </c>
      <c r="Q244" s="4">
        <v>99176379</v>
      </c>
      <c r="R244" s="37" t="s">
        <v>2786</v>
      </c>
      <c r="S244" t="s">
        <v>2503</v>
      </c>
      <c r="T244" t="s">
        <v>2422</v>
      </c>
      <c r="U244">
        <v>295</v>
      </c>
    </row>
    <row r="245" spans="2:21" x14ac:dyDescent="0.2">
      <c r="B245" t="s">
        <v>2797</v>
      </c>
      <c r="C245" s="118">
        <v>275</v>
      </c>
      <c r="D245" t="s">
        <v>1061</v>
      </c>
      <c r="E245" t="s">
        <v>318</v>
      </c>
      <c r="F245" t="s">
        <v>2411</v>
      </c>
      <c r="G245" t="s">
        <v>2420</v>
      </c>
      <c r="H245" t="s">
        <v>2413</v>
      </c>
      <c r="I245" t="s">
        <v>885</v>
      </c>
      <c r="J245" t="s">
        <v>2414</v>
      </c>
      <c r="K245" t="s">
        <v>2415</v>
      </c>
      <c r="L245" t="s">
        <v>2416</v>
      </c>
      <c r="M245" t="s">
        <v>2063</v>
      </c>
      <c r="N245" t="s">
        <v>895</v>
      </c>
      <c r="O245" t="s">
        <v>1232</v>
      </c>
      <c r="P245" s="50" t="s">
        <v>2720</v>
      </c>
      <c r="Q245" s="4" t="s">
        <v>901</v>
      </c>
      <c r="R245" s="37"/>
      <c r="S245" t="s">
        <v>2486</v>
      </c>
      <c r="T245" t="s">
        <v>2422</v>
      </c>
      <c r="U245">
        <v>300</v>
      </c>
    </row>
    <row r="246" spans="2:21" x14ac:dyDescent="0.2">
      <c r="B246" t="s">
        <v>2798</v>
      </c>
      <c r="C246" s="118">
        <v>275</v>
      </c>
      <c r="D246" t="s">
        <v>2519</v>
      </c>
      <c r="E246" t="s">
        <v>318</v>
      </c>
      <c r="F246" t="s">
        <v>2411</v>
      </c>
      <c r="G246" t="s">
        <v>2420</v>
      </c>
      <c r="H246" t="s">
        <v>2413</v>
      </c>
      <c r="I246" t="s">
        <v>885</v>
      </c>
      <c r="J246" t="s">
        <v>2414</v>
      </c>
      <c r="K246" t="s">
        <v>2415</v>
      </c>
      <c r="L246" t="s">
        <v>2416</v>
      </c>
      <c r="M246" t="s">
        <v>2501</v>
      </c>
      <c r="N246" t="s">
        <v>895</v>
      </c>
      <c r="O246" t="s">
        <v>928</v>
      </c>
      <c r="P246" s="50" t="s">
        <v>2720</v>
      </c>
      <c r="Q246" s="4">
        <v>99176369</v>
      </c>
      <c r="R246" s="37" t="s">
        <v>2799</v>
      </c>
      <c r="S246" t="s">
        <v>2503</v>
      </c>
      <c r="T246" t="s">
        <v>2422</v>
      </c>
      <c r="U246">
        <v>295</v>
      </c>
    </row>
    <row r="247" spans="2:21" x14ac:dyDescent="0.2">
      <c r="B247" t="s">
        <v>2800</v>
      </c>
      <c r="C247" s="118">
        <v>275</v>
      </c>
      <c r="D247" t="s">
        <v>2519</v>
      </c>
      <c r="E247" t="s">
        <v>318</v>
      </c>
      <c r="F247" t="s">
        <v>2411</v>
      </c>
      <c r="G247" t="s">
        <v>2420</v>
      </c>
      <c r="H247" t="s">
        <v>2413</v>
      </c>
      <c r="I247" t="s">
        <v>885</v>
      </c>
      <c r="J247" t="s">
        <v>2414</v>
      </c>
      <c r="K247" t="s">
        <v>2415</v>
      </c>
      <c r="L247" t="s">
        <v>2416</v>
      </c>
      <c r="M247" t="s">
        <v>2063</v>
      </c>
      <c r="N247" t="s">
        <v>895</v>
      </c>
      <c r="O247" t="s">
        <v>884</v>
      </c>
      <c r="P247" s="50" t="s">
        <v>2720</v>
      </c>
      <c r="Q247" s="4" t="s">
        <v>901</v>
      </c>
      <c r="R247" s="37"/>
      <c r="S247" t="s">
        <v>2486</v>
      </c>
      <c r="T247" t="s">
        <v>2422</v>
      </c>
      <c r="U247">
        <v>300</v>
      </c>
    </row>
    <row r="248" spans="2:21" x14ac:dyDescent="0.2">
      <c r="B248" t="s">
        <v>2801</v>
      </c>
      <c r="C248" s="118">
        <v>275</v>
      </c>
      <c r="D248" t="s">
        <v>2523</v>
      </c>
      <c r="E248" t="s">
        <v>318</v>
      </c>
      <c r="F248" t="s">
        <v>2411</v>
      </c>
      <c r="G248" t="s">
        <v>2412</v>
      </c>
      <c r="H248" t="s">
        <v>2413</v>
      </c>
      <c r="I248" t="s">
        <v>885</v>
      </c>
      <c r="J248" t="s">
        <v>2414</v>
      </c>
      <c r="K248" t="s">
        <v>2415</v>
      </c>
      <c r="L248" t="s">
        <v>2416</v>
      </c>
      <c r="M248" t="s">
        <v>2116</v>
      </c>
      <c r="N248" t="s">
        <v>895</v>
      </c>
      <c r="O248" t="s">
        <v>928</v>
      </c>
      <c r="P248" s="50" t="s">
        <v>2720</v>
      </c>
      <c r="Q248" s="4">
        <v>99176368</v>
      </c>
      <c r="R248" s="37" t="s">
        <v>2802</v>
      </c>
      <c r="S248" t="s">
        <v>2525</v>
      </c>
      <c r="T248" t="s">
        <v>2422</v>
      </c>
      <c r="U248">
        <v>115</v>
      </c>
    </row>
    <row r="249" spans="2:21" x14ac:dyDescent="0.2">
      <c r="B249" t="s">
        <v>2803</v>
      </c>
      <c r="C249" s="118">
        <v>275</v>
      </c>
      <c r="D249" t="s">
        <v>2523</v>
      </c>
      <c r="E249" t="s">
        <v>318</v>
      </c>
      <c r="F249" t="s">
        <v>2411</v>
      </c>
      <c r="G249" t="s">
        <v>2420</v>
      </c>
      <c r="H249" t="s">
        <v>2413</v>
      </c>
      <c r="I249" t="s">
        <v>885</v>
      </c>
      <c r="J249" t="s">
        <v>2414</v>
      </c>
      <c r="K249" t="s">
        <v>2415</v>
      </c>
      <c r="L249" t="s">
        <v>2416</v>
      </c>
      <c r="M249" t="s">
        <v>2116</v>
      </c>
      <c r="N249" t="s">
        <v>895</v>
      </c>
      <c r="O249" t="s">
        <v>884</v>
      </c>
      <c r="P249" s="50" t="s">
        <v>2720</v>
      </c>
      <c r="Q249" s="4" t="s">
        <v>901</v>
      </c>
      <c r="R249" s="37"/>
      <c r="S249" t="s">
        <v>2527</v>
      </c>
      <c r="T249" t="s">
        <v>2422</v>
      </c>
      <c r="U249">
        <v>115</v>
      </c>
    </row>
    <row r="250" spans="2:21" x14ac:dyDescent="0.2">
      <c r="B250" t="s">
        <v>2804</v>
      </c>
      <c r="C250" s="118">
        <v>275</v>
      </c>
      <c r="D250" t="s">
        <v>2529</v>
      </c>
      <c r="E250" t="s">
        <v>318</v>
      </c>
      <c r="F250" t="s">
        <v>2411</v>
      </c>
      <c r="G250" t="s">
        <v>2420</v>
      </c>
      <c r="H250" t="s">
        <v>2413</v>
      </c>
      <c r="I250" t="s">
        <v>885</v>
      </c>
      <c r="J250" t="s">
        <v>2414</v>
      </c>
      <c r="K250" t="s">
        <v>2415</v>
      </c>
      <c r="L250" t="s">
        <v>2416</v>
      </c>
      <c r="M250" t="s">
        <v>2063</v>
      </c>
      <c r="N250" t="s">
        <v>895</v>
      </c>
      <c r="O250" t="s">
        <v>990</v>
      </c>
      <c r="P250" s="50" t="s">
        <v>2720</v>
      </c>
      <c r="Q250" s="4">
        <v>99176369</v>
      </c>
      <c r="R250" s="37" t="s">
        <v>2799</v>
      </c>
      <c r="S250" t="s">
        <v>2503</v>
      </c>
      <c r="T250" t="s">
        <v>2422</v>
      </c>
      <c r="U250">
        <v>300</v>
      </c>
    </row>
    <row r="251" spans="2:21" x14ac:dyDescent="0.2">
      <c r="B251" t="s">
        <v>2805</v>
      </c>
      <c r="C251" s="118">
        <v>275</v>
      </c>
      <c r="D251" t="s">
        <v>2529</v>
      </c>
      <c r="E251" t="s">
        <v>318</v>
      </c>
      <c r="F251" t="s">
        <v>2411</v>
      </c>
      <c r="G251" t="s">
        <v>2420</v>
      </c>
      <c r="H251" t="s">
        <v>2413</v>
      </c>
      <c r="I251" t="s">
        <v>885</v>
      </c>
      <c r="J251" t="s">
        <v>2414</v>
      </c>
      <c r="K251" t="s">
        <v>2415</v>
      </c>
      <c r="L251" t="s">
        <v>2416</v>
      </c>
      <c r="M251" t="s">
        <v>2063</v>
      </c>
      <c r="N251" t="s">
        <v>895</v>
      </c>
      <c r="O251" t="s">
        <v>1232</v>
      </c>
      <c r="P251" s="50" t="s">
        <v>2720</v>
      </c>
      <c r="Q251" s="4" t="s">
        <v>901</v>
      </c>
      <c r="R251" s="37"/>
      <c r="S251" t="s">
        <v>2486</v>
      </c>
      <c r="T251" t="s">
        <v>2422</v>
      </c>
      <c r="U251">
        <v>300</v>
      </c>
    </row>
    <row r="252" spans="2:21" x14ac:dyDescent="0.2">
      <c r="B252" t="s">
        <v>2806</v>
      </c>
      <c r="C252" s="118">
        <v>275</v>
      </c>
      <c r="D252" t="s">
        <v>2532</v>
      </c>
      <c r="E252" t="s">
        <v>318</v>
      </c>
      <c r="F252" t="s">
        <v>2411</v>
      </c>
      <c r="G252" t="s">
        <v>2412</v>
      </c>
      <c r="H252" t="s">
        <v>2413</v>
      </c>
      <c r="I252" t="s">
        <v>885</v>
      </c>
      <c r="J252" t="s">
        <v>2414</v>
      </c>
      <c r="K252" t="s">
        <v>2415</v>
      </c>
      <c r="L252" t="s">
        <v>2416</v>
      </c>
      <c r="M252" t="s">
        <v>2116</v>
      </c>
      <c r="N252" t="s">
        <v>895</v>
      </c>
      <c r="O252" t="s">
        <v>990</v>
      </c>
      <c r="P252" s="50" t="s">
        <v>2720</v>
      </c>
      <c r="Q252" s="4">
        <v>99176368</v>
      </c>
      <c r="R252" s="37" t="s">
        <v>2802</v>
      </c>
      <c r="S252" t="s">
        <v>2525</v>
      </c>
      <c r="T252" t="s">
        <v>2422</v>
      </c>
      <c r="U252">
        <v>115</v>
      </c>
    </row>
    <row r="253" spans="2:21" x14ac:dyDescent="0.2">
      <c r="B253" t="s">
        <v>2807</v>
      </c>
      <c r="C253" s="118">
        <v>275</v>
      </c>
      <c r="D253" t="s">
        <v>2532</v>
      </c>
      <c r="E253" t="s">
        <v>318</v>
      </c>
      <c r="F253" t="s">
        <v>2411</v>
      </c>
      <c r="G253" t="s">
        <v>2420</v>
      </c>
      <c r="H253" t="s">
        <v>2413</v>
      </c>
      <c r="I253" t="s">
        <v>885</v>
      </c>
      <c r="J253" t="s">
        <v>2414</v>
      </c>
      <c r="K253" t="s">
        <v>2415</v>
      </c>
      <c r="L253" t="s">
        <v>2416</v>
      </c>
      <c r="M253" t="s">
        <v>2116</v>
      </c>
      <c r="N253" t="s">
        <v>895</v>
      </c>
      <c r="O253" t="s">
        <v>1232</v>
      </c>
      <c r="P253" s="50" t="s">
        <v>2720</v>
      </c>
      <c r="Q253" s="4" t="s">
        <v>901</v>
      </c>
      <c r="R253" s="37"/>
      <c r="S253" t="s">
        <v>2527</v>
      </c>
      <c r="T253" t="s">
        <v>2422</v>
      </c>
      <c r="U253">
        <v>115</v>
      </c>
    </row>
    <row r="254" spans="2:21" x14ac:dyDescent="0.2">
      <c r="B254" t="s">
        <v>2808</v>
      </c>
      <c r="C254" s="118">
        <v>275</v>
      </c>
      <c r="D254" t="s">
        <v>2535</v>
      </c>
      <c r="E254" t="s">
        <v>318</v>
      </c>
      <c r="F254" t="s">
        <v>2411</v>
      </c>
      <c r="G254" t="s">
        <v>2412</v>
      </c>
      <c r="H254" t="s">
        <v>2413</v>
      </c>
      <c r="I254" t="s">
        <v>885</v>
      </c>
      <c r="J254" t="s">
        <v>2414</v>
      </c>
      <c r="K254" t="s">
        <v>2415</v>
      </c>
      <c r="L254" t="s">
        <v>2416</v>
      </c>
      <c r="M254" t="s">
        <v>2116</v>
      </c>
      <c r="N254" t="s">
        <v>895</v>
      </c>
      <c r="O254" t="s">
        <v>990</v>
      </c>
      <c r="P254" s="50" t="s">
        <v>2720</v>
      </c>
      <c r="Q254" s="4">
        <v>99176368</v>
      </c>
      <c r="R254" s="37" t="s">
        <v>2802</v>
      </c>
      <c r="S254" t="s">
        <v>2525</v>
      </c>
      <c r="T254" t="s">
        <v>2422</v>
      </c>
      <c r="U254">
        <v>115</v>
      </c>
    </row>
    <row r="255" spans="2:21" x14ac:dyDescent="0.2">
      <c r="B255" t="s">
        <v>2809</v>
      </c>
      <c r="C255" s="118">
        <v>275</v>
      </c>
      <c r="D255" t="s">
        <v>2535</v>
      </c>
      <c r="E255" t="s">
        <v>318</v>
      </c>
      <c r="F255" t="s">
        <v>2411</v>
      </c>
      <c r="G255" t="s">
        <v>2420</v>
      </c>
      <c r="H255" t="s">
        <v>2413</v>
      </c>
      <c r="I255" t="s">
        <v>885</v>
      </c>
      <c r="J255" t="s">
        <v>2414</v>
      </c>
      <c r="K255" t="s">
        <v>2415</v>
      </c>
      <c r="L255" t="s">
        <v>2416</v>
      </c>
      <c r="M255" t="s">
        <v>2116</v>
      </c>
      <c r="N255" t="s">
        <v>895</v>
      </c>
      <c r="O255" t="s">
        <v>1232</v>
      </c>
      <c r="P255" s="50" t="s">
        <v>2720</v>
      </c>
      <c r="Q255" s="4" t="s">
        <v>901</v>
      </c>
      <c r="R255" s="37"/>
      <c r="S255" t="s">
        <v>2527</v>
      </c>
      <c r="T255" t="s">
        <v>2422</v>
      </c>
      <c r="U255">
        <v>115</v>
      </c>
    </row>
    <row r="256" spans="2:21" x14ac:dyDescent="0.2">
      <c r="B256" t="s">
        <v>2810</v>
      </c>
      <c r="C256" s="118">
        <v>275</v>
      </c>
      <c r="D256" t="s">
        <v>1743</v>
      </c>
      <c r="E256" t="s">
        <v>318</v>
      </c>
      <c r="F256" t="s">
        <v>2411</v>
      </c>
      <c r="G256" t="s">
        <v>2412</v>
      </c>
      <c r="H256" t="s">
        <v>2413</v>
      </c>
      <c r="I256" t="s">
        <v>885</v>
      </c>
      <c r="J256" t="s">
        <v>2414</v>
      </c>
      <c r="K256" t="s">
        <v>2415</v>
      </c>
      <c r="L256" t="s">
        <v>2416</v>
      </c>
      <c r="M256" t="s">
        <v>2116</v>
      </c>
      <c r="N256" t="s">
        <v>895</v>
      </c>
      <c r="O256" t="s">
        <v>990</v>
      </c>
      <c r="P256" s="50" t="s">
        <v>2720</v>
      </c>
      <c r="Q256" s="4">
        <v>99176368</v>
      </c>
      <c r="R256" s="37" t="s">
        <v>2802</v>
      </c>
      <c r="S256" t="s">
        <v>2525</v>
      </c>
      <c r="T256" t="s">
        <v>2422</v>
      </c>
      <c r="U256">
        <v>115</v>
      </c>
    </row>
    <row r="257" spans="2:21" x14ac:dyDescent="0.2">
      <c r="B257" t="s">
        <v>2811</v>
      </c>
      <c r="C257" s="118">
        <v>275</v>
      </c>
      <c r="D257" t="s">
        <v>1743</v>
      </c>
      <c r="E257" t="s">
        <v>318</v>
      </c>
      <c r="F257" t="s">
        <v>2411</v>
      </c>
      <c r="G257" t="s">
        <v>2420</v>
      </c>
      <c r="H257" t="s">
        <v>2413</v>
      </c>
      <c r="I257" t="s">
        <v>885</v>
      </c>
      <c r="J257" t="s">
        <v>2414</v>
      </c>
      <c r="K257" t="s">
        <v>2415</v>
      </c>
      <c r="L257" t="s">
        <v>2416</v>
      </c>
      <c r="M257" t="s">
        <v>2116</v>
      </c>
      <c r="N257" t="s">
        <v>895</v>
      </c>
      <c r="O257" t="s">
        <v>1232</v>
      </c>
      <c r="P257" s="50" t="s">
        <v>2720</v>
      </c>
      <c r="Q257" s="4" t="s">
        <v>901</v>
      </c>
      <c r="R257" s="37"/>
      <c r="S257" t="s">
        <v>2527</v>
      </c>
      <c r="T257" t="s">
        <v>2422</v>
      </c>
      <c r="U257">
        <v>115</v>
      </c>
    </row>
    <row r="258" spans="2:21" x14ac:dyDescent="0.2">
      <c r="B258" t="s">
        <v>2812</v>
      </c>
      <c r="C258" s="118">
        <v>275</v>
      </c>
      <c r="D258" t="s">
        <v>2540</v>
      </c>
      <c r="E258" t="s">
        <v>318</v>
      </c>
      <c r="F258" t="s">
        <v>2411</v>
      </c>
      <c r="G258" t="s">
        <v>2420</v>
      </c>
      <c r="H258" t="s">
        <v>2413</v>
      </c>
      <c r="I258" t="s">
        <v>885</v>
      </c>
      <c r="J258" t="s">
        <v>2414</v>
      </c>
      <c r="K258" t="s">
        <v>2415</v>
      </c>
      <c r="L258" t="s">
        <v>2416</v>
      </c>
      <c r="M258" t="s">
        <v>2063</v>
      </c>
      <c r="N258" t="s">
        <v>895</v>
      </c>
      <c r="O258" t="s">
        <v>990</v>
      </c>
      <c r="P258" s="50" t="s">
        <v>2720</v>
      </c>
      <c r="Q258" s="4">
        <v>99176369</v>
      </c>
      <c r="R258" s="37" t="s">
        <v>2799</v>
      </c>
      <c r="S258" t="s">
        <v>2503</v>
      </c>
      <c r="T258" t="s">
        <v>2422</v>
      </c>
      <c r="U258">
        <v>300</v>
      </c>
    </row>
    <row r="259" spans="2:21" x14ac:dyDescent="0.2">
      <c r="B259" t="s">
        <v>2813</v>
      </c>
      <c r="C259" s="118">
        <v>275</v>
      </c>
      <c r="D259" t="s">
        <v>2540</v>
      </c>
      <c r="E259" t="s">
        <v>318</v>
      </c>
      <c r="F259" t="s">
        <v>2411</v>
      </c>
      <c r="G259" t="s">
        <v>2420</v>
      </c>
      <c r="H259" t="s">
        <v>2413</v>
      </c>
      <c r="I259" t="s">
        <v>885</v>
      </c>
      <c r="J259" t="s">
        <v>2414</v>
      </c>
      <c r="K259" t="s">
        <v>2415</v>
      </c>
      <c r="L259" t="s">
        <v>2416</v>
      </c>
      <c r="M259" t="s">
        <v>2063</v>
      </c>
      <c r="N259" t="s">
        <v>895</v>
      </c>
      <c r="O259" t="s">
        <v>1232</v>
      </c>
      <c r="P259" s="50" t="s">
        <v>2720</v>
      </c>
      <c r="Q259" s="4" t="s">
        <v>901</v>
      </c>
      <c r="R259" s="37"/>
      <c r="S259" t="s">
        <v>2486</v>
      </c>
      <c r="T259" t="s">
        <v>2422</v>
      </c>
      <c r="U259">
        <v>300</v>
      </c>
    </row>
    <row r="260" spans="2:21" x14ac:dyDescent="0.2">
      <c r="B260" t="s">
        <v>2814</v>
      </c>
      <c r="C260" s="118">
        <v>275</v>
      </c>
      <c r="D260" t="s">
        <v>2543</v>
      </c>
      <c r="E260" t="s">
        <v>318</v>
      </c>
      <c r="F260" t="s">
        <v>2411</v>
      </c>
      <c r="G260" t="s">
        <v>2420</v>
      </c>
      <c r="H260" t="s">
        <v>2413</v>
      </c>
      <c r="I260" t="s">
        <v>885</v>
      </c>
      <c r="J260" t="s">
        <v>2414</v>
      </c>
      <c r="K260" t="s">
        <v>2415</v>
      </c>
      <c r="L260" t="s">
        <v>2416</v>
      </c>
      <c r="M260" t="s">
        <v>2482</v>
      </c>
      <c r="N260" t="s">
        <v>895</v>
      </c>
      <c r="O260" t="s">
        <v>990</v>
      </c>
      <c r="P260" s="50" t="s">
        <v>2720</v>
      </c>
      <c r="Q260" s="4">
        <v>99176370</v>
      </c>
      <c r="R260" s="37" t="s">
        <v>2815</v>
      </c>
      <c r="S260" t="s">
        <v>2545</v>
      </c>
      <c r="T260" t="s">
        <v>2422</v>
      </c>
      <c r="U260">
        <v>123</v>
      </c>
    </row>
    <row r="261" spans="2:21" x14ac:dyDescent="0.2">
      <c r="B261" t="s">
        <v>2816</v>
      </c>
      <c r="C261" s="118">
        <v>275</v>
      </c>
      <c r="D261" t="s">
        <v>2543</v>
      </c>
      <c r="E261" t="s">
        <v>318</v>
      </c>
      <c r="F261" t="s">
        <v>2411</v>
      </c>
      <c r="G261" t="s">
        <v>2420</v>
      </c>
      <c r="H261" t="s">
        <v>2413</v>
      </c>
      <c r="I261" t="s">
        <v>885</v>
      </c>
      <c r="J261" t="s">
        <v>2414</v>
      </c>
      <c r="K261" t="s">
        <v>2415</v>
      </c>
      <c r="L261" t="s">
        <v>2416</v>
      </c>
      <c r="M261" t="s">
        <v>2482</v>
      </c>
      <c r="N261" t="s">
        <v>895</v>
      </c>
      <c r="O261" t="s">
        <v>1232</v>
      </c>
      <c r="P261" s="50" t="s">
        <v>2720</v>
      </c>
      <c r="Q261" s="4" t="s">
        <v>901</v>
      </c>
      <c r="R261" s="37"/>
      <c r="S261" t="s">
        <v>2547</v>
      </c>
      <c r="T261" t="s">
        <v>2422</v>
      </c>
      <c r="U261">
        <v>123</v>
      </c>
    </row>
    <row r="262" spans="2:21" x14ac:dyDescent="0.2">
      <c r="B262" t="s">
        <v>2817</v>
      </c>
      <c r="C262" s="118">
        <v>275</v>
      </c>
      <c r="D262" t="s">
        <v>2543</v>
      </c>
      <c r="E262" t="s">
        <v>318</v>
      </c>
      <c r="F262" t="s">
        <v>2411</v>
      </c>
      <c r="G262" t="s">
        <v>2412</v>
      </c>
      <c r="H262" t="s">
        <v>2413</v>
      </c>
      <c r="I262" t="s">
        <v>885</v>
      </c>
      <c r="J262" t="s">
        <v>2414</v>
      </c>
      <c r="K262" t="s">
        <v>2415</v>
      </c>
      <c r="L262" t="s">
        <v>2416</v>
      </c>
      <c r="M262" t="s">
        <v>2549</v>
      </c>
      <c r="N262" t="s">
        <v>895</v>
      </c>
      <c r="O262" t="s">
        <v>990</v>
      </c>
      <c r="P262" s="50" t="s">
        <v>2720</v>
      </c>
      <c r="Q262" s="4" t="s">
        <v>901</v>
      </c>
      <c r="R262" s="37"/>
      <c r="S262" t="s">
        <v>2550</v>
      </c>
      <c r="T262" t="s">
        <v>2422</v>
      </c>
      <c r="U262">
        <v>216</v>
      </c>
    </row>
    <row r="263" spans="2:21" x14ac:dyDescent="0.2">
      <c r="B263" t="s">
        <v>2818</v>
      </c>
      <c r="C263" s="118">
        <v>275</v>
      </c>
      <c r="D263" t="s">
        <v>2543</v>
      </c>
      <c r="E263" t="s">
        <v>318</v>
      </c>
      <c r="F263" t="s">
        <v>2411</v>
      </c>
      <c r="G263" t="s">
        <v>2412</v>
      </c>
      <c r="H263" t="s">
        <v>2413</v>
      </c>
      <c r="I263" t="s">
        <v>885</v>
      </c>
      <c r="J263" t="s">
        <v>2414</v>
      </c>
      <c r="K263" t="s">
        <v>2415</v>
      </c>
      <c r="L263" t="s">
        <v>2416</v>
      </c>
      <c r="M263" t="s">
        <v>2549</v>
      </c>
      <c r="N263" t="s">
        <v>895</v>
      </c>
      <c r="O263" t="s">
        <v>1232</v>
      </c>
      <c r="P263" s="50" t="s">
        <v>2720</v>
      </c>
      <c r="Q263" s="4" t="s">
        <v>901</v>
      </c>
      <c r="R263" s="37"/>
      <c r="S263" t="s">
        <v>2552</v>
      </c>
      <c r="T263" t="s">
        <v>2422</v>
      </c>
      <c r="U263">
        <v>216</v>
      </c>
    </row>
    <row r="264" spans="2:21" x14ac:dyDescent="0.2">
      <c r="B264" t="s">
        <v>2819</v>
      </c>
      <c r="C264" s="118">
        <v>275</v>
      </c>
      <c r="D264" t="s">
        <v>1662</v>
      </c>
      <c r="E264" t="s">
        <v>435</v>
      </c>
      <c r="F264" t="s">
        <v>2411</v>
      </c>
      <c r="G264" t="s">
        <v>2412</v>
      </c>
      <c r="H264" t="s">
        <v>2413</v>
      </c>
      <c r="I264" t="s">
        <v>885</v>
      </c>
      <c r="J264" t="s">
        <v>2414</v>
      </c>
      <c r="K264" t="s">
        <v>2415</v>
      </c>
      <c r="L264" t="s">
        <v>2416</v>
      </c>
      <c r="M264" t="s">
        <v>2501</v>
      </c>
      <c r="N264" t="s">
        <v>895</v>
      </c>
      <c r="O264" t="s">
        <v>990</v>
      </c>
      <c r="P264" s="50" t="s">
        <v>2720</v>
      </c>
      <c r="Q264" s="4">
        <v>99176379</v>
      </c>
      <c r="R264" s="37" t="s">
        <v>2786</v>
      </c>
      <c r="S264" t="s">
        <v>2503</v>
      </c>
      <c r="T264" t="s">
        <v>2422</v>
      </c>
      <c r="U264">
        <v>250</v>
      </c>
    </row>
    <row r="265" spans="2:21" x14ac:dyDescent="0.2">
      <c r="B265" t="s">
        <v>2820</v>
      </c>
      <c r="C265" s="118">
        <v>275</v>
      </c>
      <c r="D265" t="s">
        <v>1662</v>
      </c>
      <c r="E265" t="s">
        <v>435</v>
      </c>
      <c r="F265" t="s">
        <v>2411</v>
      </c>
      <c r="G265" t="s">
        <v>2420</v>
      </c>
      <c r="H265" t="s">
        <v>2413</v>
      </c>
      <c r="I265" t="s">
        <v>885</v>
      </c>
      <c r="J265" t="s">
        <v>2414</v>
      </c>
      <c r="K265" t="s">
        <v>2415</v>
      </c>
      <c r="L265" t="s">
        <v>2416</v>
      </c>
      <c r="M265" t="s">
        <v>2063</v>
      </c>
      <c r="N265" t="s">
        <v>895</v>
      </c>
      <c r="O265" t="s">
        <v>1232</v>
      </c>
      <c r="P265" s="50" t="s">
        <v>2720</v>
      </c>
      <c r="Q265" s="4" t="s">
        <v>901</v>
      </c>
      <c r="R265" s="37"/>
      <c r="S265" t="s">
        <v>2555</v>
      </c>
      <c r="T265" t="s">
        <v>2422</v>
      </c>
      <c r="U265">
        <v>250</v>
      </c>
    </row>
    <row r="266" spans="2:21" x14ac:dyDescent="0.2">
      <c r="B266" t="s">
        <v>2821</v>
      </c>
      <c r="C266" s="118">
        <v>275</v>
      </c>
      <c r="D266" t="s">
        <v>1494</v>
      </c>
      <c r="E266" t="s">
        <v>435</v>
      </c>
      <c r="F266" t="s">
        <v>2411</v>
      </c>
      <c r="G266" t="s">
        <v>2412</v>
      </c>
      <c r="H266" t="s">
        <v>2413</v>
      </c>
      <c r="I266" t="s">
        <v>885</v>
      </c>
      <c r="J266" t="s">
        <v>2414</v>
      </c>
      <c r="K266" t="s">
        <v>2415</v>
      </c>
      <c r="L266" t="s">
        <v>2416</v>
      </c>
      <c r="M266" t="s">
        <v>2054</v>
      </c>
      <c r="N266" t="s">
        <v>895</v>
      </c>
      <c r="O266" t="s">
        <v>928</v>
      </c>
      <c r="P266" s="50" t="s">
        <v>2720</v>
      </c>
      <c r="Q266" s="4">
        <v>99176381</v>
      </c>
      <c r="R266" s="37" t="s">
        <v>2822</v>
      </c>
      <c r="S266" t="s">
        <v>2558</v>
      </c>
      <c r="T266" t="s">
        <v>2422</v>
      </c>
      <c r="U266">
        <v>143</v>
      </c>
    </row>
    <row r="267" spans="2:21" x14ac:dyDescent="0.2">
      <c r="B267" t="s">
        <v>2823</v>
      </c>
      <c r="C267" s="118">
        <v>275</v>
      </c>
      <c r="D267" t="s">
        <v>1494</v>
      </c>
      <c r="E267" t="s">
        <v>435</v>
      </c>
      <c r="F267" t="s">
        <v>2411</v>
      </c>
      <c r="G267" t="s">
        <v>2420</v>
      </c>
      <c r="H267" t="s">
        <v>2413</v>
      </c>
      <c r="I267" t="s">
        <v>885</v>
      </c>
      <c r="J267" t="s">
        <v>2414</v>
      </c>
      <c r="K267" t="s">
        <v>2415</v>
      </c>
      <c r="L267" t="s">
        <v>2416</v>
      </c>
      <c r="M267" t="s">
        <v>2054</v>
      </c>
      <c r="N267" t="s">
        <v>895</v>
      </c>
      <c r="O267" t="s">
        <v>884</v>
      </c>
      <c r="P267" s="50" t="s">
        <v>2720</v>
      </c>
      <c r="Q267" s="4" t="s">
        <v>901</v>
      </c>
      <c r="R267" s="37"/>
      <c r="S267" t="s">
        <v>2560</v>
      </c>
      <c r="T267" t="s">
        <v>2422</v>
      </c>
      <c r="U267">
        <v>143</v>
      </c>
    </row>
    <row r="268" spans="2:21" x14ac:dyDescent="0.2">
      <c r="B268" t="s">
        <v>2824</v>
      </c>
      <c r="C268" s="118">
        <v>275</v>
      </c>
      <c r="D268" t="s">
        <v>1594</v>
      </c>
      <c r="E268" t="s">
        <v>435</v>
      </c>
      <c r="F268" t="s">
        <v>2411</v>
      </c>
      <c r="G268" t="s">
        <v>2412</v>
      </c>
      <c r="H268" t="s">
        <v>2413</v>
      </c>
      <c r="I268" t="s">
        <v>885</v>
      </c>
      <c r="J268" t="s">
        <v>2414</v>
      </c>
      <c r="K268" t="s">
        <v>2415</v>
      </c>
      <c r="L268" t="s">
        <v>2416</v>
      </c>
      <c r="M268" t="s">
        <v>2054</v>
      </c>
      <c r="N268" t="s">
        <v>895</v>
      </c>
      <c r="O268" t="s">
        <v>990</v>
      </c>
      <c r="P268" s="50" t="s">
        <v>2720</v>
      </c>
      <c r="Q268" s="4">
        <v>99176381</v>
      </c>
      <c r="R268" s="37" t="s">
        <v>2822</v>
      </c>
      <c r="S268" t="s">
        <v>2562</v>
      </c>
      <c r="T268" t="s">
        <v>2422</v>
      </c>
      <c r="U268">
        <v>143</v>
      </c>
    </row>
    <row r="269" spans="2:21" x14ac:dyDescent="0.2">
      <c r="B269" t="s">
        <v>2825</v>
      </c>
      <c r="C269" s="118">
        <v>275</v>
      </c>
      <c r="D269" t="s">
        <v>1594</v>
      </c>
      <c r="E269" t="s">
        <v>435</v>
      </c>
      <c r="F269" t="s">
        <v>2411</v>
      </c>
      <c r="G269" t="s">
        <v>2420</v>
      </c>
      <c r="H269" t="s">
        <v>2413</v>
      </c>
      <c r="I269" t="s">
        <v>885</v>
      </c>
      <c r="J269" t="s">
        <v>2414</v>
      </c>
      <c r="K269" t="s">
        <v>2415</v>
      </c>
      <c r="L269" t="s">
        <v>2416</v>
      </c>
      <c r="M269" t="s">
        <v>2054</v>
      </c>
      <c r="N269" t="s">
        <v>895</v>
      </c>
      <c r="O269" t="s">
        <v>1232</v>
      </c>
      <c r="P269" s="50" t="s">
        <v>2720</v>
      </c>
      <c r="Q269" s="4" t="s">
        <v>901</v>
      </c>
      <c r="R269" s="37"/>
      <c r="S269" t="s">
        <v>2560</v>
      </c>
      <c r="T269" t="s">
        <v>2422</v>
      </c>
      <c r="U269">
        <v>143</v>
      </c>
    </row>
    <row r="270" spans="2:21" x14ac:dyDescent="0.2">
      <c r="B270" t="s">
        <v>2826</v>
      </c>
      <c r="C270" s="118">
        <v>275</v>
      </c>
      <c r="D270" t="s">
        <v>1025</v>
      </c>
      <c r="E270" t="s">
        <v>435</v>
      </c>
      <c r="F270" t="s">
        <v>2411</v>
      </c>
      <c r="G270" t="s">
        <v>2412</v>
      </c>
      <c r="H270" t="s">
        <v>2413</v>
      </c>
      <c r="I270" t="s">
        <v>885</v>
      </c>
      <c r="J270" t="s">
        <v>2414</v>
      </c>
      <c r="K270" t="s">
        <v>2415</v>
      </c>
      <c r="L270" t="s">
        <v>2416</v>
      </c>
      <c r="M270" t="s">
        <v>2054</v>
      </c>
      <c r="N270" t="s">
        <v>895</v>
      </c>
      <c r="O270" t="s">
        <v>990</v>
      </c>
      <c r="P270" s="50" t="s">
        <v>2720</v>
      </c>
      <c r="Q270" s="4">
        <v>99176381</v>
      </c>
      <c r="R270" s="37" t="s">
        <v>2822</v>
      </c>
      <c r="S270" t="s">
        <v>2562</v>
      </c>
      <c r="T270" t="s">
        <v>2422</v>
      </c>
      <c r="U270">
        <v>143</v>
      </c>
    </row>
    <row r="271" spans="2:21" x14ac:dyDescent="0.2">
      <c r="B271" t="s">
        <v>2827</v>
      </c>
      <c r="C271" s="118">
        <v>275</v>
      </c>
      <c r="D271" t="s">
        <v>1025</v>
      </c>
      <c r="E271" t="s">
        <v>435</v>
      </c>
      <c r="F271" t="s">
        <v>2411</v>
      </c>
      <c r="G271" t="s">
        <v>2420</v>
      </c>
      <c r="H271" t="s">
        <v>2413</v>
      </c>
      <c r="I271" t="s">
        <v>885</v>
      </c>
      <c r="J271" t="s">
        <v>2414</v>
      </c>
      <c r="K271" t="s">
        <v>2415</v>
      </c>
      <c r="L271" t="s">
        <v>2416</v>
      </c>
      <c r="M271" t="s">
        <v>2054</v>
      </c>
      <c r="N271" t="s">
        <v>895</v>
      </c>
      <c r="O271" t="s">
        <v>1232</v>
      </c>
      <c r="P271" s="50" t="s">
        <v>2720</v>
      </c>
      <c r="Q271" s="4" t="s">
        <v>901</v>
      </c>
      <c r="R271" s="37"/>
      <c r="S271" t="s">
        <v>2560</v>
      </c>
      <c r="T271" t="s">
        <v>2422</v>
      </c>
      <c r="U271">
        <v>143</v>
      </c>
    </row>
    <row r="272" spans="2:21" x14ac:dyDescent="0.2">
      <c r="B272" t="s">
        <v>2828</v>
      </c>
      <c r="C272" s="118">
        <v>275</v>
      </c>
      <c r="D272" t="s">
        <v>1030</v>
      </c>
      <c r="E272" t="s">
        <v>435</v>
      </c>
      <c r="F272" t="s">
        <v>2411</v>
      </c>
      <c r="G272" t="s">
        <v>2412</v>
      </c>
      <c r="H272" t="s">
        <v>2413</v>
      </c>
      <c r="I272" t="s">
        <v>885</v>
      </c>
      <c r="J272" t="s">
        <v>2414</v>
      </c>
      <c r="K272" t="s">
        <v>2415</v>
      </c>
      <c r="L272" t="s">
        <v>2416</v>
      </c>
      <c r="M272" t="s">
        <v>2054</v>
      </c>
      <c r="N272" t="s">
        <v>895</v>
      </c>
      <c r="O272" t="s">
        <v>990</v>
      </c>
      <c r="P272" s="50" t="s">
        <v>2720</v>
      </c>
      <c r="Q272" s="4">
        <v>99176381</v>
      </c>
      <c r="R272" s="37" t="s">
        <v>2822</v>
      </c>
      <c r="S272" t="s">
        <v>2562</v>
      </c>
      <c r="T272" t="s">
        <v>2422</v>
      </c>
      <c r="U272">
        <v>143</v>
      </c>
    </row>
    <row r="273" spans="2:21" x14ac:dyDescent="0.2">
      <c r="B273" t="s">
        <v>2829</v>
      </c>
      <c r="C273" s="118">
        <v>275</v>
      </c>
      <c r="D273" t="s">
        <v>1030</v>
      </c>
      <c r="E273" t="s">
        <v>435</v>
      </c>
      <c r="F273" t="s">
        <v>2411</v>
      </c>
      <c r="G273" t="s">
        <v>2420</v>
      </c>
      <c r="H273" t="s">
        <v>2413</v>
      </c>
      <c r="I273" t="s">
        <v>885</v>
      </c>
      <c r="J273" t="s">
        <v>2414</v>
      </c>
      <c r="K273" t="s">
        <v>2415</v>
      </c>
      <c r="L273" t="s">
        <v>2416</v>
      </c>
      <c r="M273" t="s">
        <v>2054</v>
      </c>
      <c r="N273" t="s">
        <v>895</v>
      </c>
      <c r="O273" t="s">
        <v>1232</v>
      </c>
      <c r="P273" s="50" t="s">
        <v>2720</v>
      </c>
      <c r="Q273" s="4" t="s">
        <v>901</v>
      </c>
      <c r="R273" s="37"/>
      <c r="S273" t="s">
        <v>2560</v>
      </c>
      <c r="T273" t="s">
        <v>2422</v>
      </c>
      <c r="U273">
        <v>143</v>
      </c>
    </row>
    <row r="274" spans="2:21" x14ac:dyDescent="0.2">
      <c r="B274" t="s">
        <v>2830</v>
      </c>
      <c r="C274" s="118">
        <v>275</v>
      </c>
      <c r="D274" t="s">
        <v>1053</v>
      </c>
      <c r="E274" t="s">
        <v>435</v>
      </c>
      <c r="F274" t="s">
        <v>2411</v>
      </c>
      <c r="G274" t="s">
        <v>2412</v>
      </c>
      <c r="H274" t="s">
        <v>2413</v>
      </c>
      <c r="I274" t="s">
        <v>885</v>
      </c>
      <c r="J274" t="s">
        <v>2414</v>
      </c>
      <c r="K274" t="s">
        <v>2415</v>
      </c>
      <c r="L274" t="s">
        <v>2416</v>
      </c>
      <c r="M274" t="s">
        <v>2054</v>
      </c>
      <c r="N274" t="s">
        <v>895</v>
      </c>
      <c r="O274" t="s">
        <v>990</v>
      </c>
      <c r="P274" s="50" t="s">
        <v>2720</v>
      </c>
      <c r="Q274" s="4">
        <v>99176381</v>
      </c>
      <c r="R274" s="37" t="s">
        <v>2822</v>
      </c>
      <c r="S274" t="s">
        <v>2562</v>
      </c>
      <c r="T274" t="s">
        <v>2422</v>
      </c>
      <c r="U274">
        <v>143</v>
      </c>
    </row>
    <row r="275" spans="2:21" x14ac:dyDescent="0.2">
      <c r="B275" t="s">
        <v>2831</v>
      </c>
      <c r="C275" s="118">
        <v>275</v>
      </c>
      <c r="D275" t="s">
        <v>1053</v>
      </c>
      <c r="E275" t="s">
        <v>435</v>
      </c>
      <c r="F275" t="s">
        <v>2411</v>
      </c>
      <c r="G275" t="s">
        <v>2420</v>
      </c>
      <c r="H275" t="s">
        <v>2413</v>
      </c>
      <c r="I275" t="s">
        <v>885</v>
      </c>
      <c r="J275" t="s">
        <v>2414</v>
      </c>
      <c r="K275" t="s">
        <v>2415</v>
      </c>
      <c r="L275" t="s">
        <v>2416</v>
      </c>
      <c r="M275" t="s">
        <v>2054</v>
      </c>
      <c r="N275" t="s">
        <v>895</v>
      </c>
      <c r="O275" t="s">
        <v>1232</v>
      </c>
      <c r="P275" s="50" t="s">
        <v>2720</v>
      </c>
      <c r="Q275" s="4" t="s">
        <v>901</v>
      </c>
      <c r="R275" s="37"/>
      <c r="S275" t="s">
        <v>2560</v>
      </c>
      <c r="T275" t="s">
        <v>2422</v>
      </c>
      <c r="U275">
        <v>143</v>
      </c>
    </row>
    <row r="276" spans="2:21" x14ac:dyDescent="0.2">
      <c r="B276" t="s">
        <v>2832</v>
      </c>
      <c r="C276" s="118">
        <v>275</v>
      </c>
      <c r="D276" t="s">
        <v>1048</v>
      </c>
      <c r="E276" t="s">
        <v>435</v>
      </c>
      <c r="F276" t="s">
        <v>2411</v>
      </c>
      <c r="G276" t="s">
        <v>2412</v>
      </c>
      <c r="H276" t="s">
        <v>2413</v>
      </c>
      <c r="I276" t="s">
        <v>885</v>
      </c>
      <c r="J276" t="s">
        <v>2414</v>
      </c>
      <c r="K276" t="s">
        <v>2415</v>
      </c>
      <c r="L276" t="s">
        <v>2416</v>
      </c>
      <c r="M276" t="s">
        <v>2054</v>
      </c>
      <c r="N276" t="s">
        <v>895</v>
      </c>
      <c r="O276" t="s">
        <v>990</v>
      </c>
      <c r="P276" s="50" t="s">
        <v>2720</v>
      </c>
      <c r="Q276" s="4">
        <v>99176381</v>
      </c>
      <c r="R276" s="37" t="s">
        <v>2822</v>
      </c>
      <c r="S276" t="s">
        <v>2562</v>
      </c>
      <c r="T276" t="s">
        <v>2422</v>
      </c>
      <c r="U276">
        <v>143</v>
      </c>
    </row>
    <row r="277" spans="2:21" x14ac:dyDescent="0.2">
      <c r="B277" t="s">
        <v>2833</v>
      </c>
      <c r="C277" s="118">
        <v>275</v>
      </c>
      <c r="D277" t="s">
        <v>1048</v>
      </c>
      <c r="E277" t="s">
        <v>435</v>
      </c>
      <c r="F277" t="s">
        <v>2411</v>
      </c>
      <c r="G277" t="s">
        <v>2420</v>
      </c>
      <c r="H277" t="s">
        <v>2413</v>
      </c>
      <c r="I277" t="s">
        <v>885</v>
      </c>
      <c r="J277" t="s">
        <v>2414</v>
      </c>
      <c r="K277" t="s">
        <v>2415</v>
      </c>
      <c r="L277" t="s">
        <v>2416</v>
      </c>
      <c r="M277" t="s">
        <v>2054</v>
      </c>
      <c r="N277" t="s">
        <v>895</v>
      </c>
      <c r="O277" t="s">
        <v>1232</v>
      </c>
      <c r="P277" s="50" t="s">
        <v>2720</v>
      </c>
      <c r="Q277" s="4" t="s">
        <v>901</v>
      </c>
      <c r="R277" s="37"/>
      <c r="S277" t="s">
        <v>2560</v>
      </c>
      <c r="T277" t="s">
        <v>2422</v>
      </c>
      <c r="U277">
        <v>143</v>
      </c>
    </row>
    <row r="278" spans="2:21" x14ac:dyDescent="0.2">
      <c r="B278" t="s">
        <v>2834</v>
      </c>
      <c r="C278" s="118">
        <v>275</v>
      </c>
      <c r="D278" t="s">
        <v>2835</v>
      </c>
      <c r="E278" t="s">
        <v>435</v>
      </c>
      <c r="F278" t="s">
        <v>2411</v>
      </c>
      <c r="G278" t="s">
        <v>2412</v>
      </c>
      <c r="H278" t="s">
        <v>2413</v>
      </c>
      <c r="I278" t="s">
        <v>885</v>
      </c>
      <c r="J278" t="s">
        <v>2414</v>
      </c>
      <c r="K278" t="s">
        <v>2415</v>
      </c>
      <c r="L278" t="s">
        <v>2416</v>
      </c>
      <c r="M278" t="s">
        <v>2048</v>
      </c>
      <c r="N278" t="s">
        <v>895</v>
      </c>
      <c r="O278" t="s">
        <v>990</v>
      </c>
      <c r="P278" s="50" t="s">
        <v>2720</v>
      </c>
      <c r="Q278" s="4">
        <v>99176382</v>
      </c>
      <c r="R278" s="37" t="s">
        <v>2836</v>
      </c>
      <c r="S278" t="s">
        <v>2558</v>
      </c>
      <c r="T278" t="s">
        <v>2422</v>
      </c>
      <c r="U278">
        <v>143</v>
      </c>
    </row>
    <row r="279" spans="2:21" x14ac:dyDescent="0.2">
      <c r="B279" t="s">
        <v>2837</v>
      </c>
      <c r="C279" s="118">
        <v>275</v>
      </c>
      <c r="D279" t="s">
        <v>2576</v>
      </c>
      <c r="E279" t="s">
        <v>435</v>
      </c>
      <c r="F279" t="s">
        <v>2411</v>
      </c>
      <c r="G279" t="s">
        <v>2420</v>
      </c>
      <c r="H279" t="s">
        <v>2413</v>
      </c>
      <c r="I279" t="s">
        <v>885</v>
      </c>
      <c r="J279" t="s">
        <v>2414</v>
      </c>
      <c r="K279" t="s">
        <v>2415</v>
      </c>
      <c r="L279" t="s">
        <v>2416</v>
      </c>
      <c r="M279" t="s">
        <v>2048</v>
      </c>
      <c r="N279" t="s">
        <v>895</v>
      </c>
      <c r="O279" t="s">
        <v>1232</v>
      </c>
      <c r="P279" s="50" t="s">
        <v>2720</v>
      </c>
      <c r="Q279" s="4" t="s">
        <v>901</v>
      </c>
      <c r="R279" s="37"/>
      <c r="S279" t="s">
        <v>2577</v>
      </c>
      <c r="T279" t="s">
        <v>2422</v>
      </c>
      <c r="U279">
        <v>143</v>
      </c>
    </row>
    <row r="280" spans="2:21" x14ac:dyDescent="0.2">
      <c r="B280" t="s">
        <v>2838</v>
      </c>
      <c r="C280" s="118">
        <v>275</v>
      </c>
      <c r="D280" t="s">
        <v>2576</v>
      </c>
      <c r="E280" t="s">
        <v>435</v>
      </c>
      <c r="F280" t="s">
        <v>2411</v>
      </c>
      <c r="G280" t="s">
        <v>2412</v>
      </c>
      <c r="H280" t="s">
        <v>2413</v>
      </c>
      <c r="I280" t="s">
        <v>885</v>
      </c>
      <c r="J280" t="s">
        <v>2414</v>
      </c>
      <c r="K280" t="s">
        <v>2415</v>
      </c>
      <c r="L280" t="s">
        <v>2416</v>
      </c>
      <c r="M280" t="s">
        <v>2259</v>
      </c>
      <c r="N280" t="s">
        <v>895</v>
      </c>
      <c r="O280" t="s">
        <v>990</v>
      </c>
      <c r="P280" s="50" t="s">
        <v>2720</v>
      </c>
      <c r="Q280" s="4">
        <v>99176383</v>
      </c>
      <c r="R280" s="37" t="s">
        <v>2839</v>
      </c>
      <c r="S280" t="s">
        <v>2580</v>
      </c>
      <c r="T280" t="s">
        <v>2422</v>
      </c>
      <c r="U280">
        <v>143</v>
      </c>
    </row>
    <row r="281" spans="2:21" x14ac:dyDescent="0.2">
      <c r="B281" t="s">
        <v>2840</v>
      </c>
      <c r="C281" s="118">
        <v>275</v>
      </c>
      <c r="D281" t="s">
        <v>2576</v>
      </c>
      <c r="E281" t="s">
        <v>435</v>
      </c>
      <c r="F281" t="s">
        <v>2411</v>
      </c>
      <c r="G281" t="s">
        <v>2420</v>
      </c>
      <c r="H281" t="s">
        <v>2413</v>
      </c>
      <c r="I281" t="s">
        <v>885</v>
      </c>
      <c r="J281" t="s">
        <v>2414</v>
      </c>
      <c r="K281" t="s">
        <v>2415</v>
      </c>
      <c r="L281" t="s">
        <v>2416</v>
      </c>
      <c r="M281" t="s">
        <v>2259</v>
      </c>
      <c r="N281" t="s">
        <v>895</v>
      </c>
      <c r="O281" t="s">
        <v>1232</v>
      </c>
      <c r="P281" s="50" t="s">
        <v>2720</v>
      </c>
      <c r="Q281" s="4" t="s">
        <v>901</v>
      </c>
      <c r="R281" s="37"/>
      <c r="S281" t="s">
        <v>2582</v>
      </c>
      <c r="T281" t="s">
        <v>2422</v>
      </c>
      <c r="U281">
        <v>143</v>
      </c>
    </row>
    <row r="282" spans="2:21" x14ac:dyDescent="0.2">
      <c r="B282" t="s">
        <v>2841</v>
      </c>
      <c r="C282" s="118">
        <v>275</v>
      </c>
      <c r="D282" t="s">
        <v>2584</v>
      </c>
      <c r="E282" t="s">
        <v>435</v>
      </c>
      <c r="F282" t="s">
        <v>2411</v>
      </c>
      <c r="G282" t="s">
        <v>2412</v>
      </c>
      <c r="H282" t="s">
        <v>2413</v>
      </c>
      <c r="I282" t="s">
        <v>885</v>
      </c>
      <c r="J282" t="s">
        <v>2414</v>
      </c>
      <c r="K282" t="s">
        <v>2415</v>
      </c>
      <c r="L282" t="s">
        <v>2416</v>
      </c>
      <c r="M282" t="s">
        <v>2501</v>
      </c>
      <c r="N282" t="s">
        <v>895</v>
      </c>
      <c r="O282" t="s">
        <v>990</v>
      </c>
      <c r="P282" s="50" t="s">
        <v>2720</v>
      </c>
      <c r="Q282" s="4">
        <v>99176379</v>
      </c>
      <c r="R282" s="37" t="s">
        <v>2786</v>
      </c>
      <c r="S282" t="s">
        <v>2503</v>
      </c>
      <c r="T282" t="s">
        <v>2422</v>
      </c>
      <c r="U282">
        <v>250</v>
      </c>
    </row>
    <row r="283" spans="2:21" x14ac:dyDescent="0.2">
      <c r="B283" t="s">
        <v>2842</v>
      </c>
      <c r="C283" s="118">
        <v>275</v>
      </c>
      <c r="D283" t="s">
        <v>2584</v>
      </c>
      <c r="E283" t="s">
        <v>435</v>
      </c>
      <c r="F283" t="s">
        <v>2411</v>
      </c>
      <c r="G283" t="s">
        <v>2420</v>
      </c>
      <c r="H283" t="s">
        <v>2413</v>
      </c>
      <c r="I283" t="s">
        <v>885</v>
      </c>
      <c r="J283" t="s">
        <v>2414</v>
      </c>
      <c r="K283" t="s">
        <v>2415</v>
      </c>
      <c r="L283" t="s">
        <v>2416</v>
      </c>
      <c r="M283" t="s">
        <v>2501</v>
      </c>
      <c r="N283" t="s">
        <v>895</v>
      </c>
      <c r="O283" t="s">
        <v>1232</v>
      </c>
      <c r="P283" s="50" t="s">
        <v>2720</v>
      </c>
      <c r="Q283" s="4" t="s">
        <v>901</v>
      </c>
      <c r="R283" s="37"/>
      <c r="S283" t="s">
        <v>2555</v>
      </c>
      <c r="T283" t="s">
        <v>2422</v>
      </c>
      <c r="U283">
        <v>250</v>
      </c>
    </row>
    <row r="284" spans="2:21" x14ac:dyDescent="0.2">
      <c r="B284" t="s">
        <v>2843</v>
      </c>
      <c r="C284" s="118">
        <v>275</v>
      </c>
      <c r="D284" t="s">
        <v>2587</v>
      </c>
      <c r="E284" t="s">
        <v>435</v>
      </c>
      <c r="F284" t="s">
        <v>2411</v>
      </c>
      <c r="G284" t="s">
        <v>2412</v>
      </c>
      <c r="H284" t="s">
        <v>2413</v>
      </c>
      <c r="I284" t="s">
        <v>885</v>
      </c>
      <c r="J284" t="s">
        <v>2414</v>
      </c>
      <c r="K284" t="s">
        <v>2415</v>
      </c>
      <c r="L284" t="s">
        <v>2416</v>
      </c>
      <c r="M284" t="s">
        <v>2116</v>
      </c>
      <c r="N284" t="s">
        <v>895</v>
      </c>
      <c r="O284" t="s">
        <v>990</v>
      </c>
      <c r="P284" s="50" t="s">
        <v>2720</v>
      </c>
      <c r="Q284" s="4">
        <v>99176378</v>
      </c>
      <c r="R284" s="37" t="s">
        <v>2756</v>
      </c>
      <c r="S284" t="s">
        <v>2462</v>
      </c>
      <c r="T284" t="s">
        <v>2422</v>
      </c>
      <c r="U284">
        <v>300</v>
      </c>
    </row>
    <row r="285" spans="2:21" x14ac:dyDescent="0.2">
      <c r="B285" t="s">
        <v>2844</v>
      </c>
      <c r="C285" s="118">
        <v>275</v>
      </c>
      <c r="D285" t="s">
        <v>2587</v>
      </c>
      <c r="E285" t="s">
        <v>435</v>
      </c>
      <c r="F285" t="s">
        <v>2411</v>
      </c>
      <c r="G285" t="s">
        <v>2420</v>
      </c>
      <c r="H285" t="s">
        <v>2413</v>
      </c>
      <c r="I285" t="s">
        <v>885</v>
      </c>
      <c r="J285" t="s">
        <v>2414</v>
      </c>
      <c r="K285" t="s">
        <v>2415</v>
      </c>
      <c r="L285" t="s">
        <v>2416</v>
      </c>
      <c r="M285" t="s">
        <v>2116</v>
      </c>
      <c r="N285" t="s">
        <v>895</v>
      </c>
      <c r="O285" t="s">
        <v>1232</v>
      </c>
      <c r="P285" s="50" t="s">
        <v>2720</v>
      </c>
      <c r="Q285" s="4" t="s">
        <v>901</v>
      </c>
      <c r="R285" s="37"/>
      <c r="S285" t="s">
        <v>2589</v>
      </c>
      <c r="T285" t="s">
        <v>2422</v>
      </c>
      <c r="U285">
        <v>300</v>
      </c>
    </row>
    <row r="286" spans="2:21" x14ac:dyDescent="0.2">
      <c r="B286" t="s">
        <v>2845</v>
      </c>
      <c r="C286" s="118">
        <v>275</v>
      </c>
      <c r="D286" t="s">
        <v>2591</v>
      </c>
      <c r="E286" t="s">
        <v>435</v>
      </c>
      <c r="F286" t="s">
        <v>2411</v>
      </c>
      <c r="G286" t="s">
        <v>2412</v>
      </c>
      <c r="H286" t="s">
        <v>2413</v>
      </c>
      <c r="I286" t="s">
        <v>885</v>
      </c>
      <c r="J286" t="s">
        <v>2414</v>
      </c>
      <c r="K286" t="s">
        <v>2415</v>
      </c>
      <c r="L286" t="s">
        <v>2416</v>
      </c>
      <c r="M286" t="s">
        <v>2244</v>
      </c>
      <c r="N286" t="s">
        <v>895</v>
      </c>
      <c r="O286" t="s">
        <v>990</v>
      </c>
      <c r="P286" s="50" t="s">
        <v>2720</v>
      </c>
      <c r="Q286" s="4">
        <v>99176414</v>
      </c>
      <c r="R286" s="37" t="s">
        <v>2771</v>
      </c>
      <c r="S286" t="s">
        <v>2484</v>
      </c>
      <c r="T286" t="s">
        <v>2422</v>
      </c>
      <c r="U286">
        <v>300</v>
      </c>
    </row>
    <row r="287" spans="2:21" x14ac:dyDescent="0.2">
      <c r="B287" t="s">
        <v>2846</v>
      </c>
      <c r="C287" s="118">
        <v>275</v>
      </c>
      <c r="D287" t="s">
        <v>2591</v>
      </c>
      <c r="E287" t="s">
        <v>435</v>
      </c>
      <c r="F287" t="s">
        <v>2411</v>
      </c>
      <c r="G287" t="s">
        <v>2420</v>
      </c>
      <c r="H287" t="s">
        <v>2413</v>
      </c>
      <c r="I287" t="s">
        <v>885</v>
      </c>
      <c r="J287" t="s">
        <v>2414</v>
      </c>
      <c r="K287" t="s">
        <v>2415</v>
      </c>
      <c r="L287" t="s">
        <v>2416</v>
      </c>
      <c r="M287" t="s">
        <v>2244</v>
      </c>
      <c r="N287" t="s">
        <v>895</v>
      </c>
      <c r="O287" t="s">
        <v>1232</v>
      </c>
      <c r="P287" s="50" t="s">
        <v>2720</v>
      </c>
      <c r="Q287" s="4" t="s">
        <v>901</v>
      </c>
      <c r="R287" s="37"/>
      <c r="S287" t="s">
        <v>2593</v>
      </c>
      <c r="T287" t="s">
        <v>2422</v>
      </c>
      <c r="U287">
        <v>300</v>
      </c>
    </row>
    <row r="288" spans="2:21" x14ac:dyDescent="0.2">
      <c r="B288" t="s">
        <v>2847</v>
      </c>
      <c r="C288" s="118">
        <v>275</v>
      </c>
      <c r="D288" t="s">
        <v>1065</v>
      </c>
      <c r="E288" t="s">
        <v>435</v>
      </c>
      <c r="F288" t="s">
        <v>2411</v>
      </c>
      <c r="G288" t="s">
        <v>2412</v>
      </c>
      <c r="H288" t="s">
        <v>2413</v>
      </c>
      <c r="I288" t="s">
        <v>885</v>
      </c>
      <c r="J288" t="s">
        <v>2414</v>
      </c>
      <c r="K288" t="s">
        <v>2415</v>
      </c>
      <c r="L288" t="s">
        <v>2416</v>
      </c>
      <c r="M288" t="s">
        <v>2054</v>
      </c>
      <c r="N288" t="s">
        <v>895</v>
      </c>
      <c r="O288" t="s">
        <v>990</v>
      </c>
      <c r="P288" s="50" t="s">
        <v>2720</v>
      </c>
      <c r="Q288" s="4">
        <v>99176386</v>
      </c>
      <c r="R288" s="37" t="s">
        <v>2848</v>
      </c>
      <c r="S288" t="s">
        <v>2596</v>
      </c>
      <c r="T288" t="s">
        <v>2422</v>
      </c>
      <c r="U288">
        <v>138</v>
      </c>
    </row>
    <row r="289" spans="2:21" x14ac:dyDescent="0.2">
      <c r="B289" t="s">
        <v>2849</v>
      </c>
      <c r="C289" s="118">
        <v>275</v>
      </c>
      <c r="D289" t="s">
        <v>1065</v>
      </c>
      <c r="E289" t="s">
        <v>435</v>
      </c>
      <c r="F289" t="s">
        <v>2411</v>
      </c>
      <c r="G289" t="s">
        <v>2420</v>
      </c>
      <c r="H289" t="s">
        <v>2413</v>
      </c>
      <c r="I289" t="s">
        <v>885</v>
      </c>
      <c r="J289" t="s">
        <v>2414</v>
      </c>
      <c r="K289" t="s">
        <v>2415</v>
      </c>
      <c r="L289" t="s">
        <v>2416</v>
      </c>
      <c r="M289" t="s">
        <v>2054</v>
      </c>
      <c r="N289" t="s">
        <v>895</v>
      </c>
      <c r="O289" t="s">
        <v>1232</v>
      </c>
      <c r="P289" s="50" t="s">
        <v>2720</v>
      </c>
      <c r="Q289" s="4" t="s">
        <v>901</v>
      </c>
      <c r="R289" s="37"/>
      <c r="S289" t="s">
        <v>2598</v>
      </c>
      <c r="T289" t="s">
        <v>2422</v>
      </c>
      <c r="U289">
        <v>138</v>
      </c>
    </row>
    <row r="290" spans="2:21" x14ac:dyDescent="0.2">
      <c r="B290" t="s">
        <v>2850</v>
      </c>
      <c r="C290" s="118">
        <v>275</v>
      </c>
      <c r="D290" t="s">
        <v>1911</v>
      </c>
      <c r="E290" t="s">
        <v>435</v>
      </c>
      <c r="F290" t="s">
        <v>2411</v>
      </c>
      <c r="G290" t="s">
        <v>2412</v>
      </c>
      <c r="H290" t="s">
        <v>2413</v>
      </c>
      <c r="I290" t="s">
        <v>885</v>
      </c>
      <c r="J290" t="s">
        <v>2414</v>
      </c>
      <c r="K290" t="s">
        <v>2415</v>
      </c>
      <c r="L290" t="s">
        <v>2416</v>
      </c>
      <c r="M290" t="s">
        <v>2048</v>
      </c>
      <c r="N290" t="s">
        <v>895</v>
      </c>
      <c r="O290" t="s">
        <v>990</v>
      </c>
      <c r="P290" s="50" t="s">
        <v>2720</v>
      </c>
      <c r="Q290" s="4">
        <v>99176385</v>
      </c>
      <c r="R290" s="37" t="s">
        <v>2851</v>
      </c>
      <c r="S290" t="s">
        <v>2601</v>
      </c>
      <c r="T290" t="s">
        <v>2422</v>
      </c>
      <c r="U290">
        <v>138</v>
      </c>
    </row>
    <row r="291" spans="2:21" x14ac:dyDescent="0.2">
      <c r="B291" t="s">
        <v>2852</v>
      </c>
      <c r="C291" s="118">
        <v>275</v>
      </c>
      <c r="D291" t="s">
        <v>1911</v>
      </c>
      <c r="E291" t="s">
        <v>435</v>
      </c>
      <c r="F291" t="s">
        <v>2411</v>
      </c>
      <c r="G291" t="s">
        <v>2420</v>
      </c>
      <c r="H291" t="s">
        <v>2413</v>
      </c>
      <c r="I291" t="s">
        <v>885</v>
      </c>
      <c r="J291" t="s">
        <v>2414</v>
      </c>
      <c r="K291" t="s">
        <v>2415</v>
      </c>
      <c r="L291" t="s">
        <v>2416</v>
      </c>
      <c r="M291" t="s">
        <v>2048</v>
      </c>
      <c r="N291" t="s">
        <v>895</v>
      </c>
      <c r="O291" t="s">
        <v>1232</v>
      </c>
      <c r="P291" s="50" t="s">
        <v>2720</v>
      </c>
      <c r="Q291" s="4" t="s">
        <v>901</v>
      </c>
      <c r="R291" s="37"/>
      <c r="S291" t="s">
        <v>2603</v>
      </c>
      <c r="T291" t="s">
        <v>2422</v>
      </c>
      <c r="U291">
        <v>138</v>
      </c>
    </row>
    <row r="292" spans="2:21" x14ac:dyDescent="0.2">
      <c r="B292" t="s">
        <v>2853</v>
      </c>
      <c r="C292" s="118">
        <v>275</v>
      </c>
      <c r="D292" t="s">
        <v>1911</v>
      </c>
      <c r="E292" t="s">
        <v>435</v>
      </c>
      <c r="F292" t="s">
        <v>2411</v>
      </c>
      <c r="G292" t="s">
        <v>2412</v>
      </c>
      <c r="H292" t="s">
        <v>2413</v>
      </c>
      <c r="I292" t="s">
        <v>885</v>
      </c>
      <c r="J292" t="s">
        <v>2414</v>
      </c>
      <c r="K292" t="s">
        <v>2415</v>
      </c>
      <c r="L292" t="s">
        <v>2416</v>
      </c>
      <c r="M292" t="s">
        <v>2259</v>
      </c>
      <c r="N292" t="s">
        <v>895</v>
      </c>
      <c r="O292" t="s">
        <v>990</v>
      </c>
      <c r="P292" s="50" t="s">
        <v>2720</v>
      </c>
      <c r="Q292" s="4">
        <v>99176384</v>
      </c>
      <c r="R292" s="37" t="s">
        <v>2854</v>
      </c>
      <c r="S292" t="s">
        <v>2606</v>
      </c>
      <c r="T292" t="s">
        <v>2422</v>
      </c>
      <c r="U292">
        <v>213</v>
      </c>
    </row>
    <row r="293" spans="2:21" x14ac:dyDescent="0.2">
      <c r="B293" t="s">
        <v>2855</v>
      </c>
      <c r="C293" s="118">
        <v>275</v>
      </c>
      <c r="D293" t="s">
        <v>1911</v>
      </c>
      <c r="E293" t="s">
        <v>435</v>
      </c>
      <c r="F293" t="s">
        <v>2411</v>
      </c>
      <c r="G293" t="s">
        <v>2420</v>
      </c>
      <c r="H293" t="s">
        <v>2413</v>
      </c>
      <c r="I293" t="s">
        <v>885</v>
      </c>
      <c r="J293" t="s">
        <v>2414</v>
      </c>
      <c r="K293" t="s">
        <v>2415</v>
      </c>
      <c r="L293" t="s">
        <v>2416</v>
      </c>
      <c r="M293" t="s">
        <v>2259</v>
      </c>
      <c r="N293" t="s">
        <v>895</v>
      </c>
      <c r="O293" t="s">
        <v>1232</v>
      </c>
      <c r="P293" s="50" t="s">
        <v>2720</v>
      </c>
      <c r="Q293" s="4">
        <v>99176422</v>
      </c>
      <c r="R293" s="37" t="s">
        <v>2856</v>
      </c>
      <c r="S293" t="s">
        <v>2609</v>
      </c>
      <c r="T293" t="s">
        <v>2422</v>
      </c>
      <c r="U293">
        <v>213</v>
      </c>
    </row>
    <row r="294" spans="2:21" x14ac:dyDescent="0.2">
      <c r="B294" t="s">
        <v>2857</v>
      </c>
      <c r="C294" s="118">
        <v>275</v>
      </c>
      <c r="D294" t="s">
        <v>1082</v>
      </c>
      <c r="E294" t="s">
        <v>435</v>
      </c>
      <c r="F294" t="s">
        <v>2411</v>
      </c>
      <c r="G294" t="s">
        <v>2412</v>
      </c>
      <c r="H294" t="s">
        <v>2413</v>
      </c>
      <c r="I294" t="s">
        <v>885</v>
      </c>
      <c r="J294" t="s">
        <v>2414</v>
      </c>
      <c r="K294" t="s">
        <v>2415</v>
      </c>
      <c r="L294" t="s">
        <v>2416</v>
      </c>
      <c r="M294" t="s">
        <v>2501</v>
      </c>
      <c r="N294" t="s">
        <v>895</v>
      </c>
      <c r="O294" t="s">
        <v>990</v>
      </c>
      <c r="P294" s="50" t="s">
        <v>2720</v>
      </c>
      <c r="Q294" s="4">
        <v>99176388</v>
      </c>
      <c r="R294" s="37" t="s">
        <v>2858</v>
      </c>
      <c r="S294" t="s">
        <v>2612</v>
      </c>
      <c r="T294" t="s">
        <v>2422</v>
      </c>
      <c r="U294">
        <v>137</v>
      </c>
    </row>
    <row r="295" spans="2:21" x14ac:dyDescent="0.2">
      <c r="B295" t="s">
        <v>2859</v>
      </c>
      <c r="C295" s="118">
        <v>275</v>
      </c>
      <c r="D295" t="s">
        <v>1082</v>
      </c>
      <c r="E295" t="s">
        <v>435</v>
      </c>
      <c r="F295" t="s">
        <v>2411</v>
      </c>
      <c r="G295" t="s">
        <v>2420</v>
      </c>
      <c r="H295" t="s">
        <v>2413</v>
      </c>
      <c r="I295" t="s">
        <v>885</v>
      </c>
      <c r="J295" t="s">
        <v>2414</v>
      </c>
      <c r="K295" t="s">
        <v>2415</v>
      </c>
      <c r="L295" t="s">
        <v>2416</v>
      </c>
      <c r="M295" t="s">
        <v>2501</v>
      </c>
      <c r="N295" t="s">
        <v>895</v>
      </c>
      <c r="O295" t="s">
        <v>1232</v>
      </c>
      <c r="P295" s="50" t="s">
        <v>2720</v>
      </c>
      <c r="Q295" s="4" t="s">
        <v>901</v>
      </c>
      <c r="R295" s="37"/>
      <c r="S295" t="s">
        <v>2614</v>
      </c>
      <c r="T295" t="s">
        <v>2422</v>
      </c>
      <c r="U295">
        <v>137</v>
      </c>
    </row>
    <row r="296" spans="2:21" x14ac:dyDescent="0.2">
      <c r="B296" t="s">
        <v>2860</v>
      </c>
      <c r="C296" s="118">
        <v>275</v>
      </c>
      <c r="D296" t="s">
        <v>1082</v>
      </c>
      <c r="E296" t="s">
        <v>435</v>
      </c>
      <c r="F296" t="s">
        <v>2411</v>
      </c>
      <c r="G296" t="s">
        <v>2412</v>
      </c>
      <c r="H296" t="s">
        <v>2413</v>
      </c>
      <c r="I296" t="s">
        <v>885</v>
      </c>
      <c r="J296" t="s">
        <v>2414</v>
      </c>
      <c r="K296" t="s">
        <v>2415</v>
      </c>
      <c r="L296" t="s">
        <v>2416</v>
      </c>
      <c r="M296" t="s">
        <v>2698</v>
      </c>
      <c r="N296" t="s">
        <v>895</v>
      </c>
      <c r="O296" t="s">
        <v>990</v>
      </c>
      <c r="P296" s="50" t="s">
        <v>2720</v>
      </c>
      <c r="Q296" s="4">
        <v>99176387</v>
      </c>
      <c r="R296" s="37" t="s">
        <v>2861</v>
      </c>
      <c r="S296" t="s">
        <v>2618</v>
      </c>
      <c r="T296" t="s">
        <v>2422</v>
      </c>
      <c r="U296">
        <v>216</v>
      </c>
    </row>
    <row r="297" spans="2:21" x14ac:dyDescent="0.2">
      <c r="B297" t="s">
        <v>2862</v>
      </c>
      <c r="C297" s="118">
        <v>275</v>
      </c>
      <c r="D297" t="s">
        <v>1082</v>
      </c>
      <c r="E297" t="s">
        <v>435</v>
      </c>
      <c r="F297" t="s">
        <v>2411</v>
      </c>
      <c r="G297" t="s">
        <v>2420</v>
      </c>
      <c r="H297" t="s">
        <v>2413</v>
      </c>
      <c r="I297" t="s">
        <v>885</v>
      </c>
      <c r="J297" t="s">
        <v>2414</v>
      </c>
      <c r="K297" t="s">
        <v>2415</v>
      </c>
      <c r="L297" t="s">
        <v>2416</v>
      </c>
      <c r="M297" t="s">
        <v>2698</v>
      </c>
      <c r="N297" t="s">
        <v>895</v>
      </c>
      <c r="O297" t="s">
        <v>1232</v>
      </c>
      <c r="P297" s="50" t="s">
        <v>2720</v>
      </c>
      <c r="Q297" s="4" t="s">
        <v>901</v>
      </c>
      <c r="R297" s="37"/>
      <c r="S297" t="s">
        <v>2620</v>
      </c>
      <c r="T297" t="s">
        <v>2422</v>
      </c>
      <c r="U297">
        <v>216</v>
      </c>
    </row>
    <row r="298" spans="2:21" x14ac:dyDescent="0.2">
      <c r="B298" t="s">
        <v>2863</v>
      </c>
      <c r="C298" s="118">
        <v>275</v>
      </c>
      <c r="D298" t="s">
        <v>1082</v>
      </c>
      <c r="E298" t="s">
        <v>435</v>
      </c>
      <c r="F298" t="s">
        <v>2411</v>
      </c>
      <c r="G298" t="s">
        <v>2412</v>
      </c>
      <c r="H298" t="s">
        <v>2413</v>
      </c>
      <c r="I298" t="s">
        <v>885</v>
      </c>
      <c r="J298" t="s">
        <v>2414</v>
      </c>
      <c r="K298" t="s">
        <v>2415</v>
      </c>
      <c r="L298" t="s">
        <v>2416</v>
      </c>
      <c r="M298" t="s">
        <v>2048</v>
      </c>
      <c r="N298" t="s">
        <v>895</v>
      </c>
      <c r="O298" t="s">
        <v>990</v>
      </c>
      <c r="P298" s="50" t="s">
        <v>2720</v>
      </c>
      <c r="Q298" s="4">
        <v>99176380</v>
      </c>
      <c r="R298" s="37" t="s">
        <v>2864</v>
      </c>
      <c r="S298" t="s">
        <v>2623</v>
      </c>
      <c r="T298" t="s">
        <v>2422</v>
      </c>
      <c r="U298">
        <v>300</v>
      </c>
    </row>
    <row r="299" spans="2:21" x14ac:dyDescent="0.2">
      <c r="B299" t="s">
        <v>2865</v>
      </c>
      <c r="C299" s="118">
        <v>275</v>
      </c>
      <c r="D299" t="s">
        <v>1082</v>
      </c>
      <c r="E299" t="s">
        <v>435</v>
      </c>
      <c r="F299" t="s">
        <v>2411</v>
      </c>
      <c r="G299" t="s">
        <v>2420</v>
      </c>
      <c r="H299" t="s">
        <v>2413</v>
      </c>
      <c r="I299" t="s">
        <v>885</v>
      </c>
      <c r="J299" t="s">
        <v>2414</v>
      </c>
      <c r="K299" t="s">
        <v>2415</v>
      </c>
      <c r="L299" t="s">
        <v>2416</v>
      </c>
      <c r="M299" t="s">
        <v>2048</v>
      </c>
      <c r="N299" t="s">
        <v>895</v>
      </c>
      <c r="O299" t="s">
        <v>1232</v>
      </c>
      <c r="P299" s="50" t="s">
        <v>2720</v>
      </c>
      <c r="Q299" s="4" t="s">
        <v>901</v>
      </c>
      <c r="R299" s="37"/>
      <c r="S299" t="s">
        <v>2625</v>
      </c>
      <c r="T299" t="s">
        <v>2422</v>
      </c>
      <c r="U299">
        <v>300</v>
      </c>
    </row>
    <row r="300" spans="2:21" x14ac:dyDescent="0.2">
      <c r="B300" t="s">
        <v>2866</v>
      </c>
      <c r="C300" s="118">
        <v>275</v>
      </c>
      <c r="D300" t="s">
        <v>1034</v>
      </c>
      <c r="E300" t="s">
        <v>435</v>
      </c>
      <c r="F300" t="s">
        <v>2411</v>
      </c>
      <c r="G300" t="s">
        <v>2420</v>
      </c>
      <c r="H300" t="s">
        <v>2413</v>
      </c>
      <c r="I300" t="s">
        <v>885</v>
      </c>
      <c r="J300" t="s">
        <v>2414</v>
      </c>
      <c r="K300" t="s">
        <v>2415</v>
      </c>
      <c r="L300" t="s">
        <v>2416</v>
      </c>
      <c r="M300" t="s">
        <v>2501</v>
      </c>
      <c r="N300" t="s">
        <v>895</v>
      </c>
      <c r="O300" t="s">
        <v>990</v>
      </c>
      <c r="P300" s="50" t="s">
        <v>2720</v>
      </c>
      <c r="Q300" s="4">
        <v>99176395</v>
      </c>
      <c r="R300" s="37" t="s">
        <v>2867</v>
      </c>
      <c r="S300" t="s">
        <v>2628</v>
      </c>
      <c r="T300" t="s">
        <v>2422</v>
      </c>
      <c r="U300">
        <v>288</v>
      </c>
    </row>
    <row r="301" spans="2:21" x14ac:dyDescent="0.2">
      <c r="B301" t="s">
        <v>2868</v>
      </c>
      <c r="C301" s="118">
        <v>275</v>
      </c>
      <c r="D301" t="s">
        <v>1034</v>
      </c>
      <c r="E301" t="s">
        <v>435</v>
      </c>
      <c r="F301" t="s">
        <v>2411</v>
      </c>
      <c r="G301" t="s">
        <v>2420</v>
      </c>
      <c r="H301" t="s">
        <v>2413</v>
      </c>
      <c r="I301" t="s">
        <v>885</v>
      </c>
      <c r="J301" t="s">
        <v>2414</v>
      </c>
      <c r="K301" t="s">
        <v>2415</v>
      </c>
      <c r="L301" t="s">
        <v>2416</v>
      </c>
      <c r="M301" t="s">
        <v>2501</v>
      </c>
      <c r="N301" t="s">
        <v>895</v>
      </c>
      <c r="O301" t="s">
        <v>1232</v>
      </c>
      <c r="P301" s="50" t="s">
        <v>2720</v>
      </c>
      <c r="Q301" s="4" t="s">
        <v>901</v>
      </c>
      <c r="R301" s="37"/>
      <c r="S301" t="s">
        <v>2630</v>
      </c>
      <c r="T301" t="s">
        <v>2422</v>
      </c>
      <c r="U301">
        <v>288</v>
      </c>
    </row>
    <row r="302" spans="2:21" x14ac:dyDescent="0.2">
      <c r="B302" t="s">
        <v>2869</v>
      </c>
      <c r="C302" s="118">
        <v>275</v>
      </c>
      <c r="D302" t="s">
        <v>1034</v>
      </c>
      <c r="E302" t="s">
        <v>435</v>
      </c>
      <c r="F302" t="s">
        <v>2411</v>
      </c>
      <c r="G302" t="s">
        <v>2420</v>
      </c>
      <c r="H302" t="s">
        <v>2413</v>
      </c>
      <c r="I302" t="s">
        <v>885</v>
      </c>
      <c r="J302" t="s">
        <v>2414</v>
      </c>
      <c r="K302" t="s">
        <v>2415</v>
      </c>
      <c r="L302" t="s">
        <v>2416</v>
      </c>
      <c r="M302" t="s">
        <v>2048</v>
      </c>
      <c r="N302" t="s">
        <v>895</v>
      </c>
      <c r="O302" t="s">
        <v>990</v>
      </c>
      <c r="P302" s="50" t="s">
        <v>2720</v>
      </c>
      <c r="Q302" s="4">
        <v>99176393</v>
      </c>
      <c r="R302" s="37" t="s">
        <v>2870</v>
      </c>
      <c r="S302" t="s">
        <v>2633</v>
      </c>
      <c r="T302" t="s">
        <v>2422</v>
      </c>
      <c r="U302">
        <v>238</v>
      </c>
    </row>
    <row r="303" spans="2:21" x14ac:dyDescent="0.2">
      <c r="B303" t="s">
        <v>2871</v>
      </c>
      <c r="C303" s="118">
        <v>275</v>
      </c>
      <c r="D303" t="s">
        <v>1034</v>
      </c>
      <c r="E303" t="s">
        <v>435</v>
      </c>
      <c r="F303" t="s">
        <v>2411</v>
      </c>
      <c r="G303" t="s">
        <v>2420</v>
      </c>
      <c r="H303" t="s">
        <v>2413</v>
      </c>
      <c r="I303" t="s">
        <v>885</v>
      </c>
      <c r="J303" t="s">
        <v>2414</v>
      </c>
      <c r="K303" t="s">
        <v>2415</v>
      </c>
      <c r="L303" t="s">
        <v>2416</v>
      </c>
      <c r="M303" t="s">
        <v>2048</v>
      </c>
      <c r="N303" t="s">
        <v>895</v>
      </c>
      <c r="O303" t="s">
        <v>1232</v>
      </c>
      <c r="P303" s="50" t="s">
        <v>2720</v>
      </c>
      <c r="Q303" s="4" t="s">
        <v>901</v>
      </c>
      <c r="R303" s="37"/>
      <c r="S303" t="s">
        <v>2635</v>
      </c>
      <c r="T303" t="s">
        <v>2422</v>
      </c>
      <c r="U303">
        <v>238</v>
      </c>
    </row>
    <row r="304" spans="2:21" x14ac:dyDescent="0.2">
      <c r="B304" t="s">
        <v>2872</v>
      </c>
      <c r="C304" s="118">
        <v>275</v>
      </c>
      <c r="D304" t="s">
        <v>1034</v>
      </c>
      <c r="E304" t="s">
        <v>435</v>
      </c>
      <c r="F304" t="s">
        <v>2411</v>
      </c>
      <c r="G304" t="s">
        <v>2420</v>
      </c>
      <c r="H304" t="s">
        <v>2413</v>
      </c>
      <c r="I304" t="s">
        <v>885</v>
      </c>
      <c r="J304" t="s">
        <v>2414</v>
      </c>
      <c r="K304" t="s">
        <v>2415</v>
      </c>
      <c r="L304" t="s">
        <v>2416</v>
      </c>
      <c r="M304" t="s">
        <v>2259</v>
      </c>
      <c r="N304" t="s">
        <v>895</v>
      </c>
      <c r="O304" t="s">
        <v>990</v>
      </c>
      <c r="P304" s="50" t="s">
        <v>2720</v>
      </c>
      <c r="Q304" s="4">
        <v>99176391</v>
      </c>
      <c r="R304" s="37" t="s">
        <v>2873</v>
      </c>
      <c r="S304" t="s">
        <v>2638</v>
      </c>
      <c r="T304" t="s">
        <v>2422</v>
      </c>
      <c r="U304">
        <v>123</v>
      </c>
    </row>
    <row r="305" spans="2:21" x14ac:dyDescent="0.2">
      <c r="B305" t="s">
        <v>2874</v>
      </c>
      <c r="C305" s="118">
        <v>275</v>
      </c>
      <c r="D305" t="s">
        <v>1034</v>
      </c>
      <c r="E305" t="s">
        <v>435</v>
      </c>
      <c r="F305" t="s">
        <v>2411</v>
      </c>
      <c r="G305" t="s">
        <v>2420</v>
      </c>
      <c r="H305" t="s">
        <v>2413</v>
      </c>
      <c r="I305" t="s">
        <v>885</v>
      </c>
      <c r="J305" t="s">
        <v>2414</v>
      </c>
      <c r="K305" t="s">
        <v>2415</v>
      </c>
      <c r="L305" t="s">
        <v>2416</v>
      </c>
      <c r="M305" t="s">
        <v>2259</v>
      </c>
      <c r="N305" t="s">
        <v>895</v>
      </c>
      <c r="O305" t="s">
        <v>1232</v>
      </c>
      <c r="P305" s="50" t="s">
        <v>2720</v>
      </c>
      <c r="Q305" s="4" t="s">
        <v>901</v>
      </c>
      <c r="R305" s="37"/>
      <c r="S305" t="s">
        <v>2640</v>
      </c>
      <c r="T305" t="s">
        <v>2422</v>
      </c>
      <c r="U305">
        <v>123</v>
      </c>
    </row>
    <row r="306" spans="2:21" x14ac:dyDescent="0.2">
      <c r="B306" t="s">
        <v>2875</v>
      </c>
      <c r="C306" s="118">
        <v>275</v>
      </c>
      <c r="D306" t="s">
        <v>1014</v>
      </c>
      <c r="E306" t="s">
        <v>435</v>
      </c>
      <c r="F306" t="s">
        <v>2411</v>
      </c>
      <c r="G306" t="s">
        <v>2420</v>
      </c>
      <c r="H306" t="s">
        <v>2413</v>
      </c>
      <c r="I306" t="s">
        <v>885</v>
      </c>
      <c r="J306" t="s">
        <v>2414</v>
      </c>
      <c r="K306" t="s">
        <v>2415</v>
      </c>
      <c r="L306" t="s">
        <v>2416</v>
      </c>
      <c r="M306" t="s">
        <v>2063</v>
      </c>
      <c r="N306" t="s">
        <v>895</v>
      </c>
      <c r="O306" t="s">
        <v>990</v>
      </c>
      <c r="P306" s="50" t="s">
        <v>2720</v>
      </c>
      <c r="Q306" s="4">
        <v>99176398</v>
      </c>
      <c r="R306" s="37" t="s">
        <v>2876</v>
      </c>
      <c r="S306" t="s">
        <v>2643</v>
      </c>
      <c r="T306" t="s">
        <v>2422</v>
      </c>
      <c r="U306">
        <v>227</v>
      </c>
    </row>
    <row r="307" spans="2:21" x14ac:dyDescent="0.2">
      <c r="B307" t="s">
        <v>2877</v>
      </c>
      <c r="C307" s="118">
        <v>275</v>
      </c>
      <c r="D307" t="s">
        <v>1014</v>
      </c>
      <c r="E307" t="s">
        <v>435</v>
      </c>
      <c r="F307" t="s">
        <v>2411</v>
      </c>
      <c r="G307" t="s">
        <v>2420</v>
      </c>
      <c r="H307" t="s">
        <v>2413</v>
      </c>
      <c r="I307" t="s">
        <v>885</v>
      </c>
      <c r="J307" t="s">
        <v>2414</v>
      </c>
      <c r="K307" t="s">
        <v>2415</v>
      </c>
      <c r="L307" t="s">
        <v>2416</v>
      </c>
      <c r="M307" t="s">
        <v>2063</v>
      </c>
      <c r="N307" t="s">
        <v>895</v>
      </c>
      <c r="O307" t="s">
        <v>1232</v>
      </c>
      <c r="P307" s="50" t="s">
        <v>2720</v>
      </c>
      <c r="Q307" s="4" t="s">
        <v>901</v>
      </c>
      <c r="R307" s="37"/>
      <c r="S307" t="s">
        <v>2645</v>
      </c>
      <c r="T307" t="s">
        <v>2422</v>
      </c>
      <c r="U307">
        <v>227</v>
      </c>
    </row>
    <row r="308" spans="2:21" x14ac:dyDescent="0.2">
      <c r="B308" t="s">
        <v>2878</v>
      </c>
      <c r="C308" s="118">
        <v>275</v>
      </c>
      <c r="D308" t="s">
        <v>1014</v>
      </c>
      <c r="E308" t="s">
        <v>435</v>
      </c>
      <c r="F308" t="s">
        <v>2411</v>
      </c>
      <c r="G308" t="s">
        <v>2420</v>
      </c>
      <c r="H308" t="s">
        <v>2413</v>
      </c>
      <c r="I308" t="s">
        <v>885</v>
      </c>
      <c r="J308" t="s">
        <v>2414</v>
      </c>
      <c r="K308" t="s">
        <v>2415</v>
      </c>
      <c r="L308" t="s">
        <v>2416</v>
      </c>
      <c r="M308" t="s">
        <v>2048</v>
      </c>
      <c r="N308" t="s">
        <v>895</v>
      </c>
      <c r="O308" t="s">
        <v>990</v>
      </c>
      <c r="P308" s="50" t="s">
        <v>2720</v>
      </c>
      <c r="Q308" s="4">
        <v>99176394</v>
      </c>
      <c r="R308" s="37" t="s">
        <v>2879</v>
      </c>
      <c r="S308" t="s">
        <v>2648</v>
      </c>
      <c r="T308" t="s">
        <v>2422</v>
      </c>
      <c r="U308">
        <v>140</v>
      </c>
    </row>
    <row r="309" spans="2:21" x14ac:dyDescent="0.2">
      <c r="B309" t="s">
        <v>2880</v>
      </c>
      <c r="C309" s="118">
        <v>275</v>
      </c>
      <c r="D309" t="s">
        <v>1014</v>
      </c>
      <c r="E309" t="s">
        <v>435</v>
      </c>
      <c r="F309" t="s">
        <v>2411</v>
      </c>
      <c r="G309" t="s">
        <v>2420</v>
      </c>
      <c r="H309" t="s">
        <v>2413</v>
      </c>
      <c r="I309" t="s">
        <v>885</v>
      </c>
      <c r="J309" t="s">
        <v>2414</v>
      </c>
      <c r="K309" t="s">
        <v>2415</v>
      </c>
      <c r="L309" t="s">
        <v>2416</v>
      </c>
      <c r="M309" t="s">
        <v>2048</v>
      </c>
      <c r="N309" t="s">
        <v>895</v>
      </c>
      <c r="O309" t="s">
        <v>1232</v>
      </c>
      <c r="P309" s="50" t="s">
        <v>2720</v>
      </c>
      <c r="Q309" s="4" t="s">
        <v>901</v>
      </c>
      <c r="R309" s="37"/>
      <c r="S309" t="s">
        <v>2650</v>
      </c>
      <c r="T309" t="s">
        <v>2422</v>
      </c>
      <c r="U309">
        <v>140</v>
      </c>
    </row>
    <row r="310" spans="2:21" x14ac:dyDescent="0.2">
      <c r="B310" t="s">
        <v>2881</v>
      </c>
      <c r="C310" s="118">
        <v>275</v>
      </c>
      <c r="D310" t="s">
        <v>1014</v>
      </c>
      <c r="E310" t="s">
        <v>435</v>
      </c>
      <c r="F310" t="s">
        <v>2411</v>
      </c>
      <c r="G310" t="s">
        <v>2420</v>
      </c>
      <c r="H310" t="s">
        <v>2413</v>
      </c>
      <c r="I310" t="s">
        <v>885</v>
      </c>
      <c r="J310" t="s">
        <v>2414</v>
      </c>
      <c r="K310" t="s">
        <v>2415</v>
      </c>
      <c r="L310" t="s">
        <v>2416</v>
      </c>
      <c r="M310" t="s">
        <v>2259</v>
      </c>
      <c r="N310" t="s">
        <v>895</v>
      </c>
      <c r="O310" t="s">
        <v>990</v>
      </c>
      <c r="P310" s="50" t="s">
        <v>2720</v>
      </c>
      <c r="Q310" s="4">
        <v>99176392</v>
      </c>
      <c r="R310" s="37" t="s">
        <v>2882</v>
      </c>
      <c r="S310" t="s">
        <v>2653</v>
      </c>
      <c r="T310" t="s">
        <v>2422</v>
      </c>
      <c r="U310">
        <v>138</v>
      </c>
    </row>
    <row r="311" spans="2:21" x14ac:dyDescent="0.2">
      <c r="B311" t="s">
        <v>2883</v>
      </c>
      <c r="C311" s="118">
        <v>275</v>
      </c>
      <c r="D311" t="s">
        <v>1014</v>
      </c>
      <c r="E311" t="s">
        <v>435</v>
      </c>
      <c r="F311" t="s">
        <v>2411</v>
      </c>
      <c r="G311" t="s">
        <v>2420</v>
      </c>
      <c r="H311" t="s">
        <v>2413</v>
      </c>
      <c r="I311" t="s">
        <v>885</v>
      </c>
      <c r="J311" t="s">
        <v>2414</v>
      </c>
      <c r="K311" t="s">
        <v>2415</v>
      </c>
      <c r="L311" t="s">
        <v>2416</v>
      </c>
      <c r="M311" t="s">
        <v>2259</v>
      </c>
      <c r="N311" t="s">
        <v>895</v>
      </c>
      <c r="O311" t="s">
        <v>1232</v>
      </c>
      <c r="P311" s="50" t="s">
        <v>2720</v>
      </c>
      <c r="Q311" s="4" t="s">
        <v>901</v>
      </c>
      <c r="R311" s="37"/>
      <c r="S311" t="s">
        <v>2655</v>
      </c>
      <c r="T311" t="s">
        <v>2422</v>
      </c>
      <c r="U311">
        <v>138</v>
      </c>
    </row>
    <row r="312" spans="2:21" x14ac:dyDescent="0.2">
      <c r="B312" t="s">
        <v>2884</v>
      </c>
      <c r="C312" s="118">
        <v>275</v>
      </c>
      <c r="D312" t="s">
        <v>1082</v>
      </c>
      <c r="E312" t="s">
        <v>746</v>
      </c>
      <c r="F312" t="s">
        <v>2411</v>
      </c>
      <c r="G312" t="s">
        <v>2420</v>
      </c>
      <c r="H312" t="s">
        <v>2413</v>
      </c>
      <c r="I312" t="s">
        <v>885</v>
      </c>
      <c r="J312" t="s">
        <v>2414</v>
      </c>
      <c r="K312" t="s">
        <v>2415</v>
      </c>
      <c r="L312" t="s">
        <v>2416</v>
      </c>
      <c r="M312" t="s">
        <v>2501</v>
      </c>
      <c r="N312" t="s">
        <v>895</v>
      </c>
      <c r="O312" t="s">
        <v>990</v>
      </c>
      <c r="P312" s="50" t="s">
        <v>2720</v>
      </c>
      <c r="Q312" s="4">
        <v>99176390</v>
      </c>
      <c r="R312" s="37" t="s">
        <v>2885</v>
      </c>
      <c r="S312" t="s">
        <v>2658</v>
      </c>
      <c r="T312" t="s">
        <v>2422</v>
      </c>
      <c r="U312">
        <v>143</v>
      </c>
    </row>
    <row r="313" spans="2:21" x14ac:dyDescent="0.2">
      <c r="B313" t="s">
        <v>2886</v>
      </c>
      <c r="C313" s="118">
        <v>275</v>
      </c>
      <c r="D313" t="s">
        <v>1082</v>
      </c>
      <c r="E313" t="s">
        <v>746</v>
      </c>
      <c r="F313" t="s">
        <v>2411</v>
      </c>
      <c r="G313" t="s">
        <v>2420</v>
      </c>
      <c r="H313" t="s">
        <v>2413</v>
      </c>
      <c r="I313" t="s">
        <v>885</v>
      </c>
      <c r="J313" t="s">
        <v>2414</v>
      </c>
      <c r="K313" t="s">
        <v>2415</v>
      </c>
      <c r="L313" t="s">
        <v>2416</v>
      </c>
      <c r="M313" t="s">
        <v>2501</v>
      </c>
      <c r="N313" t="s">
        <v>895</v>
      </c>
      <c r="O313" t="s">
        <v>1232</v>
      </c>
      <c r="P313" s="50" t="s">
        <v>2720</v>
      </c>
      <c r="Q313" s="4" t="s">
        <v>901</v>
      </c>
      <c r="R313" s="37"/>
      <c r="S313" t="s">
        <v>2660</v>
      </c>
      <c r="T313" t="s">
        <v>2422</v>
      </c>
      <c r="U313">
        <v>143</v>
      </c>
    </row>
    <row r="314" spans="2:21" x14ac:dyDescent="0.2">
      <c r="B314" t="s">
        <v>2887</v>
      </c>
      <c r="C314" s="118">
        <v>275</v>
      </c>
      <c r="D314" t="s">
        <v>1082</v>
      </c>
      <c r="E314" t="s">
        <v>746</v>
      </c>
      <c r="F314" t="s">
        <v>2411</v>
      </c>
      <c r="G314" t="s">
        <v>2420</v>
      </c>
      <c r="H314" t="s">
        <v>2413</v>
      </c>
      <c r="I314" t="s">
        <v>885</v>
      </c>
      <c r="J314" t="s">
        <v>2414</v>
      </c>
      <c r="K314" t="s">
        <v>2415</v>
      </c>
      <c r="L314" t="s">
        <v>2416</v>
      </c>
      <c r="M314" t="s">
        <v>2048</v>
      </c>
      <c r="N314" t="s">
        <v>895</v>
      </c>
      <c r="O314" t="s">
        <v>990</v>
      </c>
      <c r="P314" s="50" t="s">
        <v>2720</v>
      </c>
      <c r="Q314" s="4">
        <v>99176397</v>
      </c>
      <c r="R314" s="37" t="s">
        <v>2888</v>
      </c>
      <c r="S314" t="s">
        <v>2663</v>
      </c>
      <c r="T314" t="s">
        <v>2422</v>
      </c>
      <c r="U314">
        <v>143</v>
      </c>
    </row>
    <row r="315" spans="2:21" x14ac:dyDescent="0.2">
      <c r="B315" t="s">
        <v>2889</v>
      </c>
      <c r="C315" s="118">
        <v>275</v>
      </c>
      <c r="D315" t="s">
        <v>1082</v>
      </c>
      <c r="E315" t="s">
        <v>746</v>
      </c>
      <c r="F315" t="s">
        <v>2411</v>
      </c>
      <c r="G315" t="s">
        <v>2420</v>
      </c>
      <c r="H315" t="s">
        <v>2413</v>
      </c>
      <c r="I315" t="s">
        <v>885</v>
      </c>
      <c r="J315" t="s">
        <v>2414</v>
      </c>
      <c r="K315" t="s">
        <v>2415</v>
      </c>
      <c r="L315" t="s">
        <v>2416</v>
      </c>
      <c r="M315" t="s">
        <v>2048</v>
      </c>
      <c r="N315" t="s">
        <v>895</v>
      </c>
      <c r="O315" t="s">
        <v>1232</v>
      </c>
      <c r="P315" s="50" t="s">
        <v>2720</v>
      </c>
      <c r="Q315" s="4">
        <v>99176417</v>
      </c>
      <c r="R315" s="37" t="s">
        <v>2890</v>
      </c>
      <c r="S315" t="s">
        <v>2666</v>
      </c>
      <c r="T315" t="s">
        <v>2422</v>
      </c>
      <c r="U315">
        <v>143</v>
      </c>
    </row>
    <row r="316" spans="2:21" x14ac:dyDescent="0.2">
      <c r="B316" t="s">
        <v>2891</v>
      </c>
      <c r="C316" s="118">
        <v>275</v>
      </c>
      <c r="D316" t="s">
        <v>1082</v>
      </c>
      <c r="E316" t="s">
        <v>746</v>
      </c>
      <c r="F316" t="s">
        <v>2411</v>
      </c>
      <c r="G316" t="s">
        <v>2420</v>
      </c>
      <c r="H316" t="s">
        <v>2413</v>
      </c>
      <c r="I316" t="s">
        <v>885</v>
      </c>
      <c r="J316" t="s">
        <v>2414</v>
      </c>
      <c r="K316" t="s">
        <v>2415</v>
      </c>
      <c r="L316" t="s">
        <v>2416</v>
      </c>
      <c r="M316" t="s">
        <v>2616</v>
      </c>
      <c r="N316" t="s">
        <v>895</v>
      </c>
      <c r="O316" t="s">
        <v>990</v>
      </c>
      <c r="P316" s="50" t="s">
        <v>2720</v>
      </c>
      <c r="Q316" s="4">
        <v>99176396</v>
      </c>
      <c r="R316" s="37" t="s">
        <v>2892</v>
      </c>
      <c r="S316" t="s">
        <v>2669</v>
      </c>
      <c r="T316" t="s">
        <v>2422</v>
      </c>
      <c r="U316">
        <v>300</v>
      </c>
    </row>
    <row r="317" spans="2:21" x14ac:dyDescent="0.2">
      <c r="B317" t="s">
        <v>2893</v>
      </c>
      <c r="C317" s="118">
        <v>275</v>
      </c>
      <c r="D317" t="s">
        <v>1082</v>
      </c>
      <c r="E317" t="s">
        <v>746</v>
      </c>
      <c r="F317" t="s">
        <v>2411</v>
      </c>
      <c r="G317" t="s">
        <v>2420</v>
      </c>
      <c r="H317" t="s">
        <v>2413</v>
      </c>
      <c r="I317" t="s">
        <v>885</v>
      </c>
      <c r="J317" t="s">
        <v>2414</v>
      </c>
      <c r="K317" t="s">
        <v>2415</v>
      </c>
      <c r="L317" t="s">
        <v>2416</v>
      </c>
      <c r="M317" t="s">
        <v>2616</v>
      </c>
      <c r="N317" t="s">
        <v>895</v>
      </c>
      <c r="O317" t="s">
        <v>1232</v>
      </c>
      <c r="P317" s="50" t="s">
        <v>2720</v>
      </c>
      <c r="Q317" s="4" t="s">
        <v>901</v>
      </c>
      <c r="R317" s="37"/>
      <c r="S317" t="s">
        <v>2671</v>
      </c>
      <c r="T317" t="s">
        <v>2422</v>
      </c>
      <c r="U317">
        <v>300</v>
      </c>
    </row>
    <row r="318" spans="2:21" x14ac:dyDescent="0.2">
      <c r="B318" t="s">
        <v>2894</v>
      </c>
      <c r="C318" s="118">
        <v>275</v>
      </c>
      <c r="D318" t="s">
        <v>1082</v>
      </c>
      <c r="E318" t="s">
        <v>746</v>
      </c>
      <c r="F318" t="s">
        <v>2411</v>
      </c>
      <c r="G318" t="s">
        <v>2412</v>
      </c>
      <c r="H318" t="s">
        <v>2413</v>
      </c>
      <c r="I318" t="s">
        <v>885</v>
      </c>
      <c r="J318" t="s">
        <v>2414</v>
      </c>
      <c r="K318" t="s">
        <v>2415</v>
      </c>
      <c r="L318" t="s">
        <v>2416</v>
      </c>
      <c r="M318" t="s">
        <v>2673</v>
      </c>
      <c r="N318" t="s">
        <v>895</v>
      </c>
      <c r="O318" t="s">
        <v>990</v>
      </c>
      <c r="P318" s="50" t="s">
        <v>2720</v>
      </c>
      <c r="Q318" s="4">
        <v>99176389</v>
      </c>
      <c r="R318" s="37" t="s">
        <v>2895</v>
      </c>
      <c r="S318" t="s">
        <v>2675</v>
      </c>
      <c r="T318" t="s">
        <v>2422</v>
      </c>
      <c r="U318">
        <v>250</v>
      </c>
    </row>
    <row r="319" spans="2:21" x14ac:dyDescent="0.2">
      <c r="B319" t="s">
        <v>2896</v>
      </c>
      <c r="C319" s="118">
        <v>275</v>
      </c>
      <c r="D319" t="s">
        <v>1082</v>
      </c>
      <c r="E319" t="s">
        <v>746</v>
      </c>
      <c r="F319" t="s">
        <v>2411</v>
      </c>
      <c r="G319" t="s">
        <v>2412</v>
      </c>
      <c r="H319" t="s">
        <v>2413</v>
      </c>
      <c r="I319" t="s">
        <v>885</v>
      </c>
      <c r="J319" t="s">
        <v>2414</v>
      </c>
      <c r="K319" t="s">
        <v>2415</v>
      </c>
      <c r="L319" t="s">
        <v>2416</v>
      </c>
      <c r="M319" t="s">
        <v>2673</v>
      </c>
      <c r="N319" t="s">
        <v>895</v>
      </c>
      <c r="O319" t="s">
        <v>1232</v>
      </c>
      <c r="P319" s="50" t="s">
        <v>2720</v>
      </c>
      <c r="Q319" s="4" t="s">
        <v>901</v>
      </c>
      <c r="R319" s="37"/>
      <c r="S319" t="s">
        <v>2677</v>
      </c>
      <c r="T319" t="s">
        <v>2422</v>
      </c>
      <c r="U319">
        <v>250</v>
      </c>
    </row>
    <row r="320" spans="2:21" x14ac:dyDescent="0.2">
      <c r="B320" t="s">
        <v>2897</v>
      </c>
      <c r="C320" s="118">
        <v>275</v>
      </c>
      <c r="D320" t="s">
        <v>2679</v>
      </c>
      <c r="E320" t="s">
        <v>746</v>
      </c>
      <c r="F320" t="s">
        <v>2411</v>
      </c>
      <c r="G320" t="s">
        <v>2420</v>
      </c>
      <c r="H320" t="s">
        <v>2413</v>
      </c>
      <c r="I320" t="s">
        <v>885</v>
      </c>
      <c r="J320" t="s">
        <v>2414</v>
      </c>
      <c r="K320" t="s">
        <v>2415</v>
      </c>
      <c r="L320" t="s">
        <v>2416</v>
      </c>
      <c r="M320" t="s">
        <v>2616</v>
      </c>
      <c r="N320" t="s">
        <v>895</v>
      </c>
      <c r="O320" t="s">
        <v>990</v>
      </c>
      <c r="P320" s="50" t="s">
        <v>2720</v>
      </c>
      <c r="Q320" s="4">
        <v>99176416</v>
      </c>
      <c r="R320" s="37" t="s">
        <v>2898</v>
      </c>
      <c r="S320" t="s">
        <v>2681</v>
      </c>
      <c r="T320" t="s">
        <v>2422</v>
      </c>
      <c r="U320">
        <v>300</v>
      </c>
    </row>
    <row r="321" spans="2:21" x14ac:dyDescent="0.2">
      <c r="B321" t="s">
        <v>2899</v>
      </c>
      <c r="C321" s="118">
        <v>275</v>
      </c>
      <c r="D321" t="s">
        <v>2679</v>
      </c>
      <c r="E321" t="s">
        <v>746</v>
      </c>
      <c r="F321" t="s">
        <v>2411</v>
      </c>
      <c r="G321" t="s">
        <v>2420</v>
      </c>
      <c r="H321" t="s">
        <v>2413</v>
      </c>
      <c r="I321" t="s">
        <v>885</v>
      </c>
      <c r="J321" t="s">
        <v>2414</v>
      </c>
      <c r="K321" t="s">
        <v>2415</v>
      </c>
      <c r="L321" t="s">
        <v>2416</v>
      </c>
      <c r="M321" t="s">
        <v>2616</v>
      </c>
      <c r="N321" t="s">
        <v>895</v>
      </c>
      <c r="O321" t="s">
        <v>1232</v>
      </c>
      <c r="P321" s="50" t="s">
        <v>2720</v>
      </c>
      <c r="Q321" s="4" t="s">
        <v>901</v>
      </c>
      <c r="R321" s="37"/>
      <c r="S321" t="s">
        <v>2683</v>
      </c>
      <c r="T321" t="s">
        <v>2422</v>
      </c>
      <c r="U321">
        <v>300</v>
      </c>
    </row>
    <row r="322" spans="2:21" x14ac:dyDescent="0.2">
      <c r="B322" t="s">
        <v>2900</v>
      </c>
      <c r="C322" s="118">
        <v>275</v>
      </c>
      <c r="D322" t="s">
        <v>2679</v>
      </c>
      <c r="E322" t="s">
        <v>746</v>
      </c>
      <c r="F322" t="s">
        <v>2411</v>
      </c>
      <c r="G322" t="s">
        <v>2420</v>
      </c>
      <c r="H322" t="s">
        <v>2413</v>
      </c>
      <c r="I322" t="s">
        <v>885</v>
      </c>
      <c r="J322" t="s">
        <v>2414</v>
      </c>
      <c r="K322" t="s">
        <v>2415</v>
      </c>
      <c r="L322" t="s">
        <v>2416</v>
      </c>
      <c r="M322" t="s">
        <v>2673</v>
      </c>
      <c r="N322" t="s">
        <v>895</v>
      </c>
      <c r="O322" t="s">
        <v>990</v>
      </c>
      <c r="P322" s="50" t="s">
        <v>2720</v>
      </c>
      <c r="Q322" s="4">
        <v>99176415</v>
      </c>
      <c r="R322" s="37" t="s">
        <v>2901</v>
      </c>
      <c r="S322" t="s">
        <v>2686</v>
      </c>
      <c r="T322" t="s">
        <v>2422</v>
      </c>
      <c r="U322">
        <v>250</v>
      </c>
    </row>
    <row r="323" spans="2:21" x14ac:dyDescent="0.2">
      <c r="B323" t="s">
        <v>2902</v>
      </c>
      <c r="C323" s="118">
        <v>275</v>
      </c>
      <c r="D323" t="s">
        <v>2679</v>
      </c>
      <c r="E323" t="s">
        <v>746</v>
      </c>
      <c r="F323" t="s">
        <v>2411</v>
      </c>
      <c r="G323" t="s">
        <v>2420</v>
      </c>
      <c r="H323" t="s">
        <v>2413</v>
      </c>
      <c r="I323" t="s">
        <v>885</v>
      </c>
      <c r="J323" t="s">
        <v>2414</v>
      </c>
      <c r="K323" t="s">
        <v>2415</v>
      </c>
      <c r="L323" t="s">
        <v>2416</v>
      </c>
      <c r="M323" t="s">
        <v>2673</v>
      </c>
      <c r="N323" t="s">
        <v>895</v>
      </c>
      <c r="O323" t="s">
        <v>1232</v>
      </c>
      <c r="P323" s="50" t="s">
        <v>2720</v>
      </c>
      <c r="Q323" s="4" t="s">
        <v>901</v>
      </c>
      <c r="R323" s="37"/>
      <c r="S323" t="s">
        <v>2688</v>
      </c>
      <c r="T323" t="s">
        <v>2422</v>
      </c>
      <c r="U323">
        <v>250</v>
      </c>
    </row>
    <row r="324" spans="2:21" x14ac:dyDescent="0.2">
      <c r="B324" t="s">
        <v>2903</v>
      </c>
      <c r="C324" s="118">
        <v>275</v>
      </c>
      <c r="D324" t="s">
        <v>1095</v>
      </c>
      <c r="E324" t="s">
        <v>746</v>
      </c>
      <c r="F324" t="s">
        <v>2411</v>
      </c>
      <c r="G324" t="s">
        <v>2420</v>
      </c>
      <c r="H324" t="s">
        <v>2413</v>
      </c>
      <c r="I324" t="s">
        <v>885</v>
      </c>
      <c r="J324" t="s">
        <v>2414</v>
      </c>
      <c r="K324" t="s">
        <v>2415</v>
      </c>
      <c r="L324" t="s">
        <v>2416</v>
      </c>
      <c r="M324" t="s">
        <v>2501</v>
      </c>
      <c r="N324" t="s">
        <v>895</v>
      </c>
      <c r="O324" t="s">
        <v>990</v>
      </c>
      <c r="P324" s="50" t="s">
        <v>2720</v>
      </c>
      <c r="Q324" s="4">
        <v>99176403</v>
      </c>
      <c r="R324" s="37" t="s">
        <v>2904</v>
      </c>
      <c r="S324" t="s">
        <v>2691</v>
      </c>
      <c r="T324" t="s">
        <v>2422</v>
      </c>
      <c r="U324">
        <v>140</v>
      </c>
    </row>
    <row r="325" spans="2:21" x14ac:dyDescent="0.2">
      <c r="B325" t="s">
        <v>2905</v>
      </c>
      <c r="C325" s="118">
        <v>275</v>
      </c>
      <c r="D325" t="s">
        <v>1095</v>
      </c>
      <c r="E325" t="s">
        <v>746</v>
      </c>
      <c r="F325" t="s">
        <v>2411</v>
      </c>
      <c r="G325" t="s">
        <v>2420</v>
      </c>
      <c r="H325" t="s">
        <v>2413</v>
      </c>
      <c r="I325" t="s">
        <v>885</v>
      </c>
      <c r="J325" t="s">
        <v>2414</v>
      </c>
      <c r="K325" t="s">
        <v>2415</v>
      </c>
      <c r="L325" t="s">
        <v>2416</v>
      </c>
      <c r="M325" t="s">
        <v>2501</v>
      </c>
      <c r="N325" t="s">
        <v>895</v>
      </c>
      <c r="O325" t="s">
        <v>1232</v>
      </c>
      <c r="P325" s="50" t="s">
        <v>2720</v>
      </c>
      <c r="Q325" s="4" t="s">
        <v>901</v>
      </c>
      <c r="R325" s="37"/>
      <c r="S325" t="s">
        <v>2614</v>
      </c>
      <c r="T325" t="s">
        <v>2422</v>
      </c>
      <c r="U325">
        <v>140</v>
      </c>
    </row>
    <row r="326" spans="2:21" x14ac:dyDescent="0.2">
      <c r="B326" t="s">
        <v>2906</v>
      </c>
      <c r="C326" s="118">
        <v>275</v>
      </c>
      <c r="D326" t="s">
        <v>1095</v>
      </c>
      <c r="E326" t="s">
        <v>746</v>
      </c>
      <c r="F326" t="s">
        <v>2411</v>
      </c>
      <c r="G326" t="s">
        <v>2420</v>
      </c>
      <c r="H326" t="s">
        <v>2413</v>
      </c>
      <c r="I326" t="s">
        <v>885</v>
      </c>
      <c r="J326" t="s">
        <v>2414</v>
      </c>
      <c r="K326" t="s">
        <v>2415</v>
      </c>
      <c r="L326" t="s">
        <v>2416</v>
      </c>
      <c r="M326" t="s">
        <v>2048</v>
      </c>
      <c r="N326" t="s">
        <v>895</v>
      </c>
      <c r="O326" t="s">
        <v>990</v>
      </c>
      <c r="P326" s="50" t="s">
        <v>2720</v>
      </c>
      <c r="Q326" s="4">
        <v>99176402</v>
      </c>
      <c r="R326" s="37" t="s">
        <v>2907</v>
      </c>
      <c r="S326" t="s">
        <v>2695</v>
      </c>
      <c r="T326" t="s">
        <v>2422</v>
      </c>
      <c r="U326">
        <v>115</v>
      </c>
    </row>
    <row r="327" spans="2:21" x14ac:dyDescent="0.2">
      <c r="B327" t="s">
        <v>2908</v>
      </c>
      <c r="C327" s="118">
        <v>275</v>
      </c>
      <c r="D327" t="s">
        <v>1095</v>
      </c>
      <c r="E327" t="s">
        <v>746</v>
      </c>
      <c r="F327" t="s">
        <v>2411</v>
      </c>
      <c r="G327" t="s">
        <v>2420</v>
      </c>
      <c r="H327" t="s">
        <v>2413</v>
      </c>
      <c r="I327" t="s">
        <v>885</v>
      </c>
      <c r="J327" t="s">
        <v>2414</v>
      </c>
      <c r="K327" t="s">
        <v>2415</v>
      </c>
      <c r="L327" t="s">
        <v>2416</v>
      </c>
      <c r="M327" t="s">
        <v>2048</v>
      </c>
      <c r="N327" t="s">
        <v>895</v>
      </c>
      <c r="O327" t="s">
        <v>1232</v>
      </c>
      <c r="P327" s="50" t="s">
        <v>2720</v>
      </c>
      <c r="Q327" s="4" t="s">
        <v>901</v>
      </c>
      <c r="R327" s="37"/>
      <c r="S327" t="s">
        <v>2625</v>
      </c>
      <c r="T327" t="s">
        <v>2422</v>
      </c>
      <c r="U327">
        <v>115</v>
      </c>
    </row>
    <row r="328" spans="2:21" x14ac:dyDescent="0.2">
      <c r="B328" t="s">
        <v>2909</v>
      </c>
      <c r="C328" s="118">
        <v>275</v>
      </c>
      <c r="D328" t="s">
        <v>1095</v>
      </c>
      <c r="E328" t="s">
        <v>746</v>
      </c>
      <c r="F328" t="s">
        <v>2411</v>
      </c>
      <c r="G328" t="s">
        <v>2420</v>
      </c>
      <c r="H328" t="s">
        <v>2413</v>
      </c>
      <c r="I328" t="s">
        <v>885</v>
      </c>
      <c r="J328" t="s">
        <v>2414</v>
      </c>
      <c r="K328" t="s">
        <v>2415</v>
      </c>
      <c r="L328" t="s">
        <v>2416</v>
      </c>
      <c r="M328" t="s">
        <v>2616</v>
      </c>
      <c r="N328" t="s">
        <v>895</v>
      </c>
      <c r="O328" t="s">
        <v>990</v>
      </c>
      <c r="P328" s="50" t="s">
        <v>2720</v>
      </c>
      <c r="Q328" s="4">
        <v>99176399</v>
      </c>
      <c r="R328" s="37" t="s">
        <v>2910</v>
      </c>
      <c r="S328" t="s">
        <v>2700</v>
      </c>
      <c r="T328" t="s">
        <v>2422</v>
      </c>
      <c r="U328">
        <v>300</v>
      </c>
    </row>
    <row r="329" spans="2:21" x14ac:dyDescent="0.2">
      <c r="B329" t="s">
        <v>2911</v>
      </c>
      <c r="C329" s="118">
        <v>275</v>
      </c>
      <c r="D329" t="s">
        <v>1095</v>
      </c>
      <c r="E329" t="s">
        <v>746</v>
      </c>
      <c r="F329" t="s">
        <v>2411</v>
      </c>
      <c r="G329" t="s">
        <v>2420</v>
      </c>
      <c r="H329" t="s">
        <v>2413</v>
      </c>
      <c r="I329" t="s">
        <v>885</v>
      </c>
      <c r="J329" t="s">
        <v>2414</v>
      </c>
      <c r="K329" t="s">
        <v>2415</v>
      </c>
      <c r="L329" t="s">
        <v>2416</v>
      </c>
      <c r="M329" t="s">
        <v>2616</v>
      </c>
      <c r="N329" t="s">
        <v>895</v>
      </c>
      <c r="O329" t="s">
        <v>1232</v>
      </c>
      <c r="P329" s="50" t="s">
        <v>2720</v>
      </c>
      <c r="Q329" s="4" t="s">
        <v>901</v>
      </c>
      <c r="R329" s="37"/>
      <c r="S329" t="s">
        <v>2671</v>
      </c>
      <c r="T329" t="s">
        <v>2422</v>
      </c>
      <c r="U329">
        <v>300</v>
      </c>
    </row>
    <row r="330" spans="2:21" x14ac:dyDescent="0.2">
      <c r="B330" t="s">
        <v>2912</v>
      </c>
      <c r="C330" s="118">
        <v>275</v>
      </c>
      <c r="D330" t="s">
        <v>1095</v>
      </c>
      <c r="E330" t="s">
        <v>746</v>
      </c>
      <c r="F330" t="s">
        <v>2411</v>
      </c>
      <c r="G330" t="s">
        <v>2412</v>
      </c>
      <c r="H330" t="s">
        <v>2413</v>
      </c>
      <c r="I330" t="s">
        <v>885</v>
      </c>
      <c r="J330" t="s">
        <v>2414</v>
      </c>
      <c r="K330" t="s">
        <v>2415</v>
      </c>
      <c r="L330" t="s">
        <v>2416</v>
      </c>
      <c r="M330" t="s">
        <v>2673</v>
      </c>
      <c r="N330" t="s">
        <v>895</v>
      </c>
      <c r="O330" t="s">
        <v>990</v>
      </c>
      <c r="P330" s="50" t="s">
        <v>2720</v>
      </c>
      <c r="Q330" s="4">
        <v>99176400</v>
      </c>
      <c r="R330" s="37" t="s">
        <v>2913</v>
      </c>
      <c r="S330" t="s">
        <v>2704</v>
      </c>
      <c r="T330" t="s">
        <v>2422</v>
      </c>
      <c r="U330">
        <v>250</v>
      </c>
    </row>
    <row r="331" spans="2:21" x14ac:dyDescent="0.2">
      <c r="B331" t="s">
        <v>2914</v>
      </c>
      <c r="C331" s="118">
        <v>275</v>
      </c>
      <c r="D331" t="s">
        <v>1095</v>
      </c>
      <c r="E331" t="s">
        <v>746</v>
      </c>
      <c r="F331" t="s">
        <v>2411</v>
      </c>
      <c r="G331" t="s">
        <v>2412</v>
      </c>
      <c r="H331" t="s">
        <v>2413</v>
      </c>
      <c r="I331" t="s">
        <v>885</v>
      </c>
      <c r="J331" t="s">
        <v>2414</v>
      </c>
      <c r="K331" t="s">
        <v>2415</v>
      </c>
      <c r="L331" t="s">
        <v>2416</v>
      </c>
      <c r="M331" t="s">
        <v>2673</v>
      </c>
      <c r="N331" t="s">
        <v>895</v>
      </c>
      <c r="O331" t="s">
        <v>1232</v>
      </c>
      <c r="P331" s="50" t="s">
        <v>2720</v>
      </c>
      <c r="Q331" s="4" t="s">
        <v>901</v>
      </c>
      <c r="R331" s="37"/>
      <c r="S331" t="s">
        <v>2677</v>
      </c>
      <c r="T331" t="s">
        <v>2422</v>
      </c>
      <c r="U331">
        <v>250</v>
      </c>
    </row>
    <row r="332" spans="2:21" x14ac:dyDescent="0.2">
      <c r="B332" t="s">
        <v>2915</v>
      </c>
      <c r="C332" s="118">
        <v>275</v>
      </c>
      <c r="D332" t="s">
        <v>2209</v>
      </c>
      <c r="E332" t="s">
        <v>435</v>
      </c>
      <c r="F332" t="s">
        <v>2411</v>
      </c>
      <c r="G332" t="s">
        <v>2412</v>
      </c>
      <c r="H332" t="s">
        <v>2413</v>
      </c>
      <c r="I332" t="s">
        <v>885</v>
      </c>
      <c r="J332" t="s">
        <v>2414</v>
      </c>
      <c r="K332" t="s">
        <v>2415</v>
      </c>
      <c r="L332" t="s">
        <v>2416</v>
      </c>
      <c r="M332" t="s">
        <v>2048</v>
      </c>
      <c r="N332" t="s">
        <v>895</v>
      </c>
      <c r="O332" t="s">
        <v>928</v>
      </c>
      <c r="P332" s="50" t="s">
        <v>2720</v>
      </c>
      <c r="Q332" s="4">
        <v>99176382</v>
      </c>
      <c r="R332" s="37" t="s">
        <v>2836</v>
      </c>
      <c r="S332" t="s">
        <v>2558</v>
      </c>
      <c r="T332" t="s">
        <v>2422</v>
      </c>
      <c r="U332">
        <v>143</v>
      </c>
    </row>
    <row r="333" spans="2:21" x14ac:dyDescent="0.2">
      <c r="B333" t="s">
        <v>2916</v>
      </c>
      <c r="C333" s="118">
        <v>275</v>
      </c>
      <c r="D333" t="s">
        <v>2209</v>
      </c>
      <c r="E333" t="s">
        <v>435</v>
      </c>
      <c r="F333" t="s">
        <v>2411</v>
      </c>
      <c r="G333" t="s">
        <v>2420</v>
      </c>
      <c r="H333" t="s">
        <v>2413</v>
      </c>
      <c r="I333" t="s">
        <v>885</v>
      </c>
      <c r="J333" t="s">
        <v>2414</v>
      </c>
      <c r="K333" t="s">
        <v>2415</v>
      </c>
      <c r="L333" t="s">
        <v>2416</v>
      </c>
      <c r="M333" t="s">
        <v>2048</v>
      </c>
      <c r="N333" t="s">
        <v>895</v>
      </c>
      <c r="O333" t="s">
        <v>884</v>
      </c>
      <c r="P333" s="50" t="s">
        <v>2720</v>
      </c>
      <c r="Q333" s="4" t="s">
        <v>901</v>
      </c>
      <c r="R333" s="37"/>
      <c r="S333" t="s">
        <v>2577</v>
      </c>
      <c r="T333" t="s">
        <v>2422</v>
      </c>
      <c r="U333">
        <v>143</v>
      </c>
    </row>
    <row r="334" spans="2:21" x14ac:dyDescent="0.2">
      <c r="B334" t="s">
        <v>2917</v>
      </c>
      <c r="C334" s="118">
        <v>275</v>
      </c>
      <c r="D334" t="s">
        <v>2209</v>
      </c>
      <c r="E334" t="s">
        <v>435</v>
      </c>
      <c r="F334" t="s">
        <v>2411</v>
      </c>
      <c r="G334" t="s">
        <v>2412</v>
      </c>
      <c r="H334" t="s">
        <v>2413</v>
      </c>
      <c r="I334" t="s">
        <v>885</v>
      </c>
      <c r="J334" t="s">
        <v>2414</v>
      </c>
      <c r="K334" t="s">
        <v>2415</v>
      </c>
      <c r="L334" t="s">
        <v>2416</v>
      </c>
      <c r="M334" t="s">
        <v>2259</v>
      </c>
      <c r="N334" t="s">
        <v>895</v>
      </c>
      <c r="O334" t="s">
        <v>928</v>
      </c>
      <c r="P334" s="50" t="s">
        <v>2720</v>
      </c>
      <c r="Q334" s="4">
        <v>99176383</v>
      </c>
      <c r="R334" s="37" t="s">
        <v>2839</v>
      </c>
      <c r="S334" t="s">
        <v>2580</v>
      </c>
      <c r="T334" t="s">
        <v>2422</v>
      </c>
      <c r="U334">
        <v>143</v>
      </c>
    </row>
    <row r="335" spans="2:21" x14ac:dyDescent="0.2">
      <c r="B335" t="s">
        <v>2918</v>
      </c>
      <c r="C335" s="118">
        <v>275</v>
      </c>
      <c r="D335" t="s">
        <v>2209</v>
      </c>
      <c r="E335" t="s">
        <v>435</v>
      </c>
      <c r="F335" t="s">
        <v>2411</v>
      </c>
      <c r="G335" t="s">
        <v>2420</v>
      </c>
      <c r="H335" t="s">
        <v>2413</v>
      </c>
      <c r="I335" t="s">
        <v>885</v>
      </c>
      <c r="J335" t="s">
        <v>2414</v>
      </c>
      <c r="K335" t="s">
        <v>2415</v>
      </c>
      <c r="L335" t="s">
        <v>2416</v>
      </c>
      <c r="M335" t="s">
        <v>2259</v>
      </c>
      <c r="N335" t="s">
        <v>895</v>
      </c>
      <c r="O335" t="s">
        <v>884</v>
      </c>
      <c r="P335" s="50" t="s">
        <v>2720</v>
      </c>
      <c r="Q335" s="4" t="s">
        <v>901</v>
      </c>
      <c r="R335" s="37"/>
      <c r="S335" t="s">
        <v>2582</v>
      </c>
      <c r="T335" t="s">
        <v>2422</v>
      </c>
      <c r="U335">
        <v>143</v>
      </c>
    </row>
    <row r="336" spans="2:21" x14ac:dyDescent="0.2">
      <c r="B336" t="s">
        <v>2919</v>
      </c>
      <c r="C336" s="118">
        <v>275</v>
      </c>
      <c r="D336" t="s">
        <v>1090</v>
      </c>
      <c r="E336" t="s">
        <v>746</v>
      </c>
      <c r="F336" t="s">
        <v>2411</v>
      </c>
      <c r="G336" t="s">
        <v>2420</v>
      </c>
      <c r="H336" t="s">
        <v>2413</v>
      </c>
      <c r="I336" t="s">
        <v>885</v>
      </c>
      <c r="J336" t="s">
        <v>2414</v>
      </c>
      <c r="K336" t="s">
        <v>2415</v>
      </c>
      <c r="L336" t="s">
        <v>2711</v>
      </c>
      <c r="M336" t="s">
        <v>2048</v>
      </c>
      <c r="N336" t="s">
        <v>895</v>
      </c>
      <c r="O336" t="s">
        <v>990</v>
      </c>
      <c r="P336" s="50" t="s">
        <v>2720</v>
      </c>
      <c r="Q336" s="4" t="s">
        <v>901</v>
      </c>
      <c r="R336" s="37"/>
      <c r="S336" t="s">
        <v>2681</v>
      </c>
      <c r="T336" t="s">
        <v>2422</v>
      </c>
      <c r="U336">
        <v>250</v>
      </c>
    </row>
    <row r="337" spans="1:21" x14ac:dyDescent="0.2">
      <c r="B337" t="s">
        <v>2920</v>
      </c>
      <c r="C337" s="118">
        <v>275</v>
      </c>
      <c r="D337" t="s">
        <v>1090</v>
      </c>
      <c r="E337" t="s">
        <v>746</v>
      </c>
      <c r="F337" t="s">
        <v>2411</v>
      </c>
      <c r="G337" t="s">
        <v>2420</v>
      </c>
      <c r="H337" t="s">
        <v>2413</v>
      </c>
      <c r="I337" t="s">
        <v>885</v>
      </c>
      <c r="J337" t="s">
        <v>2414</v>
      </c>
      <c r="K337" t="s">
        <v>2415</v>
      </c>
      <c r="L337" t="s">
        <v>2711</v>
      </c>
      <c r="M337" t="s">
        <v>2059</v>
      </c>
      <c r="N337" t="s">
        <v>895</v>
      </c>
      <c r="O337" t="s">
        <v>990</v>
      </c>
      <c r="P337" s="50" t="s">
        <v>2720</v>
      </c>
      <c r="Q337" s="4">
        <v>99176401</v>
      </c>
      <c r="R337" s="37" t="s">
        <v>2921</v>
      </c>
      <c r="S337" t="s">
        <v>2681</v>
      </c>
      <c r="T337" t="s">
        <v>2422</v>
      </c>
      <c r="U337">
        <v>250</v>
      </c>
    </row>
    <row r="338" spans="1:21" x14ac:dyDescent="0.2">
      <c r="B338" t="s">
        <v>2922</v>
      </c>
      <c r="C338" s="118">
        <v>275</v>
      </c>
      <c r="D338" t="s">
        <v>1090</v>
      </c>
      <c r="E338" t="s">
        <v>746</v>
      </c>
      <c r="F338" t="s">
        <v>2411</v>
      </c>
      <c r="G338" t="s">
        <v>2420</v>
      </c>
      <c r="H338" t="s">
        <v>2413</v>
      </c>
      <c r="I338" t="s">
        <v>885</v>
      </c>
      <c r="J338" t="s">
        <v>2414</v>
      </c>
      <c r="K338" t="s">
        <v>2415</v>
      </c>
      <c r="L338" t="s">
        <v>2711</v>
      </c>
      <c r="M338" t="s">
        <v>2267</v>
      </c>
      <c r="N338" t="s">
        <v>895</v>
      </c>
      <c r="O338" t="s">
        <v>990</v>
      </c>
      <c r="P338" s="50" t="s">
        <v>2720</v>
      </c>
      <c r="Q338" s="4">
        <v>99176401</v>
      </c>
      <c r="R338" s="37" t="s">
        <v>2921</v>
      </c>
      <c r="S338" t="s">
        <v>2681</v>
      </c>
      <c r="T338" t="s">
        <v>2422</v>
      </c>
      <c r="U338">
        <v>250</v>
      </c>
    </row>
    <row r="339" spans="1:21" x14ac:dyDescent="0.2">
      <c r="B339" t="s">
        <v>2923</v>
      </c>
      <c r="C339" s="118">
        <v>275</v>
      </c>
      <c r="D339" t="s">
        <v>1090</v>
      </c>
      <c r="E339" t="s">
        <v>746</v>
      </c>
      <c r="F339" t="s">
        <v>2411</v>
      </c>
      <c r="G339" t="s">
        <v>2420</v>
      </c>
      <c r="H339" t="s">
        <v>2413</v>
      </c>
      <c r="I339" t="s">
        <v>885</v>
      </c>
      <c r="J339" t="s">
        <v>2414</v>
      </c>
      <c r="K339" t="s">
        <v>2415</v>
      </c>
      <c r="L339" t="s">
        <v>2711</v>
      </c>
      <c r="M339" t="s">
        <v>2717</v>
      </c>
      <c r="N339" t="s">
        <v>895</v>
      </c>
      <c r="O339" t="s">
        <v>990</v>
      </c>
      <c r="P339" s="50" t="s">
        <v>2720</v>
      </c>
      <c r="Q339" s="4">
        <v>99176401</v>
      </c>
      <c r="R339" s="37" t="s">
        <v>2921</v>
      </c>
      <c r="S339" t="s">
        <v>2681</v>
      </c>
      <c r="T339" t="s">
        <v>2422</v>
      </c>
      <c r="U339">
        <v>250</v>
      </c>
    </row>
    <row r="340" spans="1:21" x14ac:dyDescent="0.2">
      <c r="B340" t="s">
        <v>2924</v>
      </c>
      <c r="C340" s="118">
        <v>275</v>
      </c>
      <c r="D340" t="s">
        <v>1090</v>
      </c>
      <c r="E340" t="s">
        <v>746</v>
      </c>
      <c r="F340" t="s">
        <v>2411</v>
      </c>
      <c r="G340" t="s">
        <v>2420</v>
      </c>
      <c r="H340" t="s">
        <v>2413</v>
      </c>
      <c r="I340" t="s">
        <v>885</v>
      </c>
      <c r="J340" t="s">
        <v>2414</v>
      </c>
      <c r="K340" t="s">
        <v>2415</v>
      </c>
      <c r="L340" t="s">
        <v>2711</v>
      </c>
      <c r="M340" t="s">
        <v>2673</v>
      </c>
      <c r="N340" t="s">
        <v>895</v>
      </c>
      <c r="O340" t="s">
        <v>990</v>
      </c>
      <c r="P340" s="50" t="s">
        <v>2720</v>
      </c>
      <c r="Q340" s="4" t="s">
        <v>901</v>
      </c>
      <c r="R340" s="37"/>
      <c r="S340" t="s">
        <v>2686</v>
      </c>
      <c r="T340" t="s">
        <v>2422</v>
      </c>
      <c r="U340">
        <v>250</v>
      </c>
    </row>
    <row r="341" spans="1:21" ht="14.45" customHeight="1" x14ac:dyDescent="0.25">
      <c r="B341" s="106" t="s">
        <v>2925</v>
      </c>
      <c r="C341" s="118">
        <v>275</v>
      </c>
      <c r="D341" t="s">
        <v>2164</v>
      </c>
      <c r="E341" t="s">
        <v>257</v>
      </c>
      <c r="F341" t="s">
        <v>2411</v>
      </c>
      <c r="G341" t="s">
        <v>2412</v>
      </c>
      <c r="H341" t="s">
        <v>2413</v>
      </c>
      <c r="I341" t="s">
        <v>885</v>
      </c>
      <c r="J341" t="s">
        <v>2414</v>
      </c>
      <c r="K341" t="s">
        <v>2415</v>
      </c>
      <c r="L341" t="s">
        <v>2711</v>
      </c>
      <c r="M341" t="s">
        <v>2116</v>
      </c>
      <c r="N341" t="s">
        <v>895</v>
      </c>
      <c r="O341" t="s">
        <v>990</v>
      </c>
      <c r="P341" s="50" t="s">
        <v>2720</v>
      </c>
      <c r="Q341" s="4" t="s">
        <v>901</v>
      </c>
      <c r="R341" s="37"/>
      <c r="S341" t="s">
        <v>2527</v>
      </c>
      <c r="T341" t="s">
        <v>2422</v>
      </c>
      <c r="U341">
        <v>115</v>
      </c>
    </row>
    <row r="342" spans="1:21" ht="14.45" customHeight="1" x14ac:dyDescent="0.25">
      <c r="B342" s="125" t="s">
        <v>2926</v>
      </c>
      <c r="C342" s="117">
        <v>120</v>
      </c>
      <c r="D342" t="s">
        <v>2158</v>
      </c>
      <c r="E342" t="s">
        <v>257</v>
      </c>
      <c r="F342" s="2" t="s">
        <v>2411</v>
      </c>
      <c r="G342" s="2" t="s">
        <v>2412</v>
      </c>
      <c r="H342" s="2" t="s">
        <v>2413</v>
      </c>
      <c r="I342" t="s">
        <v>885</v>
      </c>
      <c r="J342" t="s">
        <v>2414</v>
      </c>
      <c r="K342" t="s">
        <v>2415</v>
      </c>
      <c r="L342" s="37" t="s">
        <v>2416</v>
      </c>
      <c r="M342" t="s">
        <v>2116</v>
      </c>
      <c r="N342" s="37" t="s">
        <v>895</v>
      </c>
      <c r="O342" s="2" t="s">
        <v>990</v>
      </c>
      <c r="P342" s="50" t="s">
        <v>2278</v>
      </c>
      <c r="Q342" s="38" t="s">
        <v>901</v>
      </c>
      <c r="R342" s="37"/>
      <c r="S342" s="2" t="s">
        <v>2462</v>
      </c>
      <c r="T342" s="2" t="s">
        <v>2422</v>
      </c>
      <c r="U342" s="4">
        <v>123</v>
      </c>
    </row>
    <row r="343" spans="1:21" x14ac:dyDescent="0.2">
      <c r="B343" t="s">
        <v>2927</v>
      </c>
      <c r="C343" s="118">
        <v>275</v>
      </c>
      <c r="D343" t="s">
        <v>2928</v>
      </c>
      <c r="E343" t="s">
        <v>318</v>
      </c>
      <c r="F343" t="s">
        <v>2411</v>
      </c>
      <c r="G343" t="s">
        <v>2420</v>
      </c>
      <c r="H343" t="s">
        <v>2413</v>
      </c>
      <c r="I343" t="s">
        <v>885</v>
      </c>
      <c r="J343" t="s">
        <v>2414</v>
      </c>
      <c r="K343" t="s">
        <v>2415</v>
      </c>
      <c r="L343" t="s">
        <v>2416</v>
      </c>
      <c r="M343" t="s">
        <v>2048</v>
      </c>
      <c r="N343" t="s">
        <v>895</v>
      </c>
      <c r="O343" t="s">
        <v>990</v>
      </c>
      <c r="P343" s="50" t="s">
        <v>2278</v>
      </c>
      <c r="Q343" s="4">
        <v>98181569</v>
      </c>
      <c r="R343" s="37" t="s">
        <v>2929</v>
      </c>
      <c r="S343" t="s">
        <v>2486</v>
      </c>
      <c r="T343" t="s">
        <v>2422</v>
      </c>
      <c r="U343">
        <v>300</v>
      </c>
    </row>
    <row r="344" spans="1:21" x14ac:dyDescent="0.2">
      <c r="B344" t="s">
        <v>2930</v>
      </c>
      <c r="C344" s="118">
        <v>275</v>
      </c>
      <c r="D344" t="s">
        <v>2931</v>
      </c>
      <c r="E344" t="s">
        <v>257</v>
      </c>
      <c r="F344" t="s">
        <v>2411</v>
      </c>
      <c r="G344" t="s">
        <v>2412</v>
      </c>
      <c r="H344" t="s">
        <v>2413</v>
      </c>
      <c r="I344" t="s">
        <v>885</v>
      </c>
      <c r="J344" t="s">
        <v>2414</v>
      </c>
      <c r="K344" t="s">
        <v>2415</v>
      </c>
      <c r="L344" t="s">
        <v>2416</v>
      </c>
      <c r="M344" t="s">
        <v>2932</v>
      </c>
      <c r="N344" t="s">
        <v>895</v>
      </c>
      <c r="O344" t="s">
        <v>990</v>
      </c>
      <c r="P344" s="50" t="s">
        <v>2278</v>
      </c>
      <c r="Q344" s="4">
        <v>98181569</v>
      </c>
      <c r="R344" s="37" t="s">
        <v>2933</v>
      </c>
      <c r="S344" t="s">
        <v>2418</v>
      </c>
      <c r="T344" t="s">
        <v>2422</v>
      </c>
      <c r="U344">
        <v>300</v>
      </c>
    </row>
    <row r="345" spans="1:21" x14ac:dyDescent="0.2">
      <c r="P345" s="50"/>
      <c r="R345" s="37"/>
    </row>
    <row r="346" spans="1:21" x14ac:dyDescent="0.2">
      <c r="A346" s="48" t="s">
        <v>88</v>
      </c>
      <c r="R346" s="37" t="s">
        <v>2934</v>
      </c>
      <c r="S346" t="s">
        <v>2934</v>
      </c>
    </row>
  </sheetData>
  <autoFilter ref="A6:AB344" xr:uid="{00000000-0009-0000-0000-000007000000}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7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3"/>
  <sheetViews>
    <sheetView workbookViewId="0"/>
  </sheetViews>
  <sheetFormatPr defaultColWidth="9.140625" defaultRowHeight="12.75" x14ac:dyDescent="0.2"/>
  <cols>
    <col min="1" max="1" width="7.85546875" style="5" customWidth="1"/>
    <col min="2" max="2" width="9.140625" style="5" customWidth="1"/>
    <col min="3" max="16384" width="9.140625" style="5"/>
  </cols>
  <sheetData>
    <row r="1" spans="1:1" ht="22.9" customHeight="1" x14ac:dyDescent="0.35">
      <c r="A1" s="65" t="s">
        <v>2935</v>
      </c>
    </row>
    <row r="3" spans="1:1" x14ac:dyDescent="0.2">
      <c r="A3" s="37" t="s">
        <v>2936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Info</vt:lpstr>
      <vt:lpstr>Product</vt:lpstr>
      <vt:lpstr>WetEnd</vt:lpstr>
      <vt:lpstr>Case</vt:lpstr>
      <vt:lpstr>Impeller</vt:lpstr>
      <vt:lpstr>Hardware</vt:lpstr>
      <vt:lpstr>Wear Rings</vt:lpstr>
      <vt:lpstr>Insert</vt:lpstr>
      <vt:lpstr>Seals</vt:lpstr>
      <vt:lpstr>Recirc</vt:lpstr>
      <vt:lpstr>Bases</vt:lpstr>
      <vt:lpstr>Shaft</vt:lpstr>
      <vt:lpstr>Impeller No Bronze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Michael Ogma</cp:lastModifiedBy>
  <cp:revision>1</cp:revision>
  <dcterms:created xsi:type="dcterms:W3CDTF">2006-11-30T21:50:39Z</dcterms:created>
  <dcterms:modified xsi:type="dcterms:W3CDTF">2022-08-15T14:08:43Z</dcterms:modified>
</cp:coreProperties>
</file>