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/>
  <mc:AlternateContent xmlns:mc="http://schemas.openxmlformats.org/markup-compatibility/2006">
    <mc:Choice Requires="x15">
      <x15ac:absPath xmlns:x15ac="http://schemas.microsoft.com/office/spreadsheetml/2010/11/ac" url="C:\Users\USER\Desktop\2. GOA\2. Cuentas de cobro\"/>
    </mc:Choice>
  </mc:AlternateContent>
  <xr:revisionPtr revIDLastSave="0" documentId="13_ncr:1_{B82B32C9-4C98-43D8-B406-3557C45B86A0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ABRIL" sheetId="1" r:id="rId1"/>
    <sheet name="MAYO" sheetId="2" r:id="rId2"/>
    <sheet name="JUNIO" sheetId="3" r:id="rId3"/>
    <sheet name="JULIO" sheetId="5" r:id="rId4"/>
    <sheet name="AGOSTO" sheetId="6" r:id="rId5"/>
    <sheet name="SEPTIEMBRE" sheetId="7" r:id="rId6"/>
  </sheets>
  <definedNames>
    <definedName name="_xlnm._FilterDatabase" localSheetId="3" hidden="1">JULIO!$A$1:$O$1</definedName>
    <definedName name="_xlnm._FilterDatabase" localSheetId="1" hidden="1">MAYO!$A$1:$O$107</definedName>
    <definedName name="_xlnm._FilterDatabase" localSheetId="5" hidden="1">SEPTIEMBRE!$A$1:$N$99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7" l="1"/>
  <c r="M2" i="7"/>
  <c r="I100" i="7"/>
  <c r="F100" i="7"/>
  <c r="N100" i="7"/>
  <c r="M100" i="7"/>
  <c r="L100" i="7"/>
  <c r="J100" i="7"/>
  <c r="H100" i="7"/>
  <c r="G100" i="7"/>
  <c r="I62" i="7"/>
  <c r="L3" i="7"/>
  <c r="M3" i="7"/>
  <c r="N3" i="7"/>
  <c r="L4" i="7"/>
  <c r="M4" i="7"/>
  <c r="N4" i="7"/>
  <c r="L5" i="7"/>
  <c r="M5" i="7"/>
  <c r="N5" i="7"/>
  <c r="L6" i="7"/>
  <c r="M6" i="7"/>
  <c r="N6" i="7"/>
  <c r="L7" i="7"/>
  <c r="M7" i="7"/>
  <c r="N7" i="7"/>
  <c r="L8" i="7"/>
  <c r="M8" i="7"/>
  <c r="N8" i="7"/>
  <c r="L9" i="7"/>
  <c r="M9" i="7"/>
  <c r="N9" i="7"/>
  <c r="L10" i="7"/>
  <c r="M10" i="7"/>
  <c r="N10" i="7"/>
  <c r="L11" i="7"/>
  <c r="M11" i="7"/>
  <c r="N11" i="7"/>
  <c r="L12" i="7"/>
  <c r="M12" i="7"/>
  <c r="N12" i="7"/>
  <c r="L13" i="7"/>
  <c r="M13" i="7"/>
  <c r="N13" i="7"/>
  <c r="L14" i="7"/>
  <c r="M14" i="7"/>
  <c r="N14" i="7"/>
  <c r="L15" i="7"/>
  <c r="M15" i="7"/>
  <c r="N15" i="7"/>
  <c r="L16" i="7"/>
  <c r="M16" i="7"/>
  <c r="N16" i="7"/>
  <c r="L17" i="7"/>
  <c r="M17" i="7"/>
  <c r="N17" i="7"/>
  <c r="L18" i="7"/>
  <c r="L19" i="7"/>
  <c r="M19" i="7"/>
  <c r="N19" i="7"/>
  <c r="L20" i="7"/>
  <c r="M20" i="7"/>
  <c r="N20" i="7"/>
  <c r="L21" i="7"/>
  <c r="M21" i="7"/>
  <c r="N21" i="7"/>
  <c r="L22" i="7"/>
  <c r="M22" i="7"/>
  <c r="N22" i="7"/>
  <c r="L23" i="7"/>
  <c r="L24" i="7"/>
  <c r="M24" i="7"/>
  <c r="N24" i="7"/>
  <c r="L25" i="7"/>
  <c r="M25" i="7"/>
  <c r="N25" i="7"/>
  <c r="L26" i="7"/>
  <c r="M26" i="7"/>
  <c r="N26" i="7"/>
  <c r="L27" i="7"/>
  <c r="M27" i="7"/>
  <c r="N27" i="7"/>
  <c r="L28" i="7"/>
  <c r="M28" i="7"/>
  <c r="N28" i="7"/>
  <c r="L29" i="7"/>
  <c r="M29" i="7"/>
  <c r="N29" i="7"/>
  <c r="L30" i="7"/>
  <c r="M30" i="7"/>
  <c r="N30" i="7"/>
  <c r="L31" i="7"/>
  <c r="M31" i="7"/>
  <c r="N31" i="7"/>
  <c r="L32" i="7"/>
  <c r="M32" i="7"/>
  <c r="N32" i="7"/>
  <c r="L33" i="7"/>
  <c r="M33" i="7"/>
  <c r="N33" i="7"/>
  <c r="L34" i="7"/>
  <c r="L35" i="7"/>
  <c r="M35" i="7"/>
  <c r="N35" i="7"/>
  <c r="L36" i="7"/>
  <c r="M36" i="7"/>
  <c r="N36" i="7"/>
  <c r="L37" i="7"/>
  <c r="M37" i="7"/>
  <c r="N37" i="7"/>
  <c r="L38" i="7"/>
  <c r="L39" i="7"/>
  <c r="M39" i="7"/>
  <c r="N39" i="7"/>
  <c r="L40" i="7"/>
  <c r="M40" i="7"/>
  <c r="N40" i="7"/>
  <c r="L41" i="7"/>
  <c r="L42" i="7"/>
  <c r="M42" i="7"/>
  <c r="N42" i="7"/>
  <c r="L43" i="7"/>
  <c r="M43" i="7"/>
  <c r="N43" i="7"/>
  <c r="L44" i="7"/>
  <c r="M44" i="7"/>
  <c r="N44" i="7"/>
  <c r="L45" i="7"/>
  <c r="M45" i="7"/>
  <c r="N45" i="7"/>
  <c r="L46" i="7"/>
  <c r="M46" i="7"/>
  <c r="N46" i="7"/>
  <c r="L47" i="7"/>
  <c r="M47" i="7"/>
  <c r="N47" i="7"/>
  <c r="L48" i="7"/>
  <c r="M48" i="7"/>
  <c r="N48" i="7"/>
  <c r="L49" i="7"/>
  <c r="M49" i="7"/>
  <c r="N49" i="7"/>
  <c r="L50" i="7"/>
  <c r="L51" i="7"/>
  <c r="M51" i="7"/>
  <c r="N51" i="7"/>
  <c r="L52" i="7"/>
  <c r="M52" i="7"/>
  <c r="N52" i="7"/>
  <c r="L53" i="7"/>
  <c r="L54" i="7"/>
  <c r="L55" i="7"/>
  <c r="L56" i="7"/>
  <c r="L57" i="7"/>
  <c r="L58" i="7"/>
  <c r="L59" i="7"/>
  <c r="L60" i="7"/>
  <c r="M60" i="7" s="1"/>
  <c r="L61" i="7"/>
  <c r="L62" i="7"/>
  <c r="L63" i="7"/>
  <c r="L64" i="7"/>
  <c r="L65" i="7"/>
  <c r="M65" i="7"/>
  <c r="L66" i="7"/>
  <c r="M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M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M98" i="7"/>
  <c r="L99" i="7"/>
  <c r="L2" i="7"/>
  <c r="L2" i="6"/>
  <c r="I4" i="7"/>
  <c r="J3" i="7"/>
  <c r="I3" i="7"/>
  <c r="I99" i="7"/>
  <c r="M99" i="7" s="1"/>
  <c r="I5" i="7"/>
  <c r="I6" i="7"/>
  <c r="I7" i="7"/>
  <c r="J7" i="7" s="1"/>
  <c r="I8" i="7"/>
  <c r="J8" i="7" s="1"/>
  <c r="I9" i="7"/>
  <c r="J9" i="7" s="1"/>
  <c r="I10" i="7"/>
  <c r="J10" i="7" s="1"/>
  <c r="I11" i="7"/>
  <c r="J11" i="7" s="1"/>
  <c r="I12" i="7"/>
  <c r="J12" i="7" s="1"/>
  <c r="I13" i="7"/>
  <c r="J13" i="7" s="1"/>
  <c r="I14" i="7"/>
  <c r="J14" i="7" s="1"/>
  <c r="I15" i="7"/>
  <c r="J15" i="7" s="1"/>
  <c r="I16" i="7"/>
  <c r="J16" i="7" s="1"/>
  <c r="I17" i="7"/>
  <c r="J17" i="7" s="1"/>
  <c r="I18" i="7"/>
  <c r="J18" i="7" s="1"/>
  <c r="N18" i="7" s="1"/>
  <c r="I19" i="7"/>
  <c r="J19" i="7" s="1"/>
  <c r="I20" i="7"/>
  <c r="J20" i="7" s="1"/>
  <c r="I21" i="7"/>
  <c r="J21" i="7" s="1"/>
  <c r="I22" i="7"/>
  <c r="J22" i="7" s="1"/>
  <c r="I23" i="7"/>
  <c r="J23" i="7" s="1"/>
  <c r="N23" i="7" s="1"/>
  <c r="I24" i="7"/>
  <c r="J24" i="7" s="1"/>
  <c r="I25" i="7"/>
  <c r="J25" i="7" s="1"/>
  <c r="I26" i="7"/>
  <c r="J26" i="7" s="1"/>
  <c r="I27" i="7"/>
  <c r="J27" i="7" s="1"/>
  <c r="I28" i="7"/>
  <c r="J28" i="7" s="1"/>
  <c r="I29" i="7"/>
  <c r="J29" i="7" s="1"/>
  <c r="I30" i="7"/>
  <c r="I31" i="7"/>
  <c r="J31" i="7" s="1"/>
  <c r="I32" i="7"/>
  <c r="J32" i="7" s="1"/>
  <c r="I33" i="7"/>
  <c r="J33" i="7" s="1"/>
  <c r="I34" i="7"/>
  <c r="J34" i="7" s="1"/>
  <c r="N34" i="7" s="1"/>
  <c r="I35" i="7"/>
  <c r="J35" i="7" s="1"/>
  <c r="I36" i="7"/>
  <c r="J36" i="7" s="1"/>
  <c r="I37" i="7"/>
  <c r="J37" i="7" s="1"/>
  <c r="I38" i="7"/>
  <c r="J38" i="7" s="1"/>
  <c r="N38" i="7" s="1"/>
  <c r="I39" i="7"/>
  <c r="J39" i="7" s="1"/>
  <c r="I40" i="7"/>
  <c r="J40" i="7" s="1"/>
  <c r="I41" i="7"/>
  <c r="M41" i="7" s="1"/>
  <c r="I42" i="7"/>
  <c r="J42" i="7" s="1"/>
  <c r="I43" i="7"/>
  <c r="I44" i="7"/>
  <c r="J44" i="7" s="1"/>
  <c r="I45" i="7"/>
  <c r="J45" i="7" s="1"/>
  <c r="I46" i="7"/>
  <c r="J46" i="7" s="1"/>
  <c r="I47" i="7"/>
  <c r="J47" i="7" s="1"/>
  <c r="I48" i="7"/>
  <c r="J48" i="7" s="1"/>
  <c r="I49" i="7"/>
  <c r="J49" i="7" s="1"/>
  <c r="I50" i="7"/>
  <c r="J50" i="7" s="1"/>
  <c r="N50" i="7" s="1"/>
  <c r="I51" i="7"/>
  <c r="J51" i="7" s="1"/>
  <c r="I52" i="7"/>
  <c r="J52" i="7" s="1"/>
  <c r="I53" i="7"/>
  <c r="J53" i="7" s="1"/>
  <c r="N53" i="7" s="1"/>
  <c r="I54" i="7"/>
  <c r="J54" i="7" s="1"/>
  <c r="N54" i="7" s="1"/>
  <c r="I55" i="7"/>
  <c r="J55" i="7" s="1"/>
  <c r="N55" i="7" s="1"/>
  <c r="I56" i="7"/>
  <c r="M56" i="7" s="1"/>
  <c r="I57" i="7"/>
  <c r="M57" i="7" s="1"/>
  <c r="I58" i="7"/>
  <c r="I59" i="7"/>
  <c r="J59" i="7" s="1"/>
  <c r="N59" i="7" s="1"/>
  <c r="I60" i="7"/>
  <c r="J60" i="7" s="1"/>
  <c r="N60" i="7" s="1"/>
  <c r="I61" i="7"/>
  <c r="J61" i="7" s="1"/>
  <c r="N61" i="7" s="1"/>
  <c r="J62" i="7"/>
  <c r="N62" i="7" s="1"/>
  <c r="I63" i="7"/>
  <c r="J63" i="7" s="1"/>
  <c r="N63" i="7" s="1"/>
  <c r="I64" i="7"/>
  <c r="J64" i="7" s="1"/>
  <c r="N64" i="7" s="1"/>
  <c r="I65" i="7"/>
  <c r="I66" i="7"/>
  <c r="J66" i="7" s="1"/>
  <c r="N66" i="7" s="1"/>
  <c r="I67" i="7"/>
  <c r="M67" i="7" s="1"/>
  <c r="I68" i="7"/>
  <c r="J68" i="7" s="1"/>
  <c r="N68" i="7" s="1"/>
  <c r="I69" i="7"/>
  <c r="J69" i="7" s="1"/>
  <c r="N69" i="7" s="1"/>
  <c r="I70" i="7"/>
  <c r="J70" i="7" s="1"/>
  <c r="N70" i="7" s="1"/>
  <c r="I71" i="7"/>
  <c r="J71" i="7" s="1"/>
  <c r="N71" i="7" s="1"/>
  <c r="I72" i="7"/>
  <c r="J72" i="7" s="1"/>
  <c r="N72" i="7" s="1"/>
  <c r="I73" i="7"/>
  <c r="J73" i="7" s="1"/>
  <c r="N73" i="7" s="1"/>
  <c r="I74" i="7"/>
  <c r="J74" i="7" s="1"/>
  <c r="N74" i="7" s="1"/>
  <c r="I75" i="7"/>
  <c r="M75" i="7" s="1"/>
  <c r="I76" i="7"/>
  <c r="I77" i="7"/>
  <c r="M77" i="7" s="1"/>
  <c r="I78" i="7"/>
  <c r="M78" i="7" s="1"/>
  <c r="I79" i="7"/>
  <c r="I80" i="7"/>
  <c r="I81" i="7"/>
  <c r="I82" i="7"/>
  <c r="M82" i="7" s="1"/>
  <c r="I83" i="7"/>
  <c r="J83" i="7" s="1"/>
  <c r="N83" i="7" s="1"/>
  <c r="I84" i="7"/>
  <c r="J84" i="7" s="1"/>
  <c r="N84" i="7" s="1"/>
  <c r="I85" i="7"/>
  <c r="J85" i="7" s="1"/>
  <c r="N85" i="7" s="1"/>
  <c r="I86" i="7"/>
  <c r="J86" i="7" s="1"/>
  <c r="N86" i="7" s="1"/>
  <c r="I87" i="7"/>
  <c r="J87" i="7" s="1"/>
  <c r="N87" i="7" s="1"/>
  <c r="I88" i="7"/>
  <c r="M88" i="7" s="1"/>
  <c r="I89" i="7"/>
  <c r="J89" i="7" s="1"/>
  <c r="N89" i="7" s="1"/>
  <c r="I90" i="7"/>
  <c r="J90" i="7" s="1"/>
  <c r="N90" i="7" s="1"/>
  <c r="I91" i="7"/>
  <c r="I92" i="7"/>
  <c r="M92" i="7" s="1"/>
  <c r="I93" i="7"/>
  <c r="I94" i="7"/>
  <c r="M94" i="7" s="1"/>
  <c r="I95" i="7"/>
  <c r="J95" i="7" s="1"/>
  <c r="N95" i="7" s="1"/>
  <c r="I96" i="7"/>
  <c r="J96" i="7" s="1"/>
  <c r="N96" i="7" s="1"/>
  <c r="I97" i="7"/>
  <c r="J97" i="7" s="1"/>
  <c r="N97" i="7" s="1"/>
  <c r="I98" i="7"/>
  <c r="J98" i="7" s="1"/>
  <c r="N98" i="7" s="1"/>
  <c r="I2" i="7"/>
  <c r="J2" i="7" s="1"/>
  <c r="J4" i="7"/>
  <c r="J5" i="7"/>
  <c r="J6" i="7"/>
  <c r="J30" i="7"/>
  <c r="J41" i="7"/>
  <c r="N41" i="7" s="1"/>
  <c r="J43" i="7"/>
  <c r="J56" i="7"/>
  <c r="N56" i="7" s="1"/>
  <c r="J58" i="7"/>
  <c r="N58" i="7" s="1"/>
  <c r="J65" i="7"/>
  <c r="N65" i="7" s="1"/>
  <c r="J75" i="7"/>
  <c r="N75" i="7" s="1"/>
  <c r="J76" i="7"/>
  <c r="N76" i="7" s="1"/>
  <c r="J77" i="7"/>
  <c r="N77" i="7" s="1"/>
  <c r="J78" i="7"/>
  <c r="N78" i="7" s="1"/>
  <c r="J79" i="7"/>
  <c r="N79" i="7" s="1"/>
  <c r="J80" i="7"/>
  <c r="N80" i="7" s="1"/>
  <c r="J81" i="7"/>
  <c r="N81" i="7" s="1"/>
  <c r="J82" i="7"/>
  <c r="N82" i="7" s="1"/>
  <c r="J93" i="7"/>
  <c r="N93" i="7" s="1"/>
  <c r="J94" i="7"/>
  <c r="N94" i="7" s="1"/>
  <c r="F109" i="6"/>
  <c r="G109" i="6"/>
  <c r="H109" i="6"/>
  <c r="I107" i="6"/>
  <c r="J107" i="6" s="1"/>
  <c r="L107" i="6"/>
  <c r="K109" i="6"/>
  <c r="I106" i="6"/>
  <c r="J106" i="6" s="1"/>
  <c r="N106" i="6" s="1"/>
  <c r="L106" i="6"/>
  <c r="I105" i="6"/>
  <c r="J105" i="6" s="1"/>
  <c r="N105" i="6" s="1"/>
  <c r="L105" i="6"/>
  <c r="I104" i="6"/>
  <c r="J104" i="6" s="1"/>
  <c r="N104" i="6" s="1"/>
  <c r="L104" i="6"/>
  <c r="I103" i="6"/>
  <c r="J103" i="6" s="1"/>
  <c r="N103" i="6" s="1"/>
  <c r="L103" i="6"/>
  <c r="I102" i="6"/>
  <c r="J102" i="6" s="1"/>
  <c r="N102" i="6" s="1"/>
  <c r="L102" i="6"/>
  <c r="I101" i="6"/>
  <c r="J101" i="6" s="1"/>
  <c r="N101" i="6" s="1"/>
  <c r="L101" i="6"/>
  <c r="I100" i="6"/>
  <c r="J100" i="6" s="1"/>
  <c r="N100" i="6" s="1"/>
  <c r="L100" i="6"/>
  <c r="I99" i="6"/>
  <c r="J99" i="6" s="1"/>
  <c r="N99" i="6" s="1"/>
  <c r="L99" i="6"/>
  <c r="I98" i="6"/>
  <c r="J98" i="6" s="1"/>
  <c r="N98" i="6" s="1"/>
  <c r="L98" i="6"/>
  <c r="I97" i="6"/>
  <c r="J97" i="6" s="1"/>
  <c r="N97" i="6" s="1"/>
  <c r="L97" i="6"/>
  <c r="I96" i="6"/>
  <c r="J96" i="6" s="1"/>
  <c r="N96" i="6" s="1"/>
  <c r="L96" i="6"/>
  <c r="I95" i="6"/>
  <c r="J95" i="6" s="1"/>
  <c r="N95" i="6" s="1"/>
  <c r="L95" i="6"/>
  <c r="I94" i="6"/>
  <c r="J94" i="6" s="1"/>
  <c r="N94" i="6" s="1"/>
  <c r="L94" i="6"/>
  <c r="I93" i="6"/>
  <c r="J93" i="6" s="1"/>
  <c r="N93" i="6" s="1"/>
  <c r="L93" i="6"/>
  <c r="I92" i="6"/>
  <c r="J92" i="6" s="1"/>
  <c r="N92" i="6" s="1"/>
  <c r="L92" i="6"/>
  <c r="I91" i="6"/>
  <c r="J91" i="6" s="1"/>
  <c r="N91" i="6" s="1"/>
  <c r="L91" i="6"/>
  <c r="I90" i="6"/>
  <c r="J90" i="6" s="1"/>
  <c r="N90" i="6" s="1"/>
  <c r="L90" i="6"/>
  <c r="I89" i="6"/>
  <c r="J89" i="6" s="1"/>
  <c r="N89" i="6" s="1"/>
  <c r="L89" i="6"/>
  <c r="L88" i="6"/>
  <c r="I88" i="6"/>
  <c r="I87" i="6"/>
  <c r="J87" i="6" s="1"/>
  <c r="N87" i="6" s="1"/>
  <c r="L87" i="6"/>
  <c r="L86" i="6"/>
  <c r="I86" i="6"/>
  <c r="I85" i="6"/>
  <c r="J85" i="6" s="1"/>
  <c r="N85" i="6" s="1"/>
  <c r="L85" i="6"/>
  <c r="I84" i="6"/>
  <c r="J84" i="6" s="1"/>
  <c r="N84" i="6" s="1"/>
  <c r="L84" i="6"/>
  <c r="I83" i="6"/>
  <c r="J83" i="6" s="1"/>
  <c r="N83" i="6" s="1"/>
  <c r="L83" i="6"/>
  <c r="I82" i="6"/>
  <c r="J82" i="6" s="1"/>
  <c r="N82" i="6" s="1"/>
  <c r="L82" i="6"/>
  <c r="F81" i="6"/>
  <c r="F80" i="6"/>
  <c r="L81" i="6"/>
  <c r="I81" i="6"/>
  <c r="L80" i="6"/>
  <c r="I80" i="6"/>
  <c r="L79" i="6"/>
  <c r="I79" i="6"/>
  <c r="I78" i="6"/>
  <c r="J78" i="6"/>
  <c r="N78" i="6" s="1"/>
  <c r="L78" i="6"/>
  <c r="I77" i="6"/>
  <c r="J77" i="6" s="1"/>
  <c r="N77" i="6" s="1"/>
  <c r="L77" i="6"/>
  <c r="L76" i="6"/>
  <c r="I76" i="6"/>
  <c r="J76" i="6" s="1"/>
  <c r="N76" i="6" s="1"/>
  <c r="L75" i="6"/>
  <c r="I75" i="6"/>
  <c r="M75" i="6" s="1"/>
  <c r="I74" i="6"/>
  <c r="J74" i="6" s="1"/>
  <c r="N74" i="6" s="1"/>
  <c r="L74" i="6"/>
  <c r="I73" i="6"/>
  <c r="J73" i="6"/>
  <c r="N73" i="6" s="1"/>
  <c r="L73" i="6"/>
  <c r="I72" i="6"/>
  <c r="J72" i="6" s="1"/>
  <c r="N72" i="6" s="1"/>
  <c r="L72" i="6"/>
  <c r="I71" i="6"/>
  <c r="J71" i="6" s="1"/>
  <c r="N71" i="6" s="1"/>
  <c r="L71" i="6"/>
  <c r="I70" i="6"/>
  <c r="J70" i="6"/>
  <c r="N70" i="6" s="1"/>
  <c r="L70" i="6"/>
  <c r="I69" i="6"/>
  <c r="J69" i="6" s="1"/>
  <c r="N69" i="6" s="1"/>
  <c r="L69" i="6"/>
  <c r="L68" i="6"/>
  <c r="I68" i="6"/>
  <c r="J68" i="6" s="1"/>
  <c r="N68" i="6" s="1"/>
  <c r="L67" i="6"/>
  <c r="I67" i="6"/>
  <c r="J67" i="6" s="1"/>
  <c r="N67" i="6" s="1"/>
  <c r="L66" i="6"/>
  <c r="M66" i="6" s="1"/>
  <c r="I66" i="6"/>
  <c r="J66" i="6" s="1"/>
  <c r="N66" i="6" s="1"/>
  <c r="L65" i="6"/>
  <c r="I65" i="6"/>
  <c r="J65" i="6" s="1"/>
  <c r="N65" i="6" s="1"/>
  <c r="L64" i="6"/>
  <c r="I64" i="6"/>
  <c r="I63" i="6"/>
  <c r="J63" i="6" s="1"/>
  <c r="N63" i="6" s="1"/>
  <c r="L63" i="6"/>
  <c r="I62" i="6"/>
  <c r="J62" i="6" s="1"/>
  <c r="N62" i="6" s="1"/>
  <c r="L62" i="6"/>
  <c r="I61" i="6"/>
  <c r="J61" i="6" s="1"/>
  <c r="N61" i="6" s="1"/>
  <c r="L61" i="6"/>
  <c r="L60" i="6"/>
  <c r="I60" i="6"/>
  <c r="L59" i="6"/>
  <c r="I59" i="6"/>
  <c r="M59" i="6" s="1"/>
  <c r="I58" i="6"/>
  <c r="J58" i="6"/>
  <c r="N58" i="6" s="1"/>
  <c r="L58" i="6"/>
  <c r="I57" i="6"/>
  <c r="L57" i="6"/>
  <c r="I56" i="6"/>
  <c r="J56" i="6" s="1"/>
  <c r="N56" i="6" s="1"/>
  <c r="L56" i="6"/>
  <c r="I55" i="6"/>
  <c r="J55" i="6" s="1"/>
  <c r="N55" i="6" s="1"/>
  <c r="L55" i="6"/>
  <c r="M55" i="6"/>
  <c r="I54" i="6"/>
  <c r="J54" i="6"/>
  <c r="N54" i="6" s="1"/>
  <c r="L54" i="6"/>
  <c r="M54" i="6" s="1"/>
  <c r="I53" i="6"/>
  <c r="J53" i="6" s="1"/>
  <c r="N53" i="6" s="1"/>
  <c r="L53" i="6"/>
  <c r="L52" i="6"/>
  <c r="I52" i="6"/>
  <c r="J52" i="6" s="1"/>
  <c r="N52" i="6" s="1"/>
  <c r="L51" i="6"/>
  <c r="I51" i="6"/>
  <c r="L50" i="6"/>
  <c r="I50" i="6"/>
  <c r="L49" i="6"/>
  <c r="I49" i="6"/>
  <c r="L48" i="6"/>
  <c r="I48" i="6"/>
  <c r="L47" i="6"/>
  <c r="I47" i="6"/>
  <c r="J47" i="6" s="1"/>
  <c r="N47" i="6" s="1"/>
  <c r="L46" i="6"/>
  <c r="I46" i="6"/>
  <c r="L45" i="6"/>
  <c r="I45" i="6"/>
  <c r="L44" i="6"/>
  <c r="I44" i="6"/>
  <c r="L43" i="6"/>
  <c r="I43" i="6"/>
  <c r="J43" i="6" s="1"/>
  <c r="N43" i="6" s="1"/>
  <c r="I42" i="6"/>
  <c r="L42" i="6"/>
  <c r="I41" i="6"/>
  <c r="J41" i="6" s="1"/>
  <c r="N41" i="6" s="1"/>
  <c r="L41" i="6"/>
  <c r="L40" i="6"/>
  <c r="I40" i="6"/>
  <c r="J40" i="6" s="1"/>
  <c r="N40" i="6" s="1"/>
  <c r="L39" i="6"/>
  <c r="I39" i="6"/>
  <c r="J39" i="6" s="1"/>
  <c r="N39" i="6" s="1"/>
  <c r="L38" i="6"/>
  <c r="I38" i="6"/>
  <c r="J38" i="6" s="1"/>
  <c r="N38" i="6" s="1"/>
  <c r="L37" i="6"/>
  <c r="I37" i="6"/>
  <c r="J37" i="6" s="1"/>
  <c r="N37" i="6" s="1"/>
  <c r="L36" i="6"/>
  <c r="I36" i="6"/>
  <c r="J36" i="6" s="1"/>
  <c r="N36" i="6" s="1"/>
  <c r="L35" i="6"/>
  <c r="I35" i="6"/>
  <c r="I34" i="6"/>
  <c r="J34" i="6"/>
  <c r="N34" i="6" s="1"/>
  <c r="L34" i="6"/>
  <c r="M34" i="6" s="1"/>
  <c r="L33" i="6"/>
  <c r="I33" i="6"/>
  <c r="M33" i="6" s="1"/>
  <c r="I32" i="6"/>
  <c r="J32" i="6" s="1"/>
  <c r="L32" i="6"/>
  <c r="L31" i="6"/>
  <c r="I31" i="6"/>
  <c r="L30" i="6"/>
  <c r="I30" i="6"/>
  <c r="J30" i="6" s="1"/>
  <c r="N30" i="6" s="1"/>
  <c r="I29" i="6"/>
  <c r="J29" i="6"/>
  <c r="N29" i="6" s="1"/>
  <c r="L29" i="6"/>
  <c r="L28" i="6"/>
  <c r="I28" i="6"/>
  <c r="L27" i="6"/>
  <c r="I27" i="6"/>
  <c r="L26" i="6"/>
  <c r="I26" i="6"/>
  <c r="J26" i="6" s="1"/>
  <c r="N26" i="6" s="1"/>
  <c r="L25" i="6"/>
  <c r="I25" i="6"/>
  <c r="L24" i="6"/>
  <c r="I24" i="6"/>
  <c r="J24" i="6" s="1"/>
  <c r="N24" i="6" s="1"/>
  <c r="L23" i="6"/>
  <c r="I23" i="6"/>
  <c r="J23" i="6" s="1"/>
  <c r="N23" i="6" s="1"/>
  <c r="I22" i="6"/>
  <c r="J22" i="6" s="1"/>
  <c r="N22" i="6" s="1"/>
  <c r="L22" i="6"/>
  <c r="I21" i="6"/>
  <c r="J21" i="6" s="1"/>
  <c r="N21" i="6" s="1"/>
  <c r="L21" i="6"/>
  <c r="L20" i="6"/>
  <c r="I20" i="6"/>
  <c r="I19" i="6"/>
  <c r="J19" i="6" s="1"/>
  <c r="N19" i="6" s="1"/>
  <c r="L19" i="6"/>
  <c r="L18" i="6"/>
  <c r="I18" i="6"/>
  <c r="J18" i="6" s="1"/>
  <c r="N18" i="6" s="1"/>
  <c r="I17" i="6"/>
  <c r="J17" i="6" s="1"/>
  <c r="N17" i="6" s="1"/>
  <c r="L17" i="6"/>
  <c r="I16" i="6"/>
  <c r="J16" i="6" s="1"/>
  <c r="N16" i="6" s="1"/>
  <c r="L16" i="6"/>
  <c r="L15" i="6"/>
  <c r="I15" i="6"/>
  <c r="I14" i="6"/>
  <c r="M14" i="6" s="1"/>
  <c r="L14" i="6"/>
  <c r="I13" i="6"/>
  <c r="L13" i="6"/>
  <c r="I12" i="6"/>
  <c r="J12" i="6" s="1"/>
  <c r="N12" i="6" s="1"/>
  <c r="L12" i="6"/>
  <c r="I11" i="6"/>
  <c r="J11" i="6" s="1"/>
  <c r="N11" i="6" s="1"/>
  <c r="L11" i="6"/>
  <c r="I10" i="6"/>
  <c r="J10" i="6" s="1"/>
  <c r="N10" i="6" s="1"/>
  <c r="M10" i="6"/>
  <c r="L10" i="6"/>
  <c r="I9" i="6"/>
  <c r="M9" i="6" s="1"/>
  <c r="L9" i="6"/>
  <c r="I8" i="6"/>
  <c r="J8" i="6" s="1"/>
  <c r="N8" i="6" s="1"/>
  <c r="L8" i="6"/>
  <c r="I7" i="6"/>
  <c r="L7" i="6"/>
  <c r="L6" i="6"/>
  <c r="I6" i="6"/>
  <c r="M6" i="6" s="1"/>
  <c r="L5" i="6"/>
  <c r="I5" i="6"/>
  <c r="J5" i="6" s="1"/>
  <c r="N5" i="6" s="1"/>
  <c r="I4" i="6"/>
  <c r="J4" i="6" s="1"/>
  <c r="N4" i="6" s="1"/>
  <c r="L4" i="6"/>
  <c r="I3" i="6"/>
  <c r="J3" i="6" s="1"/>
  <c r="N3" i="6" s="1"/>
  <c r="L3" i="6"/>
  <c r="I2" i="6"/>
  <c r="J2" i="5"/>
  <c r="F94" i="5"/>
  <c r="F53" i="5"/>
  <c r="F92" i="5"/>
  <c r="L92" i="5"/>
  <c r="I92" i="5"/>
  <c r="J92" i="5" s="1"/>
  <c r="N92" i="5" s="1"/>
  <c r="H94" i="5"/>
  <c r="G94" i="5"/>
  <c r="K94" i="5"/>
  <c r="I91" i="5"/>
  <c r="J91" i="5" s="1"/>
  <c r="N91" i="5" s="1"/>
  <c r="L91" i="5"/>
  <c r="I90" i="5"/>
  <c r="J90" i="5" s="1"/>
  <c r="N90" i="5" s="1"/>
  <c r="L90" i="5"/>
  <c r="I89" i="5"/>
  <c r="J89" i="5" s="1"/>
  <c r="N89" i="5" s="1"/>
  <c r="L89" i="5"/>
  <c r="I88" i="5"/>
  <c r="J88" i="5" s="1"/>
  <c r="N88" i="5" s="1"/>
  <c r="L88" i="5"/>
  <c r="M88" i="5" s="1"/>
  <c r="L87" i="5"/>
  <c r="I87" i="5"/>
  <c r="J87" i="5" s="1"/>
  <c r="N87" i="5" s="1"/>
  <c r="L86" i="5"/>
  <c r="I86" i="5"/>
  <c r="J86" i="5" s="1"/>
  <c r="N86" i="5" s="1"/>
  <c r="I85" i="5"/>
  <c r="J85" i="5" s="1"/>
  <c r="N85" i="5" s="1"/>
  <c r="L85" i="5"/>
  <c r="L84" i="5"/>
  <c r="I84" i="5"/>
  <c r="J84" i="5" s="1"/>
  <c r="N84" i="5" s="1"/>
  <c r="L83" i="5"/>
  <c r="I83" i="5"/>
  <c r="J83" i="5" s="1"/>
  <c r="N83" i="5" s="1"/>
  <c r="L82" i="5"/>
  <c r="I82" i="5"/>
  <c r="L81" i="5"/>
  <c r="I81" i="5"/>
  <c r="L80" i="5"/>
  <c r="I80" i="5"/>
  <c r="L79" i="5"/>
  <c r="I79" i="5"/>
  <c r="L78" i="5"/>
  <c r="I78" i="5"/>
  <c r="L77" i="5"/>
  <c r="I77" i="5"/>
  <c r="J77" i="5" s="1"/>
  <c r="N77" i="5" s="1"/>
  <c r="I76" i="5"/>
  <c r="J76" i="5" s="1"/>
  <c r="N76" i="5" s="1"/>
  <c r="L76" i="5"/>
  <c r="I75" i="5"/>
  <c r="L75" i="5"/>
  <c r="L74" i="5"/>
  <c r="I74" i="5"/>
  <c r="J74" i="5" s="1"/>
  <c r="N74" i="5" s="1"/>
  <c r="L73" i="5"/>
  <c r="I73" i="5"/>
  <c r="J73" i="5" s="1"/>
  <c r="N73" i="5" s="1"/>
  <c r="L72" i="5"/>
  <c r="I72" i="5"/>
  <c r="J72" i="5" s="1"/>
  <c r="N72" i="5" s="1"/>
  <c r="L71" i="5"/>
  <c r="I71" i="5"/>
  <c r="L70" i="5"/>
  <c r="I70" i="5"/>
  <c r="J70" i="5" s="1"/>
  <c r="N70" i="5" s="1"/>
  <c r="L69" i="5"/>
  <c r="I69" i="5"/>
  <c r="J69" i="5" s="1"/>
  <c r="N69" i="5" s="1"/>
  <c r="L68" i="5"/>
  <c r="I68" i="5"/>
  <c r="J68" i="5" s="1"/>
  <c r="N68" i="5" s="1"/>
  <c r="L67" i="5"/>
  <c r="I67" i="5"/>
  <c r="L66" i="5"/>
  <c r="I66" i="5"/>
  <c r="L65" i="5"/>
  <c r="I65" i="5"/>
  <c r="J65" i="5" s="1"/>
  <c r="N65" i="5" s="1"/>
  <c r="I64" i="5"/>
  <c r="J64" i="5" s="1"/>
  <c r="N64" i="5" s="1"/>
  <c r="L64" i="5"/>
  <c r="I63" i="5"/>
  <c r="J63" i="5" s="1"/>
  <c r="N63" i="5" s="1"/>
  <c r="L63" i="5"/>
  <c r="I62" i="5"/>
  <c r="J62" i="5" s="1"/>
  <c r="N62" i="5" s="1"/>
  <c r="L62" i="5"/>
  <c r="L61" i="5"/>
  <c r="I61" i="5"/>
  <c r="I60" i="5"/>
  <c r="J60" i="5" s="1"/>
  <c r="N60" i="5" s="1"/>
  <c r="L60" i="5"/>
  <c r="L59" i="5"/>
  <c r="I59" i="5"/>
  <c r="J59" i="5" s="1"/>
  <c r="N59" i="5" s="1"/>
  <c r="L58" i="5"/>
  <c r="I58" i="5"/>
  <c r="L57" i="5"/>
  <c r="I57" i="5"/>
  <c r="J57" i="5" s="1"/>
  <c r="N57" i="5" s="1"/>
  <c r="L56" i="5"/>
  <c r="I56" i="5"/>
  <c r="L55" i="5"/>
  <c r="I55" i="5"/>
  <c r="L54" i="5"/>
  <c r="I54" i="5"/>
  <c r="J54" i="5" s="1"/>
  <c r="N54" i="5" s="1"/>
  <c r="L53" i="5"/>
  <c r="I53" i="5"/>
  <c r="L52" i="5"/>
  <c r="I52" i="5"/>
  <c r="J52" i="5" s="1"/>
  <c r="N52" i="5" s="1"/>
  <c r="L51" i="5"/>
  <c r="I51" i="5"/>
  <c r="L50" i="5"/>
  <c r="I50" i="5"/>
  <c r="L49" i="5"/>
  <c r="I49" i="5"/>
  <c r="L48" i="5"/>
  <c r="I48" i="5"/>
  <c r="L47" i="5"/>
  <c r="I47" i="5"/>
  <c r="L46" i="5"/>
  <c r="I46" i="5"/>
  <c r="J46" i="5" s="1"/>
  <c r="N46" i="5" s="1"/>
  <c r="L45" i="5"/>
  <c r="I45" i="5"/>
  <c r="J45" i="5" s="1"/>
  <c r="N45" i="5" s="1"/>
  <c r="L44" i="5"/>
  <c r="I44" i="5"/>
  <c r="J44" i="5" s="1"/>
  <c r="N44" i="5" s="1"/>
  <c r="I43" i="5"/>
  <c r="J43" i="5" s="1"/>
  <c r="N43" i="5" s="1"/>
  <c r="L43" i="5"/>
  <c r="L42" i="5"/>
  <c r="I42" i="5"/>
  <c r="L41" i="5"/>
  <c r="I41" i="5"/>
  <c r="J41" i="5" s="1"/>
  <c r="N41" i="5" s="1"/>
  <c r="L40" i="5"/>
  <c r="I40" i="5"/>
  <c r="J40" i="5" s="1"/>
  <c r="N40" i="5" s="1"/>
  <c r="L39" i="5"/>
  <c r="I39" i="5"/>
  <c r="L38" i="5"/>
  <c r="I38" i="5"/>
  <c r="L37" i="5"/>
  <c r="I37" i="5"/>
  <c r="J37" i="5" s="1"/>
  <c r="N37" i="5" s="1"/>
  <c r="L36" i="5"/>
  <c r="I36" i="5"/>
  <c r="L35" i="5"/>
  <c r="I35" i="5"/>
  <c r="L34" i="5"/>
  <c r="I34" i="5"/>
  <c r="L33" i="5"/>
  <c r="I33" i="5"/>
  <c r="L32" i="5"/>
  <c r="I32" i="5"/>
  <c r="J32" i="5" s="1"/>
  <c r="N32" i="5" s="1"/>
  <c r="L31" i="5"/>
  <c r="I31" i="5"/>
  <c r="J31" i="5" s="1"/>
  <c r="N31" i="5" s="1"/>
  <c r="L30" i="5"/>
  <c r="I30" i="5"/>
  <c r="L29" i="5"/>
  <c r="I29" i="5"/>
  <c r="L28" i="5"/>
  <c r="I28" i="5"/>
  <c r="L27" i="5"/>
  <c r="I27" i="5"/>
  <c r="J27" i="5" s="1"/>
  <c r="N27" i="5" s="1"/>
  <c r="L26" i="5"/>
  <c r="I26" i="5"/>
  <c r="J26" i="5" s="1"/>
  <c r="N26" i="5" s="1"/>
  <c r="L25" i="5"/>
  <c r="I25" i="5"/>
  <c r="L24" i="5"/>
  <c r="I24" i="5"/>
  <c r="J24" i="5" s="1"/>
  <c r="N24" i="5" s="1"/>
  <c r="L23" i="5"/>
  <c r="I23" i="5"/>
  <c r="J23" i="5" s="1"/>
  <c r="N23" i="5" s="1"/>
  <c r="I22" i="5"/>
  <c r="J22" i="5" s="1"/>
  <c r="N22" i="5" s="1"/>
  <c r="L22" i="5"/>
  <c r="L21" i="5"/>
  <c r="I21" i="5"/>
  <c r="L20" i="5"/>
  <c r="I20" i="5"/>
  <c r="J19" i="5"/>
  <c r="N19" i="5" s="1"/>
  <c r="L19" i="5"/>
  <c r="L18" i="5"/>
  <c r="I18" i="5"/>
  <c r="L17" i="5"/>
  <c r="I17" i="5"/>
  <c r="J17" i="5" s="1"/>
  <c r="N17" i="5" s="1"/>
  <c r="L16" i="5"/>
  <c r="I16" i="5"/>
  <c r="J16" i="5" s="1"/>
  <c r="N16" i="5" s="1"/>
  <c r="L15" i="5"/>
  <c r="I15" i="5"/>
  <c r="L14" i="5"/>
  <c r="I14" i="5"/>
  <c r="J14" i="5" s="1"/>
  <c r="N14" i="5" s="1"/>
  <c r="L13" i="5"/>
  <c r="I13" i="5"/>
  <c r="L12" i="5"/>
  <c r="I12" i="5"/>
  <c r="L11" i="5"/>
  <c r="I11" i="5"/>
  <c r="J11" i="5" s="1"/>
  <c r="N11" i="5" s="1"/>
  <c r="L10" i="5"/>
  <c r="I10" i="5"/>
  <c r="J10" i="5" s="1"/>
  <c r="N10" i="5" s="1"/>
  <c r="L9" i="5"/>
  <c r="I9" i="5"/>
  <c r="J9" i="5" s="1"/>
  <c r="N9" i="5" s="1"/>
  <c r="L8" i="5"/>
  <c r="I8" i="5"/>
  <c r="J8" i="5" s="1"/>
  <c r="N8" i="5" s="1"/>
  <c r="L7" i="5"/>
  <c r="I7" i="5"/>
  <c r="I6" i="5"/>
  <c r="L6" i="5"/>
  <c r="L5" i="5"/>
  <c r="I5" i="5"/>
  <c r="L4" i="5"/>
  <c r="I4" i="5"/>
  <c r="J4" i="5" s="1"/>
  <c r="N4" i="5" s="1"/>
  <c r="L3" i="5"/>
  <c r="I3" i="5"/>
  <c r="L2" i="5"/>
  <c r="I2" i="5"/>
  <c r="N2" i="5" s="1"/>
  <c r="L95" i="5"/>
  <c r="I95" i="5"/>
  <c r="J99" i="3"/>
  <c r="I99" i="3"/>
  <c r="F99" i="3"/>
  <c r="G99" i="3"/>
  <c r="H99" i="3"/>
  <c r="L99" i="3"/>
  <c r="M99" i="3"/>
  <c r="N99" i="3"/>
  <c r="I98" i="3"/>
  <c r="J98" i="3" s="1"/>
  <c r="N98" i="3" s="1"/>
  <c r="L98" i="3"/>
  <c r="M98" i="3" s="1"/>
  <c r="N12" i="3"/>
  <c r="N23" i="3"/>
  <c r="N24" i="3"/>
  <c r="N36" i="3"/>
  <c r="N39" i="3"/>
  <c r="F109" i="2"/>
  <c r="I6" i="3"/>
  <c r="J6" i="3" s="1"/>
  <c r="N6" i="3" s="1"/>
  <c r="I5" i="3"/>
  <c r="J5" i="3" s="1"/>
  <c r="N5" i="3" s="1"/>
  <c r="L4" i="3"/>
  <c r="L3" i="3"/>
  <c r="L2" i="3"/>
  <c r="I97" i="3"/>
  <c r="J97" i="3" s="1"/>
  <c r="N97" i="3" s="1"/>
  <c r="I96" i="3"/>
  <c r="J96" i="3" s="1"/>
  <c r="N96" i="3" s="1"/>
  <c r="I95" i="3"/>
  <c r="J95" i="3" s="1"/>
  <c r="N95" i="3" s="1"/>
  <c r="I94" i="3"/>
  <c r="J94" i="3" s="1"/>
  <c r="N94" i="3" s="1"/>
  <c r="I93" i="3"/>
  <c r="J93" i="3" s="1"/>
  <c r="N93" i="3" s="1"/>
  <c r="I92" i="3"/>
  <c r="J92" i="3" s="1"/>
  <c r="N92" i="3" s="1"/>
  <c r="I91" i="3"/>
  <c r="J91" i="3" s="1"/>
  <c r="N91" i="3" s="1"/>
  <c r="I90" i="3"/>
  <c r="J90" i="3" s="1"/>
  <c r="N90" i="3" s="1"/>
  <c r="I89" i="3"/>
  <c r="J89" i="3" s="1"/>
  <c r="N89" i="3" s="1"/>
  <c r="I88" i="3"/>
  <c r="J88" i="3" s="1"/>
  <c r="N88" i="3" s="1"/>
  <c r="I87" i="3"/>
  <c r="J87" i="3" s="1"/>
  <c r="N87" i="3" s="1"/>
  <c r="I86" i="3"/>
  <c r="J86" i="3" s="1"/>
  <c r="N86" i="3" s="1"/>
  <c r="I85" i="3"/>
  <c r="J85" i="3" s="1"/>
  <c r="N85" i="3" s="1"/>
  <c r="I84" i="3"/>
  <c r="J84" i="3" s="1"/>
  <c r="N84" i="3" s="1"/>
  <c r="I83" i="3"/>
  <c r="J83" i="3" s="1"/>
  <c r="N83" i="3" s="1"/>
  <c r="I82" i="3"/>
  <c r="J82" i="3" s="1"/>
  <c r="N82" i="3" s="1"/>
  <c r="I81" i="3"/>
  <c r="J81" i="3" s="1"/>
  <c r="N81" i="3" s="1"/>
  <c r="I80" i="3"/>
  <c r="J80" i="3" s="1"/>
  <c r="N80" i="3" s="1"/>
  <c r="I79" i="3"/>
  <c r="J79" i="3" s="1"/>
  <c r="N79" i="3" s="1"/>
  <c r="I78" i="3"/>
  <c r="J78" i="3" s="1"/>
  <c r="N78" i="3" s="1"/>
  <c r="I77" i="3"/>
  <c r="J77" i="3" s="1"/>
  <c r="N77" i="3" s="1"/>
  <c r="I76" i="3"/>
  <c r="J76" i="3" s="1"/>
  <c r="N76" i="3" s="1"/>
  <c r="I75" i="3"/>
  <c r="J75" i="3" s="1"/>
  <c r="N75" i="3" s="1"/>
  <c r="I74" i="3"/>
  <c r="J74" i="3" s="1"/>
  <c r="N74" i="3" s="1"/>
  <c r="I73" i="3"/>
  <c r="J73" i="3" s="1"/>
  <c r="N73" i="3" s="1"/>
  <c r="I72" i="3"/>
  <c r="J72" i="3" s="1"/>
  <c r="N72" i="3" s="1"/>
  <c r="I71" i="3"/>
  <c r="J71" i="3" s="1"/>
  <c r="N71" i="3" s="1"/>
  <c r="I70" i="3"/>
  <c r="J70" i="3" s="1"/>
  <c r="N70" i="3" s="1"/>
  <c r="I69" i="3"/>
  <c r="J69" i="3" s="1"/>
  <c r="N69" i="3" s="1"/>
  <c r="I68" i="3"/>
  <c r="J68" i="3" s="1"/>
  <c r="N68" i="3" s="1"/>
  <c r="I67" i="3"/>
  <c r="J67" i="3" s="1"/>
  <c r="N67" i="3" s="1"/>
  <c r="I66" i="3"/>
  <c r="J66" i="3" s="1"/>
  <c r="N66" i="3" s="1"/>
  <c r="I65" i="3"/>
  <c r="J65" i="3" s="1"/>
  <c r="N65" i="3" s="1"/>
  <c r="I64" i="3"/>
  <c r="J64" i="3" s="1"/>
  <c r="N64" i="3" s="1"/>
  <c r="I63" i="3"/>
  <c r="J63" i="3" s="1"/>
  <c r="N63" i="3" s="1"/>
  <c r="I62" i="3"/>
  <c r="J62" i="3" s="1"/>
  <c r="N62" i="3" s="1"/>
  <c r="I61" i="3"/>
  <c r="J61" i="3" s="1"/>
  <c r="N61" i="3" s="1"/>
  <c r="I60" i="3"/>
  <c r="J60" i="3" s="1"/>
  <c r="N60" i="3" s="1"/>
  <c r="I59" i="3"/>
  <c r="J59" i="3" s="1"/>
  <c r="N59" i="3" s="1"/>
  <c r="I58" i="3"/>
  <c r="J58" i="3" s="1"/>
  <c r="N58" i="3" s="1"/>
  <c r="I57" i="3"/>
  <c r="J57" i="3" s="1"/>
  <c r="N57" i="3" s="1"/>
  <c r="I56" i="3"/>
  <c r="J56" i="3" s="1"/>
  <c r="N56" i="3" s="1"/>
  <c r="I55" i="3"/>
  <c r="J55" i="3" s="1"/>
  <c r="N55" i="3" s="1"/>
  <c r="I54" i="3"/>
  <c r="J54" i="3" s="1"/>
  <c r="N54" i="3" s="1"/>
  <c r="I53" i="3"/>
  <c r="J53" i="3" s="1"/>
  <c r="N53" i="3" s="1"/>
  <c r="I52" i="3"/>
  <c r="J52" i="3" s="1"/>
  <c r="N52" i="3" s="1"/>
  <c r="I51" i="3"/>
  <c r="J51" i="3" s="1"/>
  <c r="N51" i="3" s="1"/>
  <c r="I50" i="3"/>
  <c r="J50" i="3" s="1"/>
  <c r="N50" i="3" s="1"/>
  <c r="I49" i="3"/>
  <c r="J49" i="3" s="1"/>
  <c r="N49" i="3" s="1"/>
  <c r="I48" i="3"/>
  <c r="J48" i="3" s="1"/>
  <c r="N48" i="3" s="1"/>
  <c r="I47" i="3"/>
  <c r="J47" i="3" s="1"/>
  <c r="N47" i="3" s="1"/>
  <c r="I46" i="3"/>
  <c r="J46" i="3" s="1"/>
  <c r="N46" i="3" s="1"/>
  <c r="I45" i="3"/>
  <c r="J45" i="3" s="1"/>
  <c r="N45" i="3" s="1"/>
  <c r="I44" i="3"/>
  <c r="J44" i="3" s="1"/>
  <c r="N44" i="3" s="1"/>
  <c r="I43" i="3"/>
  <c r="J43" i="3" s="1"/>
  <c r="N43" i="3" s="1"/>
  <c r="I42" i="3"/>
  <c r="J42" i="3" s="1"/>
  <c r="N42" i="3" s="1"/>
  <c r="I41" i="3"/>
  <c r="J41" i="3" s="1"/>
  <c r="N41" i="3" s="1"/>
  <c r="I40" i="3"/>
  <c r="J40" i="3" s="1"/>
  <c r="N40" i="3" s="1"/>
  <c r="I39" i="3"/>
  <c r="J39" i="3" s="1"/>
  <c r="I38" i="3"/>
  <c r="J38" i="3" s="1"/>
  <c r="N38" i="3" s="1"/>
  <c r="I37" i="3"/>
  <c r="J37" i="3" s="1"/>
  <c r="N37" i="3" s="1"/>
  <c r="I36" i="3"/>
  <c r="J36" i="3" s="1"/>
  <c r="I35" i="3"/>
  <c r="J35" i="3" s="1"/>
  <c r="N35" i="3" s="1"/>
  <c r="I34" i="3"/>
  <c r="J34" i="3" s="1"/>
  <c r="N34" i="3" s="1"/>
  <c r="I33" i="3"/>
  <c r="J33" i="3" s="1"/>
  <c r="N33" i="3" s="1"/>
  <c r="I32" i="3"/>
  <c r="J32" i="3" s="1"/>
  <c r="N32" i="3" s="1"/>
  <c r="I31" i="3"/>
  <c r="J31" i="3" s="1"/>
  <c r="N31" i="3" s="1"/>
  <c r="I30" i="3"/>
  <c r="J30" i="3" s="1"/>
  <c r="N30" i="3" s="1"/>
  <c r="I29" i="3"/>
  <c r="J29" i="3" s="1"/>
  <c r="N29" i="3" s="1"/>
  <c r="I28" i="3"/>
  <c r="J28" i="3" s="1"/>
  <c r="N28" i="3" s="1"/>
  <c r="I27" i="3"/>
  <c r="J27" i="3" s="1"/>
  <c r="N27" i="3" s="1"/>
  <c r="I26" i="3"/>
  <c r="J26" i="3" s="1"/>
  <c r="N26" i="3" s="1"/>
  <c r="I25" i="3"/>
  <c r="J25" i="3" s="1"/>
  <c r="N25" i="3" s="1"/>
  <c r="I24" i="3"/>
  <c r="J24" i="3" s="1"/>
  <c r="I23" i="3"/>
  <c r="J23" i="3" s="1"/>
  <c r="I22" i="3"/>
  <c r="J22" i="3" s="1"/>
  <c r="N22" i="3" s="1"/>
  <c r="I21" i="3"/>
  <c r="J21" i="3" s="1"/>
  <c r="N21" i="3" s="1"/>
  <c r="I20" i="3"/>
  <c r="J20" i="3" s="1"/>
  <c r="N20" i="3" s="1"/>
  <c r="I19" i="3"/>
  <c r="J19" i="3" s="1"/>
  <c r="N19" i="3" s="1"/>
  <c r="I18" i="3"/>
  <c r="J18" i="3" s="1"/>
  <c r="N18" i="3" s="1"/>
  <c r="I17" i="3"/>
  <c r="J17" i="3" s="1"/>
  <c r="N17" i="3" s="1"/>
  <c r="I16" i="3"/>
  <c r="J16" i="3" s="1"/>
  <c r="N16" i="3" s="1"/>
  <c r="I15" i="3"/>
  <c r="J15" i="3" s="1"/>
  <c r="N15" i="3" s="1"/>
  <c r="I14" i="3"/>
  <c r="J14" i="3" s="1"/>
  <c r="N14" i="3" s="1"/>
  <c r="I13" i="3"/>
  <c r="J13" i="3" s="1"/>
  <c r="N13" i="3" s="1"/>
  <c r="I12" i="3"/>
  <c r="J12" i="3" s="1"/>
  <c r="I11" i="3"/>
  <c r="J11" i="3" s="1"/>
  <c r="N11" i="3" s="1"/>
  <c r="I10" i="3"/>
  <c r="J10" i="3" s="1"/>
  <c r="N10" i="3" s="1"/>
  <c r="I9" i="3"/>
  <c r="J9" i="3" s="1"/>
  <c r="N9" i="3" s="1"/>
  <c r="I8" i="3"/>
  <c r="J8" i="3" s="1"/>
  <c r="N8" i="3" s="1"/>
  <c r="I7" i="3"/>
  <c r="J7" i="3" s="1"/>
  <c r="N7" i="3" s="1"/>
  <c r="I4" i="3"/>
  <c r="J4" i="3" s="1"/>
  <c r="N4" i="3" s="1"/>
  <c r="I3" i="3"/>
  <c r="J3" i="3" s="1"/>
  <c r="N3" i="3" s="1"/>
  <c r="L97" i="3"/>
  <c r="M97" i="3" s="1"/>
  <c r="L96" i="3"/>
  <c r="M96" i="3" s="1"/>
  <c r="L95" i="3"/>
  <c r="M95" i="3" s="1"/>
  <c r="L94" i="3"/>
  <c r="M94" i="3" s="1"/>
  <c r="L93" i="3"/>
  <c r="M93" i="3" s="1"/>
  <c r="L92" i="3"/>
  <c r="L91" i="3"/>
  <c r="M91" i="3" s="1"/>
  <c r="L90" i="3"/>
  <c r="M90" i="3" s="1"/>
  <c r="L89" i="3"/>
  <c r="M89" i="3" s="1"/>
  <c r="L88" i="3"/>
  <c r="L87" i="3"/>
  <c r="M87" i="3" s="1"/>
  <c r="L86" i="3"/>
  <c r="M86" i="3" s="1"/>
  <c r="L85" i="3"/>
  <c r="M85" i="3" s="1"/>
  <c r="L84" i="3"/>
  <c r="M84" i="3" s="1"/>
  <c r="L83" i="3"/>
  <c r="M83" i="3" s="1"/>
  <c r="L82" i="3"/>
  <c r="M82" i="3" s="1"/>
  <c r="L81" i="3"/>
  <c r="M81" i="3" s="1"/>
  <c r="L80" i="3"/>
  <c r="M80" i="3" s="1"/>
  <c r="L79" i="3"/>
  <c r="M79" i="3" s="1"/>
  <c r="L78" i="3"/>
  <c r="M78" i="3" s="1"/>
  <c r="L77" i="3"/>
  <c r="M77" i="3" s="1"/>
  <c r="L76" i="3"/>
  <c r="L75" i="3"/>
  <c r="M75" i="3" s="1"/>
  <c r="L74" i="3"/>
  <c r="M74" i="3" s="1"/>
  <c r="L73" i="3"/>
  <c r="M73" i="3" s="1"/>
  <c r="L72" i="3"/>
  <c r="M72" i="3" s="1"/>
  <c r="L71" i="3"/>
  <c r="M71" i="3" s="1"/>
  <c r="L70" i="3"/>
  <c r="M70" i="3" s="1"/>
  <c r="L69" i="3"/>
  <c r="M69" i="3" s="1"/>
  <c r="L68" i="3"/>
  <c r="L67" i="3"/>
  <c r="M67" i="3" s="1"/>
  <c r="L66" i="3"/>
  <c r="M66" i="3" s="1"/>
  <c r="L65" i="3"/>
  <c r="M65" i="3" s="1"/>
  <c r="L64" i="3"/>
  <c r="L63" i="3"/>
  <c r="M63" i="3" s="1"/>
  <c r="L62" i="3"/>
  <c r="M62" i="3" s="1"/>
  <c r="L61" i="3"/>
  <c r="M61" i="3" s="1"/>
  <c r="L60" i="3"/>
  <c r="M60" i="3" s="1"/>
  <c r="L59" i="3"/>
  <c r="M59" i="3" s="1"/>
  <c r="L58" i="3"/>
  <c r="M58" i="3" s="1"/>
  <c r="L57" i="3"/>
  <c r="M57" i="3" s="1"/>
  <c r="L56" i="3"/>
  <c r="L55" i="3"/>
  <c r="M55" i="3" s="1"/>
  <c r="L54" i="3"/>
  <c r="M54" i="3" s="1"/>
  <c r="L53" i="3"/>
  <c r="M53" i="3" s="1"/>
  <c r="L52" i="3"/>
  <c r="L51" i="3"/>
  <c r="M51" i="3" s="1"/>
  <c r="L50" i="3"/>
  <c r="L49" i="3"/>
  <c r="M49" i="3" s="1"/>
  <c r="L48" i="3"/>
  <c r="M48" i="3" s="1"/>
  <c r="L47" i="3"/>
  <c r="M47" i="3" s="1"/>
  <c r="L46" i="3"/>
  <c r="M46" i="3" s="1"/>
  <c r="L45" i="3"/>
  <c r="M45" i="3" s="1"/>
  <c r="L44" i="3"/>
  <c r="L43" i="3"/>
  <c r="M43" i="3" s="1"/>
  <c r="L42" i="3"/>
  <c r="M42" i="3" s="1"/>
  <c r="L41" i="3"/>
  <c r="M41" i="3" s="1"/>
  <c r="L40" i="3"/>
  <c r="L39" i="3"/>
  <c r="M39" i="3" s="1"/>
  <c r="L38" i="3"/>
  <c r="L37" i="3"/>
  <c r="M37" i="3" s="1"/>
  <c r="L36" i="3"/>
  <c r="M36" i="3" s="1"/>
  <c r="L35" i="3"/>
  <c r="M35" i="3" s="1"/>
  <c r="L34" i="3"/>
  <c r="L33" i="3"/>
  <c r="M33" i="3" s="1"/>
  <c r="L32" i="3"/>
  <c r="L31" i="3"/>
  <c r="M31" i="3" s="1"/>
  <c r="L30" i="3"/>
  <c r="M30" i="3" s="1"/>
  <c r="L29" i="3"/>
  <c r="M29" i="3" s="1"/>
  <c r="L28" i="3"/>
  <c r="L27" i="3"/>
  <c r="M27" i="3" s="1"/>
  <c r="L26" i="3"/>
  <c r="M26" i="3" s="1"/>
  <c r="L25" i="3"/>
  <c r="M25" i="3" s="1"/>
  <c r="L24" i="3"/>
  <c r="M24" i="3" s="1"/>
  <c r="L23" i="3"/>
  <c r="M23" i="3" s="1"/>
  <c r="L22" i="3"/>
  <c r="M22" i="3" s="1"/>
  <c r="L21" i="3"/>
  <c r="M21" i="3" s="1"/>
  <c r="L20" i="3"/>
  <c r="L19" i="3"/>
  <c r="M19" i="3" s="1"/>
  <c r="L18" i="3"/>
  <c r="M18" i="3" s="1"/>
  <c r="L17" i="3"/>
  <c r="M17" i="3" s="1"/>
  <c r="L16" i="3"/>
  <c r="L15" i="3"/>
  <c r="M15" i="3" s="1"/>
  <c r="L14" i="3"/>
  <c r="L13" i="3"/>
  <c r="M13" i="3" s="1"/>
  <c r="L12" i="3"/>
  <c r="L11" i="3"/>
  <c r="M11" i="3" s="1"/>
  <c r="L10" i="3"/>
  <c r="M10" i="3" s="1"/>
  <c r="L9" i="3"/>
  <c r="M9" i="3" s="1"/>
  <c r="L8" i="3"/>
  <c r="L7" i="3"/>
  <c r="M7" i="3" s="1"/>
  <c r="L6" i="3"/>
  <c r="M6" i="3" s="1"/>
  <c r="L5" i="3"/>
  <c r="I2" i="3"/>
  <c r="J2" i="3" s="1"/>
  <c r="N2" i="3" s="1"/>
  <c r="G106" i="2"/>
  <c r="H106" i="2" s="1"/>
  <c r="G103" i="2"/>
  <c r="G98" i="2"/>
  <c r="H98" i="2" s="1"/>
  <c r="G96" i="2"/>
  <c r="H96" i="2" s="1"/>
  <c r="G94" i="2"/>
  <c r="G93" i="2"/>
  <c r="G92" i="2"/>
  <c r="H92" i="2" s="1"/>
  <c r="G90" i="2"/>
  <c r="G87" i="2"/>
  <c r="H87" i="2" s="1"/>
  <c r="G86" i="2"/>
  <c r="H86" i="2" s="1"/>
  <c r="G84" i="2"/>
  <c r="H84" i="2" s="1"/>
  <c r="G82" i="2"/>
  <c r="H82" i="2" s="1"/>
  <c r="G81" i="2"/>
  <c r="H81" i="2" s="1"/>
  <c r="G76" i="2"/>
  <c r="G71" i="2"/>
  <c r="G70" i="2"/>
  <c r="G69" i="2"/>
  <c r="G66" i="2"/>
  <c r="G65" i="2"/>
  <c r="G63" i="2"/>
  <c r="H63" i="2" s="1"/>
  <c r="G61" i="2"/>
  <c r="G58" i="2"/>
  <c r="H58" i="2" s="1"/>
  <c r="G56" i="2"/>
  <c r="H56" i="2" s="1"/>
  <c r="G51" i="2"/>
  <c r="H51" i="2" s="1"/>
  <c r="G49" i="2"/>
  <c r="H49" i="2" s="1"/>
  <c r="G47" i="2"/>
  <c r="G46" i="2"/>
  <c r="H46" i="2" s="1"/>
  <c r="G42" i="2"/>
  <c r="G38" i="2"/>
  <c r="G35" i="2"/>
  <c r="G34" i="2"/>
  <c r="G33" i="2"/>
  <c r="G32" i="2"/>
  <c r="H32" i="2" s="1"/>
  <c r="G27" i="2"/>
  <c r="H27" i="2" s="1"/>
  <c r="G25" i="2"/>
  <c r="H25" i="2" s="1"/>
  <c r="G23" i="2"/>
  <c r="G22" i="2"/>
  <c r="H22" i="2" s="1"/>
  <c r="G21" i="2"/>
  <c r="G20" i="2"/>
  <c r="G19" i="2"/>
  <c r="G18" i="2"/>
  <c r="G17" i="2"/>
  <c r="G14" i="2"/>
  <c r="G10" i="2"/>
  <c r="G4" i="2"/>
  <c r="G2" i="2"/>
  <c r="H2" i="2" s="1"/>
  <c r="G105" i="2"/>
  <c r="H105" i="2" s="1"/>
  <c r="G104" i="2"/>
  <c r="H104" i="2" s="1"/>
  <c r="G101" i="2"/>
  <c r="H101" i="2" s="1"/>
  <c r="G100" i="2"/>
  <c r="G95" i="2"/>
  <c r="H95" i="2" s="1"/>
  <c r="G89" i="2"/>
  <c r="H89" i="2" s="1"/>
  <c r="G88" i="2"/>
  <c r="G85" i="2"/>
  <c r="G80" i="2"/>
  <c r="G78" i="2"/>
  <c r="H78" i="2" s="1"/>
  <c r="G77" i="2"/>
  <c r="H77" i="2" s="1"/>
  <c r="G74" i="2"/>
  <c r="H74" i="2" s="1"/>
  <c r="G73" i="2"/>
  <c r="H73" i="2" s="1"/>
  <c r="G72" i="2"/>
  <c r="H72" i="2" s="1"/>
  <c r="G68" i="2"/>
  <c r="H68" i="2" s="1"/>
  <c r="G67" i="2"/>
  <c r="G62" i="2"/>
  <c r="H62" i="2" s="1"/>
  <c r="G59" i="2"/>
  <c r="G54" i="2"/>
  <c r="G53" i="2"/>
  <c r="G52" i="2"/>
  <c r="H52" i="2" s="1"/>
  <c r="G50" i="2"/>
  <c r="H50" i="2" s="1"/>
  <c r="G48" i="2"/>
  <c r="H48" i="2" s="1"/>
  <c r="G45" i="2"/>
  <c r="H45" i="2" s="1"/>
  <c r="G41" i="2"/>
  <c r="H41" i="2" s="1"/>
  <c r="G37" i="2"/>
  <c r="H37" i="2" s="1"/>
  <c r="G36" i="2"/>
  <c r="H36" i="2" s="1"/>
  <c r="G31" i="2"/>
  <c r="G30" i="2"/>
  <c r="G29" i="2"/>
  <c r="G26" i="2"/>
  <c r="G24" i="2"/>
  <c r="G16" i="2"/>
  <c r="G15" i="2"/>
  <c r="H15" i="2" s="1"/>
  <c r="G13" i="2"/>
  <c r="H13" i="2" s="1"/>
  <c r="G12" i="2"/>
  <c r="H12" i="2" s="1"/>
  <c r="G11" i="2"/>
  <c r="H11" i="2" s="1"/>
  <c r="G8" i="2"/>
  <c r="G7" i="2"/>
  <c r="H7" i="2" s="1"/>
  <c r="G6" i="2"/>
  <c r="G5" i="2"/>
  <c r="G3" i="2"/>
  <c r="H102" i="2"/>
  <c r="H107" i="2"/>
  <c r="H103" i="2"/>
  <c r="H100" i="2"/>
  <c r="H99" i="2"/>
  <c r="H97" i="2"/>
  <c r="H94" i="2"/>
  <c r="H93" i="2"/>
  <c r="H91" i="2"/>
  <c r="H90" i="2"/>
  <c r="H88" i="2"/>
  <c r="H85" i="2"/>
  <c r="H83" i="2"/>
  <c r="H80" i="2"/>
  <c r="H79" i="2"/>
  <c r="H76" i="2"/>
  <c r="H75" i="2"/>
  <c r="H71" i="2"/>
  <c r="H70" i="2"/>
  <c r="H69" i="2"/>
  <c r="H67" i="2"/>
  <c r="H66" i="2"/>
  <c r="H65" i="2"/>
  <c r="H64" i="2"/>
  <c r="H61" i="2"/>
  <c r="H60" i="2"/>
  <c r="H59" i="2"/>
  <c r="H57" i="2"/>
  <c r="H55" i="2"/>
  <c r="H54" i="2"/>
  <c r="H53" i="2"/>
  <c r="H47" i="2"/>
  <c r="H44" i="2"/>
  <c r="H43" i="2"/>
  <c r="H42" i="2"/>
  <c r="H40" i="2"/>
  <c r="H39" i="2"/>
  <c r="H38" i="2"/>
  <c r="H35" i="2"/>
  <c r="H34" i="2"/>
  <c r="H33" i="2"/>
  <c r="H31" i="2"/>
  <c r="H30" i="2"/>
  <c r="N104" i="2"/>
  <c r="O104" i="2" s="1"/>
  <c r="H29" i="2"/>
  <c r="H28" i="2"/>
  <c r="H26" i="2"/>
  <c r="H24" i="2"/>
  <c r="H23" i="2"/>
  <c r="H21" i="2"/>
  <c r="H20" i="2"/>
  <c r="H19" i="2"/>
  <c r="H18" i="2"/>
  <c r="H17" i="2"/>
  <c r="H16" i="2"/>
  <c r="H14" i="2"/>
  <c r="H10" i="2"/>
  <c r="H9" i="2"/>
  <c r="H8" i="2"/>
  <c r="H6" i="2"/>
  <c r="H5" i="2"/>
  <c r="H3" i="2"/>
  <c r="H4" i="2"/>
  <c r="D63" i="1"/>
  <c r="J64" i="1"/>
  <c r="J65" i="1" s="1"/>
  <c r="D121" i="1"/>
  <c r="E121" i="1" s="1"/>
  <c r="D119" i="1"/>
  <c r="E119" i="1" s="1"/>
  <c r="O4" i="1"/>
  <c r="O3" i="1"/>
  <c r="I5" i="1"/>
  <c r="I3" i="1"/>
  <c r="L3" i="1" s="1"/>
  <c r="K5" i="1"/>
  <c r="H3" i="1"/>
  <c r="D129" i="1"/>
  <c r="E129" i="1" s="1"/>
  <c r="D127" i="1"/>
  <c r="E127" i="1" s="1"/>
  <c r="D125" i="1"/>
  <c r="E125" i="1" s="1"/>
  <c r="D123" i="1"/>
  <c r="E123" i="1" s="1"/>
  <c r="D117" i="1"/>
  <c r="E117" i="1" s="1"/>
  <c r="D115" i="1"/>
  <c r="E115" i="1" s="1"/>
  <c r="D113" i="1"/>
  <c r="E113" i="1" s="1"/>
  <c r="D111" i="1"/>
  <c r="E111" i="1" s="1"/>
  <c r="D109" i="1"/>
  <c r="E109" i="1" s="1"/>
  <c r="D107" i="1"/>
  <c r="E107" i="1" s="1"/>
  <c r="D105" i="1"/>
  <c r="E105" i="1" s="1"/>
  <c r="M55" i="7" l="1"/>
  <c r="M50" i="7"/>
  <c r="M18" i="7"/>
  <c r="M23" i="7"/>
  <c r="M34" i="7"/>
  <c r="M38" i="7"/>
  <c r="J99" i="7"/>
  <c r="N99" i="7" s="1"/>
  <c r="M97" i="7"/>
  <c r="M96" i="7"/>
  <c r="M95" i="7"/>
  <c r="M93" i="7"/>
  <c r="J92" i="7"/>
  <c r="N92" i="7" s="1"/>
  <c r="M91" i="7"/>
  <c r="J91" i="7"/>
  <c r="N91" i="7" s="1"/>
  <c r="M90" i="7"/>
  <c r="M89" i="7"/>
  <c r="J88" i="7"/>
  <c r="N88" i="7" s="1"/>
  <c r="M87" i="7"/>
  <c r="M86" i="7"/>
  <c r="M85" i="7"/>
  <c r="M84" i="7"/>
  <c r="M83" i="7"/>
  <c r="M80" i="7"/>
  <c r="M79" i="7"/>
  <c r="M76" i="7"/>
  <c r="M74" i="7"/>
  <c r="M73" i="7"/>
  <c r="M72" i="7"/>
  <c r="M71" i="7"/>
  <c r="M70" i="7"/>
  <c r="M69" i="7"/>
  <c r="M68" i="7"/>
  <c r="J67" i="7"/>
  <c r="N67" i="7" s="1"/>
  <c r="M64" i="7"/>
  <c r="M63" i="7"/>
  <c r="M62" i="7"/>
  <c r="M61" i="7"/>
  <c r="M59" i="7"/>
  <c r="M58" i="7"/>
  <c r="J57" i="7"/>
  <c r="N57" i="7" s="1"/>
  <c r="M54" i="7"/>
  <c r="M53" i="7"/>
  <c r="M77" i="6"/>
  <c r="M100" i="6"/>
  <c r="M7" i="6"/>
  <c r="M96" i="6"/>
  <c r="M97" i="6"/>
  <c r="M42" i="6"/>
  <c r="M20" i="6"/>
  <c r="M98" i="6"/>
  <c r="M104" i="6"/>
  <c r="M99" i="6"/>
  <c r="M15" i="6"/>
  <c r="M63" i="6"/>
  <c r="M11" i="6"/>
  <c r="M32" i="6"/>
  <c r="J42" i="6"/>
  <c r="N42" i="6" s="1"/>
  <c r="M48" i="6"/>
  <c r="M69" i="6"/>
  <c r="M89" i="6"/>
  <c r="M2" i="6"/>
  <c r="M28" i="6"/>
  <c r="M49" i="6"/>
  <c r="M70" i="6"/>
  <c r="M44" i="6"/>
  <c r="M50" i="6"/>
  <c r="L109" i="6"/>
  <c r="M13" i="6"/>
  <c r="M51" i="6"/>
  <c r="M86" i="6"/>
  <c r="I109" i="6"/>
  <c r="M72" i="6"/>
  <c r="M107" i="6"/>
  <c r="N107" i="6"/>
  <c r="J2" i="6"/>
  <c r="M58" i="6"/>
  <c r="M16" i="6"/>
  <c r="M31" i="6"/>
  <c r="M35" i="6"/>
  <c r="M64" i="6"/>
  <c r="M79" i="6"/>
  <c r="M88" i="6"/>
  <c r="M93" i="6"/>
  <c r="M103" i="6"/>
  <c r="M82" i="6"/>
  <c r="M73" i="6"/>
  <c r="M102" i="6"/>
  <c r="M4" i="6"/>
  <c r="M46" i="6"/>
  <c r="M60" i="6"/>
  <c r="M29" i="6"/>
  <c r="J13" i="6"/>
  <c r="N13" i="6" s="1"/>
  <c r="M17" i="6"/>
  <c r="M22" i="6"/>
  <c r="M27" i="6"/>
  <c r="M61" i="6"/>
  <c r="M84" i="6"/>
  <c r="M94" i="6"/>
  <c r="M56" i="6"/>
  <c r="M81" i="6"/>
  <c r="M106" i="6"/>
  <c r="M105" i="6"/>
  <c r="M101" i="6"/>
  <c r="M95" i="6"/>
  <c r="M92" i="6"/>
  <c r="M91" i="6"/>
  <c r="M90" i="6"/>
  <c r="J88" i="6"/>
  <c r="N88" i="6" s="1"/>
  <c r="M87" i="6"/>
  <c r="J86" i="6"/>
  <c r="N86" i="6" s="1"/>
  <c r="M85" i="6"/>
  <c r="M83" i="6"/>
  <c r="M80" i="6"/>
  <c r="J80" i="6"/>
  <c r="N80" i="6" s="1"/>
  <c r="J81" i="6"/>
  <c r="N81" i="6" s="1"/>
  <c r="J79" i="6"/>
  <c r="N79" i="6" s="1"/>
  <c r="M78" i="6"/>
  <c r="M76" i="6"/>
  <c r="J75" i="6"/>
  <c r="N75" i="6" s="1"/>
  <c r="M74" i="6"/>
  <c r="M71" i="6"/>
  <c r="M68" i="6"/>
  <c r="M65" i="6"/>
  <c r="M67" i="6"/>
  <c r="J64" i="6"/>
  <c r="N64" i="6" s="1"/>
  <c r="M62" i="6"/>
  <c r="J60" i="6"/>
  <c r="N60" i="6" s="1"/>
  <c r="J59" i="6"/>
  <c r="N59" i="6" s="1"/>
  <c r="M57" i="6"/>
  <c r="J57" i="6"/>
  <c r="N57" i="6" s="1"/>
  <c r="M53" i="6"/>
  <c r="M52" i="6"/>
  <c r="J51" i="6"/>
  <c r="N51" i="6" s="1"/>
  <c r="J50" i="6"/>
  <c r="N50" i="6" s="1"/>
  <c r="J49" i="6"/>
  <c r="N49" i="6" s="1"/>
  <c r="J48" i="6"/>
  <c r="N48" i="6" s="1"/>
  <c r="M47" i="6"/>
  <c r="J46" i="6"/>
  <c r="N46" i="6" s="1"/>
  <c r="M45" i="6"/>
  <c r="J45" i="6"/>
  <c r="N45" i="6" s="1"/>
  <c r="J44" i="6"/>
  <c r="N44" i="6" s="1"/>
  <c r="M43" i="6"/>
  <c r="M41" i="6"/>
  <c r="M40" i="6"/>
  <c r="M39" i="6"/>
  <c r="M38" i="6"/>
  <c r="M37" i="6"/>
  <c r="M36" i="6"/>
  <c r="J35" i="6"/>
  <c r="N35" i="6" s="1"/>
  <c r="J33" i="6"/>
  <c r="N33" i="6" s="1"/>
  <c r="N32" i="6"/>
  <c r="J31" i="6"/>
  <c r="N31" i="6" s="1"/>
  <c r="M30" i="6"/>
  <c r="J28" i="6"/>
  <c r="N28" i="6" s="1"/>
  <c r="J27" i="6"/>
  <c r="N27" i="6" s="1"/>
  <c r="M26" i="6"/>
  <c r="M25" i="6"/>
  <c r="J25" i="6"/>
  <c r="N25" i="6" s="1"/>
  <c r="M24" i="6"/>
  <c r="M23" i="6"/>
  <c r="M21" i="6"/>
  <c r="J20" i="6"/>
  <c r="N20" i="6" s="1"/>
  <c r="M19" i="6"/>
  <c r="M18" i="6"/>
  <c r="J15" i="6"/>
  <c r="N15" i="6" s="1"/>
  <c r="J14" i="6"/>
  <c r="N14" i="6" s="1"/>
  <c r="M12" i="6"/>
  <c r="J9" i="6"/>
  <c r="N9" i="6" s="1"/>
  <c r="M8" i="6"/>
  <c r="J7" i="6"/>
  <c r="N7" i="6" s="1"/>
  <c r="J6" i="6"/>
  <c r="N6" i="6" s="1"/>
  <c r="M5" i="6"/>
  <c r="M3" i="6"/>
  <c r="L94" i="5"/>
  <c r="M92" i="5"/>
  <c r="I94" i="5"/>
  <c r="M90" i="5"/>
  <c r="M91" i="5"/>
  <c r="M89" i="5"/>
  <c r="M87" i="5"/>
  <c r="M86" i="5"/>
  <c r="M81" i="5"/>
  <c r="M85" i="5"/>
  <c r="M84" i="5"/>
  <c r="M83" i="5"/>
  <c r="M82" i="5"/>
  <c r="J82" i="5"/>
  <c r="N82" i="5" s="1"/>
  <c r="J81" i="5"/>
  <c r="N81" i="5" s="1"/>
  <c r="M78" i="5"/>
  <c r="M79" i="5"/>
  <c r="M80" i="5"/>
  <c r="J80" i="5"/>
  <c r="N80" i="5" s="1"/>
  <c r="J79" i="5"/>
  <c r="N79" i="5" s="1"/>
  <c r="J78" i="5"/>
  <c r="N78" i="5" s="1"/>
  <c r="M75" i="5"/>
  <c r="M77" i="5"/>
  <c r="M76" i="5"/>
  <c r="J75" i="5"/>
  <c r="N75" i="5" s="1"/>
  <c r="M74" i="5"/>
  <c r="M73" i="5"/>
  <c r="M72" i="5"/>
  <c r="M67" i="5"/>
  <c r="M71" i="5"/>
  <c r="J71" i="5"/>
  <c r="N71" i="5" s="1"/>
  <c r="M70" i="5"/>
  <c r="M69" i="5"/>
  <c r="M68" i="5"/>
  <c r="J67" i="5"/>
  <c r="N67" i="5" s="1"/>
  <c r="M66" i="5"/>
  <c r="J66" i="5"/>
  <c r="N66" i="5" s="1"/>
  <c r="M65" i="5"/>
  <c r="M64" i="5"/>
  <c r="M63" i="5"/>
  <c r="M61" i="5"/>
  <c r="M62" i="5"/>
  <c r="J61" i="5"/>
  <c r="N61" i="5" s="1"/>
  <c r="M60" i="5"/>
  <c r="M59" i="5"/>
  <c r="M49" i="5"/>
  <c r="M58" i="5"/>
  <c r="M56" i="5"/>
  <c r="M54" i="5"/>
  <c r="M53" i="5"/>
  <c r="J58" i="5"/>
  <c r="N58" i="5" s="1"/>
  <c r="M57" i="5"/>
  <c r="J56" i="5"/>
  <c r="N56" i="5" s="1"/>
  <c r="M55" i="5"/>
  <c r="J55" i="5"/>
  <c r="N55" i="5" s="1"/>
  <c r="J53" i="5"/>
  <c r="N53" i="5" s="1"/>
  <c r="M50" i="5"/>
  <c r="M48" i="5"/>
  <c r="M51" i="5"/>
  <c r="M52" i="5"/>
  <c r="J51" i="5"/>
  <c r="N51" i="5" s="1"/>
  <c r="J50" i="5"/>
  <c r="N50" i="5" s="1"/>
  <c r="J49" i="5"/>
  <c r="N49" i="5" s="1"/>
  <c r="M47" i="5"/>
  <c r="J48" i="5"/>
  <c r="N48" i="5" s="1"/>
  <c r="J47" i="5"/>
  <c r="N47" i="5" s="1"/>
  <c r="M46" i="5"/>
  <c r="M42" i="5"/>
  <c r="M38" i="5"/>
  <c r="M45" i="5"/>
  <c r="M44" i="5"/>
  <c r="M43" i="5"/>
  <c r="J42" i="5"/>
  <c r="N42" i="5" s="1"/>
  <c r="M41" i="5"/>
  <c r="M40" i="5"/>
  <c r="M39" i="5"/>
  <c r="J39" i="5"/>
  <c r="N39" i="5" s="1"/>
  <c r="J38" i="5"/>
  <c r="N38" i="5" s="1"/>
  <c r="M36" i="5"/>
  <c r="M35" i="5"/>
  <c r="M37" i="5"/>
  <c r="J36" i="5"/>
  <c r="N36" i="5" s="1"/>
  <c r="J35" i="5"/>
  <c r="N35" i="5" s="1"/>
  <c r="M33" i="5"/>
  <c r="M34" i="5"/>
  <c r="J34" i="5"/>
  <c r="N34" i="5" s="1"/>
  <c r="J33" i="5"/>
  <c r="N33" i="5" s="1"/>
  <c r="M32" i="5"/>
  <c r="M29" i="5"/>
  <c r="M28" i="5"/>
  <c r="M31" i="5"/>
  <c r="M30" i="5"/>
  <c r="J30" i="5"/>
  <c r="N30" i="5" s="1"/>
  <c r="J29" i="5"/>
  <c r="N29" i="5" s="1"/>
  <c r="J28" i="5"/>
  <c r="N28" i="5" s="1"/>
  <c r="M22" i="5"/>
  <c r="M2" i="5"/>
  <c r="M25" i="5"/>
  <c r="M21" i="5"/>
  <c r="M18" i="5"/>
  <c r="M27" i="5"/>
  <c r="M26" i="5"/>
  <c r="J25" i="5"/>
  <c r="N25" i="5" s="1"/>
  <c r="M24" i="5"/>
  <c r="M23" i="5"/>
  <c r="J21" i="5"/>
  <c r="N21" i="5" s="1"/>
  <c r="M20" i="5"/>
  <c r="J20" i="5"/>
  <c r="N20" i="5" s="1"/>
  <c r="M19" i="5"/>
  <c r="J18" i="5"/>
  <c r="N18" i="5" s="1"/>
  <c r="M17" i="5"/>
  <c r="M16" i="5"/>
  <c r="M4" i="5"/>
  <c r="N6" i="5"/>
  <c r="M13" i="5"/>
  <c r="M6" i="5"/>
  <c r="J6" i="5"/>
  <c r="M12" i="5"/>
  <c r="M5" i="5"/>
  <c r="M3" i="5"/>
  <c r="M15" i="5"/>
  <c r="J15" i="5"/>
  <c r="N15" i="5" s="1"/>
  <c r="M14" i="5"/>
  <c r="J13" i="5"/>
  <c r="N13" i="5" s="1"/>
  <c r="J12" i="5"/>
  <c r="N12" i="5" s="1"/>
  <c r="M11" i="5"/>
  <c r="M10" i="5"/>
  <c r="M9" i="5"/>
  <c r="M8" i="5"/>
  <c r="M7" i="5"/>
  <c r="J7" i="5"/>
  <c r="N7" i="5" s="1"/>
  <c r="J5" i="5"/>
  <c r="N5" i="5" s="1"/>
  <c r="J3" i="5"/>
  <c r="N3" i="5" s="1"/>
  <c r="M95" i="5"/>
  <c r="J95" i="5"/>
  <c r="N95" i="5" s="1"/>
  <c r="M38" i="3"/>
  <c r="M50" i="3"/>
  <c r="M14" i="3"/>
  <c r="M2" i="3"/>
  <c r="M3" i="3"/>
  <c r="M16" i="3"/>
  <c r="M28" i="3"/>
  <c r="M40" i="3"/>
  <c r="M52" i="3"/>
  <c r="M64" i="3"/>
  <c r="M76" i="3"/>
  <c r="M88" i="3"/>
  <c r="M5" i="3"/>
  <c r="M92" i="3"/>
  <c r="M20" i="3"/>
  <c r="M56" i="3"/>
  <c r="M8" i="3"/>
  <c r="M32" i="3"/>
  <c r="M44" i="3"/>
  <c r="M68" i="3"/>
  <c r="M34" i="3"/>
  <c r="H109" i="2"/>
  <c r="G109" i="2"/>
  <c r="M12" i="3"/>
  <c r="M4" i="3"/>
  <c r="L5" i="1"/>
  <c r="D103" i="1"/>
  <c r="E103" i="1" s="1"/>
  <c r="D101" i="1"/>
  <c r="E101" i="1" s="1"/>
  <c r="D99" i="1"/>
  <c r="E99" i="1" s="1"/>
  <c r="D97" i="1"/>
  <c r="E97" i="1" s="1"/>
  <c r="D95" i="1"/>
  <c r="E95" i="1" s="1"/>
  <c r="D93" i="1"/>
  <c r="E93" i="1" s="1"/>
  <c r="D91" i="1"/>
  <c r="E91" i="1" s="1"/>
  <c r="D89" i="1"/>
  <c r="E89" i="1" s="1"/>
  <c r="D87" i="1"/>
  <c r="E87" i="1" s="1"/>
  <c r="D85" i="1"/>
  <c r="E85" i="1" s="1"/>
  <c r="D83" i="1"/>
  <c r="E83" i="1" s="1"/>
  <c r="D81" i="1"/>
  <c r="E81" i="1" s="1"/>
  <c r="D79" i="1"/>
  <c r="E79" i="1" s="1"/>
  <c r="D77" i="1"/>
  <c r="E77" i="1" s="1"/>
  <c r="D75" i="1"/>
  <c r="E75" i="1" s="1"/>
  <c r="D73" i="1"/>
  <c r="E73" i="1" s="1"/>
  <c r="D71" i="1"/>
  <c r="E71" i="1" s="1"/>
  <c r="D69" i="1"/>
  <c r="E69" i="1" s="1"/>
  <c r="D67" i="1"/>
  <c r="E67" i="1" s="1"/>
  <c r="D65" i="1"/>
  <c r="E65" i="1" s="1"/>
  <c r="E63" i="1"/>
  <c r="D61" i="1"/>
  <c r="E61" i="1" s="1"/>
  <c r="D59" i="1"/>
  <c r="E59" i="1" s="1"/>
  <c r="D55" i="1"/>
  <c r="E55" i="1" s="1"/>
  <c r="D53" i="1"/>
  <c r="E53" i="1" s="1"/>
  <c r="D57" i="1"/>
  <c r="E57" i="1" s="1"/>
  <c r="D51" i="1"/>
  <c r="E51" i="1" s="1"/>
  <c r="D49" i="1"/>
  <c r="E49" i="1" s="1"/>
  <c r="D47" i="1"/>
  <c r="E47" i="1" s="1"/>
  <c r="D45" i="1"/>
  <c r="E45" i="1" s="1"/>
  <c r="D43" i="1"/>
  <c r="E43" i="1" s="1"/>
  <c r="D41" i="1"/>
  <c r="E41" i="1" s="1"/>
  <c r="D39" i="1"/>
  <c r="E39" i="1" s="1"/>
  <c r="D37" i="1"/>
  <c r="E37" i="1" s="1"/>
  <c r="D35" i="1"/>
  <c r="E35" i="1" s="1"/>
  <c r="D33" i="1"/>
  <c r="E33" i="1" s="1"/>
  <c r="D31" i="1"/>
  <c r="E31" i="1" s="1"/>
  <c r="D29" i="1"/>
  <c r="E29" i="1" s="1"/>
  <c r="D27" i="1"/>
  <c r="E27" i="1" s="1"/>
  <c r="D25" i="1"/>
  <c r="E25" i="1" s="1"/>
  <c r="D23" i="1"/>
  <c r="E23" i="1" s="1"/>
  <c r="D21" i="1"/>
  <c r="E21" i="1" s="1"/>
  <c r="D19" i="1"/>
  <c r="E19" i="1" s="1"/>
  <c r="D17" i="1"/>
  <c r="E17" i="1" s="1"/>
  <c r="D15" i="1"/>
  <c r="E15" i="1" s="1"/>
  <c r="D13" i="1"/>
  <c r="E13" i="1" s="1"/>
  <c r="D11" i="1"/>
  <c r="E11" i="1" s="1"/>
  <c r="D9" i="1"/>
  <c r="E9" i="1" s="1"/>
  <c r="D7" i="1"/>
  <c r="E7" i="1" s="1"/>
  <c r="D5" i="1"/>
  <c r="E5" i="1" s="1"/>
  <c r="D3" i="1"/>
  <c r="E3" i="1" s="1"/>
  <c r="J109" i="6" l="1"/>
  <c r="M109" i="6"/>
  <c r="N2" i="6"/>
  <c r="N109" i="6" s="1"/>
  <c r="N94" i="5"/>
  <c r="J94" i="5"/>
  <c r="M9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53" authorId="0" shapeId="0" xr:uid="{D5975F8D-F696-4BE1-9E8B-D3306A00A855}">
      <text>
        <r>
          <rPr>
            <sz val="9"/>
            <color indexed="81"/>
            <rFont val="Tahoma"/>
            <family val="2"/>
          </rPr>
          <t xml:space="preserve">ES ESTUDIANTE DE OPTOMETRIA </t>
        </r>
      </text>
    </comment>
    <comment ref="F53" authorId="0" shapeId="0" xr:uid="{603E05BF-0427-4AA7-A6CB-2054659F7E16}">
      <text>
        <r>
          <rPr>
            <sz val="9"/>
            <color indexed="81"/>
            <rFont val="Tahoma"/>
            <family val="2"/>
          </rPr>
          <t>SON $2,250,000 PERO SE VAN A DIVIDIR EN 2 CUENTAS DE COBRO</t>
        </r>
      </text>
    </comment>
    <comment ref="B92" authorId="0" shapeId="0" xr:uid="{2693B9F9-7BCA-4C9B-9AD0-3F47DE8AE0D6}">
      <text>
        <r>
          <rPr>
            <sz val="9"/>
            <color indexed="81"/>
            <rFont val="Tahoma"/>
            <family val="2"/>
          </rPr>
          <t xml:space="preserve">ES ESTUDIANTE DE OPTOMETRIA </t>
        </r>
      </text>
    </comment>
    <comment ref="F92" authorId="0" shapeId="0" xr:uid="{763EAF7D-2DA1-435E-86DC-0FE1E58DEEB4}">
      <text>
        <r>
          <rPr>
            <sz val="9"/>
            <color indexed="81"/>
            <rFont val="Tahoma"/>
            <family val="2"/>
          </rPr>
          <t>SON $2,250,000 PERO SE VAN A DIVIDIR EN 2 CUENTAS DE COBRO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66" authorId="0" shapeId="0" xr:uid="{0FB8A88A-85AD-4E08-B7FC-BC15DD9F328B}">
      <text>
        <r>
          <rPr>
            <sz val="9"/>
            <color indexed="81"/>
            <rFont val="Tahoma"/>
            <family val="2"/>
          </rPr>
          <t xml:space="preserve">ES ESTUDIANTE DE OPTOMETRIA </t>
        </r>
      </text>
    </comment>
    <comment ref="F66" authorId="0" shapeId="0" xr:uid="{2332DCEB-DC2E-474A-B51C-057A448BDD65}">
      <text>
        <r>
          <rPr>
            <sz val="9"/>
            <color indexed="81"/>
            <rFont val="Tahoma"/>
            <family val="2"/>
          </rPr>
          <t>SON $2,250,000 PERO SE VAN A DIVIDIR EN 2 CUENTAS DE COBRO</t>
        </r>
      </text>
    </comment>
    <comment ref="B67" authorId="0" shapeId="0" xr:uid="{F208D954-A1FA-45D6-A35C-6A35891D0909}">
      <text>
        <r>
          <rPr>
            <sz val="9"/>
            <color indexed="81"/>
            <rFont val="Tahoma"/>
            <family val="2"/>
          </rPr>
          <t xml:space="preserve">ES ESTUDIANTE DE OPTOMETRIA </t>
        </r>
      </text>
    </comment>
    <comment ref="F67" authorId="0" shapeId="0" xr:uid="{7884630F-52A8-41A0-A4C5-485AE54DE008}">
      <text>
        <r>
          <rPr>
            <sz val="9"/>
            <color indexed="81"/>
            <rFont val="Tahoma"/>
            <family val="2"/>
          </rPr>
          <t>SON $2,250,000 PERO SE VAN A DIVIDIR EN 2 CUENTAS DE COBRO</t>
        </r>
      </text>
    </comment>
    <comment ref="F80" authorId="0" shapeId="0" xr:uid="{15E11922-E7CA-4533-8389-150BEEE838F3}">
      <text>
        <r>
          <rPr>
            <sz val="9"/>
            <color indexed="81"/>
            <rFont val="Tahoma"/>
            <family val="2"/>
          </rPr>
          <t>SON 2,270,000 SE DIVIDE EN 2 CUENTAS DE COBRO</t>
        </r>
      </text>
    </comment>
    <comment ref="F81" authorId="0" shapeId="0" xr:uid="{82ECF110-99E0-43DE-A7BA-CEF27228AA7C}">
      <text>
        <r>
          <rPr>
            <sz val="9"/>
            <color indexed="81"/>
            <rFont val="Tahoma"/>
            <family val="2"/>
          </rPr>
          <t>SON 2,270,000 SE DIVIDE EN 2 CUENTAS DE COBRO</t>
        </r>
      </text>
    </comment>
  </commentList>
</comments>
</file>

<file path=xl/sharedStrings.xml><?xml version="1.0" encoding="utf-8"?>
<sst xmlns="http://schemas.openxmlformats.org/spreadsheetml/2006/main" count="5290" uniqueCount="672">
  <si>
    <t>Alex Andres Cardona Pinilla</t>
  </si>
  <si>
    <t>$ PAGADO</t>
  </si>
  <si>
    <t>RETENCIÓN</t>
  </si>
  <si>
    <t>"BASE"</t>
  </si>
  <si>
    <t>Alexander Forero Forero</t>
  </si>
  <si>
    <t>ALEXANDRA CARDOZO ACUÑA</t>
  </si>
  <si>
    <t>ANDREA IRENE PACHON PERICO</t>
  </si>
  <si>
    <t>ANGELA MARIA SANCHEZ LOZADA</t>
  </si>
  <si>
    <t>BRYAN CAMILO MONTERO DIAZ</t>
  </si>
  <si>
    <t>BRYAN CAMILO VASQUEZ GUERRERO</t>
  </si>
  <si>
    <t>CONSULTAR SI ES ASESOR U OPTO</t>
  </si>
  <si>
    <t>ASESOR</t>
  </si>
  <si>
    <t>OPTOMETRA</t>
  </si>
  <si>
    <t>CARGO</t>
  </si>
  <si>
    <t>NOMBRE</t>
  </si>
  <si>
    <t>CARLOS ANDRES CARDENAS PENAGOS</t>
  </si>
  <si>
    <t>CATHERIN ALEJANDRA RODRIGUEZ MARTINEZ</t>
  </si>
  <si>
    <t>DANIELA NAZARETH BARRIOS QUIROZ</t>
  </si>
  <si>
    <t>DAVID ALEJANDRO ORTIZ AVILA</t>
  </si>
  <si>
    <t>DAVID FELIPE TORRES TRUJILLO</t>
  </si>
  <si>
    <t>DAYAN SOFIA VEGA MARIACA</t>
  </si>
  <si>
    <t>DIANA ALEJANDRA AIZAGA FIGUEROA</t>
  </si>
  <si>
    <t>DIANA MARIA TORRES BRAVO</t>
  </si>
  <si>
    <t>DIEGO ANDREY BARRAGAN MENDEZ</t>
  </si>
  <si>
    <t>EDISON ARLEY PEÑALOZA ARAGON</t>
  </si>
  <si>
    <t>EDNA CAMILA RUIZ BALLESTEROS</t>
  </si>
  <si>
    <t>ELIZABETH CARDENAS ROCHA</t>
  </si>
  <si>
    <t>FANORY VILLALBA PINEDA</t>
  </si>
  <si>
    <t>FREDDY RAMIREZ ARRIETA</t>
  </si>
  <si>
    <t>GABRIELA CALDERON HERNANDEZ</t>
  </si>
  <si>
    <t>GLORIA PATRICIA AGUIRRE SUAREZ</t>
  </si>
  <si>
    <t>GLORIA STEFANIA CASTRO PACHON</t>
  </si>
  <si>
    <t>HECTOR FABIAN PEÑARANDA JURADO</t>
  </si>
  <si>
    <t>INGRID CHAJIRA VALDERRAMA RIOS</t>
  </si>
  <si>
    <t>IVAN AMED ORTIZ CASTELLANOS</t>
  </si>
  <si>
    <t>JENIFER CASTRO BUITRAGO</t>
  </si>
  <si>
    <t>JHASSAI JOSUE DIAZ LOPEZ</t>
  </si>
  <si>
    <t>JHON JAIRO CUADROS VARGAS</t>
  </si>
  <si>
    <t>JHOSTIN CAMILO MARIACA TORRES</t>
  </si>
  <si>
    <t>JHON JAIRO VEGA BENITEZ</t>
  </si>
  <si>
    <t>JONATHAN AUGUSTO MEDINA RAMIREZ</t>
  </si>
  <si>
    <t>JOSE  MIGUEL HERNANDEZ BONILLA</t>
  </si>
  <si>
    <t>JUAN ESTEBAN CARDENAS PENAGOS</t>
  </si>
  <si>
    <t>JUAN MANUEL CESPEDES</t>
  </si>
  <si>
    <t>JUAN SEBASTIAN RAMIREZ GUTIERREZ</t>
  </si>
  <si>
    <t>JULIAN ANDRES LARROTA VILLALBA</t>
  </si>
  <si>
    <t>KAREN VALENTINA CASALLAS MEDINA</t>
  </si>
  <si>
    <t>KELLY JOHANNA PENAGOS PUENTES</t>
  </si>
  <si>
    <t>LAIZ VALENTINA BURBANO SALAZAR</t>
  </si>
  <si>
    <t>LAURA STEFANY MONTERO PINZON</t>
  </si>
  <si>
    <t>LEIDY JOHANA PUENTES BOHORQUEZ</t>
  </si>
  <si>
    <t>LEONARDO STIVEN MEDINA RAMIREZ</t>
  </si>
  <si>
    <t>LIGIA PATRICIA PEÑA BELTRAN</t>
  </si>
  <si>
    <t>LISBETH VIVIANA GONZALEZ CORTES</t>
  </si>
  <si>
    <t>LOREN CAMILA BEDOYA SILVA</t>
  </si>
  <si>
    <t>LUISA FERNANDA LARROTA VILLALBA</t>
  </si>
  <si>
    <t>MARIA ALEJANDRA OLANO MARTINEZ</t>
  </si>
  <si>
    <t>MIGUEL ANGEL GUTIERREZ DAZA</t>
  </si>
  <si>
    <t>NICOL ANGELICA MEDINA RAMIREZ</t>
  </si>
  <si>
    <t>NICOLAS PULIDO GONZALES</t>
  </si>
  <si>
    <t>NILSA IRENE HERNANDEZ</t>
  </si>
  <si>
    <t>PAOLA FERNANDA RUIZ PRADO</t>
  </si>
  <si>
    <t>PATRICIA PORTELA POLANIA</t>
  </si>
  <si>
    <t>RUBIELA PEÑA ULLOA</t>
  </si>
  <si>
    <t>SANDRA PATRICIA ALZATE ECHEVERRY</t>
  </si>
  <si>
    <t>SANDRA PATRICIA CESPEDES</t>
  </si>
  <si>
    <t>SANTIAGO ANDRES CAMPOS PEREZ</t>
  </si>
  <si>
    <t>SOFIA MONCAYO PEREDES</t>
  </si>
  <si>
    <t>VERONICA MARIA BETANCURT GOMEZ</t>
  </si>
  <si>
    <t>YURI SULEIMA PEÑA BERNAL</t>
  </si>
  <si>
    <t>SANTIAGO TORRES MARIACA</t>
  </si>
  <si>
    <t>ALEXA JULIANA VARELA RODRIGUEZ</t>
  </si>
  <si>
    <t>A 13</t>
  </si>
  <si>
    <t>ADMI</t>
  </si>
  <si>
    <t>A V</t>
  </si>
  <si>
    <t>A 10</t>
  </si>
  <si>
    <t>PTO VTA</t>
  </si>
  <si>
    <t>ANGIE LIZBETH BELTRAN PLAZAS</t>
  </si>
  <si>
    <t>LAB</t>
  </si>
  <si>
    <t>ARNULFO MACETO MARTINEZ</t>
  </si>
  <si>
    <t>CUENTA</t>
  </si>
  <si>
    <t>A 12</t>
  </si>
  <si>
    <t>S</t>
  </si>
  <si>
    <t>DANIEL ESTEBAN BAUTISTA</t>
  </si>
  <si>
    <t>DANIELA RINCON PARRA</t>
  </si>
  <si>
    <t>A 8</t>
  </si>
  <si>
    <t>A P</t>
  </si>
  <si>
    <t>G</t>
  </si>
  <si>
    <t>EDNA CAMILA RUIZ BALLETEROS</t>
  </si>
  <si>
    <t>ELIDA NATALIA SANCHEZ PRADA</t>
  </si>
  <si>
    <t>M 9</t>
  </si>
  <si>
    <t>FABIO ALEJANDRO BEDOYA SILVA</t>
  </si>
  <si>
    <t>FERNANDO SANCHEZ BUENO</t>
  </si>
  <si>
    <t>GENSY JULIETH PEÑA RIOS</t>
  </si>
  <si>
    <t>GINA VANESSA GONZALEZ CALVO</t>
  </si>
  <si>
    <t>GLORIA ANDREA CARMONA ARIAS</t>
  </si>
  <si>
    <t>GUILLERMO ALDEMAR CASTILLO RODRIGUEZ</t>
  </si>
  <si>
    <t>HAMER EFREN CARDONA CASTILLO</t>
  </si>
  <si>
    <t>HECTOR JONATHAN CABRERA GUZMAN</t>
  </si>
  <si>
    <t>HEIDY MARIA AREVALO BORRERO</t>
  </si>
  <si>
    <t xml:space="preserve">A P </t>
  </si>
  <si>
    <t>HENRY FONTECHA MENDEZ</t>
  </si>
  <si>
    <t>HERNAN ANDRES RIVERA CORTES</t>
  </si>
  <si>
    <t>JAISON LEONEL FIGUEROA</t>
  </si>
  <si>
    <t>JAMES ALEJANDRO CABRERA GUZMAN</t>
  </si>
  <si>
    <t>JENCI ALEXANDRA DIAZ BUESAQUILLO</t>
  </si>
  <si>
    <t>K</t>
  </si>
  <si>
    <t>JENNY ALEXANDRA HERNANDEZ CHAVEZ</t>
  </si>
  <si>
    <t>JESUS EDUVIN ESCAMILLA BARBOSA</t>
  </si>
  <si>
    <t>JHONNATTAN DAVID SUAREZ ROJAS</t>
  </si>
  <si>
    <t>JOHN JAIRO CORTES GUEVARA</t>
  </si>
  <si>
    <t>JORGE ENRIQUE PEÑA SIERRA</t>
  </si>
  <si>
    <t>JOSE DANIEL RONDON COLMENAREZ</t>
  </si>
  <si>
    <t>JOSE FABIAN BERNAL URREGO</t>
  </si>
  <si>
    <t>M 10</t>
  </si>
  <si>
    <t>JOSE MANUEL SIGUAVITA SANCHEZ</t>
  </si>
  <si>
    <t>JOSE MIGUEL HERNANDEZ BONILLA</t>
  </si>
  <si>
    <t>JUAN CAMILO CARDONA ESCOBAR</t>
  </si>
  <si>
    <t>JUAN DAVID QUINTANA LOPEZ</t>
  </si>
  <si>
    <t>JUAN JOSE HERRERA ALZATE</t>
  </si>
  <si>
    <t>JULIAN ALEXANDER BENAVIDES GOMEZ</t>
  </si>
  <si>
    <t>V</t>
  </si>
  <si>
    <t>LEIDY JOHANNA PUENTES BOHORQUEZ</t>
  </si>
  <si>
    <t>LENNY SMITH PINTO BUCURU</t>
  </si>
  <si>
    <t>F</t>
  </si>
  <si>
    <t xml:space="preserve">LIGIA PATRICIA PEÑA BELTRAN </t>
  </si>
  <si>
    <t xml:space="preserve">MANUEL EUGENIO SIGUAVITA SANCHEZ </t>
  </si>
  <si>
    <t>MARIA LEJANDRA OLANO MARTINEZ</t>
  </si>
  <si>
    <t>MARIA ALEJANDRA VALENCIA AVILA</t>
  </si>
  <si>
    <t>MARLOS MELO</t>
  </si>
  <si>
    <t>DS</t>
  </si>
  <si>
    <t>MIGUEL ANGEL ACUÑA CABEZAS</t>
  </si>
  <si>
    <t>MIREYA CUESTA URREGO</t>
  </si>
  <si>
    <t>NATALIA TRIANA DIAZ</t>
  </si>
  <si>
    <t>NICOLAS PULIDO GONZALEZ</t>
  </si>
  <si>
    <t>OSCAR ALBERTO ACOSTA VELASQUEZ</t>
  </si>
  <si>
    <t xml:space="preserve">PAOLA FERNANDA RUIZ PRADO </t>
  </si>
  <si>
    <t>PAOLA JOHANNA PEÑA AREVALO</t>
  </si>
  <si>
    <t>RAUL RAMIREZ RAMIREZ</t>
  </si>
  <si>
    <t>RONAL STIVEN CHACON BUITRAGO</t>
  </si>
  <si>
    <t>ROSENDO SOSA VELASQUEZ</t>
  </si>
  <si>
    <t xml:space="preserve">A V </t>
  </si>
  <si>
    <t>SANDRA VIVIANA OSORIO ARAQUE</t>
  </si>
  <si>
    <t>SEBASTIAN QUIÑONES MOSQUERA</t>
  </si>
  <si>
    <t>SHARON DANIELA ACARDENAS PENAGOS</t>
  </si>
  <si>
    <t>SOFIA MONCAYO PAREDES</t>
  </si>
  <si>
    <t>VALERY ANDREA NIETO LOAIZA</t>
  </si>
  <si>
    <t>YENNY ROCIO AVILA QUIROGA</t>
  </si>
  <si>
    <t>YERIN SANTIAGO PEREZ GUEVARA</t>
  </si>
  <si>
    <t>ZORAIDA TORRES PARRA</t>
  </si>
  <si>
    <t>ZULMA ALEXANDRA SANCHEZ CAMPOS</t>
  </si>
  <si>
    <t>PARA VALIDAR</t>
  </si>
  <si>
    <t>% RTE</t>
  </si>
  <si>
    <t>ALBERT JUSERH EPIEYU PUSHAINA</t>
  </si>
  <si>
    <t>VALIDACIÓN</t>
  </si>
  <si>
    <t>DIF</t>
  </si>
  <si>
    <t>ALEX ANDRES CARDONA PINILLA</t>
  </si>
  <si>
    <t>ALEXANDER FORERO FORERO</t>
  </si>
  <si>
    <t>ANA MILENA FLOREZ TORRES</t>
  </si>
  <si>
    <t>BRAYAN CAMILO MARTINEZ BERNAL</t>
  </si>
  <si>
    <t>DIANA JUANITA BASTIDAS MONROY</t>
  </si>
  <si>
    <t xml:space="preserve"> </t>
  </si>
  <si>
    <t>JEISON EFREN MONTERO ORTIZ</t>
  </si>
  <si>
    <t>JURY MARCELA BRIÑEZ VERGARA</t>
  </si>
  <si>
    <t>KAREN NATALIA SANABRIA NIÑO</t>
  </si>
  <si>
    <t>KARENT XIMENA MARTINEZ LOPEZ</t>
  </si>
  <si>
    <t>MARIA ALEJANDRA NIÑO ANTOLINEZ</t>
  </si>
  <si>
    <t>MARIA CAMILA CASALLAS GUTIERREZ</t>
  </si>
  <si>
    <t>NICOLAS JIMENEZ CAONA</t>
  </si>
  <si>
    <t>NIKOL ANDREA VILLADA CANTE</t>
  </si>
  <si>
    <t>SANTIAGO ANDRES CAMPO PEREZ</t>
  </si>
  <si>
    <t>SANTIAGO ANDRES PRADA FIGUEROA</t>
  </si>
  <si>
    <t>YEILIN MARIA FABREGA JASPE</t>
  </si>
  <si>
    <t>YULIAN DAVID MEJIA CORTES</t>
  </si>
  <si>
    <t>ANGY LORENA DIAZ FUNEME</t>
  </si>
  <si>
    <t>ESTEFANIA LERMA TORO</t>
  </si>
  <si>
    <t>FIORELA KAROLAY ROSAS CARDONA</t>
  </si>
  <si>
    <t>LINDA STEFANY ROJAS MALAGON</t>
  </si>
  <si>
    <t>LUZ JEYMI LEMUS LAVERDE</t>
  </si>
  <si>
    <t>SANDRA MILENA ARIAS RAMIREZ</t>
  </si>
  <si>
    <t>YENNY MARCELA ALBORNOZ MARIN</t>
  </si>
  <si>
    <t>ADIANA NALLERLY RIOS RODRIGUEZ</t>
  </si>
  <si>
    <t>A12 Y AP</t>
  </si>
  <si>
    <t>AV</t>
  </si>
  <si>
    <t>ANDRES DAVID PEREZ BEJARANO</t>
  </si>
  <si>
    <t>ANGIE CAROLINA GOMEZ GUEVARA</t>
  </si>
  <si>
    <t>AP</t>
  </si>
  <si>
    <t>% RTE ICA</t>
  </si>
  <si>
    <t>ASHLY GIANELLA BARRERA AVELLANEDA</t>
  </si>
  <si>
    <t>A10</t>
  </si>
  <si>
    <t xml:space="preserve">A12  </t>
  </si>
  <si>
    <t>CLAUDIA XIMENA CARMONA</t>
  </si>
  <si>
    <t>A12</t>
  </si>
  <si>
    <t>DANIEL OXWANDI BLANCO CAMPAÑA</t>
  </si>
  <si>
    <t>DAYANNA SANCHEZ MAYORGA</t>
  </si>
  <si>
    <t>DEIBY CAMILO CARDENAS SALAZAR</t>
  </si>
  <si>
    <t>A12 Y G</t>
  </si>
  <si>
    <t>FERNANDO RUIZ HERRERA</t>
  </si>
  <si>
    <t>G Y A10</t>
  </si>
  <si>
    <t>FRANKLIN STIVEL PIZA MACETA</t>
  </si>
  <si>
    <t>GUSTAVO ZARATE HERNANDEZ</t>
  </si>
  <si>
    <t>A8</t>
  </si>
  <si>
    <t>HARRISON STEVEN SANCHEZ PEÑARANDA</t>
  </si>
  <si>
    <t>JUAN JOSE MORENO REYES</t>
  </si>
  <si>
    <t>KYLIE VALENTINA RUBIANO SUAZO</t>
  </si>
  <si>
    <t>LAURA VALENTINA CASTAÑEDA VIVAS</t>
  </si>
  <si>
    <t>LEIDY JOHANNA RODRIGUEZ CORDOBA</t>
  </si>
  <si>
    <t>LINA MAYERLY ESCOBAR RODRIGUEZ</t>
  </si>
  <si>
    <t>MANUEL EUGENIO SIGUAVITA SANCHEZ</t>
  </si>
  <si>
    <t>MARIANA ALEJANDRA PAEZ SANCHEZ</t>
  </si>
  <si>
    <t>MARIANA CASTRO GONZALEZ</t>
  </si>
  <si>
    <t>MARLON DARIO BASTO MOJICA</t>
  </si>
  <si>
    <t xml:space="preserve">ZULMA ALEXANDRA SANCHEZ CAMPOS </t>
  </si>
  <si>
    <t>M9</t>
  </si>
  <si>
    <t>A13</t>
  </si>
  <si>
    <t>LUISA FERNANDA LARROTA</t>
  </si>
  <si>
    <t>ADRIANA NALLERLY RIOS RODRIGUEZ</t>
  </si>
  <si>
    <t>DALILA GUEVARA RUSSI</t>
  </si>
  <si>
    <t>DIEGO FERNANDO JIMENEZ BOTERO</t>
  </si>
  <si>
    <t>GUSTAVO PARRA BRICEÑO</t>
  </si>
  <si>
    <t>INGRID JOHANNA FARIETA NUÑEZ</t>
  </si>
  <si>
    <t>JEIMY CAROLINA RAMIREZ REY</t>
  </si>
  <si>
    <t>JESSIKA LORENA RODRIGUEZ MOLINA</t>
  </si>
  <si>
    <t>JOHAN ESTEBAN CARDENAS RODRIGUEZ</t>
  </si>
  <si>
    <t>JOHANA MARCELA TORRES CARMONA</t>
  </si>
  <si>
    <t>JOHN JAIRO VEGA BENITEZ</t>
  </si>
  <si>
    <t>JUAN CARLOS MONTES CASTILLO</t>
  </si>
  <si>
    <t>JUAN DANIEL GOMEZ MARIN</t>
  </si>
  <si>
    <t>LAURA DANIELA PULGARIN SERNA</t>
  </si>
  <si>
    <t>LAURA NATALIA PEREZ PATIÑO</t>
  </si>
  <si>
    <t>LISSETH PORTELA RAMIREZ</t>
  </si>
  <si>
    <t>NICOL DANIELA QUIÑONEZ MEZA</t>
  </si>
  <si>
    <t>PAULA ANDREA PAEZ CAÑON</t>
  </si>
  <si>
    <t>SHARON DANIELA CARDENAS PENAGOS</t>
  </si>
  <si>
    <t>VALERIA CHAVEZ CARDONA</t>
  </si>
  <si>
    <t>Nombres</t>
  </si>
  <si>
    <t>DireccionPrincipal</t>
  </si>
  <si>
    <t>TelefonoPrincipal</t>
  </si>
  <si>
    <t>Celular1Principal</t>
  </si>
  <si>
    <t>Tipo</t>
  </si>
  <si>
    <t>Fecha</t>
  </si>
  <si>
    <t>Documento</t>
  </si>
  <si>
    <t>Cuenta</t>
  </si>
  <si>
    <t>Concepto</t>
  </si>
  <si>
    <t>Saldos</t>
  </si>
  <si>
    <t>CL 11A 29 05</t>
  </si>
  <si>
    <t>Cuentas por Cobrar</t>
  </si>
  <si>
    <t>ce -TES 16054 ( )</t>
  </si>
  <si>
    <t>13301503 anticipo turnos &amp; metas</t>
  </si>
  <si>
    <t>META DÍA DOMINGO ADMI</t>
  </si>
  <si>
    <t/>
  </si>
  <si>
    <t>TURNO DOMINGO FONTIBON</t>
  </si>
  <si>
    <t>Total Cuentas por Cobrar</t>
  </si>
  <si>
    <t>Total ADRIANA NALLERLY RIOS RODRIGUEZ</t>
  </si>
  <si>
    <t>DIAGONAL 5 B 87 A 77</t>
  </si>
  <si>
    <t>ce -TES 15959 ( )</t>
  </si>
  <si>
    <t>TURNO DOMINGO A13</t>
  </si>
  <si>
    <t>ce -TES 16123 ( )</t>
  </si>
  <si>
    <t>Total ALEX ANDRES CARDONA PINILLA</t>
  </si>
  <si>
    <t>CL 28 13 6</t>
  </si>
  <si>
    <t>60154563255</t>
  </si>
  <si>
    <t>ce -TES 15798 ( )</t>
  </si>
  <si>
    <t>APOYO G</t>
  </si>
  <si>
    <t>ce -TES 15800 ( )</t>
  </si>
  <si>
    <t>TURNO G</t>
  </si>
  <si>
    <t>ce -TES 15874 ( )</t>
  </si>
  <si>
    <t>APOYO AV</t>
  </si>
  <si>
    <t>ce -TES 15876 ( )</t>
  </si>
  <si>
    <t>TURNO M9</t>
  </si>
  <si>
    <t>ce -TES 15957 ( )</t>
  </si>
  <si>
    <t>APOYO AP</t>
  </si>
  <si>
    <t>META AP</t>
  </si>
  <si>
    <t>TURNO DOMINGO A10</t>
  </si>
  <si>
    <t>ce -TES 16046 ( )</t>
  </si>
  <si>
    <t>ce -TES 16048 ( )</t>
  </si>
  <si>
    <t>TURNO DOMINGO M9</t>
  </si>
  <si>
    <t>ce -TES 16114 ( )</t>
  </si>
  <si>
    <t>TURNO AV</t>
  </si>
  <si>
    <t>Total ANDRES DAVID PEREZ BEJARANO</t>
  </si>
  <si>
    <t>CRA 3 6 75 SUR</t>
  </si>
  <si>
    <t>3112713454</t>
  </si>
  <si>
    <t>TURNO OPTOMETRA AV</t>
  </si>
  <si>
    <t>META AV</t>
  </si>
  <si>
    <t>Total ANGELA MARIA SANCHEZ LOZADA</t>
  </si>
  <si>
    <t>CL 68 32 27</t>
  </si>
  <si>
    <t>TURNO OPTOMETRA A13</t>
  </si>
  <si>
    <t>Total ANGY LORENA DIAZ FUNEME</t>
  </si>
  <si>
    <t>CALLE 18 N 8 82</t>
  </si>
  <si>
    <t>Total ASHLY GIANELLA BARRERA AVELLANEDA</t>
  </si>
  <si>
    <t>CRA 92D # 27D-84</t>
  </si>
  <si>
    <t>3229337635</t>
  </si>
  <si>
    <t>TURNO A13</t>
  </si>
  <si>
    <t>Total BRYAN CAMILO MONTERO DIAZ</t>
  </si>
  <si>
    <t>CR 12 45 7</t>
  </si>
  <si>
    <t>2451454</t>
  </si>
  <si>
    <t>ce -TES 15886 ( )</t>
  </si>
  <si>
    <t>TURNO OPTOMETRA DOMINGO SOACHA</t>
  </si>
  <si>
    <t>ce -TES 15980 ( )</t>
  </si>
  <si>
    <t>META OPTOMETRA DÍA SABADO SOACHA</t>
  </si>
  <si>
    <t>META DÍA SABADO SOACHA</t>
  </si>
  <si>
    <t>ce -TES 16106 ( )</t>
  </si>
  <si>
    <t>ABONO DE TURNO FDS</t>
  </si>
  <si>
    <t>ce -TES 16118 ( )</t>
  </si>
  <si>
    <t>PG SALDO TURNO FDS 14/09/2025 S</t>
  </si>
  <si>
    <t>Total BRYAN CAMILO VASQUEZ GUERRERO</t>
  </si>
  <si>
    <t>CALLE 7 D 81 B 03</t>
  </si>
  <si>
    <t>TURNO DOMINGO AP</t>
  </si>
  <si>
    <t>Total DALILA GUEVARA RUSSI</t>
  </si>
  <si>
    <t>CRA 148 B 134 A 23_x000D_
CRA 148 B 134 A 23</t>
  </si>
  <si>
    <t>3005015544</t>
  </si>
  <si>
    <t>TURNO A12</t>
  </si>
  <si>
    <t>TURNO DOMINGO A12</t>
  </si>
  <si>
    <t>Total DANIEL OXWANDI BLANCO CAMPAÑA</t>
  </si>
  <si>
    <t>CRA 73 # 76A-33</t>
  </si>
  <si>
    <t>3208643615</t>
  </si>
  <si>
    <t>Total DANIELA NAZARETH BARRIOS QUIROZ</t>
  </si>
  <si>
    <t>CL 30 50 21</t>
  </si>
  <si>
    <t>3184706633</t>
  </si>
  <si>
    <t>ce -TES 15814 ( )</t>
  </si>
  <si>
    <t>META A8</t>
  </si>
  <si>
    <t>TURNO OPTOMETRA A8</t>
  </si>
  <si>
    <t>META ANDES 8 06/09/25</t>
  </si>
  <si>
    <t>TURNO OPTOMETRA DOMINGO A8</t>
  </si>
  <si>
    <t>Total DAVID ALEJANDRO ORTIZ AVILA</t>
  </si>
  <si>
    <t>DG 26 25 01</t>
  </si>
  <si>
    <t>3231548525</t>
  </si>
  <si>
    <t>TURNO OPTOMETRA A10</t>
  </si>
  <si>
    <t>TURNO OPTOMETRA A12</t>
  </si>
  <si>
    <t>TURNO A10</t>
  </si>
  <si>
    <t>Total DAYANNA SANCHEZ MAYORGA</t>
  </si>
  <si>
    <t>CL 188 12 35</t>
  </si>
  <si>
    <t>3245157783</t>
  </si>
  <si>
    <t>TURNO AP</t>
  </si>
  <si>
    <t>META GLOBAL AP</t>
  </si>
  <si>
    <t>Total DIANA ALEJANDRA AIZAGA FIGUEROA</t>
  </si>
  <si>
    <t>CALLE 14 108 97</t>
  </si>
  <si>
    <t>3224729305</t>
  </si>
  <si>
    <t>ce -TES 16124 ( )</t>
  </si>
  <si>
    <t>TURNO DOMINGO F</t>
  </si>
  <si>
    <t>Total DIANA MARIA TORRES BRAVO</t>
  </si>
  <si>
    <t>CALLE 61D BIS # 18K 76 SUR</t>
  </si>
  <si>
    <t>3046566136</t>
  </si>
  <si>
    <t>BONO POR META FONTIBON</t>
  </si>
  <si>
    <t>HORAS EXTRAS LABORADAS</t>
  </si>
  <si>
    <t>ce -TES 15919 ( )</t>
  </si>
  <si>
    <t>MANEJO DE CAJA SEPTIEMBRE</t>
  </si>
  <si>
    <t>BONO META DOMINGO F</t>
  </si>
  <si>
    <t>META DIA DOMINGO FONTIBON</t>
  </si>
  <si>
    <t>ce -TES 16084 ( )</t>
  </si>
  <si>
    <t>BONIFICACIÓN 1 AL 15 SEPTIEMBRE POR TIEMPO (TURNOS) FONTIBON</t>
  </si>
  <si>
    <t>Total DIEGO ANDREY BARRAGAN MENDEZ</t>
  </si>
  <si>
    <t>NC -AJUS 7 ( )</t>
  </si>
  <si>
    <t>AJUSTE CUENTA DE ANTICIPO TURNOS</t>
  </si>
  <si>
    <t>Total DIEGO FERNANDO JIMENEZ BOTERO</t>
  </si>
  <si>
    <t>CRA 111 78 06</t>
  </si>
  <si>
    <t>3123636595</t>
  </si>
  <si>
    <t>META AP SABADO 20 SEPT</t>
  </si>
  <si>
    <t>Total EDISON ARLEY PEÑALOZA ARAGON</t>
  </si>
  <si>
    <t>CR 18 48 13</t>
  </si>
  <si>
    <t>3214580940</t>
  </si>
  <si>
    <t>TURNO ADMI</t>
  </si>
  <si>
    <t>TURNO BODEGA</t>
  </si>
  <si>
    <t>TURNO ADMINISTRACIÓN DOMINGO</t>
  </si>
  <si>
    <t>Total EDNA CAMILA RUIZ BALLESTEROS</t>
  </si>
  <si>
    <t>CL 85 74 96</t>
  </si>
  <si>
    <t>3213289475</t>
  </si>
  <si>
    <t>TURNO OPTOMETRA DOMINGO AP</t>
  </si>
  <si>
    <t>TURNO OPTOMETRA DOMINGO AV</t>
  </si>
  <si>
    <t>Total ELIDA NATALIA SANCHEZ PRADA</t>
  </si>
  <si>
    <t>CR 103 65 98</t>
  </si>
  <si>
    <t>3123123985</t>
  </si>
  <si>
    <t>TURNO DOMINGO AV</t>
  </si>
  <si>
    <t>Total ELIZABETH CARDENAS ROCHA</t>
  </si>
  <si>
    <t>CLL 40 SUR</t>
  </si>
  <si>
    <t>3243342249</t>
  </si>
  <si>
    <t>ce -TES 16066 ( )</t>
  </si>
  <si>
    <t>COMISIONES MES DE AGOSTO</t>
  </si>
  <si>
    <t>Total ESTEFANIA LERMA TORO</t>
  </si>
  <si>
    <t>CL 17 10 48</t>
  </si>
  <si>
    <t>3115586460</t>
  </si>
  <si>
    <t>APOYO DOMINGOS SIN MENSAJERO</t>
  </si>
  <si>
    <t>ce -TES 15931 ( )</t>
  </si>
  <si>
    <t>HORAS EXTRAS 2DA QUINCENA AGOSTO LAB</t>
  </si>
  <si>
    <t>APOYO MENSAJERIA DOMINGOS</t>
  </si>
  <si>
    <t>TURNO DOMINGO BODEGA</t>
  </si>
  <si>
    <t>TURNO BODEGA DOMINGO</t>
  </si>
  <si>
    <t>Total FANORY VILLALBA PINEDA</t>
  </si>
  <si>
    <t>CLL 1 D  6 - 40</t>
  </si>
  <si>
    <t>3188596918</t>
  </si>
  <si>
    <t>MANEJO DE CAJA AGOSTO G</t>
  </si>
  <si>
    <t>TURNO DOMINGO G</t>
  </si>
  <si>
    <t>Total FERNANDO RUIZ HERRERA</t>
  </si>
  <si>
    <t>CR 73 62 45</t>
  </si>
  <si>
    <t>3125300025</t>
  </si>
  <si>
    <t>MANEJO DE CAJA AGOSTO AP</t>
  </si>
  <si>
    <t>Total FERNANDO SANCHEZ BUENO</t>
  </si>
  <si>
    <t>AV CL 68 10 36</t>
  </si>
  <si>
    <t>TURNO OPTOMETRA A12 22/08/2025</t>
  </si>
  <si>
    <t>TURNO OPTOMETRA ANDES VISIÓN</t>
  </si>
  <si>
    <t>TURNO OPTOMETRA M9</t>
  </si>
  <si>
    <t>TURNO OPTOMETRA AP</t>
  </si>
  <si>
    <t>TURNO OPTOMETRA DOMINGO M9</t>
  </si>
  <si>
    <t>TURNO OPTOEMTRA AV</t>
  </si>
  <si>
    <t>Total FIORELA KAROLAY ROSAS CARDONA</t>
  </si>
  <si>
    <t>CR 27 4 10</t>
  </si>
  <si>
    <t>3108536424</t>
  </si>
  <si>
    <t>Total FREDDY RAMIREZ ARRIETA</t>
  </si>
  <si>
    <t>TV 23A 89BIS 10</t>
  </si>
  <si>
    <t>TURNO OPTOMETRA DOMINGO KENNEDY</t>
  </si>
  <si>
    <t>META SABADO G</t>
  </si>
  <si>
    <t>TURNO OPTOMETRA DOMINGO K</t>
  </si>
  <si>
    <t>Total GABRIELA CALDERON HERNANDEZ</t>
  </si>
  <si>
    <t>CRA 12C  26 75</t>
  </si>
  <si>
    <t>3214535902</t>
  </si>
  <si>
    <t>META A10</t>
  </si>
  <si>
    <t>TURNO DOMINGO Y META S</t>
  </si>
  <si>
    <t>Total GINA VANESSA GONZALEZ CALVO</t>
  </si>
  <si>
    <t>CR 17 05 30</t>
  </si>
  <si>
    <t>MANEJO DE CAJA AGOSTO A13</t>
  </si>
  <si>
    <t>Total GLORIA ANDREA CARMONA ARIAS</t>
  </si>
  <si>
    <t>CRA 13 32 15</t>
  </si>
  <si>
    <t>3014302626</t>
  </si>
  <si>
    <t>Total GLORIA PATRICIA AGUIRRE SUAREZ</t>
  </si>
  <si>
    <t>CR 9 38 23</t>
  </si>
  <si>
    <t>3183288748</t>
  </si>
  <si>
    <t>Total GUILLERMO ALDEMAR CASTILLO RODRIGUEZ</t>
  </si>
  <si>
    <t>CLL 18 12 87</t>
  </si>
  <si>
    <t>3521894</t>
  </si>
  <si>
    <t>TURNO DOMINGO A8</t>
  </si>
  <si>
    <t>Total GUSTAVO PARRA BRICEÑO</t>
  </si>
  <si>
    <t>CRA 69 D  4 -31 SUR</t>
  </si>
  <si>
    <t>3143021921</t>
  </si>
  <si>
    <t>TURNO A8</t>
  </si>
  <si>
    <t>Total GUSTAVO ZARATE HERNANDEZ</t>
  </si>
  <si>
    <t>CL 156 100 30</t>
  </si>
  <si>
    <t>3016000377</t>
  </si>
  <si>
    <t>Total HECTOR FABIAN PEÑARANDA JURADO</t>
  </si>
  <si>
    <t>CRA 73 D # 35 20</t>
  </si>
  <si>
    <t>3133322268</t>
  </si>
  <si>
    <t>TURNO ADMIN</t>
  </si>
  <si>
    <t>TURNO DOMINGO 21/09/25</t>
  </si>
  <si>
    <t>Total HECTOR JONATHAN CABRERA GUZMAN</t>
  </si>
  <si>
    <t>CL 78 A 62 26</t>
  </si>
  <si>
    <t>Total HEIDY MARIA AREVALO BORRERO</t>
  </si>
  <si>
    <t>CL 81 51 33</t>
  </si>
  <si>
    <t>3205088750</t>
  </si>
  <si>
    <t>Total HENRY FONTECHA MENDEZ</t>
  </si>
  <si>
    <t>CL 36 C 24 10</t>
  </si>
  <si>
    <t>Total INGRID JOHANNA FARIETA NUÑEZ</t>
  </si>
  <si>
    <t>CALLE 18  8 82</t>
  </si>
  <si>
    <t>ce - 9640 ( )</t>
  </si>
  <si>
    <t>PAGO COMISIONES BRIGADAS 2023-2025</t>
  </si>
  <si>
    <t>Total JEIMY CAROLINA RAMIREZ REY</t>
  </si>
  <si>
    <t>CRA 11 67 81</t>
  </si>
  <si>
    <t>3222228470</t>
  </si>
  <si>
    <t>Total JENIFER CASTRO BUITRAGO</t>
  </si>
  <si>
    <t>CR 6 31 70</t>
  </si>
  <si>
    <t>3004126990</t>
  </si>
  <si>
    <t>TURNO DOMINGO SOACHA</t>
  </si>
  <si>
    <t>BONIFICACIÓN JULIO Y AGOSTO SOACHA</t>
  </si>
  <si>
    <t>META DEL DÍA SOACHA</t>
  </si>
  <si>
    <t>TURNO DÍA DOMINGO SOACHA</t>
  </si>
  <si>
    <t>ce -TES 16095 ( )</t>
  </si>
  <si>
    <t>BONIFICACIÓN DEL 1 AL 15 SEPTIEMBRE</t>
  </si>
  <si>
    <t>Total JENNY ALEXANDRA HERNANDEZ CHAVEZ</t>
  </si>
  <si>
    <t>CR 15 90 36</t>
  </si>
  <si>
    <t>3102824647</t>
  </si>
  <si>
    <t>TURNO OPTOMETRA 26/08/25 SOACHA</t>
  </si>
  <si>
    <t>Total JESSIKA LORENA RODRIGUEZ MOLINA</t>
  </si>
  <si>
    <t>CR 1 101 05</t>
  </si>
  <si>
    <t>3172656386</t>
  </si>
  <si>
    <t>TURNO TALLA LABORATORIO</t>
  </si>
  <si>
    <t>ce -TES 15854 ( )</t>
  </si>
  <si>
    <t>TURNO MAQUINA COATING</t>
  </si>
  <si>
    <t>Total JESUS EDUVIN ESCAMILLA BARBOSA</t>
  </si>
  <si>
    <t>LAS NIEVES</t>
  </si>
  <si>
    <t>3195704557</t>
  </si>
  <si>
    <t>MANEJO DE CAJA AGOSTO A10</t>
  </si>
  <si>
    <t>Total JHON JAIRO CUADROS VARGAS</t>
  </si>
  <si>
    <t>CALLE 152 # 72 - 35</t>
  </si>
  <si>
    <t>3203847990</t>
  </si>
  <si>
    <t>Total JHONNATTAN DAVID SUAREZ ROJAS</t>
  </si>
  <si>
    <t>CLL 31 SUR 9C 51 ESTE</t>
  </si>
  <si>
    <t>Total JHOSTIN CAMILO MARIACA TORRES</t>
  </si>
  <si>
    <t>CL 68 23 15</t>
  </si>
  <si>
    <t>TURNO OPTOMETRA DOMINGO FONTIBON</t>
  </si>
  <si>
    <t>TURNO OPTOMETRA DOMINGO F</t>
  </si>
  <si>
    <t>Total JOHAN ESTEBAN CARDENAS RODRIGUEZ</t>
  </si>
  <si>
    <t>CR 72 10 8</t>
  </si>
  <si>
    <t>Total JOHANA MARCELA TORRES CARMONA</t>
  </si>
  <si>
    <t>TV 23 56 09B</t>
  </si>
  <si>
    <t>3002147584</t>
  </si>
  <si>
    <t>Total JOHN JAIRO VEGA BENITEZ</t>
  </si>
  <si>
    <t>TV 90 24 12</t>
  </si>
  <si>
    <t>3197164593</t>
  </si>
  <si>
    <t>TURNO OPTOMETRA G</t>
  </si>
  <si>
    <t>Total JONATHAN AUGUSTO MEDINA RAMIREZ</t>
  </si>
  <si>
    <t>TURNO OPTOMETRA DOMINGO G</t>
  </si>
  <si>
    <t>Total JORGE ENRIQUE PEÑA SIERRA</t>
  </si>
  <si>
    <t>CARRERA 4# 1 SUR 46</t>
  </si>
  <si>
    <t>3138683726</t>
  </si>
  <si>
    <t>Total JOSE MIGUEL HERNANDEZ BONILLA</t>
  </si>
  <si>
    <t>CL 19 102 47</t>
  </si>
  <si>
    <t>3227306200</t>
  </si>
  <si>
    <t>ce -TES 15018 ( )</t>
  </si>
  <si>
    <t>PAGO ANTC FEEM5502 UNIÓN PARA RIEL DE SPOT</t>
  </si>
  <si>
    <t>Total JUAN CARLOS MONTES CASTILLO</t>
  </si>
  <si>
    <t>CL 18 8 82</t>
  </si>
  <si>
    <t>Total JUAN DANIEL GOMEZ MARIN</t>
  </si>
  <si>
    <t>CR 5 185 21</t>
  </si>
  <si>
    <t>3108851709</t>
  </si>
  <si>
    <t>Total JUAN DAVID QUINTANA LOPEZ</t>
  </si>
  <si>
    <t>CL 15 10 02</t>
  </si>
  <si>
    <t>3212560550</t>
  </si>
  <si>
    <t>APOYO A13</t>
  </si>
  <si>
    <t>Total JUAN ESTEBAN CARDENAS PENAGOS</t>
  </si>
  <si>
    <t>CR 85 12 30</t>
  </si>
  <si>
    <t>3113113635</t>
  </si>
  <si>
    <t>Total JUAN MANUEL CESPEDES</t>
  </si>
  <si>
    <t>CR 77 18 51</t>
  </si>
  <si>
    <t>3188276445</t>
  </si>
  <si>
    <t>TURNO ADMINISTRACIÓN 24 AGO</t>
  </si>
  <si>
    <t>Total JULIAN ALEXANDER BENAVIDES GOMEZ</t>
  </si>
  <si>
    <t>CALLE 17 B ESTE # 10 B 48</t>
  </si>
  <si>
    <t>3118232247</t>
  </si>
  <si>
    <t>TURNO MENSAJERIA</t>
  </si>
  <si>
    <t>ce -TES 16024 ( )</t>
  </si>
  <si>
    <t>TURNO / INVENTARIO EN FONTIBON</t>
  </si>
  <si>
    <t>TURNO ADMINISTRACIÓN</t>
  </si>
  <si>
    <t>Total JULIAN ANDRES LARROTA VILLALBA</t>
  </si>
  <si>
    <t>CL 36 15 20</t>
  </si>
  <si>
    <t>TURNO OPTOMETRA DOMINGO V</t>
  </si>
  <si>
    <t>ce -TES 16067 ( )</t>
  </si>
  <si>
    <t>TURNO DOMINGO VENECIA 14 DE SEPTIEMBRE</t>
  </si>
  <si>
    <t>Total KAREN NATALIA SANABRIA NIÑO</t>
  </si>
  <si>
    <t>CR 45 32</t>
  </si>
  <si>
    <t>3213264214</t>
  </si>
  <si>
    <t>Total KARENT XIMENA MARTINEZ LOPEZ</t>
  </si>
  <si>
    <t>DG 4 8 81</t>
  </si>
  <si>
    <t>3227519273</t>
  </si>
  <si>
    <t>Total KELLY JOHANNA PENAGOS PUENTES</t>
  </si>
  <si>
    <t>CL 89 36A 15</t>
  </si>
  <si>
    <t>Total KYLIE VALENTINA RUBIANO SUAZO</t>
  </si>
  <si>
    <t>CL 23A 34 09</t>
  </si>
  <si>
    <t>Total LAIZ VALENTINA BURBANO SALAZAR</t>
  </si>
  <si>
    <t>CL 63 23 06</t>
  </si>
  <si>
    <t>Total LAURA DANIELA PULGARIN SERNA</t>
  </si>
  <si>
    <t>CL 7 10 6</t>
  </si>
  <si>
    <t>APOYO A10</t>
  </si>
  <si>
    <t>Total LAURA NATALIA PEREZ PATIÑO</t>
  </si>
  <si>
    <t>CR 1 98 48</t>
  </si>
  <si>
    <t>3017280612</t>
  </si>
  <si>
    <t>META ANDES 10 06/09/25</t>
  </si>
  <si>
    <t>TURNO OPTOMETRA DOMINGO A10</t>
  </si>
  <si>
    <t>Total LAURA STEFANY MONTERO PINZON</t>
  </si>
  <si>
    <t>CR 18 14 07</t>
  </si>
  <si>
    <t>3228362863</t>
  </si>
  <si>
    <t>TURNO DOMINGO VENECIA</t>
  </si>
  <si>
    <t>ce -TES 15901 ( )</t>
  </si>
  <si>
    <t>HORAS EXTRAS JULIO Y AGOSTO</t>
  </si>
  <si>
    <t>MANEJO DE CAJA VENECIA</t>
  </si>
  <si>
    <t>TURNO DOMINGO V</t>
  </si>
  <si>
    <t>BONIFICACIÓN DEL 1 AL 15 SEPTIEMBRE VENECIA</t>
  </si>
  <si>
    <t>TURNO DÍA DOMINGO VENECIA</t>
  </si>
  <si>
    <t>Total LEIDY JOHANNA PUENTES BOHORQUEZ</t>
  </si>
  <si>
    <t>CLL 49 F BIS 0 20 ESTE</t>
  </si>
  <si>
    <t>3118069723</t>
  </si>
  <si>
    <t>TURNO DOMINGO ADMI</t>
  </si>
  <si>
    <t>Total LENNY SMITH PINTO BUCURU</t>
  </si>
  <si>
    <t>CR 90 75 77</t>
  </si>
  <si>
    <t>3212468317</t>
  </si>
  <si>
    <t>Total LEONARDO STIVEN MEDINA RAMIREZ</t>
  </si>
  <si>
    <t>CRA 50 12 47</t>
  </si>
  <si>
    <t>Total LINDA STEFANY ROJAS MALAGON</t>
  </si>
  <si>
    <t>DG 17 B 88 77 AP 304 T 8</t>
  </si>
  <si>
    <t>TURNO OPTOMETRA DOMINGO ANDES 12</t>
  </si>
  <si>
    <t>TURNO OPTOMETRA DOMINGO A12</t>
  </si>
  <si>
    <t>Total LISBETH VIVIANA GONZALEZ CORTES</t>
  </si>
  <si>
    <t>CL 45 SUR 78 45</t>
  </si>
  <si>
    <t>Total LISSETH PORTELA RAMIREZ</t>
  </si>
  <si>
    <t>ce -TES 15774 ( )</t>
  </si>
  <si>
    <t>TURNO OPTOMETRA SOACHA 20/08/2025</t>
  </si>
  <si>
    <t>ce -TES 15784 ( )</t>
  </si>
  <si>
    <t>TURNO OPTOMETRA A12 21/08/2025</t>
  </si>
  <si>
    <t>Total LOREN CAMILA BEDOYA SILVA</t>
  </si>
  <si>
    <t>3215854632</t>
  </si>
  <si>
    <t>TURNO OPTOMETRA DOMINGO VENECIA</t>
  </si>
  <si>
    <t>Total MARLON DARIO BASTO MOJICA</t>
  </si>
  <si>
    <t>TV 96 21 70</t>
  </si>
  <si>
    <t>3127558442</t>
  </si>
  <si>
    <t>TURNO SABADO FONTIBON</t>
  </si>
  <si>
    <t>TURNO SABADO F</t>
  </si>
  <si>
    <t>Total MIGUEL ANGEL GUTIERREZ DAZA</t>
  </si>
  <si>
    <t>CALLE 48 SUR 72L -64</t>
  </si>
  <si>
    <t>3122463049</t>
  </si>
  <si>
    <t>Total NATALIA TRIANA DIAZ</t>
  </si>
  <si>
    <t>CLL 11A 50 12</t>
  </si>
  <si>
    <t>APOYO A8</t>
  </si>
  <si>
    <t>Total NICOL ANGELICA MEDINA RAMIREZ</t>
  </si>
  <si>
    <t>CL 34 15 2</t>
  </si>
  <si>
    <t>Total NICOL DANIELA QUIÑONEZ MEZA</t>
  </si>
  <si>
    <t>CLL 12 56 78</t>
  </si>
  <si>
    <t>312323985</t>
  </si>
  <si>
    <t>ce -TES 15825 ( )</t>
  </si>
  <si>
    <t>TURNO OPTOMETRA SOACHA 24/08/2025</t>
  </si>
  <si>
    <t>TURNO OPTOMETRA DOMINGO S</t>
  </si>
  <si>
    <t>TURNO OPTOMETRA DOMINGO 21/09/25 S</t>
  </si>
  <si>
    <t>Total NICOLAS PULIDO GONZALES</t>
  </si>
  <si>
    <t>CR 81 42 28</t>
  </si>
  <si>
    <t>3108085731</t>
  </si>
  <si>
    <t>TURNO DOMINGO KENNEDY</t>
  </si>
  <si>
    <t>MANEJO DE CAJA MES DE AGOSTO KENNEDY</t>
  </si>
  <si>
    <t>META GLOBAL KENNEDY</t>
  </si>
  <si>
    <t>DOMINGO LABORADO MÁS METAS K</t>
  </si>
  <si>
    <t>META SABADO K</t>
  </si>
  <si>
    <t>Total NILSA IRENE HERNANDEZ</t>
  </si>
  <si>
    <t>CRA 45 58 63</t>
  </si>
  <si>
    <t>3135484775</t>
  </si>
  <si>
    <t>Total PAOLA JOHANNA PEÑA AREVALO</t>
  </si>
  <si>
    <t>CALLE 44B # 78F-14 SUR</t>
  </si>
  <si>
    <t>3185092274</t>
  </si>
  <si>
    <t>TURNO DOMINGO K</t>
  </si>
  <si>
    <t>Total PATRICIA PORTELA POLANIA</t>
  </si>
  <si>
    <t>CR 7 10 26</t>
  </si>
  <si>
    <t>TURNO OPTOMETRA (EST) A12</t>
  </si>
  <si>
    <t>Total PAULA ANDREA PAEZ CAÑON</t>
  </si>
  <si>
    <t>CL 18 8 96</t>
  </si>
  <si>
    <t>Total RAUL RAMIREZ RAMIREZ</t>
  </si>
  <si>
    <t>CRA 16M 80- 54 SUR</t>
  </si>
  <si>
    <t>3248704671</t>
  </si>
  <si>
    <t>MANEJO DE CAJA AGOSTO A12</t>
  </si>
  <si>
    <t>Total RONAL STIVEN CHACON BUITRAGO</t>
  </si>
  <si>
    <t>Total SANDRA PATRICIA ALZATE ECHEVERRY</t>
  </si>
  <si>
    <t>DG 31 12 55</t>
  </si>
  <si>
    <t>3208107711</t>
  </si>
  <si>
    <t>MANEJO DE CAJA AGOSTO AV</t>
  </si>
  <si>
    <t>Total SANDRA PATRICIA CESPEDES</t>
  </si>
  <si>
    <t>CARRERA 18 M # 68 - 30 SUR</t>
  </si>
  <si>
    <t>3112168305</t>
  </si>
  <si>
    <t>Total SANDRA VIVIANA OSORIO ARAQUE</t>
  </si>
  <si>
    <t>CL 55A 41 22</t>
  </si>
  <si>
    <t>3002578841</t>
  </si>
  <si>
    <t>Total SANTIAGO TORRES MARIACA</t>
  </si>
  <si>
    <t>CRA 2 # 110-99 SUR</t>
  </si>
  <si>
    <t>3123608951</t>
  </si>
  <si>
    <t>Total SEBASTIAN QUIÑONES MOSQUERA</t>
  </si>
  <si>
    <t>A 80</t>
  </si>
  <si>
    <t>3222380260</t>
  </si>
  <si>
    <t>MANEJO DE CAJA AGOSTO A8</t>
  </si>
  <si>
    <t>Total SHARON DANIELA CARDENAS PENAGOS</t>
  </si>
  <si>
    <t>CRA 4 59 01</t>
  </si>
  <si>
    <t>3163003329</t>
  </si>
  <si>
    <t>TURNO OPTOMETRA DOMINGO A13</t>
  </si>
  <si>
    <t>Total SOFIA MONCAYO PEREDES</t>
  </si>
  <si>
    <t>CL 15 10 3</t>
  </si>
  <si>
    <t>TURNO OPTOMETRA (EST) A13</t>
  </si>
  <si>
    <t>Total VALERIA CHAVEZ CARDONA</t>
  </si>
  <si>
    <t>CLL 178 52 62</t>
  </si>
  <si>
    <t>3215483658</t>
  </si>
  <si>
    <t>Total YENNY MARCELA ALBORNOZ MARIN</t>
  </si>
  <si>
    <t>CL 72 116 84</t>
  </si>
  <si>
    <t>TURNO OPTOMETRA DOMINGO</t>
  </si>
  <si>
    <t>Total YURI SULEIMA PEÑA BERNAL</t>
  </si>
  <si>
    <t>CR 95 66 A 24</t>
  </si>
  <si>
    <t>MANEJO DE CAJA AGOSTO M9</t>
  </si>
  <si>
    <t>Total ZULMA ALEXANDRA SANCHEZ CAMPOS</t>
  </si>
  <si>
    <t>Total general</t>
  </si>
  <si>
    <t>N/A</t>
  </si>
  <si>
    <t>ESTO LO REALIZA EDWARD</t>
  </si>
  <si>
    <t>VALIDAR, NO VA AQUÍ</t>
  </si>
  <si>
    <t>TOTALES</t>
  </si>
  <si>
    <t xml:space="preserve">VALIDAR SI LAS RETENCIONES ESTAN BIEN, NO APARECIO EL DS23886 EN EL LIBRO AUXILIAR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</si>
</sst>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0"/>
    <numFmt numFmtId="165" formatCode="_-* #,##0_-;\-* #,##0_-;_-* &quot;-&quot;??_-;_-@_-"/>
    <numFmt numFmtId="166" formatCode="_-* #,##0.00000_-;\-* #,##0.0000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b/>
      <sz val="11"/>
      <color rgb="FF00008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5">
    <xf numFmtId="0" fontId="0" fillId="0" borderId="0" xfId="0"/>
    <xf numFmtId="43" fontId="0" fillId="0" borderId="0" xfId="1" applyNumberFormat="1" applyFont="1"/>
    <xf numFmtId="43" fontId="0" fillId="0" borderId="0" xfId="0" applyNumberFormat="1"/>
    <xf numFmtId="0" fontId="2" fillId="0" borderId="0" xfId="0" applyFont="1" applyAlignment="1">
      <alignment horizontal="center" vertical="center"/>
    </xf>
    <xf numFmtId="43" fontId="2" fillId="0" borderId="0" xfId="1" applyNumberFormat="1" applyFont="1" applyAlignment="1">
      <alignment horizontal="center" vertical="center"/>
    </xf>
    <xf numFmtId="43" fontId="2" fillId="0" borderId="0" xfId="0" applyNumberFormat="1" applyFont="1" applyAlignment="1">
      <alignment horizontal="center" vertical="center"/>
    </xf>
    <xf numFmtId="43" fontId="0" fillId="0" borderId="0" xfId="1" applyFont="1"/>
    <xf numFmtId="0" fontId="0" fillId="2" borderId="0" xfId="0" applyFill="1"/>
    <xf numFmtId="43" fontId="0" fillId="2" borderId="0" xfId="1" applyNumberFormat="1" applyFont="1" applyFill="1"/>
    <xf numFmtId="43" fontId="0" fillId="2" borderId="0" xfId="0" applyNumberFormat="1" applyFill="1"/>
    <xf numFmtId="43" fontId="0" fillId="2" borderId="0" xfId="1" applyFont="1" applyFill="1"/>
    <xf numFmtId="0" fontId="2" fillId="3" borderId="1" xfId="0" applyFont="1" applyFill="1" applyBorder="1" applyAlignment="1">
      <alignment horizontal="center" vertical="center"/>
    </xf>
    <xf numFmtId="43" fontId="2" fillId="3" borderId="1" xfId="1" applyNumberFormat="1" applyFont="1" applyFill="1" applyBorder="1" applyAlignment="1">
      <alignment horizontal="center" vertical="center"/>
    </xf>
    <xf numFmtId="43" fontId="2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0" xfId="0" applyFill="1"/>
    <xf numFmtId="43" fontId="0" fillId="0" borderId="0" xfId="1" applyNumberFormat="1" applyFont="1" applyFill="1"/>
    <xf numFmtId="43" fontId="0" fillId="0" borderId="0" xfId="0" applyNumberFormat="1" applyFill="1"/>
    <xf numFmtId="43" fontId="0" fillId="0" borderId="0" xfId="1" applyFont="1" applyFill="1"/>
    <xf numFmtId="0" fontId="3" fillId="4" borderId="0" xfId="0" applyFont="1" applyFill="1"/>
    <xf numFmtId="43" fontId="3" fillId="4" borderId="0" xfId="1" applyFont="1" applyFill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5" fontId="0" fillId="0" borderId="0" xfId="1" applyNumberFormat="1" applyFont="1"/>
    <xf numFmtId="0" fontId="0" fillId="0" borderId="0" xfId="0" applyAlignment="1">
      <alignment horizontal="center"/>
    </xf>
    <xf numFmtId="166" fontId="0" fillId="0" borderId="0" xfId="1" applyNumberFormat="1" applyFont="1"/>
    <xf numFmtId="0" fontId="0" fillId="0" borderId="0" xfId="0" applyFont="1"/>
    <xf numFmtId="0" fontId="3" fillId="0" borderId="0" xfId="0" applyFont="1"/>
    <xf numFmtId="0" fontId="3" fillId="0" borderId="0" xfId="0" applyFont="1" applyFill="1"/>
    <xf numFmtId="0" fontId="4" fillId="0" borderId="0" xfId="0" applyFont="1"/>
    <xf numFmtId="0" fontId="0" fillId="0" borderId="0" xfId="0" applyFont="1" applyFill="1"/>
    <xf numFmtId="165" fontId="0" fillId="0" borderId="0" xfId="0" applyNumberFormat="1"/>
    <xf numFmtId="165" fontId="0" fillId="0" borderId="0" xfId="1" applyNumberFormat="1" applyFont="1" applyFill="1"/>
    <xf numFmtId="165" fontId="0" fillId="0" borderId="0" xfId="0" applyNumberFormat="1" applyFill="1"/>
    <xf numFmtId="0" fontId="0" fillId="0" borderId="0" xfId="0" applyFont="1" applyFill="1" applyAlignment="1">
      <alignment horizontal="center"/>
    </xf>
    <xf numFmtId="166" fontId="0" fillId="0" borderId="0" xfId="1" applyNumberFormat="1" applyFont="1" applyFill="1"/>
    <xf numFmtId="4" fontId="6" fillId="0" borderId="1" xfId="0" applyNumberFormat="1" applyFont="1" applyBorder="1"/>
    <xf numFmtId="0" fontId="0" fillId="0" borderId="1" xfId="0" applyBorder="1"/>
    <xf numFmtId="49" fontId="6" fillId="0" borderId="1" xfId="0" applyNumberFormat="1" applyFont="1" applyBorder="1"/>
    <xf numFmtId="0" fontId="6" fillId="0" borderId="1" xfId="0" applyFont="1" applyBorder="1"/>
    <xf numFmtId="14" fontId="6" fillId="0" borderId="1" xfId="0" applyNumberFormat="1" applyFont="1" applyBorder="1" applyAlignment="1" applyProtection="1">
      <alignment vertical="center"/>
    </xf>
    <xf numFmtId="4" fontId="8" fillId="0" borderId="1" xfId="0" applyNumberFormat="1" applyFont="1" applyBorder="1"/>
    <xf numFmtId="49" fontId="8" fillId="0" borderId="1" xfId="0" applyNumberFormat="1" applyFont="1" applyBorder="1"/>
    <xf numFmtId="0" fontId="8" fillId="0" borderId="1" xfId="0" applyFont="1" applyBorder="1"/>
    <xf numFmtId="49" fontId="7" fillId="5" borderId="1" xfId="0" applyNumberFormat="1" applyFont="1" applyFill="1" applyBorder="1" applyAlignment="1">
      <alignment horizontal="center" vertical="center" wrapText="1"/>
    </xf>
    <xf numFmtId="4" fontId="8" fillId="5" borderId="1" xfId="0" applyNumberFormat="1" applyFont="1" applyFill="1" applyBorder="1"/>
    <xf numFmtId="0" fontId="3" fillId="0" borderId="1" xfId="0" applyFont="1" applyBorder="1"/>
    <xf numFmtId="4" fontId="3" fillId="0" borderId="1" xfId="0" applyNumberFormat="1" applyFont="1" applyBorder="1"/>
    <xf numFmtId="0" fontId="4" fillId="0" borderId="1" xfId="0" applyFont="1" applyFill="1" applyBorder="1"/>
    <xf numFmtId="0" fontId="0" fillId="0" borderId="12" xfId="0" applyBorder="1"/>
    <xf numFmtId="0" fontId="0" fillId="0" borderId="13" xfId="0" applyBorder="1"/>
    <xf numFmtId="0" fontId="6" fillId="0" borderId="13" xfId="0" applyFont="1" applyBorder="1"/>
    <xf numFmtId="4" fontId="6" fillId="0" borderId="13" xfId="0" applyNumberFormat="1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6" fillId="0" borderId="16" xfId="0" applyFont="1" applyBorder="1"/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49" fontId="6" fillId="0" borderId="1" xfId="0" applyNumberFormat="1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0" fillId="3" borderId="3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/>
    </xf>
    <xf numFmtId="43" fontId="9" fillId="3" borderId="4" xfId="0" applyNumberFormat="1" applyFont="1" applyFill="1" applyBorder="1" applyAlignment="1">
      <alignment horizontal="center" vertical="center"/>
    </xf>
    <xf numFmtId="43" fontId="9" fillId="3" borderId="3" xfId="1" applyNumberFormat="1" applyFont="1" applyFill="1" applyBorder="1" applyAlignment="1">
      <alignment horizontal="center" vertical="center"/>
    </xf>
    <xf numFmtId="43" fontId="0" fillId="0" borderId="1" xfId="1" applyFont="1" applyBorder="1"/>
    <xf numFmtId="0" fontId="0" fillId="0" borderId="17" xfId="0" applyBorder="1"/>
    <xf numFmtId="0" fontId="0" fillId="0" borderId="9" xfId="0" applyBorder="1"/>
    <xf numFmtId="43" fontId="9" fillId="3" borderId="10" xfId="1" applyNumberFormat="1" applyFont="1" applyFill="1" applyBorder="1" applyAlignment="1">
      <alignment horizontal="center" vertical="center"/>
    </xf>
    <xf numFmtId="43" fontId="9" fillId="3" borderId="10" xfId="0" applyNumberFormat="1" applyFont="1" applyFill="1" applyBorder="1" applyAlignment="1">
      <alignment horizontal="center" vertical="center"/>
    </xf>
    <xf numFmtId="0" fontId="0" fillId="6" borderId="14" xfId="0" applyFill="1" applyBorder="1"/>
    <xf numFmtId="0" fontId="0" fillId="6" borderId="1" xfId="0" applyFill="1" applyBorder="1"/>
    <xf numFmtId="0" fontId="0" fillId="6" borderId="1" xfId="0" applyFill="1" applyBorder="1" applyAlignment="1">
      <alignment horizontal="center" vertical="center" wrapText="1"/>
    </xf>
    <xf numFmtId="0" fontId="6" fillId="6" borderId="1" xfId="0" applyFont="1" applyFill="1" applyBorder="1"/>
    <xf numFmtId="4" fontId="6" fillId="6" borderId="1" xfId="0" applyNumberFormat="1" applyFont="1" applyFill="1" applyBorder="1"/>
    <xf numFmtId="43" fontId="0" fillId="6" borderId="1" xfId="1" applyFont="1" applyFill="1" applyBorder="1"/>
    <xf numFmtId="0" fontId="0" fillId="6" borderId="9" xfId="0" applyFill="1" applyBorder="1"/>
    <xf numFmtId="0" fontId="0" fillId="6" borderId="0" xfId="0" applyFill="1"/>
    <xf numFmtId="0" fontId="0" fillId="0" borderId="14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 vertical="center" wrapText="1"/>
    </xf>
    <xf numFmtId="0" fontId="6" fillId="0" borderId="1" xfId="0" applyFont="1" applyFill="1" applyBorder="1"/>
    <xf numFmtId="4" fontId="6" fillId="0" borderId="1" xfId="0" applyNumberFormat="1" applyFont="1" applyFill="1" applyBorder="1"/>
    <xf numFmtId="43" fontId="0" fillId="0" borderId="1" xfId="1" applyFont="1" applyFill="1" applyBorder="1"/>
    <xf numFmtId="0" fontId="0" fillId="0" borderId="9" xfId="0" applyFill="1" applyBorder="1"/>
    <xf numFmtId="43" fontId="9" fillId="3" borderId="11" xfId="0" applyNumberFormat="1" applyFont="1" applyFill="1" applyBorder="1" applyAlignment="1">
      <alignment horizontal="center" vertical="center"/>
    </xf>
    <xf numFmtId="43" fontId="0" fillId="0" borderId="1" xfId="1" applyNumberFormat="1" applyFont="1" applyBorder="1"/>
    <xf numFmtId="43" fontId="0" fillId="0" borderId="1" xfId="1" applyNumberFormat="1" applyFont="1" applyFill="1" applyBorder="1"/>
    <xf numFmtId="43" fontId="0" fillId="6" borderId="1" xfId="1" applyNumberFormat="1" applyFont="1" applyFill="1" applyBorder="1"/>
    <xf numFmtId="43" fontId="7" fillId="5" borderId="1" xfId="0" applyNumberFormat="1" applyFont="1" applyFill="1" applyBorder="1" applyAlignment="1">
      <alignment horizontal="center" vertical="center" wrapText="1"/>
    </xf>
    <xf numFmtId="43" fontId="6" fillId="0" borderId="1" xfId="0" applyNumberFormat="1" applyFont="1" applyBorder="1"/>
    <xf numFmtId="43" fontId="0" fillId="0" borderId="1" xfId="0" applyNumberFormat="1" applyBorder="1"/>
    <xf numFmtId="43" fontId="2" fillId="3" borderId="18" xfId="0" applyNumberFormat="1" applyFont="1" applyFill="1" applyBorder="1" applyAlignment="1">
      <alignment horizontal="center" vertical="center"/>
    </xf>
    <xf numFmtId="43" fontId="2" fillId="3" borderId="19" xfId="0" applyNumberFormat="1" applyFont="1" applyFill="1" applyBorder="1" applyAlignment="1">
      <alignment horizontal="center" vertical="center"/>
    </xf>
    <xf numFmtId="43" fontId="0" fillId="0" borderId="12" xfId="1" applyNumberFormat="1" applyFont="1" applyBorder="1"/>
    <xf numFmtId="166" fontId="0" fillId="0" borderId="13" xfId="1" applyNumberFormat="1" applyFont="1" applyBorder="1"/>
    <xf numFmtId="43" fontId="0" fillId="0" borderId="20" xfId="0" applyNumberFormat="1" applyBorder="1"/>
    <xf numFmtId="0" fontId="3" fillId="0" borderId="14" xfId="0" applyFont="1" applyBorder="1"/>
    <xf numFmtId="43" fontId="3" fillId="0" borderId="1" xfId="1" applyFont="1" applyBorder="1"/>
    <xf numFmtId="0" fontId="3" fillId="0" borderId="9" xfId="0" applyFont="1" applyBorder="1"/>
    <xf numFmtId="43" fontId="3" fillId="0" borderId="1" xfId="1" applyNumberFormat="1" applyFont="1" applyBorder="1"/>
    <xf numFmtId="0" fontId="3" fillId="0" borderId="1" xfId="0" applyFont="1" applyBorder="1" applyAlignment="1">
      <alignment horizontal="center" vertical="center" wrapText="1"/>
    </xf>
    <xf numFmtId="4" fontId="0" fillId="0" borderId="0" xfId="0" applyNumberFormat="1"/>
    <xf numFmtId="4" fontId="6" fillId="0" borderId="22" xfId="0" applyNumberFormat="1" applyFont="1" applyBorder="1"/>
    <xf numFmtId="43" fontId="0" fillId="0" borderId="22" xfId="1" applyFont="1" applyBorder="1"/>
    <xf numFmtId="0" fontId="0" fillId="0" borderId="23" xfId="0" applyBorder="1"/>
    <xf numFmtId="43" fontId="0" fillId="0" borderId="22" xfId="1" applyNumberFormat="1" applyFont="1" applyBorder="1"/>
    <xf numFmtId="4" fontId="0" fillId="0" borderId="5" xfId="0" applyNumberFormat="1" applyBorder="1"/>
    <xf numFmtId="4" fontId="0" fillId="0" borderId="21" xfId="0" applyNumberFormat="1" applyBorder="1"/>
    <xf numFmtId="4" fontId="0" fillId="0" borderId="6" xfId="0" applyNumberFormat="1" applyBorder="1"/>
    <xf numFmtId="43" fontId="0" fillId="0" borderId="24" xfId="1" applyNumberFormat="1" applyFont="1" applyBorder="1"/>
    <xf numFmtId="166" fontId="0" fillId="0" borderId="10" xfId="1" applyNumberFormat="1" applyFont="1" applyBorder="1"/>
    <xf numFmtId="43" fontId="0" fillId="0" borderId="11" xfId="0" applyNumberFormat="1" applyBorder="1"/>
    <xf numFmtId="0" fontId="0" fillId="4" borderId="9" xfId="0" applyFill="1" applyBorder="1"/>
    <xf numFmtId="0" fontId="3" fillId="0" borderId="1" xfId="0" applyFont="1" applyBorder="1" applyAlignment="1">
      <alignment horizontal="center"/>
    </xf>
    <xf numFmtId="0" fontId="0" fillId="2" borderId="14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 wrapText="1"/>
    </xf>
    <xf numFmtId="0" fontId="6" fillId="2" borderId="1" xfId="0" applyFont="1" applyFill="1" applyBorder="1"/>
    <xf numFmtId="4" fontId="6" fillId="2" borderId="1" xfId="0" applyNumberFormat="1" applyFont="1" applyFill="1" applyBorder="1"/>
    <xf numFmtId="43" fontId="0" fillId="2" borderId="1" xfId="1" applyFont="1" applyFill="1" applyBorder="1"/>
    <xf numFmtId="0" fontId="0" fillId="2" borderId="9" xfId="0" applyFill="1" applyBorder="1"/>
    <xf numFmtId="43" fontId="0" fillId="2" borderId="1" xfId="1" applyNumberFormat="1" applyFont="1" applyFill="1" applyBorder="1"/>
    <xf numFmtId="43" fontId="0" fillId="2" borderId="12" xfId="1" applyNumberFormat="1" applyFont="1" applyFill="1" applyBorder="1"/>
    <xf numFmtId="166" fontId="0" fillId="2" borderId="13" xfId="1" applyNumberFormat="1" applyFont="1" applyFill="1" applyBorder="1"/>
    <xf numFmtId="43" fontId="0" fillId="2" borderId="20" xfId="0" applyNumberFormat="1" applyFill="1" applyBorder="1"/>
    <xf numFmtId="43" fontId="0" fillId="0" borderId="0" xfId="1" applyFont="1" applyAlignment="1">
      <alignment horizontal="center"/>
    </xf>
    <xf numFmtId="0" fontId="8" fillId="0" borderId="7" xfId="0" applyFont="1" applyBorder="1" applyAlignment="1">
      <alignment horizontal="left"/>
    </xf>
    <xf numFmtId="0" fontId="8" fillId="0" borderId="8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4" fontId="6" fillId="0" borderId="7" xfId="0" applyNumberFormat="1" applyFont="1" applyBorder="1" applyAlignment="1">
      <alignment horizontal="center"/>
    </xf>
    <xf numFmtId="4" fontId="6" fillId="0" borderId="8" xfId="0" applyNumberFormat="1" applyFont="1" applyBorder="1" applyAlignment="1">
      <alignment horizontal="center"/>
    </xf>
    <xf numFmtId="4" fontId="6" fillId="0" borderId="9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3" borderId="24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43" fontId="2" fillId="3" borderId="11" xfId="0" applyNumberFormat="1" applyFont="1" applyFill="1" applyBorder="1" applyAlignment="1">
      <alignment horizontal="center" vertical="center"/>
    </xf>
    <xf numFmtId="43" fontId="2" fillId="3" borderId="10" xfId="1" applyNumberFormat="1" applyFont="1" applyFill="1" applyBorder="1" applyAlignment="1">
      <alignment horizontal="center" vertical="center"/>
    </xf>
    <xf numFmtId="43" fontId="2" fillId="3" borderId="10" xfId="0" applyNumberFormat="1" applyFont="1" applyFill="1" applyBorder="1" applyAlignment="1">
      <alignment horizontal="center" vertical="center"/>
    </xf>
    <xf numFmtId="165" fontId="2" fillId="3" borderId="11" xfId="0" applyNumberFormat="1" applyFont="1" applyFill="1" applyBorder="1" applyAlignment="1">
      <alignment horizontal="center" vertical="center"/>
    </xf>
    <xf numFmtId="165" fontId="0" fillId="4" borderId="1" xfId="1" applyNumberFormat="1" applyFont="1" applyFill="1" applyBorder="1"/>
    <xf numFmtId="165" fontId="0" fillId="0" borderId="1" xfId="1" applyNumberFormat="1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/>
    <xf numFmtId="0" fontId="4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165" fontId="3" fillId="4" borderId="1" xfId="1" applyNumberFormat="1" applyFont="1" applyFill="1" applyBorder="1"/>
    <xf numFmtId="165" fontId="3" fillId="0" borderId="1" xfId="1" applyNumberFormat="1" applyFont="1" applyBorder="1"/>
    <xf numFmtId="166" fontId="0" fillId="0" borderId="1" xfId="1" applyNumberFormat="1" applyFont="1" applyBorder="1"/>
    <xf numFmtId="43" fontId="0" fillId="0" borderId="1" xfId="0" applyNumberFormat="1" applyFill="1" applyBorder="1"/>
    <xf numFmtId="43" fontId="0" fillId="0" borderId="1" xfId="0" applyNumberFormat="1" applyFont="1" applyBorder="1"/>
    <xf numFmtId="166" fontId="3" fillId="0" borderId="1" xfId="1" applyNumberFormat="1" applyFont="1" applyBorder="1"/>
    <xf numFmtId="43" fontId="3" fillId="0" borderId="1" xfId="0" applyNumberFormat="1" applyFont="1" applyBorder="1"/>
    <xf numFmtId="0" fontId="4" fillId="0" borderId="1" xfId="0" applyFont="1" applyBorder="1"/>
    <xf numFmtId="165" fontId="4" fillId="4" borderId="1" xfId="1" applyNumberFormat="1" applyFont="1" applyFill="1" applyBorder="1"/>
    <xf numFmtId="165" fontId="4" fillId="0" borderId="1" xfId="1" applyNumberFormat="1" applyFont="1" applyBorder="1"/>
    <xf numFmtId="0" fontId="4" fillId="0" borderId="1" xfId="0" applyFont="1" applyBorder="1" applyAlignment="1">
      <alignment horizontal="center" vertical="center"/>
    </xf>
    <xf numFmtId="43" fontId="4" fillId="0" borderId="1" xfId="1" applyNumberFormat="1" applyFont="1" applyBorder="1"/>
    <xf numFmtId="166" fontId="4" fillId="0" borderId="1" xfId="1" applyNumberFormat="1" applyFont="1" applyBorder="1"/>
    <xf numFmtId="43" fontId="4" fillId="0" borderId="1" xfId="0" applyNumberFormat="1" applyFont="1" applyBorder="1"/>
    <xf numFmtId="0" fontId="0" fillId="4" borderId="1" xfId="0" applyFill="1" applyBorder="1"/>
    <xf numFmtId="0" fontId="3" fillId="4" borderId="1" xfId="0" applyFont="1" applyFill="1" applyBorder="1"/>
    <xf numFmtId="0" fontId="3" fillId="4" borderId="1" xfId="0" applyFont="1" applyFill="1" applyBorder="1" applyAlignment="1">
      <alignment horizontal="center" vertical="center"/>
    </xf>
    <xf numFmtId="43" fontId="3" fillId="4" borderId="1" xfId="1" applyNumberFormat="1" applyFont="1" applyFill="1" applyBorder="1"/>
    <xf numFmtId="0" fontId="0" fillId="2" borderId="1" xfId="0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129"/>
  <sheetViews>
    <sheetView workbookViewId="0">
      <selection activeCell="B107" sqref="B107"/>
    </sheetView>
  </sheetViews>
  <sheetFormatPr baseColWidth="10" defaultRowHeight="15" x14ac:dyDescent="0.25"/>
  <cols>
    <col min="1" max="1" width="13.5703125" customWidth="1"/>
    <col min="2" max="2" width="34.28515625" customWidth="1"/>
    <col min="3" max="3" width="14.140625" style="1" bestFit="1" customWidth="1"/>
    <col min="4" max="4" width="11.42578125" style="2"/>
    <col min="5" max="5" width="13.140625" style="2" bestFit="1" customWidth="1"/>
    <col min="10" max="10" width="11.42578125" style="6"/>
  </cols>
  <sheetData>
    <row r="2" spans="1:15" x14ac:dyDescent="0.25">
      <c r="A2" s="3" t="s">
        <v>13</v>
      </c>
      <c r="B2" s="3" t="s">
        <v>14</v>
      </c>
      <c r="C2" s="4" t="s">
        <v>3</v>
      </c>
      <c r="D2" s="5" t="s">
        <v>2</v>
      </c>
      <c r="E2" s="5" t="s">
        <v>1</v>
      </c>
    </row>
    <row r="3" spans="1:15" x14ac:dyDescent="0.25">
      <c r="A3" t="s">
        <v>11</v>
      </c>
      <c r="B3" t="s">
        <v>0</v>
      </c>
      <c r="C3" s="1">
        <v>212049</v>
      </c>
      <c r="D3" s="2">
        <f>C3*9.66/1000</f>
        <v>2048.3933400000001</v>
      </c>
      <c r="E3" s="2">
        <f>C3-D3</f>
        <v>210000.60665999999</v>
      </c>
      <c r="G3" s="6">
        <v>212048</v>
      </c>
      <c r="H3" s="6">
        <f>G3*9.66/1000</f>
        <v>2048.3836799999999</v>
      </c>
      <c r="I3" s="2">
        <f>G3-H3</f>
        <v>209999.61632</v>
      </c>
      <c r="K3">
        <v>210000</v>
      </c>
      <c r="L3" s="2">
        <f>I3-K3</f>
        <v>-0.38367999999900348</v>
      </c>
      <c r="N3">
        <v>9.66</v>
      </c>
      <c r="O3">
        <f>N3/1000</f>
        <v>9.6600000000000002E-3</v>
      </c>
    </row>
    <row r="4" spans="1:15" x14ac:dyDescent="0.25">
      <c r="N4">
        <v>6.9</v>
      </c>
      <c r="O4">
        <f>N4/1000</f>
        <v>6.9000000000000008E-3</v>
      </c>
    </row>
    <row r="5" spans="1:15" x14ac:dyDescent="0.25">
      <c r="A5" t="s">
        <v>11</v>
      </c>
      <c r="B5" t="s">
        <v>4</v>
      </c>
      <c r="C5" s="1">
        <v>540219</v>
      </c>
      <c r="D5" s="2">
        <f>C5*9.66/1000</f>
        <v>5218.5155400000003</v>
      </c>
      <c r="E5" s="2">
        <f>C5-D5</f>
        <v>535000.48445999995</v>
      </c>
      <c r="G5" s="1">
        <v>540219</v>
      </c>
      <c r="H5" s="2">
        <v>5219</v>
      </c>
      <c r="I5" s="2">
        <f>G5-H5</f>
        <v>535000</v>
      </c>
      <c r="K5" s="2">
        <f>+I5</f>
        <v>535000</v>
      </c>
      <c r="L5" s="2">
        <f>I5-K5</f>
        <v>0</v>
      </c>
    </row>
    <row r="7" spans="1:15" x14ac:dyDescent="0.25">
      <c r="A7" t="s">
        <v>12</v>
      </c>
      <c r="B7" t="s">
        <v>5</v>
      </c>
      <c r="C7" s="1">
        <v>1510422</v>
      </c>
      <c r="D7" s="2">
        <f>C7*6.9/1000</f>
        <v>10421.9118</v>
      </c>
      <c r="E7" s="2">
        <f>C7-D7</f>
        <v>1500000.0882000001</v>
      </c>
    </row>
    <row r="9" spans="1:15" x14ac:dyDescent="0.25">
      <c r="A9" t="s">
        <v>12</v>
      </c>
      <c r="B9" t="s">
        <v>6</v>
      </c>
      <c r="C9" s="1">
        <v>1258685</v>
      </c>
      <c r="D9" s="2">
        <f>C9*6.9/1000</f>
        <v>8684.9264999999996</v>
      </c>
      <c r="E9" s="2">
        <f>C9-D9</f>
        <v>1250000.0734999999</v>
      </c>
    </row>
    <row r="11" spans="1:15" x14ac:dyDescent="0.25">
      <c r="A11" t="s">
        <v>12</v>
      </c>
      <c r="B11" t="s">
        <v>7</v>
      </c>
      <c r="C11" s="1">
        <v>1268755</v>
      </c>
      <c r="D11" s="2">
        <f>C11*6.9/1000</f>
        <v>8754.4094999999998</v>
      </c>
      <c r="E11" s="2">
        <f>C11-D11</f>
        <v>1260000.5904999999</v>
      </c>
    </row>
    <row r="13" spans="1:15" x14ac:dyDescent="0.25">
      <c r="A13" t="s">
        <v>11</v>
      </c>
      <c r="B13" t="s">
        <v>8</v>
      </c>
      <c r="C13" s="1">
        <v>212049</v>
      </c>
      <c r="D13" s="2">
        <f>C13*9.66/1000</f>
        <v>2048.3933400000001</v>
      </c>
      <c r="E13" s="2">
        <f>C13-D13</f>
        <v>210000.60665999999</v>
      </c>
    </row>
    <row r="15" spans="1:15" x14ac:dyDescent="0.25">
      <c r="A15" t="s">
        <v>12</v>
      </c>
      <c r="B15" t="s">
        <v>9</v>
      </c>
      <c r="C15" s="1">
        <v>271876</v>
      </c>
      <c r="D15" s="2">
        <f>C15*6.9/1000</f>
        <v>1875.9444000000001</v>
      </c>
      <c r="E15" s="2">
        <f>C15-D15</f>
        <v>270000.05560000002</v>
      </c>
      <c r="G15" t="s">
        <v>10</v>
      </c>
    </row>
    <row r="17" spans="1:5" x14ac:dyDescent="0.25">
      <c r="A17" t="s">
        <v>11</v>
      </c>
      <c r="B17" t="s">
        <v>15</v>
      </c>
      <c r="C17" s="1">
        <v>267585</v>
      </c>
      <c r="D17" s="2">
        <f>C17*9.66/1000</f>
        <v>2584.8711000000003</v>
      </c>
      <c r="E17" s="2">
        <f>C17-D17</f>
        <v>265000.12890000001</v>
      </c>
    </row>
    <row r="19" spans="1:5" x14ac:dyDescent="0.25">
      <c r="A19" t="s">
        <v>12</v>
      </c>
      <c r="B19" t="s">
        <v>16</v>
      </c>
      <c r="C19" s="1">
        <v>543752</v>
      </c>
      <c r="D19" s="2">
        <f>C19*6.9/1000</f>
        <v>3751.8888000000002</v>
      </c>
      <c r="E19" s="2">
        <f>C19-D19</f>
        <v>540000.11120000004</v>
      </c>
    </row>
    <row r="21" spans="1:5" x14ac:dyDescent="0.25">
      <c r="A21" t="s">
        <v>11</v>
      </c>
      <c r="B21" t="s">
        <v>17</v>
      </c>
      <c r="C21" s="1">
        <v>212049</v>
      </c>
      <c r="D21" s="2">
        <f>C21*9.66/1000</f>
        <v>2048.3933400000001</v>
      </c>
      <c r="E21" s="2">
        <f>C21-D21</f>
        <v>210000.60665999999</v>
      </c>
    </row>
    <row r="23" spans="1:5" x14ac:dyDescent="0.25">
      <c r="A23" t="s">
        <v>12</v>
      </c>
      <c r="B23" t="s">
        <v>18</v>
      </c>
      <c r="C23" s="1">
        <v>926393</v>
      </c>
      <c r="D23" s="2">
        <f>C23*6.9/1000</f>
        <v>6392.1117000000004</v>
      </c>
      <c r="E23" s="2">
        <f>C23-D23</f>
        <v>920000.88829999999</v>
      </c>
    </row>
    <row r="25" spans="1:5" x14ac:dyDescent="0.25">
      <c r="A25" t="s">
        <v>11</v>
      </c>
      <c r="B25" t="s">
        <v>19</v>
      </c>
      <c r="C25" s="1">
        <v>212049</v>
      </c>
      <c r="D25" s="2">
        <f>C25*9.66/1000</f>
        <v>2048.3933400000001</v>
      </c>
      <c r="E25" s="2">
        <f>C25-D25</f>
        <v>210000.60665999999</v>
      </c>
    </row>
    <row r="27" spans="1:5" x14ac:dyDescent="0.25">
      <c r="A27" t="s">
        <v>11</v>
      </c>
      <c r="B27" t="s">
        <v>20</v>
      </c>
      <c r="C27" s="1">
        <v>575560</v>
      </c>
      <c r="D27" s="2">
        <f>C27*9.66/1000</f>
        <v>5559.9096</v>
      </c>
      <c r="E27" s="2">
        <f>C27-D27</f>
        <v>570000.09039999999</v>
      </c>
    </row>
    <row r="29" spans="1:5" x14ac:dyDescent="0.25">
      <c r="A29" t="s">
        <v>11</v>
      </c>
      <c r="B29" t="s">
        <v>21</v>
      </c>
      <c r="C29" s="1">
        <v>949169</v>
      </c>
      <c r="D29" s="2">
        <f>C29*9.66/1000</f>
        <v>9168.9725400000007</v>
      </c>
      <c r="E29" s="2">
        <f>C29-D29</f>
        <v>940000.02746000001</v>
      </c>
    </row>
    <row r="31" spans="1:5" x14ac:dyDescent="0.25">
      <c r="A31" t="s">
        <v>11</v>
      </c>
      <c r="B31" t="s">
        <v>22</v>
      </c>
      <c r="C31" s="1">
        <v>449341</v>
      </c>
      <c r="D31" s="2">
        <f>C31*9.66/1000</f>
        <v>4340.6340600000003</v>
      </c>
      <c r="E31" s="2">
        <f>C31-D31</f>
        <v>445000.36593999999</v>
      </c>
    </row>
    <row r="33" spans="1:5" x14ac:dyDescent="0.25">
      <c r="A33" t="s">
        <v>11</v>
      </c>
      <c r="B33" t="s">
        <v>23</v>
      </c>
      <c r="C33" s="1">
        <v>383707</v>
      </c>
      <c r="D33" s="2">
        <f>C33*9.66/1000</f>
        <v>3706.6096200000002</v>
      </c>
      <c r="E33" s="2">
        <f>C33-D33</f>
        <v>380000.39038</v>
      </c>
    </row>
    <row r="35" spans="1:5" x14ac:dyDescent="0.25">
      <c r="A35" t="s">
        <v>11</v>
      </c>
      <c r="B35" t="s">
        <v>24</v>
      </c>
      <c r="C35" s="1">
        <v>494780</v>
      </c>
      <c r="D35" s="2">
        <f>C35*9.66/1000</f>
        <v>4779.5747999999994</v>
      </c>
      <c r="E35" s="2">
        <f>C35-D35</f>
        <v>490000.4252</v>
      </c>
    </row>
    <row r="37" spans="1:5" x14ac:dyDescent="0.25">
      <c r="A37" t="s">
        <v>11</v>
      </c>
      <c r="B37" t="s">
        <v>25</v>
      </c>
      <c r="C37" s="1">
        <v>434195</v>
      </c>
      <c r="D37" s="2">
        <f>C37*9.66/1000</f>
        <v>4194.3236999999999</v>
      </c>
      <c r="E37" s="2">
        <f>C37-D37</f>
        <v>430000.67629999999</v>
      </c>
    </row>
    <row r="39" spans="1:5" x14ac:dyDescent="0.25">
      <c r="A39" t="s">
        <v>11</v>
      </c>
      <c r="B39" t="s">
        <v>26</v>
      </c>
      <c r="C39" s="1">
        <v>514975</v>
      </c>
      <c r="D39" s="2">
        <f>C39*9.66/1000</f>
        <v>4974.6584999999995</v>
      </c>
      <c r="E39" s="2">
        <f>C39-D39</f>
        <v>510000.34149999998</v>
      </c>
    </row>
    <row r="41" spans="1:5" x14ac:dyDescent="0.25">
      <c r="A41" t="s">
        <v>11</v>
      </c>
      <c r="B41" t="s">
        <v>27</v>
      </c>
      <c r="C41" s="1">
        <v>656341</v>
      </c>
      <c r="D41" s="2">
        <f>C41*9.66/1000</f>
        <v>6340.2540600000002</v>
      </c>
      <c r="E41" s="2">
        <f>C41-D41</f>
        <v>650000.74594000005</v>
      </c>
    </row>
    <row r="43" spans="1:5" x14ac:dyDescent="0.25">
      <c r="A43" t="s">
        <v>12</v>
      </c>
      <c r="B43" t="s">
        <v>28</v>
      </c>
      <c r="C43" s="1">
        <v>392710</v>
      </c>
      <c r="D43" s="2">
        <f>C43*6.9/1000</f>
        <v>2709.6990000000001</v>
      </c>
      <c r="E43" s="2">
        <f>C43-D43</f>
        <v>390000.30099999998</v>
      </c>
    </row>
    <row r="45" spans="1:5" x14ac:dyDescent="0.25">
      <c r="A45" t="s">
        <v>12</v>
      </c>
      <c r="B45" t="s">
        <v>29</v>
      </c>
      <c r="C45" s="1">
        <v>1228477</v>
      </c>
      <c r="D45" s="2">
        <f>C45*6.9/1000</f>
        <v>8476.4913000000015</v>
      </c>
      <c r="E45" s="2">
        <f>C45-D45</f>
        <v>1220000.5086999999</v>
      </c>
    </row>
    <row r="47" spans="1:5" x14ac:dyDescent="0.25">
      <c r="A47" t="s">
        <v>11</v>
      </c>
      <c r="B47" t="s">
        <v>30</v>
      </c>
      <c r="C47" s="1">
        <v>979462</v>
      </c>
      <c r="D47" s="2">
        <f>C47*9.66/1000</f>
        <v>9461.6029199999994</v>
      </c>
      <c r="E47" s="2">
        <f>C47-D47</f>
        <v>970000.39708000002</v>
      </c>
    </row>
    <row r="49" spans="1:10" x14ac:dyDescent="0.25">
      <c r="A49" t="s">
        <v>12</v>
      </c>
      <c r="B49" t="s">
        <v>31</v>
      </c>
      <c r="C49" s="1">
        <v>503474</v>
      </c>
      <c r="D49" s="2">
        <f>C49*6.9/1000</f>
        <v>3473.9706000000001</v>
      </c>
      <c r="E49" s="2">
        <f>C49-D49</f>
        <v>500000.0294</v>
      </c>
    </row>
    <row r="51" spans="1:10" x14ac:dyDescent="0.25">
      <c r="A51" t="s">
        <v>12</v>
      </c>
      <c r="B51" t="s">
        <v>32</v>
      </c>
      <c r="C51" s="1">
        <v>604169</v>
      </c>
      <c r="D51" s="2">
        <f>C51*6.9/1000</f>
        <v>4168.7660999999998</v>
      </c>
      <c r="E51" s="2">
        <f>C51-D51</f>
        <v>600000.23389999999</v>
      </c>
    </row>
    <row r="53" spans="1:10" x14ac:dyDescent="0.25">
      <c r="A53" t="s">
        <v>12</v>
      </c>
      <c r="B53" t="s">
        <v>33</v>
      </c>
      <c r="C53" s="1">
        <v>543752</v>
      </c>
      <c r="D53" s="2">
        <f>C53*6.9/1000</f>
        <v>3751.8888000000002</v>
      </c>
      <c r="E53" s="2">
        <f>C53-D53</f>
        <v>540000.11120000004</v>
      </c>
    </row>
    <row r="55" spans="1:10" x14ac:dyDescent="0.25">
      <c r="A55" t="s">
        <v>11</v>
      </c>
      <c r="B55" t="s">
        <v>34</v>
      </c>
      <c r="C55" s="1">
        <v>358463</v>
      </c>
      <c r="D55" s="2">
        <f>C55*9.66/1000</f>
        <v>3462.7525799999999</v>
      </c>
      <c r="E55" s="2">
        <f>C55-D55</f>
        <v>355000.24742000003</v>
      </c>
    </row>
    <row r="57" spans="1:10" x14ac:dyDescent="0.25">
      <c r="A57" t="s">
        <v>12</v>
      </c>
      <c r="B57" t="s">
        <v>35</v>
      </c>
      <c r="C57" s="1">
        <v>735072</v>
      </c>
      <c r="D57" s="2">
        <f>C57*6.9/1000</f>
        <v>5071.9967999999999</v>
      </c>
      <c r="E57" s="2">
        <f>C57-D57</f>
        <v>730000.00320000004</v>
      </c>
    </row>
    <row r="59" spans="1:10" x14ac:dyDescent="0.25">
      <c r="A59" t="s">
        <v>12</v>
      </c>
      <c r="B59" t="s">
        <v>36</v>
      </c>
      <c r="C59" s="1">
        <v>251737</v>
      </c>
      <c r="D59" s="2">
        <f>C59*6.9/1000</f>
        <v>1736.9853000000001</v>
      </c>
      <c r="E59" s="2">
        <f>C59-D59</f>
        <v>250000.0147</v>
      </c>
    </row>
    <row r="61" spans="1:10" x14ac:dyDescent="0.25">
      <c r="A61" t="s">
        <v>11</v>
      </c>
      <c r="B61" t="s">
        <v>37</v>
      </c>
      <c r="C61" s="1">
        <v>302927</v>
      </c>
      <c r="D61" s="2">
        <f>C61*9.66/1000</f>
        <v>2926.2748199999996</v>
      </c>
      <c r="E61" s="2">
        <f>C61-D61</f>
        <v>300000.72518000001</v>
      </c>
    </row>
    <row r="62" spans="1:10" x14ac:dyDescent="0.25">
      <c r="J62" s="6">
        <v>335000</v>
      </c>
    </row>
    <row r="63" spans="1:10" s="7" customFormat="1" x14ac:dyDescent="0.25">
      <c r="A63" t="s">
        <v>11</v>
      </c>
      <c r="B63" s="7" t="s">
        <v>38</v>
      </c>
      <c r="C63" s="8">
        <v>337328</v>
      </c>
      <c r="D63" s="9">
        <f>C63*9.66/1000</f>
        <v>3258.5884799999999</v>
      </c>
      <c r="E63" s="9">
        <f>C63-D63</f>
        <v>334069.41152000002</v>
      </c>
      <c r="J63" s="10">
        <v>338268</v>
      </c>
    </row>
    <row r="64" spans="1:10" x14ac:dyDescent="0.25">
      <c r="J64" s="6">
        <f>J63*9.66/1000</f>
        <v>3267.6688799999997</v>
      </c>
    </row>
    <row r="65" spans="1:10" x14ac:dyDescent="0.25">
      <c r="A65" t="s">
        <v>12</v>
      </c>
      <c r="B65" t="s">
        <v>39</v>
      </c>
      <c r="C65" s="1">
        <v>1298963</v>
      </c>
      <c r="D65" s="2">
        <f>C65*6.9/1000</f>
        <v>8962.8447000000015</v>
      </c>
      <c r="E65" s="2">
        <f>C65-D65</f>
        <v>1290000.1553</v>
      </c>
      <c r="J65" s="6">
        <f>J63-J64</f>
        <v>335000.33111999999</v>
      </c>
    </row>
    <row r="67" spans="1:10" x14ac:dyDescent="0.25">
      <c r="A67" t="s">
        <v>12</v>
      </c>
      <c r="B67" t="s">
        <v>40</v>
      </c>
      <c r="C67" s="1">
        <v>251737</v>
      </c>
      <c r="D67" s="2">
        <f>C67*6.9/1000</f>
        <v>1736.9853000000001</v>
      </c>
      <c r="E67" s="2">
        <f>C67-D67</f>
        <v>250000.0147</v>
      </c>
    </row>
    <row r="69" spans="1:10" x14ac:dyDescent="0.25">
      <c r="A69" t="s">
        <v>11</v>
      </c>
      <c r="B69" t="s">
        <v>41</v>
      </c>
      <c r="C69" s="1">
        <v>222146</v>
      </c>
      <c r="D69" s="2">
        <f>C69*9.66/1000</f>
        <v>2145.9303599999998</v>
      </c>
      <c r="E69" s="2">
        <f>C69-D69</f>
        <v>220000.06964</v>
      </c>
    </row>
    <row r="71" spans="1:10" x14ac:dyDescent="0.25">
      <c r="A71" t="s">
        <v>11</v>
      </c>
      <c r="B71" t="s">
        <v>42</v>
      </c>
      <c r="C71" s="1">
        <v>509926</v>
      </c>
      <c r="D71" s="2">
        <f>C71*9.66/1000</f>
        <v>4925.8851599999998</v>
      </c>
      <c r="E71" s="2">
        <f>C71-D71</f>
        <v>505000.11483999999</v>
      </c>
    </row>
    <row r="73" spans="1:10" x14ac:dyDescent="0.25">
      <c r="A73" t="s">
        <v>11</v>
      </c>
      <c r="B73" t="s">
        <v>43</v>
      </c>
      <c r="C73" s="1">
        <v>419048</v>
      </c>
      <c r="D73" s="2">
        <f>C73*9.66/1000</f>
        <v>4048.0036800000003</v>
      </c>
      <c r="E73" s="2">
        <f>C73-D73</f>
        <v>414999.99631999998</v>
      </c>
    </row>
    <row r="75" spans="1:10" x14ac:dyDescent="0.25">
      <c r="A75" t="s">
        <v>12</v>
      </c>
      <c r="B75" t="s">
        <v>44</v>
      </c>
      <c r="C75" s="1">
        <v>815628</v>
      </c>
      <c r="D75" s="2">
        <f>C75*6.9/1000</f>
        <v>5627.8332</v>
      </c>
      <c r="E75" s="2">
        <f>C75-D75</f>
        <v>810000.16680000001</v>
      </c>
    </row>
    <row r="77" spans="1:10" x14ac:dyDescent="0.25">
      <c r="A77" t="s">
        <v>11</v>
      </c>
      <c r="B77" t="s">
        <v>45</v>
      </c>
      <c r="C77" s="1">
        <v>353414</v>
      </c>
      <c r="D77" s="2">
        <f>C77*9.66/1000</f>
        <v>3413.9792400000001</v>
      </c>
      <c r="E77" s="2">
        <f>C77-D77</f>
        <v>350000.02075999998</v>
      </c>
    </row>
    <row r="79" spans="1:10" x14ac:dyDescent="0.25">
      <c r="A79" t="s">
        <v>12</v>
      </c>
      <c r="B79" t="s">
        <v>46</v>
      </c>
      <c r="C79" s="1">
        <v>251737</v>
      </c>
      <c r="D79" s="2">
        <f>C79*6.9/1000</f>
        <v>1736.9853000000001</v>
      </c>
      <c r="E79" s="2">
        <f>C79-D79</f>
        <v>250000.0147</v>
      </c>
    </row>
    <row r="81" spans="1:5" x14ac:dyDescent="0.25">
      <c r="A81" t="s">
        <v>11</v>
      </c>
      <c r="B81" t="s">
        <v>47</v>
      </c>
      <c r="C81" s="1">
        <v>636146</v>
      </c>
      <c r="D81" s="2">
        <f>C81*9.66/1000</f>
        <v>6145.1703600000001</v>
      </c>
      <c r="E81" s="2">
        <f>C81-D81</f>
        <v>630000.82964000001</v>
      </c>
    </row>
    <row r="83" spans="1:5" x14ac:dyDescent="0.25">
      <c r="A83" t="s">
        <v>12</v>
      </c>
      <c r="B83" t="s">
        <v>48</v>
      </c>
      <c r="C83" s="1">
        <v>251737</v>
      </c>
      <c r="D83" s="2">
        <f>C83*6.9/1000</f>
        <v>1736.9853000000001</v>
      </c>
      <c r="E83" s="2">
        <f>C83-D83</f>
        <v>250000.0147</v>
      </c>
    </row>
    <row r="85" spans="1:5" x14ac:dyDescent="0.25">
      <c r="A85" t="s">
        <v>12</v>
      </c>
      <c r="B85" t="s">
        <v>49</v>
      </c>
      <c r="C85" s="1">
        <v>921358</v>
      </c>
      <c r="D85" s="2">
        <f>C85*6.9/1000</f>
        <v>6357.3702000000003</v>
      </c>
      <c r="E85" s="2">
        <f>C85-D85</f>
        <v>915000.6298</v>
      </c>
    </row>
    <row r="87" spans="1:5" x14ac:dyDescent="0.25">
      <c r="A87" t="s">
        <v>11</v>
      </c>
      <c r="B87" t="s">
        <v>50</v>
      </c>
      <c r="C87" s="1">
        <v>292829</v>
      </c>
      <c r="D87" s="2">
        <f>C87*9.66/1000</f>
        <v>2828.7281400000002</v>
      </c>
      <c r="E87" s="2">
        <f>C87-D87</f>
        <v>290000.27185999998</v>
      </c>
    </row>
    <row r="89" spans="1:5" x14ac:dyDescent="0.25">
      <c r="A89" t="s">
        <v>11</v>
      </c>
      <c r="B89" t="s">
        <v>51</v>
      </c>
      <c r="C89" s="1">
        <v>979462</v>
      </c>
      <c r="D89" s="2">
        <f>C89*9.66/1000</f>
        <v>9461.6029199999994</v>
      </c>
      <c r="E89" s="2">
        <f>C89-D89</f>
        <v>970000.39708000002</v>
      </c>
    </row>
    <row r="91" spans="1:5" x14ac:dyDescent="0.25">
      <c r="A91" t="s">
        <v>12</v>
      </c>
      <c r="B91" t="s">
        <v>52</v>
      </c>
      <c r="C91" s="1">
        <v>1006948</v>
      </c>
      <c r="D91" s="2">
        <f>C91*6.9/1000</f>
        <v>6947.9412000000002</v>
      </c>
      <c r="E91" s="2">
        <f>C91-D91</f>
        <v>1000000.0588</v>
      </c>
    </row>
    <row r="93" spans="1:5" x14ac:dyDescent="0.25">
      <c r="A93" t="s">
        <v>12</v>
      </c>
      <c r="B93" t="s">
        <v>53</v>
      </c>
      <c r="C93" s="1">
        <v>251737</v>
      </c>
      <c r="D93" s="2">
        <f>C93*6.9/1000</f>
        <v>1736.9853000000001</v>
      </c>
      <c r="E93" s="2">
        <f>C93-D93</f>
        <v>250000.0147</v>
      </c>
    </row>
    <row r="95" spans="1:5" x14ac:dyDescent="0.25">
      <c r="A95" t="s">
        <v>12</v>
      </c>
      <c r="B95" t="s">
        <v>54</v>
      </c>
      <c r="C95" s="1">
        <v>251737</v>
      </c>
      <c r="D95" s="2">
        <f>C95*6.9/1000</f>
        <v>1736.9853000000001</v>
      </c>
      <c r="E95" s="2">
        <f>C95-D95</f>
        <v>250000.0147</v>
      </c>
    </row>
    <row r="97" spans="1:5" x14ac:dyDescent="0.25">
      <c r="A97" t="s">
        <v>11</v>
      </c>
      <c r="B97" t="s">
        <v>55</v>
      </c>
      <c r="C97" s="1">
        <v>201951</v>
      </c>
      <c r="D97" s="2">
        <f>C97*9.66/1000</f>
        <v>1950.8466599999999</v>
      </c>
      <c r="E97" s="2">
        <f>C97-D97</f>
        <v>200000.15333999999</v>
      </c>
    </row>
    <row r="99" spans="1:5" x14ac:dyDescent="0.25">
      <c r="A99" t="s">
        <v>12</v>
      </c>
      <c r="B99" t="s">
        <v>56</v>
      </c>
      <c r="C99" s="1">
        <v>251737</v>
      </c>
      <c r="D99" s="2">
        <f>C99*6.9/1000</f>
        <v>1736.9853000000001</v>
      </c>
      <c r="E99" s="2">
        <f>C99-D99</f>
        <v>250000.0147</v>
      </c>
    </row>
    <row r="101" spans="1:5" x14ac:dyDescent="0.25">
      <c r="A101" t="s">
        <v>11</v>
      </c>
      <c r="B101" t="s">
        <v>57</v>
      </c>
      <c r="C101" s="1">
        <v>989560</v>
      </c>
      <c r="D101" s="2">
        <f>C101*9.66/1000</f>
        <v>9559.1495999999988</v>
      </c>
      <c r="E101" s="2">
        <f>C101-D101</f>
        <v>980000.8504</v>
      </c>
    </row>
    <row r="103" spans="1:5" x14ac:dyDescent="0.25">
      <c r="A103" t="s">
        <v>11</v>
      </c>
      <c r="B103" t="s">
        <v>58</v>
      </c>
      <c r="C103" s="1">
        <v>459439</v>
      </c>
      <c r="D103" s="2">
        <f>C103*9.66/1000</f>
        <v>4438.1807399999998</v>
      </c>
      <c r="E103" s="2">
        <f>C103-D103</f>
        <v>455000.81926000002</v>
      </c>
    </row>
    <row r="105" spans="1:5" x14ac:dyDescent="0.25">
      <c r="A105" t="s">
        <v>12</v>
      </c>
      <c r="B105" t="s">
        <v>59</v>
      </c>
      <c r="C105" s="1">
        <v>1510422</v>
      </c>
      <c r="D105" s="2">
        <f>C105*6.9/1000</f>
        <v>10421.9118</v>
      </c>
      <c r="E105" s="2">
        <f>C105-D105</f>
        <v>1500000.0882000001</v>
      </c>
    </row>
    <row r="107" spans="1:5" x14ac:dyDescent="0.25">
      <c r="A107" t="s">
        <v>11</v>
      </c>
      <c r="B107" t="s">
        <v>60</v>
      </c>
      <c r="C107" s="1">
        <v>444292</v>
      </c>
      <c r="D107" s="2">
        <f>C107*9.66/1000</f>
        <v>4291.8607199999997</v>
      </c>
      <c r="E107" s="2">
        <f>C107-D107</f>
        <v>440000.13928</v>
      </c>
    </row>
    <row r="109" spans="1:5" x14ac:dyDescent="0.25">
      <c r="A109" t="s">
        <v>12</v>
      </c>
      <c r="B109" t="s">
        <v>61</v>
      </c>
      <c r="C109" s="1">
        <v>906254</v>
      </c>
      <c r="D109" s="2">
        <f>C109*6.9/1000</f>
        <v>6253.1526000000003</v>
      </c>
      <c r="E109" s="2">
        <f>C109-D109</f>
        <v>900000.84739999997</v>
      </c>
    </row>
    <row r="111" spans="1:5" x14ac:dyDescent="0.25">
      <c r="A111" t="s">
        <v>11</v>
      </c>
      <c r="B111" t="s">
        <v>62</v>
      </c>
      <c r="C111" s="1">
        <v>388756</v>
      </c>
      <c r="D111" s="2">
        <f>C111*9.66/1000</f>
        <v>3755.3829599999999</v>
      </c>
      <c r="E111" s="2">
        <f>C111-D111</f>
        <v>385000.61703999998</v>
      </c>
    </row>
    <row r="113" spans="1:5" x14ac:dyDescent="0.25">
      <c r="A113" t="s">
        <v>11</v>
      </c>
      <c r="B113" t="s">
        <v>63</v>
      </c>
      <c r="C113" s="1">
        <v>307976</v>
      </c>
      <c r="D113" s="2">
        <f>C113*9.66/1000</f>
        <v>2975.0481600000003</v>
      </c>
      <c r="E113" s="2">
        <f>C113-D113</f>
        <v>305000.95183999999</v>
      </c>
    </row>
    <row r="115" spans="1:5" x14ac:dyDescent="0.25">
      <c r="A115" t="s">
        <v>12</v>
      </c>
      <c r="B115" t="s">
        <v>64</v>
      </c>
      <c r="C115" s="1">
        <v>281946</v>
      </c>
      <c r="D115" s="2">
        <f>C115*6.9/1000</f>
        <v>1945.4274</v>
      </c>
      <c r="E115" s="2">
        <f>C115-D115</f>
        <v>280000.57260000001</v>
      </c>
    </row>
    <row r="117" spans="1:5" x14ac:dyDescent="0.25">
      <c r="A117" t="s">
        <v>11</v>
      </c>
      <c r="B117" t="s">
        <v>65</v>
      </c>
      <c r="C117" s="1">
        <v>257488</v>
      </c>
      <c r="D117" s="2">
        <f>C117*9.66/1000</f>
        <v>2487.3340800000001</v>
      </c>
      <c r="E117" s="2">
        <f>C117-D117</f>
        <v>255000.66592</v>
      </c>
    </row>
    <row r="119" spans="1:5" x14ac:dyDescent="0.25">
      <c r="A119" t="s">
        <v>11</v>
      </c>
      <c r="B119" t="s">
        <v>66</v>
      </c>
      <c r="C119" s="1">
        <v>251737</v>
      </c>
      <c r="D119" s="2">
        <f>C119*6.9/1000</f>
        <v>1736.9853000000001</v>
      </c>
      <c r="E119" s="2">
        <f>C119-D119</f>
        <v>250000.0147</v>
      </c>
    </row>
    <row r="121" spans="1:5" x14ac:dyDescent="0.25">
      <c r="A121" t="s">
        <v>11</v>
      </c>
      <c r="B121" t="s">
        <v>70</v>
      </c>
      <c r="C121" s="1">
        <v>392710</v>
      </c>
      <c r="D121" s="2">
        <f>C121*6.9/1000</f>
        <v>2709.6990000000001</v>
      </c>
      <c r="E121" s="2">
        <f>C121-D121</f>
        <v>390000.30099999998</v>
      </c>
    </row>
    <row r="123" spans="1:5" x14ac:dyDescent="0.25">
      <c r="A123" t="s">
        <v>12</v>
      </c>
      <c r="B123" t="s">
        <v>67</v>
      </c>
      <c r="C123" s="1">
        <v>644447</v>
      </c>
      <c r="D123" s="2">
        <f>C123*6.9/1000</f>
        <v>4446.6842999999999</v>
      </c>
      <c r="E123" s="2">
        <f>C123-D123</f>
        <v>640000.31570000004</v>
      </c>
    </row>
    <row r="125" spans="1:5" x14ac:dyDescent="0.25">
      <c r="A125" t="s">
        <v>11</v>
      </c>
      <c r="B125" t="s">
        <v>68</v>
      </c>
      <c r="C125" s="1">
        <v>201951</v>
      </c>
      <c r="D125" s="2">
        <f>C125*9.66/1000</f>
        <v>1950.8466599999999</v>
      </c>
      <c r="E125" s="2">
        <f>C125-D125</f>
        <v>200000.15333999999</v>
      </c>
    </row>
    <row r="127" spans="1:5" x14ac:dyDescent="0.25">
      <c r="A127" t="s">
        <v>11</v>
      </c>
      <c r="B127" t="s">
        <v>68</v>
      </c>
      <c r="C127" s="1">
        <v>444292</v>
      </c>
      <c r="D127" s="2">
        <f>C127*9.66/1000</f>
        <v>4291.8607199999997</v>
      </c>
      <c r="E127" s="2">
        <f>C127-D127</f>
        <v>440000.13928</v>
      </c>
    </row>
    <row r="129" spans="1:5" x14ac:dyDescent="0.25">
      <c r="A129" t="s">
        <v>12</v>
      </c>
      <c r="B129" t="s">
        <v>69</v>
      </c>
      <c r="C129" s="1">
        <v>659551</v>
      </c>
      <c r="D129" s="2">
        <f>C129*6.9/1000</f>
        <v>4550.9019000000008</v>
      </c>
      <c r="E129" s="2">
        <f>C129-D129</f>
        <v>655000.09809999994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3FD05-4CC4-4600-93C8-0EDF75056C71}">
  <dimension ref="A1:O288"/>
  <sheetViews>
    <sheetView zoomScale="130" zoomScaleNormal="130" workbookViewId="0">
      <selection activeCell="A2" sqref="A2:H107"/>
    </sheetView>
  </sheetViews>
  <sheetFormatPr baseColWidth="10" defaultRowHeight="15" x14ac:dyDescent="0.25"/>
  <cols>
    <col min="2" max="2" width="12.85546875" customWidth="1"/>
    <col min="3" max="3" width="10.42578125" customWidth="1"/>
    <col min="4" max="4" width="9.85546875" style="14" customWidth="1"/>
    <col min="5" max="5" width="32.28515625" customWidth="1"/>
    <col min="6" max="8" width="15.42578125" style="2" customWidth="1"/>
    <col min="9" max="9" width="13" customWidth="1"/>
    <col min="10" max="10" width="10.85546875" style="6" customWidth="1"/>
    <col min="11" max="11" width="9.7109375" customWidth="1"/>
    <col min="12" max="12" width="15.140625" customWidth="1"/>
    <col min="13" max="13" width="4.5703125" customWidth="1"/>
  </cols>
  <sheetData>
    <row r="1" spans="1:8" x14ac:dyDescent="0.25">
      <c r="A1" s="11" t="s">
        <v>130</v>
      </c>
      <c r="B1" s="11" t="s">
        <v>13</v>
      </c>
      <c r="C1" s="11" t="s">
        <v>80</v>
      </c>
      <c r="D1" s="11" t="s">
        <v>76</v>
      </c>
      <c r="E1" s="11" t="s">
        <v>14</v>
      </c>
      <c r="F1" s="12" t="s">
        <v>3</v>
      </c>
      <c r="G1" s="13" t="s">
        <v>2</v>
      </c>
      <c r="H1" s="13" t="s">
        <v>1</v>
      </c>
    </row>
    <row r="2" spans="1:8" x14ac:dyDescent="0.25">
      <c r="A2" s="38">
        <v>23850</v>
      </c>
      <c r="B2" s="38" t="s">
        <v>11</v>
      </c>
      <c r="C2" s="38">
        <v>523565</v>
      </c>
      <c r="D2" s="150" t="s">
        <v>72</v>
      </c>
      <c r="E2" s="38" t="s">
        <v>0</v>
      </c>
      <c r="F2" s="90">
        <v>242341</v>
      </c>
      <c r="G2" s="90">
        <f>F2*9.66/1000</f>
        <v>2341.01406</v>
      </c>
      <c r="H2" s="126">
        <f t="shared" ref="H2:H33" si="0">F2-G2</f>
        <v>239999.98594000001</v>
      </c>
    </row>
    <row r="3" spans="1:8" x14ac:dyDescent="0.25">
      <c r="A3" s="38">
        <v>23851</v>
      </c>
      <c r="B3" s="38" t="s">
        <v>12</v>
      </c>
      <c r="C3" s="38">
        <v>521045</v>
      </c>
      <c r="D3" s="150" t="s">
        <v>73</v>
      </c>
      <c r="E3" s="38" t="s">
        <v>71</v>
      </c>
      <c r="F3" s="90">
        <v>251737</v>
      </c>
      <c r="G3" s="90">
        <f>F3*6.9/1000</f>
        <v>1736.9853000000001</v>
      </c>
      <c r="H3" s="90">
        <f t="shared" si="0"/>
        <v>250000.0147</v>
      </c>
    </row>
    <row r="4" spans="1:8" x14ac:dyDescent="0.25">
      <c r="A4" s="38">
        <v>23852</v>
      </c>
      <c r="B4" s="38" t="s">
        <v>11</v>
      </c>
      <c r="C4" s="38">
        <v>523565</v>
      </c>
      <c r="D4" s="150" t="s">
        <v>74</v>
      </c>
      <c r="E4" s="38" t="s">
        <v>4</v>
      </c>
      <c r="F4" s="90">
        <v>555365</v>
      </c>
      <c r="G4" s="90">
        <f>F4*9.66/1000</f>
        <v>5364.8259000000007</v>
      </c>
      <c r="H4" s="90">
        <f t="shared" si="0"/>
        <v>550000.17409999995</v>
      </c>
    </row>
    <row r="5" spans="1:8" x14ac:dyDescent="0.25">
      <c r="A5" s="38">
        <v>23853</v>
      </c>
      <c r="B5" s="38" t="s">
        <v>12</v>
      </c>
      <c r="C5" s="38">
        <v>521045</v>
      </c>
      <c r="D5" s="150" t="s">
        <v>75</v>
      </c>
      <c r="E5" s="38" t="s">
        <v>5</v>
      </c>
      <c r="F5" s="90">
        <v>906254</v>
      </c>
      <c r="G5" s="90">
        <f>F5*6.9/1000</f>
        <v>6253.1526000000003</v>
      </c>
      <c r="H5" s="90">
        <f t="shared" si="0"/>
        <v>900000.84739999997</v>
      </c>
    </row>
    <row r="6" spans="1:8" x14ac:dyDescent="0.25">
      <c r="A6" s="38">
        <v>23854</v>
      </c>
      <c r="B6" s="38" t="s">
        <v>12</v>
      </c>
      <c r="C6" s="38">
        <v>521045</v>
      </c>
      <c r="D6" s="150" t="s">
        <v>73</v>
      </c>
      <c r="E6" s="38" t="s">
        <v>6</v>
      </c>
      <c r="F6" s="90">
        <v>1510422</v>
      </c>
      <c r="G6" s="90">
        <f>F6*6.9/1000</f>
        <v>10421.9118</v>
      </c>
      <c r="H6" s="90">
        <f t="shared" si="0"/>
        <v>1500000.0882000001</v>
      </c>
    </row>
    <row r="7" spans="1:8" x14ac:dyDescent="0.25">
      <c r="A7" s="38">
        <v>23855</v>
      </c>
      <c r="B7" s="38" t="s">
        <v>12</v>
      </c>
      <c r="C7" s="38">
        <v>521045</v>
      </c>
      <c r="D7" s="150" t="s">
        <v>74</v>
      </c>
      <c r="E7" s="38" t="s">
        <v>7</v>
      </c>
      <c r="F7" s="90">
        <v>1550700</v>
      </c>
      <c r="G7" s="90">
        <f>F7*6.9/1000</f>
        <v>10699.83</v>
      </c>
      <c r="H7" s="90">
        <f t="shared" si="0"/>
        <v>1540000.17</v>
      </c>
    </row>
    <row r="8" spans="1:8" x14ac:dyDescent="0.25">
      <c r="A8" s="38">
        <v>23856</v>
      </c>
      <c r="B8" s="38" t="s">
        <v>12</v>
      </c>
      <c r="C8" s="38">
        <v>521045</v>
      </c>
      <c r="D8" s="150" t="s">
        <v>74</v>
      </c>
      <c r="E8" s="38" t="s">
        <v>77</v>
      </c>
      <c r="F8" s="90">
        <v>251737</v>
      </c>
      <c r="G8" s="90">
        <f>F8*6.9/1000</f>
        <v>1736.9853000000001</v>
      </c>
      <c r="H8" s="90">
        <f t="shared" si="0"/>
        <v>250000.0147</v>
      </c>
    </row>
    <row r="9" spans="1:8" x14ac:dyDescent="0.25">
      <c r="A9" s="38">
        <v>23857</v>
      </c>
      <c r="B9" s="38" t="s">
        <v>11</v>
      </c>
      <c r="C9" s="38">
        <v>523565</v>
      </c>
      <c r="D9" s="150" t="s">
        <v>78</v>
      </c>
      <c r="E9" s="38" t="s">
        <v>79</v>
      </c>
      <c r="F9" s="90">
        <v>150000</v>
      </c>
      <c r="G9" s="90">
        <v>0</v>
      </c>
      <c r="H9" s="90">
        <f t="shared" si="0"/>
        <v>150000</v>
      </c>
    </row>
    <row r="10" spans="1:8" x14ac:dyDescent="0.25">
      <c r="A10" s="38">
        <v>23858</v>
      </c>
      <c r="B10" s="38" t="s">
        <v>11</v>
      </c>
      <c r="C10" s="38">
        <v>523565</v>
      </c>
      <c r="D10" s="150" t="s">
        <v>81</v>
      </c>
      <c r="E10" s="38" t="s">
        <v>8</v>
      </c>
      <c r="F10" s="90">
        <v>368560</v>
      </c>
      <c r="G10" s="90">
        <f>F10*9.66/1000</f>
        <v>3560.2896000000001</v>
      </c>
      <c r="H10" s="90">
        <f t="shared" si="0"/>
        <v>364999.71039999998</v>
      </c>
    </row>
    <row r="11" spans="1:8" x14ac:dyDescent="0.25">
      <c r="A11" s="38">
        <v>23859</v>
      </c>
      <c r="B11" s="38" t="s">
        <v>12</v>
      </c>
      <c r="C11" s="38">
        <v>521045</v>
      </c>
      <c r="D11" s="150" t="s">
        <v>82</v>
      </c>
      <c r="E11" s="38" t="s">
        <v>9</v>
      </c>
      <c r="F11" s="90">
        <v>271876</v>
      </c>
      <c r="G11" s="90">
        <f>F11*6.9/1000</f>
        <v>1875.9444000000001</v>
      </c>
      <c r="H11" s="90">
        <f t="shared" si="0"/>
        <v>270000.05560000002</v>
      </c>
    </row>
    <row r="12" spans="1:8" x14ac:dyDescent="0.25">
      <c r="A12" s="38">
        <v>23860</v>
      </c>
      <c r="B12" s="38" t="s">
        <v>12</v>
      </c>
      <c r="C12" s="38">
        <v>521045</v>
      </c>
      <c r="D12" s="150" t="s">
        <v>75</v>
      </c>
      <c r="E12" s="38" t="s">
        <v>16</v>
      </c>
      <c r="F12" s="90">
        <v>251737</v>
      </c>
      <c r="G12" s="90">
        <f>F12*6.9/1000</f>
        <v>1736.9853000000001</v>
      </c>
      <c r="H12" s="90">
        <f t="shared" si="0"/>
        <v>250000.0147</v>
      </c>
    </row>
    <row r="13" spans="1:8" x14ac:dyDescent="0.25">
      <c r="A13" s="38">
        <v>23861</v>
      </c>
      <c r="B13" s="38" t="s">
        <v>12</v>
      </c>
      <c r="C13" s="38">
        <v>521045</v>
      </c>
      <c r="D13" s="150" t="s">
        <v>73</v>
      </c>
      <c r="E13" s="38" t="s">
        <v>83</v>
      </c>
      <c r="F13" s="90">
        <v>271876</v>
      </c>
      <c r="G13" s="90">
        <f>F13*6.9/1000</f>
        <v>1875.9444000000001</v>
      </c>
      <c r="H13" s="90">
        <f t="shared" si="0"/>
        <v>270000.05560000002</v>
      </c>
    </row>
    <row r="14" spans="1:8" x14ac:dyDescent="0.25">
      <c r="A14" s="38">
        <v>23862</v>
      </c>
      <c r="B14" s="38" t="s">
        <v>11</v>
      </c>
      <c r="C14" s="38">
        <v>523565</v>
      </c>
      <c r="D14" s="150" t="s">
        <v>72</v>
      </c>
      <c r="E14" s="38" t="s">
        <v>17</v>
      </c>
      <c r="F14" s="90">
        <v>242341</v>
      </c>
      <c r="G14" s="90">
        <f>F14*9.66/1000</f>
        <v>2341.01406</v>
      </c>
      <c r="H14" s="90">
        <f t="shared" si="0"/>
        <v>239999.98594000001</v>
      </c>
    </row>
    <row r="15" spans="1:8" x14ac:dyDescent="0.25">
      <c r="A15" s="38">
        <v>23863</v>
      </c>
      <c r="B15" s="38" t="s">
        <v>12</v>
      </c>
      <c r="C15" s="38">
        <v>521045</v>
      </c>
      <c r="D15" s="150" t="s">
        <v>74</v>
      </c>
      <c r="E15" s="38" t="s">
        <v>84</v>
      </c>
      <c r="F15" s="90">
        <v>251737</v>
      </c>
      <c r="G15" s="90">
        <f>F15*6.9/1000</f>
        <v>1736.9853000000001</v>
      </c>
      <c r="H15" s="90">
        <f t="shared" si="0"/>
        <v>250000.0147</v>
      </c>
    </row>
    <row r="16" spans="1:8" x14ac:dyDescent="0.25">
      <c r="A16" s="38">
        <v>23864</v>
      </c>
      <c r="B16" s="38" t="s">
        <v>12</v>
      </c>
      <c r="C16" s="38">
        <v>521045</v>
      </c>
      <c r="D16" s="150" t="s">
        <v>85</v>
      </c>
      <c r="E16" s="38" t="s">
        <v>18</v>
      </c>
      <c r="F16" s="90">
        <v>956601</v>
      </c>
      <c r="G16" s="90">
        <f>F16*6.9/1000</f>
        <v>6600.5469000000003</v>
      </c>
      <c r="H16" s="90">
        <f t="shared" si="0"/>
        <v>950000.45310000004</v>
      </c>
    </row>
    <row r="17" spans="1:13" x14ac:dyDescent="0.25">
      <c r="A17" s="38">
        <v>23865</v>
      </c>
      <c r="B17" s="38" t="s">
        <v>11</v>
      </c>
      <c r="C17" s="38">
        <v>523565</v>
      </c>
      <c r="D17" s="150" t="s">
        <v>78</v>
      </c>
      <c r="E17" s="38" t="s">
        <v>19</v>
      </c>
      <c r="F17" s="90">
        <v>474585</v>
      </c>
      <c r="G17" s="90">
        <f t="shared" ref="G17:G23" si="1">F17*9.66/1000</f>
        <v>4584.4910999999993</v>
      </c>
      <c r="H17" s="90">
        <f t="shared" si="0"/>
        <v>470000.50890000002</v>
      </c>
    </row>
    <row r="18" spans="1:13" x14ac:dyDescent="0.25">
      <c r="A18" s="38">
        <v>23866</v>
      </c>
      <c r="B18" s="38" t="s">
        <v>11</v>
      </c>
      <c r="C18" s="38">
        <v>523565</v>
      </c>
      <c r="D18" s="150" t="s">
        <v>86</v>
      </c>
      <c r="E18" s="38" t="s">
        <v>20</v>
      </c>
      <c r="F18" s="90">
        <v>207000</v>
      </c>
      <c r="G18" s="90">
        <f t="shared" si="1"/>
        <v>1999.62</v>
      </c>
      <c r="H18" s="90">
        <f t="shared" si="0"/>
        <v>205000.38</v>
      </c>
    </row>
    <row r="19" spans="1:13" x14ac:dyDescent="0.25">
      <c r="A19" s="38">
        <v>23867</v>
      </c>
      <c r="B19" s="38" t="s">
        <v>11</v>
      </c>
      <c r="C19" s="38">
        <v>523565</v>
      </c>
      <c r="D19" s="150" t="s">
        <v>86</v>
      </c>
      <c r="E19" s="38" t="s">
        <v>21</v>
      </c>
      <c r="F19" s="90">
        <v>827998</v>
      </c>
      <c r="G19" s="90">
        <f t="shared" si="1"/>
        <v>7998.4606800000001</v>
      </c>
      <c r="H19" s="90">
        <f t="shared" si="0"/>
        <v>819999.53931999998</v>
      </c>
    </row>
    <row r="20" spans="1:13" x14ac:dyDescent="0.25">
      <c r="A20" s="38">
        <v>23868</v>
      </c>
      <c r="B20" s="38" t="s">
        <v>11</v>
      </c>
      <c r="C20" s="38">
        <v>523565</v>
      </c>
      <c r="D20" s="150" t="s">
        <v>87</v>
      </c>
      <c r="E20" s="38" t="s">
        <v>22</v>
      </c>
      <c r="F20" s="90">
        <v>333219</v>
      </c>
      <c r="G20" s="90">
        <f t="shared" si="1"/>
        <v>3218.89554</v>
      </c>
      <c r="H20" s="90">
        <f t="shared" si="0"/>
        <v>330000.10446</v>
      </c>
      <c r="I20" s="15"/>
      <c r="M20" s="2"/>
    </row>
    <row r="21" spans="1:13" x14ac:dyDescent="0.25">
      <c r="A21" s="38">
        <v>23869</v>
      </c>
      <c r="B21" s="38" t="s">
        <v>11</v>
      </c>
      <c r="C21" s="38">
        <v>523565</v>
      </c>
      <c r="D21" s="150" t="s">
        <v>73</v>
      </c>
      <c r="E21" s="38" t="s">
        <v>23</v>
      </c>
      <c r="F21" s="90">
        <v>432175</v>
      </c>
      <c r="G21" s="90">
        <f t="shared" si="1"/>
        <v>4174.8104999999996</v>
      </c>
      <c r="H21" s="90">
        <f t="shared" si="0"/>
        <v>428000.18949999998</v>
      </c>
    </row>
    <row r="22" spans="1:13" x14ac:dyDescent="0.25">
      <c r="A22" s="38">
        <v>23870</v>
      </c>
      <c r="B22" s="38" t="s">
        <v>11</v>
      </c>
      <c r="C22" s="38">
        <v>523565</v>
      </c>
      <c r="D22" s="150" t="s">
        <v>73</v>
      </c>
      <c r="E22" s="38" t="s">
        <v>24</v>
      </c>
      <c r="F22" s="90">
        <v>494780</v>
      </c>
      <c r="G22" s="90">
        <f t="shared" si="1"/>
        <v>4779.5747999999994</v>
      </c>
      <c r="H22" s="90">
        <f t="shared" si="0"/>
        <v>490000.4252</v>
      </c>
    </row>
    <row r="23" spans="1:13" x14ac:dyDescent="0.25">
      <c r="A23" s="38">
        <v>23871</v>
      </c>
      <c r="B23" s="38" t="s">
        <v>11</v>
      </c>
      <c r="C23" s="38">
        <v>523565</v>
      </c>
      <c r="D23" s="150" t="s">
        <v>73</v>
      </c>
      <c r="E23" s="38" t="s">
        <v>88</v>
      </c>
      <c r="F23" s="90">
        <v>575560</v>
      </c>
      <c r="G23" s="90">
        <f t="shared" si="1"/>
        <v>5559.9096</v>
      </c>
      <c r="H23" s="95">
        <f t="shared" si="0"/>
        <v>570000.09039999999</v>
      </c>
    </row>
    <row r="24" spans="1:13" x14ac:dyDescent="0.25">
      <c r="A24" s="38">
        <v>23872</v>
      </c>
      <c r="B24" s="38" t="s">
        <v>12</v>
      </c>
      <c r="C24" s="38">
        <v>521045</v>
      </c>
      <c r="D24" s="150" t="s">
        <v>73</v>
      </c>
      <c r="E24" s="38" t="s">
        <v>89</v>
      </c>
      <c r="F24" s="90">
        <v>251737</v>
      </c>
      <c r="G24" s="90">
        <f>F24*6.9/1000</f>
        <v>1736.9853000000001</v>
      </c>
      <c r="H24" s="95">
        <f t="shared" si="0"/>
        <v>250000.0147</v>
      </c>
    </row>
    <row r="25" spans="1:13" x14ac:dyDescent="0.25">
      <c r="A25" s="38">
        <v>23873</v>
      </c>
      <c r="B25" s="38" t="s">
        <v>11</v>
      </c>
      <c r="C25" s="38">
        <v>523565</v>
      </c>
      <c r="D25" s="150" t="s">
        <v>86</v>
      </c>
      <c r="E25" s="38" t="s">
        <v>26</v>
      </c>
      <c r="F25" s="90">
        <v>373609</v>
      </c>
      <c r="G25" s="90">
        <f>F25*9.66/1000</f>
        <v>3609.0629399999998</v>
      </c>
      <c r="H25" s="95">
        <f t="shared" si="0"/>
        <v>369999.93706000003</v>
      </c>
    </row>
    <row r="26" spans="1:13" x14ac:dyDescent="0.25">
      <c r="A26" s="38">
        <v>23874</v>
      </c>
      <c r="B26" s="38" t="s">
        <v>12</v>
      </c>
      <c r="C26" s="38">
        <v>521045</v>
      </c>
      <c r="D26" s="150" t="s">
        <v>73</v>
      </c>
      <c r="E26" s="38" t="s">
        <v>91</v>
      </c>
      <c r="F26" s="90">
        <v>251737</v>
      </c>
      <c r="G26" s="90">
        <f>F26*6.9/1000</f>
        <v>1736.9853000000001</v>
      </c>
      <c r="H26" s="95">
        <f t="shared" si="0"/>
        <v>250000.0147</v>
      </c>
    </row>
    <row r="27" spans="1:13" x14ac:dyDescent="0.25">
      <c r="A27" s="38">
        <v>23875</v>
      </c>
      <c r="B27" s="38" t="s">
        <v>11</v>
      </c>
      <c r="C27" s="38">
        <v>523565</v>
      </c>
      <c r="D27" s="150" t="s">
        <v>73</v>
      </c>
      <c r="E27" s="38" t="s">
        <v>27</v>
      </c>
      <c r="F27" s="90">
        <v>1221803</v>
      </c>
      <c r="G27" s="90">
        <f>F27*9.66/1000</f>
        <v>11802.616980000001</v>
      </c>
      <c r="H27" s="95">
        <f t="shared" si="0"/>
        <v>1210000.3830200001</v>
      </c>
    </row>
    <row r="28" spans="1:13" x14ac:dyDescent="0.25">
      <c r="A28" s="38">
        <v>23876</v>
      </c>
      <c r="B28" s="38" t="s">
        <v>11</v>
      </c>
      <c r="C28" s="38">
        <v>523565</v>
      </c>
      <c r="D28" s="150" t="s">
        <v>73</v>
      </c>
      <c r="E28" s="38" t="s">
        <v>92</v>
      </c>
      <c r="F28" s="90">
        <v>190000</v>
      </c>
      <c r="G28" s="90">
        <v>0</v>
      </c>
      <c r="H28" s="90">
        <f t="shared" si="0"/>
        <v>190000</v>
      </c>
    </row>
    <row r="29" spans="1:13" x14ac:dyDescent="0.25">
      <c r="A29" s="38">
        <v>23877</v>
      </c>
      <c r="B29" s="38" t="s">
        <v>12</v>
      </c>
      <c r="C29" s="38">
        <v>521045</v>
      </c>
      <c r="D29" s="150" t="s">
        <v>86</v>
      </c>
      <c r="E29" s="38" t="s">
        <v>28</v>
      </c>
      <c r="F29" s="90">
        <v>1601047</v>
      </c>
      <c r="G29" s="90">
        <f>F29*6.9/1000</f>
        <v>11047.2243</v>
      </c>
      <c r="H29" s="90">
        <f t="shared" si="0"/>
        <v>1589999.7757000001</v>
      </c>
    </row>
    <row r="30" spans="1:13" x14ac:dyDescent="0.25">
      <c r="A30" s="38">
        <v>23878</v>
      </c>
      <c r="B30" s="38" t="s">
        <v>12</v>
      </c>
      <c r="C30" s="38">
        <v>521045</v>
      </c>
      <c r="D30" s="150" t="s">
        <v>73</v>
      </c>
      <c r="E30" s="38" t="s">
        <v>29</v>
      </c>
      <c r="F30" s="90">
        <v>1208338</v>
      </c>
      <c r="G30" s="90">
        <f>F30*6.9/1000</f>
        <v>8337.5321999999996</v>
      </c>
      <c r="H30" s="90">
        <f t="shared" si="0"/>
        <v>1200000.4678</v>
      </c>
    </row>
    <row r="31" spans="1:13" x14ac:dyDescent="0.25">
      <c r="A31" s="38">
        <v>23879</v>
      </c>
      <c r="B31" s="38" t="s">
        <v>12</v>
      </c>
      <c r="C31" s="38">
        <v>521045</v>
      </c>
      <c r="D31" s="150" t="s">
        <v>73</v>
      </c>
      <c r="E31" s="38" t="s">
        <v>93</v>
      </c>
      <c r="F31" s="90">
        <v>251737</v>
      </c>
      <c r="G31" s="90">
        <f>F31*6.9/1000</f>
        <v>1736.9853000000001</v>
      </c>
      <c r="H31" s="95">
        <f t="shared" si="0"/>
        <v>250000.0147</v>
      </c>
    </row>
    <row r="32" spans="1:13" x14ac:dyDescent="0.25">
      <c r="A32" s="38">
        <v>23880</v>
      </c>
      <c r="B32" s="38" t="s">
        <v>11</v>
      </c>
      <c r="C32" s="38">
        <v>523565</v>
      </c>
      <c r="D32" s="150" t="s">
        <v>75</v>
      </c>
      <c r="E32" s="38" t="s">
        <v>94</v>
      </c>
      <c r="F32" s="90">
        <v>348365</v>
      </c>
      <c r="G32" s="90">
        <f>F32*9.66/1000</f>
        <v>3365.2058999999999</v>
      </c>
      <c r="H32" s="90">
        <f t="shared" si="0"/>
        <v>344999.7941</v>
      </c>
    </row>
    <row r="33" spans="1:10" x14ac:dyDescent="0.25">
      <c r="A33" s="38">
        <v>23881</v>
      </c>
      <c r="B33" s="38" t="s">
        <v>11</v>
      </c>
      <c r="C33" s="38">
        <v>523565</v>
      </c>
      <c r="D33" s="150" t="s">
        <v>72</v>
      </c>
      <c r="E33" s="38" t="s">
        <v>95</v>
      </c>
      <c r="F33" s="90">
        <v>333219</v>
      </c>
      <c r="G33" s="90">
        <f>F33*9.66/1000</f>
        <v>3218.89554</v>
      </c>
      <c r="H33" s="90">
        <f t="shared" si="0"/>
        <v>330000.10446</v>
      </c>
    </row>
    <row r="34" spans="1:10" x14ac:dyDescent="0.25">
      <c r="A34" s="38">
        <v>23882</v>
      </c>
      <c r="B34" s="38" t="s">
        <v>11</v>
      </c>
      <c r="C34" s="38">
        <v>523565</v>
      </c>
      <c r="D34" s="150" t="s">
        <v>86</v>
      </c>
      <c r="E34" s="38" t="s">
        <v>30</v>
      </c>
      <c r="F34" s="90">
        <v>802755</v>
      </c>
      <c r="G34" s="90">
        <f>F34*9.66/1000</f>
        <v>7754.6133</v>
      </c>
      <c r="H34" s="90">
        <f t="shared" ref="H34:H55" si="2">F34-G34</f>
        <v>795000.38670000003</v>
      </c>
    </row>
    <row r="35" spans="1:10" x14ac:dyDescent="0.25">
      <c r="A35" s="38">
        <v>23883</v>
      </c>
      <c r="B35" s="38" t="s">
        <v>11</v>
      </c>
      <c r="C35" s="38">
        <v>523565</v>
      </c>
      <c r="D35" s="150" t="s">
        <v>86</v>
      </c>
      <c r="E35" s="38" t="s">
        <v>96</v>
      </c>
      <c r="F35" s="90">
        <v>287780</v>
      </c>
      <c r="G35" s="95">
        <f>F35*9.66/1000</f>
        <v>2779.9548</v>
      </c>
      <c r="H35" s="95">
        <f t="shared" si="2"/>
        <v>285000.04519999999</v>
      </c>
    </row>
    <row r="36" spans="1:10" x14ac:dyDescent="0.25">
      <c r="A36" s="38">
        <v>23884</v>
      </c>
      <c r="B36" s="38" t="s">
        <v>12</v>
      </c>
      <c r="C36" s="38">
        <v>521045</v>
      </c>
      <c r="D36" s="150" t="s">
        <v>90</v>
      </c>
      <c r="E36" s="38" t="s">
        <v>97</v>
      </c>
      <c r="F36" s="90">
        <v>251737</v>
      </c>
      <c r="G36" s="90">
        <f>F36*6.9/1000</f>
        <v>1736.9853000000001</v>
      </c>
      <c r="H36" s="90">
        <f t="shared" si="2"/>
        <v>250000.0147</v>
      </c>
    </row>
    <row r="37" spans="1:10" x14ac:dyDescent="0.25">
      <c r="A37" s="38">
        <v>23885</v>
      </c>
      <c r="B37" s="38" t="s">
        <v>12</v>
      </c>
      <c r="C37" s="38">
        <v>521045</v>
      </c>
      <c r="D37" s="150" t="s">
        <v>90</v>
      </c>
      <c r="E37" s="38" t="s">
        <v>32</v>
      </c>
      <c r="F37" s="90">
        <v>1208338</v>
      </c>
      <c r="G37" s="90">
        <f>F37*6.9/1000</f>
        <v>8337.5321999999996</v>
      </c>
      <c r="H37" s="90">
        <f t="shared" si="2"/>
        <v>1200000.4678</v>
      </c>
    </row>
    <row r="38" spans="1:10" s="20" customFormat="1" x14ac:dyDescent="0.25">
      <c r="A38" s="170">
        <v>23886</v>
      </c>
      <c r="B38" s="171" t="s">
        <v>11</v>
      </c>
      <c r="C38" s="171">
        <v>523565</v>
      </c>
      <c r="D38" s="172" t="s">
        <v>73</v>
      </c>
      <c r="E38" s="171" t="s">
        <v>98</v>
      </c>
      <c r="F38" s="173">
        <v>252439</v>
      </c>
      <c r="G38" s="173">
        <f>F38*9.66/1000</f>
        <v>2438.5607400000004</v>
      </c>
      <c r="H38" s="173">
        <f t="shared" si="2"/>
        <v>250000.43926000001</v>
      </c>
      <c r="I38" s="20" t="s">
        <v>671</v>
      </c>
      <c r="J38" s="21"/>
    </row>
    <row r="39" spans="1:10" x14ac:dyDescent="0.25">
      <c r="A39" s="38">
        <v>23887</v>
      </c>
      <c r="B39" s="38" t="s">
        <v>11</v>
      </c>
      <c r="C39" s="38">
        <v>523565</v>
      </c>
      <c r="D39" s="150" t="s">
        <v>81</v>
      </c>
      <c r="E39" s="38" t="s">
        <v>99</v>
      </c>
      <c r="F39" s="90">
        <v>55000</v>
      </c>
      <c r="G39" s="95">
        <v>0</v>
      </c>
      <c r="H39" s="95">
        <f t="shared" si="2"/>
        <v>55000</v>
      </c>
    </row>
    <row r="40" spans="1:10" x14ac:dyDescent="0.25">
      <c r="A40" s="38">
        <v>23888</v>
      </c>
      <c r="B40" s="38" t="s">
        <v>11</v>
      </c>
      <c r="C40" s="38">
        <v>523565</v>
      </c>
      <c r="D40" s="150" t="s">
        <v>100</v>
      </c>
      <c r="E40" s="38" t="s">
        <v>101</v>
      </c>
      <c r="F40" s="90">
        <v>90000</v>
      </c>
      <c r="G40" s="90">
        <v>0</v>
      </c>
      <c r="H40" s="90">
        <f t="shared" si="2"/>
        <v>90000</v>
      </c>
    </row>
    <row r="41" spans="1:10" x14ac:dyDescent="0.25">
      <c r="A41" s="38">
        <v>23889</v>
      </c>
      <c r="B41" s="38" t="s">
        <v>12</v>
      </c>
      <c r="C41" s="38">
        <v>521045</v>
      </c>
      <c r="D41" s="150" t="s">
        <v>82</v>
      </c>
      <c r="E41" s="38" t="s">
        <v>102</v>
      </c>
      <c r="F41" s="90">
        <v>503474</v>
      </c>
      <c r="G41" s="95">
        <f>F41*6.9/1000</f>
        <v>3473.9706000000001</v>
      </c>
      <c r="H41" s="95">
        <f t="shared" si="2"/>
        <v>500000.0294</v>
      </c>
    </row>
    <row r="42" spans="1:10" x14ac:dyDescent="0.25">
      <c r="A42" s="38">
        <v>23890</v>
      </c>
      <c r="B42" s="38" t="s">
        <v>11</v>
      </c>
      <c r="C42" s="38">
        <v>523565</v>
      </c>
      <c r="D42" s="150" t="s">
        <v>87</v>
      </c>
      <c r="E42" s="38" t="s">
        <v>103</v>
      </c>
      <c r="F42" s="90">
        <v>403902</v>
      </c>
      <c r="G42" s="90">
        <f>F42*9.66/1000</f>
        <v>3901.6933199999999</v>
      </c>
      <c r="H42" s="90">
        <f t="shared" si="2"/>
        <v>400000.30667999998</v>
      </c>
    </row>
    <row r="43" spans="1:10" x14ac:dyDescent="0.25">
      <c r="A43" s="38">
        <v>23891</v>
      </c>
      <c r="B43" s="38" t="s">
        <v>11</v>
      </c>
      <c r="C43" s="38">
        <v>523565</v>
      </c>
      <c r="D43" s="150" t="s">
        <v>87</v>
      </c>
      <c r="E43" s="38" t="s">
        <v>104</v>
      </c>
      <c r="F43" s="90">
        <v>70000</v>
      </c>
      <c r="G43" s="90">
        <v>0</v>
      </c>
      <c r="H43" s="90">
        <f t="shared" si="2"/>
        <v>70000</v>
      </c>
    </row>
    <row r="44" spans="1:10" x14ac:dyDescent="0.25">
      <c r="A44" s="38">
        <v>23892</v>
      </c>
      <c r="B44" s="38" t="s">
        <v>11</v>
      </c>
      <c r="C44" s="38">
        <v>523565</v>
      </c>
      <c r="D44" s="150" t="s">
        <v>73</v>
      </c>
      <c r="E44" s="38" t="s">
        <v>105</v>
      </c>
      <c r="F44" s="90">
        <v>80000</v>
      </c>
      <c r="G44" s="95">
        <v>0</v>
      </c>
      <c r="H44" s="95">
        <f t="shared" si="2"/>
        <v>80000</v>
      </c>
    </row>
    <row r="45" spans="1:10" x14ac:dyDescent="0.25">
      <c r="A45" s="38">
        <v>23893</v>
      </c>
      <c r="B45" s="38" t="s">
        <v>12</v>
      </c>
      <c r="C45" s="38">
        <v>521045</v>
      </c>
      <c r="D45" s="150" t="s">
        <v>106</v>
      </c>
      <c r="E45" s="38" t="s">
        <v>35</v>
      </c>
      <c r="F45" s="90">
        <v>936462</v>
      </c>
      <c r="G45" s="90">
        <f>F45*6.9/1000</f>
        <v>6461.5878000000012</v>
      </c>
      <c r="H45" s="90">
        <f t="shared" si="2"/>
        <v>930000.41220000002</v>
      </c>
    </row>
    <row r="46" spans="1:10" x14ac:dyDescent="0.25">
      <c r="A46" s="38">
        <v>23894</v>
      </c>
      <c r="B46" s="38" t="s">
        <v>11</v>
      </c>
      <c r="C46" s="38">
        <v>523565</v>
      </c>
      <c r="D46" s="150" t="s">
        <v>81</v>
      </c>
      <c r="E46" s="38" t="s">
        <v>107</v>
      </c>
      <c r="F46" s="90">
        <v>207000</v>
      </c>
      <c r="G46" s="90">
        <f>F46*9.66/1000</f>
        <v>1999.62</v>
      </c>
      <c r="H46" s="90">
        <f t="shared" si="2"/>
        <v>205000.38</v>
      </c>
    </row>
    <row r="47" spans="1:10" x14ac:dyDescent="0.25">
      <c r="A47" s="38">
        <v>23895</v>
      </c>
      <c r="B47" s="38" t="s">
        <v>11</v>
      </c>
      <c r="C47" s="38">
        <v>523565</v>
      </c>
      <c r="D47" s="150" t="s">
        <v>81</v>
      </c>
      <c r="E47" s="38" t="s">
        <v>108</v>
      </c>
      <c r="F47" s="90">
        <v>302927</v>
      </c>
      <c r="G47" s="95">
        <f>F47*9.66/1000</f>
        <v>2926.2748199999996</v>
      </c>
      <c r="H47" s="95">
        <f t="shared" si="2"/>
        <v>300000.72518000001</v>
      </c>
    </row>
    <row r="48" spans="1:10" x14ac:dyDescent="0.25">
      <c r="A48" s="38">
        <v>23896</v>
      </c>
      <c r="B48" s="38" t="s">
        <v>12</v>
      </c>
      <c r="C48" s="38">
        <v>521045</v>
      </c>
      <c r="D48" s="150" t="s">
        <v>73</v>
      </c>
      <c r="E48" s="38" t="s">
        <v>36</v>
      </c>
      <c r="F48" s="90">
        <v>251737</v>
      </c>
      <c r="G48" s="90">
        <f>F48*6.9/1000</f>
        <v>1736.9853000000001</v>
      </c>
      <c r="H48" s="90">
        <f t="shared" si="2"/>
        <v>250000.0147</v>
      </c>
    </row>
    <row r="49" spans="1:10" x14ac:dyDescent="0.25">
      <c r="A49" s="38">
        <v>23897</v>
      </c>
      <c r="B49" s="38" t="s">
        <v>11</v>
      </c>
      <c r="C49" s="38">
        <v>523565</v>
      </c>
      <c r="D49" s="150" t="s">
        <v>87</v>
      </c>
      <c r="E49" s="38" t="s">
        <v>37</v>
      </c>
      <c r="F49" s="90">
        <v>247390</v>
      </c>
      <c r="G49" s="90">
        <f>F49*9.66/1000</f>
        <v>2389.7873999999997</v>
      </c>
      <c r="H49" s="90">
        <f t="shared" si="2"/>
        <v>245000.2126</v>
      </c>
    </row>
    <row r="50" spans="1:10" x14ac:dyDescent="0.25">
      <c r="A50" s="38">
        <v>23898</v>
      </c>
      <c r="B50" s="38" t="s">
        <v>12</v>
      </c>
      <c r="C50" s="38">
        <v>521045</v>
      </c>
      <c r="D50" s="150" t="s">
        <v>73</v>
      </c>
      <c r="E50" s="38" t="s">
        <v>109</v>
      </c>
      <c r="F50" s="90">
        <v>704864</v>
      </c>
      <c r="G50" s="90">
        <f>F50*6.9/1000</f>
        <v>4863.5616000000009</v>
      </c>
      <c r="H50" s="90">
        <f t="shared" si="2"/>
        <v>700000.43839999998</v>
      </c>
    </row>
    <row r="51" spans="1:10" x14ac:dyDescent="0.25">
      <c r="A51" s="38">
        <v>23899</v>
      </c>
      <c r="B51" s="38" t="s">
        <v>11</v>
      </c>
      <c r="C51" s="38">
        <v>523565</v>
      </c>
      <c r="D51" s="150" t="s">
        <v>81</v>
      </c>
      <c r="E51" s="150" t="s">
        <v>38</v>
      </c>
      <c r="F51" s="90">
        <v>701779</v>
      </c>
      <c r="G51" s="90">
        <f>F51*9.66/1000</f>
        <v>6779.1851399999996</v>
      </c>
      <c r="H51" s="90">
        <f t="shared" si="2"/>
        <v>694999.81486000004</v>
      </c>
    </row>
    <row r="52" spans="1:10" x14ac:dyDescent="0.25">
      <c r="A52" s="38">
        <v>23900</v>
      </c>
      <c r="B52" s="38" t="s">
        <v>12</v>
      </c>
      <c r="C52" s="38">
        <v>521045</v>
      </c>
      <c r="D52" s="150" t="s">
        <v>86</v>
      </c>
      <c r="E52" s="38" t="s">
        <v>110</v>
      </c>
      <c r="F52" s="90">
        <v>1298963</v>
      </c>
      <c r="G52" s="90">
        <f>F52*6.9/1000</f>
        <v>8962.8447000000015</v>
      </c>
      <c r="H52" s="90">
        <f t="shared" si="2"/>
        <v>1290000.1553</v>
      </c>
    </row>
    <row r="53" spans="1:10" x14ac:dyDescent="0.25">
      <c r="A53" s="38"/>
      <c r="B53" s="38" t="s">
        <v>12</v>
      </c>
      <c r="C53" s="38">
        <v>521045</v>
      </c>
      <c r="D53" s="150" t="s">
        <v>73</v>
      </c>
      <c r="E53" s="38" t="s">
        <v>40</v>
      </c>
      <c r="F53" s="90">
        <v>755310</v>
      </c>
      <c r="G53" s="90">
        <f>F53*6.9/1000</f>
        <v>5211.6390000000001</v>
      </c>
      <c r="H53" s="90">
        <f t="shared" si="2"/>
        <v>750098.36100000003</v>
      </c>
    </row>
    <row r="54" spans="1:10" x14ac:dyDescent="0.25">
      <c r="A54" s="38">
        <v>23910</v>
      </c>
      <c r="B54" s="38" t="s">
        <v>12</v>
      </c>
      <c r="C54" s="38">
        <v>521045</v>
      </c>
      <c r="D54" s="150" t="s">
        <v>73</v>
      </c>
      <c r="E54" s="38" t="s">
        <v>111</v>
      </c>
      <c r="F54" s="90">
        <v>251737</v>
      </c>
      <c r="G54" s="90">
        <f>F54*6.9/1000</f>
        <v>1736.9853000000001</v>
      </c>
      <c r="H54" s="90">
        <f t="shared" si="2"/>
        <v>250000.0147</v>
      </c>
    </row>
    <row r="55" spans="1:10" x14ac:dyDescent="0.25">
      <c r="A55" s="38">
        <v>23911</v>
      </c>
      <c r="B55" s="83" t="s">
        <v>11</v>
      </c>
      <c r="C55" s="83">
        <v>523565</v>
      </c>
      <c r="D55" s="153" t="s">
        <v>78</v>
      </c>
      <c r="E55" s="83" t="s">
        <v>112</v>
      </c>
      <c r="F55" s="91">
        <v>150000</v>
      </c>
      <c r="G55" s="159">
        <v>0</v>
      </c>
      <c r="H55" s="159">
        <f t="shared" si="2"/>
        <v>150000</v>
      </c>
    </row>
    <row r="56" spans="1:10" x14ac:dyDescent="0.25">
      <c r="A56" s="38">
        <v>23912</v>
      </c>
      <c r="B56" s="38" t="s">
        <v>11</v>
      </c>
      <c r="C56" s="38">
        <v>523565</v>
      </c>
      <c r="D56" s="150" t="s">
        <v>73</v>
      </c>
      <c r="E56" s="38" t="s">
        <v>113</v>
      </c>
      <c r="F56" s="90">
        <v>383707</v>
      </c>
      <c r="G56" s="90">
        <f>F56*9.66/1000</f>
        <v>3706.6096200000002</v>
      </c>
      <c r="H56" s="90">
        <f t="shared" ref="H56:H87" si="3">F56-G56</f>
        <v>380000.39038</v>
      </c>
    </row>
    <row r="57" spans="1:10" x14ac:dyDescent="0.25">
      <c r="A57" s="38">
        <v>23913</v>
      </c>
      <c r="B57" s="38" t="s">
        <v>11</v>
      </c>
      <c r="C57" s="38">
        <v>523565</v>
      </c>
      <c r="D57" s="150" t="s">
        <v>114</v>
      </c>
      <c r="E57" s="38" t="s">
        <v>115</v>
      </c>
      <c r="F57" s="90">
        <v>180000</v>
      </c>
      <c r="G57" s="90">
        <v>0</v>
      </c>
      <c r="H57" s="90">
        <f t="shared" si="3"/>
        <v>180000</v>
      </c>
    </row>
    <row r="58" spans="1:10" x14ac:dyDescent="0.25">
      <c r="A58" s="38">
        <v>23914</v>
      </c>
      <c r="B58" s="38" t="s">
        <v>11</v>
      </c>
      <c r="C58" s="38">
        <v>523565</v>
      </c>
      <c r="D58" s="150" t="s">
        <v>72</v>
      </c>
      <c r="E58" s="38" t="s">
        <v>116</v>
      </c>
      <c r="F58" s="90">
        <v>257487</v>
      </c>
      <c r="G58" s="95">
        <f>F58*9.66/1000</f>
        <v>2487.3244199999999</v>
      </c>
      <c r="H58" s="95">
        <f t="shared" si="3"/>
        <v>254999.67558000001</v>
      </c>
    </row>
    <row r="59" spans="1:10" x14ac:dyDescent="0.25">
      <c r="A59" s="38">
        <v>23915</v>
      </c>
      <c r="B59" s="83" t="s">
        <v>12</v>
      </c>
      <c r="C59" s="83">
        <v>521045</v>
      </c>
      <c r="D59" s="153" t="s">
        <v>73</v>
      </c>
      <c r="E59" s="83" t="s">
        <v>117</v>
      </c>
      <c r="F59" s="91">
        <v>251737</v>
      </c>
      <c r="G59" s="91">
        <f>F59*6.9/1000</f>
        <v>1736.9853000000001</v>
      </c>
      <c r="H59" s="91">
        <f t="shared" si="3"/>
        <v>250000.0147</v>
      </c>
    </row>
    <row r="60" spans="1:10" x14ac:dyDescent="0.25">
      <c r="A60" s="38">
        <v>23916</v>
      </c>
      <c r="B60" s="38" t="s">
        <v>11</v>
      </c>
      <c r="C60" s="38">
        <v>523565</v>
      </c>
      <c r="D60" s="150" t="s">
        <v>86</v>
      </c>
      <c r="E60" s="38" t="s">
        <v>118</v>
      </c>
      <c r="F60" s="90">
        <v>175000</v>
      </c>
      <c r="G60" s="90">
        <v>0</v>
      </c>
      <c r="H60" s="90">
        <f t="shared" si="3"/>
        <v>175000</v>
      </c>
    </row>
    <row r="61" spans="1:10" s="16" customFormat="1" x14ac:dyDescent="0.25">
      <c r="A61" s="83">
        <v>23917</v>
      </c>
      <c r="B61" s="83" t="s">
        <v>11</v>
      </c>
      <c r="C61" s="83">
        <v>523565</v>
      </c>
      <c r="D61" s="153" t="s">
        <v>87</v>
      </c>
      <c r="E61" s="83" t="s">
        <v>42</v>
      </c>
      <c r="F61" s="91">
        <v>610902</v>
      </c>
      <c r="G61" s="91">
        <f>F61*9.66/1000</f>
        <v>5901.3133200000002</v>
      </c>
      <c r="H61" s="91">
        <f t="shared" si="3"/>
        <v>605000.68668000004</v>
      </c>
      <c r="J61" s="19"/>
    </row>
    <row r="62" spans="1:10" x14ac:dyDescent="0.25">
      <c r="A62" s="38">
        <v>23918</v>
      </c>
      <c r="B62" s="38" t="s">
        <v>12</v>
      </c>
      <c r="C62" s="38">
        <v>521045</v>
      </c>
      <c r="D62" s="150" t="s">
        <v>73</v>
      </c>
      <c r="E62" s="38" t="s">
        <v>119</v>
      </c>
      <c r="F62" s="90">
        <v>1037156</v>
      </c>
      <c r="G62" s="95">
        <f>F62*6.9/1000</f>
        <v>7156.3764000000001</v>
      </c>
      <c r="H62" s="95">
        <f t="shared" si="3"/>
        <v>1029999.6236</v>
      </c>
    </row>
    <row r="63" spans="1:10" x14ac:dyDescent="0.25">
      <c r="A63" s="38">
        <v>23919</v>
      </c>
      <c r="B63" s="38" t="s">
        <v>11</v>
      </c>
      <c r="C63" s="38">
        <v>523565</v>
      </c>
      <c r="D63" s="150" t="s">
        <v>85</v>
      </c>
      <c r="E63" s="38" t="s">
        <v>43</v>
      </c>
      <c r="F63" s="90">
        <v>686633</v>
      </c>
      <c r="G63" s="90">
        <f>F63*9.66/1000</f>
        <v>6632.8747800000001</v>
      </c>
      <c r="H63" s="90">
        <f t="shared" si="3"/>
        <v>680000.12522000005</v>
      </c>
    </row>
    <row r="64" spans="1:10" x14ac:dyDescent="0.25">
      <c r="A64" s="38">
        <v>23920</v>
      </c>
      <c r="B64" s="38" t="s">
        <v>11</v>
      </c>
      <c r="C64" s="38">
        <v>523565</v>
      </c>
      <c r="D64" s="150" t="s">
        <v>73</v>
      </c>
      <c r="E64" s="38" t="s">
        <v>120</v>
      </c>
      <c r="F64" s="90">
        <v>60000</v>
      </c>
      <c r="G64" s="90">
        <v>0</v>
      </c>
      <c r="H64" s="90">
        <f t="shared" si="3"/>
        <v>60000</v>
      </c>
    </row>
    <row r="65" spans="1:10" x14ac:dyDescent="0.25">
      <c r="A65" s="38">
        <v>23921</v>
      </c>
      <c r="B65" s="38" t="s">
        <v>11</v>
      </c>
      <c r="C65" s="38">
        <v>523565</v>
      </c>
      <c r="D65" s="150" t="s">
        <v>73</v>
      </c>
      <c r="E65" s="38" t="s">
        <v>45</v>
      </c>
      <c r="F65" s="90">
        <v>545266</v>
      </c>
      <c r="G65" s="90">
        <f>F65*9.66/1000</f>
        <v>5267.2695600000006</v>
      </c>
      <c r="H65" s="90">
        <f t="shared" si="3"/>
        <v>539998.73043999996</v>
      </c>
    </row>
    <row r="66" spans="1:10" x14ac:dyDescent="0.25">
      <c r="A66" s="38">
        <v>23922</v>
      </c>
      <c r="B66" s="38" t="s">
        <v>11</v>
      </c>
      <c r="C66" s="38">
        <v>523565</v>
      </c>
      <c r="D66" s="150" t="s">
        <v>74</v>
      </c>
      <c r="E66" s="38" t="s">
        <v>47</v>
      </c>
      <c r="F66" s="90">
        <v>696731</v>
      </c>
      <c r="G66" s="95">
        <f>F66*9.66/1000</f>
        <v>6730.4214599999996</v>
      </c>
      <c r="H66" s="95">
        <f t="shared" si="3"/>
        <v>690000.57854000002</v>
      </c>
    </row>
    <row r="67" spans="1:10" x14ac:dyDescent="0.25">
      <c r="A67" s="38">
        <v>23923</v>
      </c>
      <c r="B67" s="38" t="s">
        <v>12</v>
      </c>
      <c r="C67" s="38">
        <v>521045</v>
      </c>
      <c r="D67" s="150" t="s">
        <v>73</v>
      </c>
      <c r="E67" s="38" t="s">
        <v>48</v>
      </c>
      <c r="F67" s="90">
        <v>251737</v>
      </c>
      <c r="G67" s="90">
        <f>F67*6.9/1000</f>
        <v>1736.9853000000001</v>
      </c>
      <c r="H67" s="90">
        <f t="shared" si="3"/>
        <v>250000.0147</v>
      </c>
    </row>
    <row r="68" spans="1:10" x14ac:dyDescent="0.25">
      <c r="A68" s="38">
        <v>23924</v>
      </c>
      <c r="B68" s="38" t="s">
        <v>12</v>
      </c>
      <c r="C68" s="38">
        <v>521045</v>
      </c>
      <c r="D68" s="150" t="s">
        <v>73</v>
      </c>
      <c r="E68" s="38" t="s">
        <v>49</v>
      </c>
      <c r="F68" s="90">
        <v>926393</v>
      </c>
      <c r="G68" s="90">
        <f>F68*6.9/1000</f>
        <v>6392.1117000000004</v>
      </c>
      <c r="H68" s="90">
        <f t="shared" si="3"/>
        <v>920000.88829999999</v>
      </c>
    </row>
    <row r="69" spans="1:10" x14ac:dyDescent="0.25">
      <c r="A69" s="38">
        <v>23925</v>
      </c>
      <c r="B69" s="38" t="s">
        <v>11</v>
      </c>
      <c r="C69" s="38">
        <v>523565</v>
      </c>
      <c r="D69" s="150" t="s">
        <v>121</v>
      </c>
      <c r="E69" s="38" t="s">
        <v>122</v>
      </c>
      <c r="F69" s="90">
        <v>626048</v>
      </c>
      <c r="G69" s="90">
        <f>F69*9.66/1000</f>
        <v>6047.6236799999997</v>
      </c>
      <c r="H69" s="90">
        <f t="shared" si="3"/>
        <v>620000.37632000004</v>
      </c>
    </row>
    <row r="70" spans="1:10" x14ac:dyDescent="0.25">
      <c r="A70" s="38">
        <v>23926</v>
      </c>
      <c r="B70" s="38" t="s">
        <v>11</v>
      </c>
      <c r="C70" s="38">
        <v>523565</v>
      </c>
      <c r="D70" s="150" t="s">
        <v>73</v>
      </c>
      <c r="E70" s="38" t="s">
        <v>123</v>
      </c>
      <c r="F70" s="90">
        <v>201951</v>
      </c>
      <c r="G70" s="90">
        <f>F70*9.66/1000</f>
        <v>1950.8466599999999</v>
      </c>
      <c r="H70" s="90">
        <f t="shared" si="3"/>
        <v>200000.15333999999</v>
      </c>
    </row>
    <row r="71" spans="1:10" x14ac:dyDescent="0.25">
      <c r="A71" s="38">
        <v>23927</v>
      </c>
      <c r="B71" s="38" t="s">
        <v>11</v>
      </c>
      <c r="C71" s="38">
        <v>523565</v>
      </c>
      <c r="D71" s="150" t="s">
        <v>86</v>
      </c>
      <c r="E71" s="38" t="s">
        <v>51</v>
      </c>
      <c r="F71" s="90">
        <v>605853</v>
      </c>
      <c r="G71" s="90">
        <f>F71*9.66/1000</f>
        <v>5852.5399800000005</v>
      </c>
      <c r="H71" s="90">
        <f t="shared" si="3"/>
        <v>600000.46002</v>
      </c>
    </row>
    <row r="72" spans="1:10" x14ac:dyDescent="0.25">
      <c r="A72" s="38">
        <v>23928</v>
      </c>
      <c r="B72" s="38" t="s">
        <v>12</v>
      </c>
      <c r="C72" s="38">
        <v>521045</v>
      </c>
      <c r="D72" s="150" t="s">
        <v>124</v>
      </c>
      <c r="E72" s="38" t="s">
        <v>125</v>
      </c>
      <c r="F72" s="90">
        <v>251737</v>
      </c>
      <c r="G72" s="90">
        <f>F72*6.9/1000</f>
        <v>1736.9853000000001</v>
      </c>
      <c r="H72" s="90">
        <f t="shared" si="3"/>
        <v>250000.0147</v>
      </c>
    </row>
    <row r="73" spans="1:10" x14ac:dyDescent="0.25">
      <c r="A73" s="83">
        <v>23929</v>
      </c>
      <c r="B73" s="83" t="s">
        <v>12</v>
      </c>
      <c r="C73" s="83">
        <v>521045</v>
      </c>
      <c r="D73" s="153" t="s">
        <v>81</v>
      </c>
      <c r="E73" s="83" t="s">
        <v>53</v>
      </c>
      <c r="F73" s="91">
        <v>906254</v>
      </c>
      <c r="G73" s="91">
        <f>F73*6.9/1000</f>
        <v>6253.1526000000003</v>
      </c>
      <c r="H73" s="91">
        <f t="shared" si="3"/>
        <v>900000.84739999997</v>
      </c>
    </row>
    <row r="74" spans="1:10" s="16" customFormat="1" x14ac:dyDescent="0.25">
      <c r="A74" s="83">
        <v>23930</v>
      </c>
      <c r="B74" s="83" t="s">
        <v>12</v>
      </c>
      <c r="C74" s="83">
        <v>521045</v>
      </c>
      <c r="D74" s="153" t="s">
        <v>73</v>
      </c>
      <c r="E74" s="83" t="s">
        <v>54</v>
      </c>
      <c r="F74" s="91">
        <v>1006948</v>
      </c>
      <c r="G74" s="91">
        <f>F74*6.9/1000</f>
        <v>6947.9412000000002</v>
      </c>
      <c r="H74" s="91">
        <f t="shared" si="3"/>
        <v>1000000.0588</v>
      </c>
      <c r="J74" s="19"/>
    </row>
    <row r="75" spans="1:10" x14ac:dyDescent="0.25">
      <c r="A75" s="83">
        <v>23931</v>
      </c>
      <c r="B75" s="38" t="s">
        <v>11</v>
      </c>
      <c r="C75" s="38">
        <v>523565</v>
      </c>
      <c r="D75" s="150" t="s">
        <v>86</v>
      </c>
      <c r="E75" s="38" t="s">
        <v>55</v>
      </c>
      <c r="F75" s="90">
        <v>55000</v>
      </c>
      <c r="G75" s="90">
        <v>0</v>
      </c>
      <c r="H75" s="90">
        <f t="shared" si="3"/>
        <v>55000</v>
      </c>
    </row>
    <row r="76" spans="1:10" x14ac:dyDescent="0.25">
      <c r="A76" s="83">
        <v>23932</v>
      </c>
      <c r="B76" s="38" t="s">
        <v>11</v>
      </c>
      <c r="C76" s="38">
        <v>523565</v>
      </c>
      <c r="D76" s="150" t="s">
        <v>86</v>
      </c>
      <c r="E76" s="38" t="s">
        <v>126</v>
      </c>
      <c r="F76" s="90">
        <v>949169</v>
      </c>
      <c r="G76" s="90">
        <f>F76*9.66/1000</f>
        <v>9168.9725400000007</v>
      </c>
      <c r="H76" s="90">
        <f t="shared" si="3"/>
        <v>940000.02746000001</v>
      </c>
    </row>
    <row r="77" spans="1:10" s="16" customFormat="1" x14ac:dyDescent="0.25">
      <c r="A77" s="83">
        <v>23933</v>
      </c>
      <c r="B77" s="83" t="s">
        <v>12</v>
      </c>
      <c r="C77" s="83">
        <v>521045</v>
      </c>
      <c r="D77" s="153" t="s">
        <v>73</v>
      </c>
      <c r="E77" s="83" t="s">
        <v>127</v>
      </c>
      <c r="F77" s="91">
        <v>251737</v>
      </c>
      <c r="G77" s="91">
        <f>F77*6.9/1000</f>
        <v>1736.9853000000001</v>
      </c>
      <c r="H77" s="91">
        <f t="shared" si="3"/>
        <v>250000.0147</v>
      </c>
      <c r="J77" s="19"/>
    </row>
    <row r="78" spans="1:10" x14ac:dyDescent="0.25">
      <c r="A78" s="83">
        <v>23934</v>
      </c>
      <c r="B78" s="38" t="s">
        <v>12</v>
      </c>
      <c r="C78" s="38">
        <v>521045</v>
      </c>
      <c r="D78" s="150" t="s">
        <v>73</v>
      </c>
      <c r="E78" s="38" t="s">
        <v>128</v>
      </c>
      <c r="F78" s="90">
        <v>251737</v>
      </c>
      <c r="G78" s="90">
        <f>F78*6.9/1000</f>
        <v>1736.9853000000001</v>
      </c>
      <c r="H78" s="90">
        <f t="shared" si="3"/>
        <v>250000.0147</v>
      </c>
    </row>
    <row r="79" spans="1:10" s="16" customFormat="1" x14ac:dyDescent="0.25">
      <c r="A79" s="83">
        <v>23935</v>
      </c>
      <c r="B79" s="83" t="s">
        <v>11</v>
      </c>
      <c r="C79" s="83">
        <v>523565</v>
      </c>
      <c r="D79" s="153" t="s">
        <v>73</v>
      </c>
      <c r="E79" s="83" t="s">
        <v>129</v>
      </c>
      <c r="F79" s="91">
        <v>110000</v>
      </c>
      <c r="G79" s="91">
        <v>0</v>
      </c>
      <c r="H79" s="91">
        <f t="shared" si="3"/>
        <v>110000</v>
      </c>
      <c r="J79" s="19"/>
    </row>
    <row r="80" spans="1:10" s="16" customFormat="1" x14ac:dyDescent="0.25">
      <c r="A80" s="83">
        <v>23936</v>
      </c>
      <c r="B80" s="83" t="s">
        <v>12</v>
      </c>
      <c r="C80" s="83">
        <v>521045</v>
      </c>
      <c r="D80" s="153" t="s">
        <v>73</v>
      </c>
      <c r="E80" s="83" t="s">
        <v>131</v>
      </c>
      <c r="F80" s="91">
        <v>251737</v>
      </c>
      <c r="G80" s="91">
        <f>F80*6.9/1000</f>
        <v>1736.9853000000001</v>
      </c>
      <c r="H80" s="91">
        <f t="shared" si="3"/>
        <v>250000.0147</v>
      </c>
      <c r="J80" s="19"/>
    </row>
    <row r="81" spans="1:10" s="16" customFormat="1" x14ac:dyDescent="0.25">
      <c r="A81" s="83">
        <v>23937</v>
      </c>
      <c r="B81" s="83" t="s">
        <v>11</v>
      </c>
      <c r="C81" s="83">
        <v>523565</v>
      </c>
      <c r="D81" s="153" t="s">
        <v>124</v>
      </c>
      <c r="E81" s="83" t="s">
        <v>57</v>
      </c>
      <c r="F81" s="91">
        <v>853243</v>
      </c>
      <c r="G81" s="91">
        <f>F81*9.66/1000</f>
        <v>8242.3273800000006</v>
      </c>
      <c r="H81" s="91">
        <f t="shared" si="3"/>
        <v>845000.67261999997</v>
      </c>
      <c r="J81" s="19"/>
    </row>
    <row r="82" spans="1:10" s="16" customFormat="1" x14ac:dyDescent="0.25">
      <c r="A82" s="83">
        <v>23942</v>
      </c>
      <c r="B82" s="83" t="s">
        <v>11</v>
      </c>
      <c r="C82" s="83">
        <v>523565</v>
      </c>
      <c r="D82" s="153" t="s">
        <v>81</v>
      </c>
      <c r="E82" s="83" t="s">
        <v>132</v>
      </c>
      <c r="F82" s="91">
        <v>388756</v>
      </c>
      <c r="G82" s="91">
        <f>F82*9.66/1000</f>
        <v>3755.3829599999999</v>
      </c>
      <c r="H82" s="91">
        <f t="shared" si="3"/>
        <v>385000.61703999998</v>
      </c>
      <c r="J82" s="19"/>
    </row>
    <row r="83" spans="1:10" x14ac:dyDescent="0.25">
      <c r="A83" s="83">
        <v>23943</v>
      </c>
      <c r="B83" s="38" t="s">
        <v>11</v>
      </c>
      <c r="C83" s="38">
        <v>523565</v>
      </c>
      <c r="D83" s="150" t="s">
        <v>75</v>
      </c>
      <c r="E83" s="38" t="s">
        <v>133</v>
      </c>
      <c r="F83" s="90">
        <v>135000</v>
      </c>
      <c r="G83" s="90">
        <v>0</v>
      </c>
      <c r="H83" s="90">
        <f t="shared" si="3"/>
        <v>135000</v>
      </c>
    </row>
    <row r="84" spans="1:10" x14ac:dyDescent="0.25">
      <c r="A84" s="83">
        <v>23944</v>
      </c>
      <c r="B84" s="38" t="s">
        <v>11</v>
      </c>
      <c r="C84" s="38">
        <v>523565</v>
      </c>
      <c r="D84" s="150" t="s">
        <v>73</v>
      </c>
      <c r="E84" s="38" t="s">
        <v>58</v>
      </c>
      <c r="F84" s="90">
        <v>514975</v>
      </c>
      <c r="G84" s="90">
        <f>F84*9.66/1000</f>
        <v>4974.6584999999995</v>
      </c>
      <c r="H84" s="90">
        <f t="shared" si="3"/>
        <v>510000.34149999998</v>
      </c>
    </row>
    <row r="85" spans="1:10" x14ac:dyDescent="0.25">
      <c r="A85" s="83">
        <v>23945</v>
      </c>
      <c r="B85" s="38" t="s">
        <v>12</v>
      </c>
      <c r="C85" s="38">
        <v>521045</v>
      </c>
      <c r="D85" s="150" t="s">
        <v>74</v>
      </c>
      <c r="E85" s="38" t="s">
        <v>134</v>
      </c>
      <c r="F85" s="90">
        <v>1661465</v>
      </c>
      <c r="G85" s="90">
        <f>F85*6.9/1000</f>
        <v>11464.1085</v>
      </c>
      <c r="H85" s="90">
        <f t="shared" si="3"/>
        <v>1650000.8914999999</v>
      </c>
    </row>
    <row r="86" spans="1:10" x14ac:dyDescent="0.25">
      <c r="A86" s="83">
        <v>23946</v>
      </c>
      <c r="B86" s="38" t="s">
        <v>11</v>
      </c>
      <c r="C86" s="38">
        <v>523565</v>
      </c>
      <c r="D86" s="150"/>
      <c r="E86" s="38" t="s">
        <v>161</v>
      </c>
      <c r="F86" s="90">
        <v>242341</v>
      </c>
      <c r="G86" s="90">
        <f>F86*9.66/1000</f>
        <v>2341.01406</v>
      </c>
      <c r="H86" s="90">
        <f t="shared" si="3"/>
        <v>239999.98594000001</v>
      </c>
    </row>
    <row r="87" spans="1:10" x14ac:dyDescent="0.25">
      <c r="A87" s="83">
        <v>23955</v>
      </c>
      <c r="B87" s="38" t="s">
        <v>11</v>
      </c>
      <c r="C87" s="38">
        <v>523565</v>
      </c>
      <c r="D87" s="150" t="s">
        <v>100</v>
      </c>
      <c r="E87" s="38" t="s">
        <v>135</v>
      </c>
      <c r="F87" s="90">
        <v>272634</v>
      </c>
      <c r="G87" s="90">
        <f>F87*9.66/1000</f>
        <v>2633.64444</v>
      </c>
      <c r="H87" s="90">
        <f t="shared" si="3"/>
        <v>270000.35556</v>
      </c>
    </row>
    <row r="88" spans="1:10" x14ac:dyDescent="0.25">
      <c r="A88" s="83">
        <v>23956</v>
      </c>
      <c r="B88" s="38" t="s">
        <v>12</v>
      </c>
      <c r="C88" s="38">
        <v>521045</v>
      </c>
      <c r="D88" s="150" t="s">
        <v>121</v>
      </c>
      <c r="E88" s="38" t="s">
        <v>136</v>
      </c>
      <c r="F88" s="90">
        <v>1812507</v>
      </c>
      <c r="G88" s="90">
        <f>F88*6.9/1000</f>
        <v>12506.2983</v>
      </c>
      <c r="H88" s="90">
        <f t="shared" ref="H88:H107" si="4">F88-G88</f>
        <v>1800000.7017000001</v>
      </c>
    </row>
    <row r="89" spans="1:10" x14ac:dyDescent="0.25">
      <c r="A89" s="83">
        <v>23957</v>
      </c>
      <c r="B89" s="38" t="s">
        <v>12</v>
      </c>
      <c r="C89" s="38">
        <v>521045</v>
      </c>
      <c r="D89" s="150" t="s">
        <v>106</v>
      </c>
      <c r="E89" s="38" t="s">
        <v>137</v>
      </c>
      <c r="F89" s="90">
        <v>251737</v>
      </c>
      <c r="G89" s="90">
        <f>F89*6.9/1000</f>
        <v>1736.9853000000001</v>
      </c>
      <c r="H89" s="90">
        <f t="shared" si="4"/>
        <v>250000.0147</v>
      </c>
    </row>
    <row r="90" spans="1:10" x14ac:dyDescent="0.25">
      <c r="A90" s="83">
        <v>23958</v>
      </c>
      <c r="B90" s="38" t="s">
        <v>11</v>
      </c>
      <c r="C90" s="38">
        <v>523565</v>
      </c>
      <c r="D90" s="150" t="s">
        <v>81</v>
      </c>
      <c r="E90" s="38" t="s">
        <v>62</v>
      </c>
      <c r="F90" s="90">
        <v>257488</v>
      </c>
      <c r="G90" s="90">
        <f>F90*9.66/1000</f>
        <v>2487.3340800000001</v>
      </c>
      <c r="H90" s="90">
        <f t="shared" si="4"/>
        <v>255000.66592</v>
      </c>
    </row>
    <row r="91" spans="1:10" x14ac:dyDescent="0.25">
      <c r="A91" s="83">
        <v>23959</v>
      </c>
      <c r="B91" s="38" t="s">
        <v>11</v>
      </c>
      <c r="C91" s="38">
        <v>523565</v>
      </c>
      <c r="D91" s="150" t="s">
        <v>73</v>
      </c>
      <c r="E91" s="38" t="s">
        <v>138</v>
      </c>
      <c r="F91" s="90">
        <v>60000</v>
      </c>
      <c r="G91" s="90">
        <v>0</v>
      </c>
      <c r="H91" s="90">
        <f t="shared" si="4"/>
        <v>60000</v>
      </c>
    </row>
    <row r="92" spans="1:10" x14ac:dyDescent="0.25">
      <c r="A92" s="83">
        <v>23960</v>
      </c>
      <c r="B92" s="38" t="s">
        <v>11</v>
      </c>
      <c r="C92" s="38">
        <v>523565</v>
      </c>
      <c r="D92" s="150" t="s">
        <v>75</v>
      </c>
      <c r="E92" s="38" t="s">
        <v>139</v>
      </c>
      <c r="F92" s="90">
        <v>313024</v>
      </c>
      <c r="G92" s="90">
        <f>F92*9.66/1000</f>
        <v>3023.8118399999998</v>
      </c>
      <c r="H92" s="90">
        <f t="shared" si="4"/>
        <v>310000.18816000002</v>
      </c>
    </row>
    <row r="93" spans="1:10" x14ac:dyDescent="0.25">
      <c r="A93" s="83">
        <v>23961</v>
      </c>
      <c r="B93" s="38" t="s">
        <v>11</v>
      </c>
      <c r="C93" s="38">
        <v>523565</v>
      </c>
      <c r="D93" s="150" t="s">
        <v>86</v>
      </c>
      <c r="E93" s="38" t="s">
        <v>140</v>
      </c>
      <c r="F93" s="90">
        <v>353414</v>
      </c>
      <c r="G93" s="90">
        <f>F93*9.66/1000</f>
        <v>3413.9792400000001</v>
      </c>
      <c r="H93" s="90">
        <f t="shared" si="4"/>
        <v>350000.02075999998</v>
      </c>
    </row>
    <row r="94" spans="1:10" x14ac:dyDescent="0.25">
      <c r="A94" s="83">
        <v>23962</v>
      </c>
      <c r="B94" s="38" t="s">
        <v>11</v>
      </c>
      <c r="C94" s="38">
        <v>523565</v>
      </c>
      <c r="D94" s="150" t="s">
        <v>90</v>
      </c>
      <c r="E94" s="38" t="s">
        <v>63</v>
      </c>
      <c r="F94" s="90">
        <v>237293</v>
      </c>
      <c r="G94" s="90">
        <f>F94*9.66/1000</f>
        <v>2292.25038</v>
      </c>
      <c r="H94" s="90">
        <f t="shared" si="4"/>
        <v>235000.74961999999</v>
      </c>
    </row>
    <row r="95" spans="1:10" x14ac:dyDescent="0.25">
      <c r="A95" s="83">
        <v>23963</v>
      </c>
      <c r="B95" s="38" t="s">
        <v>12</v>
      </c>
      <c r="C95" s="38">
        <v>521045</v>
      </c>
      <c r="D95" s="150" t="s">
        <v>72</v>
      </c>
      <c r="E95" s="38" t="s">
        <v>64</v>
      </c>
      <c r="F95" s="90">
        <v>604169</v>
      </c>
      <c r="G95" s="90">
        <f>F95*6.9/1000</f>
        <v>4168.7660999999998</v>
      </c>
      <c r="H95" s="90">
        <f t="shared" si="4"/>
        <v>600000.23389999999</v>
      </c>
    </row>
    <row r="96" spans="1:10" s="7" customFormat="1" x14ac:dyDescent="0.25">
      <c r="A96" s="120">
        <v>23964</v>
      </c>
      <c r="B96" s="120" t="s">
        <v>11</v>
      </c>
      <c r="C96" s="120">
        <v>523565</v>
      </c>
      <c r="D96" s="174" t="s">
        <v>141</v>
      </c>
      <c r="E96" s="120" t="s">
        <v>65</v>
      </c>
      <c r="F96" s="126">
        <v>260113</v>
      </c>
      <c r="G96" s="126">
        <f>F96*9.66/1000</f>
        <v>2512.6915800000002</v>
      </c>
      <c r="H96" s="126">
        <f t="shared" si="4"/>
        <v>257600.30841999999</v>
      </c>
      <c r="J96" s="10"/>
    </row>
    <row r="97" spans="1:15" x14ac:dyDescent="0.25">
      <c r="A97" s="83">
        <v>23965</v>
      </c>
      <c r="B97" s="38" t="s">
        <v>11</v>
      </c>
      <c r="C97" s="38">
        <v>523565</v>
      </c>
      <c r="D97" s="150" t="s">
        <v>74</v>
      </c>
      <c r="E97" s="38" t="s">
        <v>142</v>
      </c>
      <c r="F97" s="90">
        <v>115000</v>
      </c>
      <c r="G97" s="90">
        <v>0</v>
      </c>
      <c r="H97" s="90">
        <f t="shared" si="4"/>
        <v>115000</v>
      </c>
    </row>
    <row r="98" spans="1:15" x14ac:dyDescent="0.25">
      <c r="A98" s="83">
        <v>23966</v>
      </c>
      <c r="B98" s="38" t="s">
        <v>11</v>
      </c>
      <c r="C98" s="38">
        <v>523565</v>
      </c>
      <c r="D98" s="150" t="s">
        <v>74</v>
      </c>
      <c r="E98" s="38" t="s">
        <v>143</v>
      </c>
      <c r="F98" s="90">
        <v>353414</v>
      </c>
      <c r="G98" s="90">
        <f>F98*9.66/1000</f>
        <v>3413.9792400000001</v>
      </c>
      <c r="H98" s="90">
        <f t="shared" si="4"/>
        <v>350000.02075999998</v>
      </c>
    </row>
    <row r="99" spans="1:15" x14ac:dyDescent="0.25">
      <c r="A99" s="83">
        <v>23968</v>
      </c>
      <c r="B99" s="38" t="s">
        <v>11</v>
      </c>
      <c r="C99" s="38">
        <v>523565</v>
      </c>
      <c r="D99" s="150" t="s">
        <v>85</v>
      </c>
      <c r="E99" s="38" t="s">
        <v>144</v>
      </c>
      <c r="F99" s="90">
        <v>130000</v>
      </c>
      <c r="G99" s="90">
        <v>0</v>
      </c>
      <c r="H99" s="90">
        <f t="shared" si="4"/>
        <v>130000</v>
      </c>
    </row>
    <row r="100" spans="1:15" x14ac:dyDescent="0.25">
      <c r="A100" s="83">
        <v>23969</v>
      </c>
      <c r="B100" s="38" t="s">
        <v>12</v>
      </c>
      <c r="C100" s="38">
        <v>521045</v>
      </c>
      <c r="D100" s="150" t="s">
        <v>72</v>
      </c>
      <c r="E100" s="38" t="s">
        <v>145</v>
      </c>
      <c r="F100" s="90">
        <v>604169</v>
      </c>
      <c r="G100" s="90">
        <f>F100*6.9/1000</f>
        <v>4168.7660999999998</v>
      </c>
      <c r="H100" s="90">
        <f t="shared" si="4"/>
        <v>600000.23389999999</v>
      </c>
      <c r="J100" s="130" t="s">
        <v>151</v>
      </c>
      <c r="K100" s="130"/>
      <c r="L100" s="130"/>
      <c r="M100" s="130"/>
      <c r="N100" s="130"/>
      <c r="O100" s="130"/>
    </row>
    <row r="101" spans="1:15" x14ac:dyDescent="0.25">
      <c r="A101" s="83">
        <v>23970</v>
      </c>
      <c r="B101" s="38" t="s">
        <v>12</v>
      </c>
      <c r="C101" s="38">
        <v>521045</v>
      </c>
      <c r="D101" s="150" t="s">
        <v>81</v>
      </c>
      <c r="E101" s="38" t="s">
        <v>146</v>
      </c>
      <c r="F101" s="90">
        <v>251737</v>
      </c>
      <c r="G101" s="90">
        <f>F101*6.9/1000</f>
        <v>1736.9853000000001</v>
      </c>
      <c r="H101" s="90">
        <f t="shared" si="4"/>
        <v>250000.0147</v>
      </c>
    </row>
    <row r="102" spans="1:15" x14ac:dyDescent="0.25">
      <c r="A102" s="83">
        <v>23971</v>
      </c>
      <c r="B102" s="38" t="s">
        <v>11</v>
      </c>
      <c r="C102" s="38">
        <v>523565</v>
      </c>
      <c r="D102" s="150" t="s">
        <v>81</v>
      </c>
      <c r="E102" s="38" t="s">
        <v>68</v>
      </c>
      <c r="F102" s="90">
        <v>175000</v>
      </c>
      <c r="G102" s="90">
        <v>0</v>
      </c>
      <c r="H102" s="90">
        <f t="shared" si="4"/>
        <v>175000</v>
      </c>
    </row>
    <row r="103" spans="1:15" x14ac:dyDescent="0.25">
      <c r="A103" s="83">
        <v>23972</v>
      </c>
      <c r="B103" s="38" t="s">
        <v>11</v>
      </c>
      <c r="C103" s="38">
        <v>523565</v>
      </c>
      <c r="D103" s="150" t="s">
        <v>124</v>
      </c>
      <c r="E103" s="38" t="s">
        <v>147</v>
      </c>
      <c r="F103" s="90">
        <v>237293</v>
      </c>
      <c r="G103" s="90">
        <f>F103*9.66/1000</f>
        <v>2292.25038</v>
      </c>
      <c r="H103" s="90">
        <f t="shared" si="4"/>
        <v>235000.74961999999</v>
      </c>
    </row>
    <row r="104" spans="1:15" x14ac:dyDescent="0.25">
      <c r="A104" s="83">
        <v>23973</v>
      </c>
      <c r="B104" s="38" t="s">
        <v>12</v>
      </c>
      <c r="C104" s="38">
        <v>521045</v>
      </c>
      <c r="D104" s="150" t="s">
        <v>106</v>
      </c>
      <c r="E104" s="38" t="s">
        <v>148</v>
      </c>
      <c r="F104" s="90">
        <v>251737</v>
      </c>
      <c r="G104" s="90">
        <f>F104*6.9/1000</f>
        <v>1736.9853000000001</v>
      </c>
      <c r="H104" s="90">
        <f t="shared" si="4"/>
        <v>250000.0147</v>
      </c>
      <c r="J104" s="1">
        <v>2513</v>
      </c>
      <c r="K104">
        <v>9.6600000000000002E-3</v>
      </c>
      <c r="L104" s="6">
        <v>260113</v>
      </c>
      <c r="N104" s="2">
        <f>L104*K104</f>
        <v>2512.6915800000002</v>
      </c>
      <c r="O104" s="2">
        <f>N104-J104</f>
        <v>-0.30841999999984182</v>
      </c>
    </row>
    <row r="105" spans="1:15" x14ac:dyDescent="0.25">
      <c r="A105" s="83">
        <v>23974</v>
      </c>
      <c r="B105" s="38" t="s">
        <v>12</v>
      </c>
      <c r="C105" s="38">
        <v>521045</v>
      </c>
      <c r="D105" s="150" t="s">
        <v>124</v>
      </c>
      <c r="E105" s="38" t="s">
        <v>69</v>
      </c>
      <c r="F105" s="90">
        <v>1208338</v>
      </c>
      <c r="G105" s="90">
        <f>F105*6.9/1000</f>
        <v>8337.5321999999996</v>
      </c>
      <c r="H105" s="90">
        <f t="shared" si="4"/>
        <v>1200000.4678</v>
      </c>
    </row>
    <row r="106" spans="1:15" x14ac:dyDescent="0.25">
      <c r="A106" s="83">
        <v>23975</v>
      </c>
      <c r="B106" s="38" t="s">
        <v>11</v>
      </c>
      <c r="C106" s="38">
        <v>523565</v>
      </c>
      <c r="D106" s="150" t="s">
        <v>85</v>
      </c>
      <c r="E106" s="38" t="s">
        <v>149</v>
      </c>
      <c r="F106" s="90">
        <v>242341</v>
      </c>
      <c r="G106" s="90">
        <f>F106*9.66/1000</f>
        <v>2341.01406</v>
      </c>
      <c r="H106" s="90">
        <f t="shared" si="4"/>
        <v>239999.98594000001</v>
      </c>
    </row>
    <row r="107" spans="1:15" x14ac:dyDescent="0.25">
      <c r="A107" s="83">
        <v>23976</v>
      </c>
      <c r="B107" s="38" t="s">
        <v>11</v>
      </c>
      <c r="C107" s="38">
        <v>523565</v>
      </c>
      <c r="D107" s="150" t="s">
        <v>90</v>
      </c>
      <c r="E107" s="38" t="s">
        <v>150</v>
      </c>
      <c r="F107" s="90">
        <v>170000</v>
      </c>
      <c r="G107" s="90">
        <v>0</v>
      </c>
      <c r="H107" s="90">
        <f t="shared" si="4"/>
        <v>170000</v>
      </c>
    </row>
    <row r="108" spans="1:15" ht="15.75" thickBot="1" x14ac:dyDescent="0.3">
      <c r="F108" s="1"/>
      <c r="G108" s="1"/>
      <c r="H108" s="1"/>
    </row>
    <row r="109" spans="1:15" ht="15.75" thickBot="1" x14ac:dyDescent="0.3">
      <c r="A109" s="138" t="s">
        <v>670</v>
      </c>
      <c r="B109" s="139"/>
      <c r="C109" s="139"/>
      <c r="D109" s="139"/>
      <c r="E109" s="140"/>
      <c r="F109" s="1">
        <f>SUM(F2:F108)</f>
        <v>50711895</v>
      </c>
      <c r="G109" s="1">
        <f>SUM(G2:G108)</f>
        <v>391179.50717999996</v>
      </c>
      <c r="H109" s="1">
        <f>SUM(H2:H108)</f>
        <v>50320715.49282001</v>
      </c>
    </row>
    <row r="110" spans="1:15" x14ac:dyDescent="0.25">
      <c r="F110" s="1"/>
      <c r="G110" s="1"/>
      <c r="H110" s="1"/>
    </row>
    <row r="111" spans="1:15" x14ac:dyDescent="0.25">
      <c r="F111" s="1"/>
      <c r="G111" s="1"/>
      <c r="H111" s="1"/>
    </row>
    <row r="112" spans="1:15" x14ac:dyDescent="0.25">
      <c r="F112" s="1"/>
      <c r="G112" s="1"/>
      <c r="H112" s="1"/>
    </row>
    <row r="113" spans="6:8" x14ac:dyDescent="0.25">
      <c r="F113" s="1"/>
      <c r="G113" s="1"/>
      <c r="H113" s="1"/>
    </row>
    <row r="114" spans="6:8" x14ac:dyDescent="0.25">
      <c r="F114" s="1"/>
      <c r="G114" s="1"/>
      <c r="H114" s="1"/>
    </row>
    <row r="115" spans="6:8" x14ac:dyDescent="0.25">
      <c r="F115" s="1"/>
      <c r="G115" s="1"/>
      <c r="H115" s="1"/>
    </row>
    <row r="116" spans="6:8" x14ac:dyDescent="0.25">
      <c r="F116" s="1"/>
      <c r="G116" s="1"/>
      <c r="H116" s="1"/>
    </row>
    <row r="117" spans="6:8" x14ac:dyDescent="0.25">
      <c r="F117" s="1"/>
      <c r="G117" s="1"/>
      <c r="H117" s="1"/>
    </row>
    <row r="118" spans="6:8" x14ac:dyDescent="0.25">
      <c r="F118" s="1"/>
      <c r="G118" s="1"/>
      <c r="H118" s="1"/>
    </row>
    <row r="119" spans="6:8" x14ac:dyDescent="0.25">
      <c r="F119" s="1"/>
      <c r="G119" s="1"/>
      <c r="H119" s="1"/>
    </row>
    <row r="120" spans="6:8" x14ac:dyDescent="0.25">
      <c r="F120" s="1"/>
      <c r="G120" s="1"/>
      <c r="H120" s="1"/>
    </row>
    <row r="121" spans="6:8" x14ac:dyDescent="0.25">
      <c r="F121" s="1"/>
      <c r="G121" s="1"/>
      <c r="H121" s="1"/>
    </row>
    <row r="122" spans="6:8" x14ac:dyDescent="0.25">
      <c r="F122" s="1"/>
      <c r="G122" s="1"/>
      <c r="H122" s="1"/>
    </row>
    <row r="123" spans="6:8" x14ac:dyDescent="0.25">
      <c r="F123" s="1"/>
      <c r="G123" s="1"/>
      <c r="H123" s="1"/>
    </row>
    <row r="124" spans="6:8" x14ac:dyDescent="0.25">
      <c r="F124" s="1"/>
      <c r="G124" s="1"/>
      <c r="H124" s="1"/>
    </row>
    <row r="125" spans="6:8" x14ac:dyDescent="0.25">
      <c r="F125" s="1"/>
      <c r="G125" s="1"/>
      <c r="H125" s="1"/>
    </row>
    <row r="126" spans="6:8" x14ac:dyDescent="0.25">
      <c r="F126" s="1"/>
      <c r="G126" s="1"/>
      <c r="H126" s="1"/>
    </row>
    <row r="127" spans="6:8" x14ac:dyDescent="0.25">
      <c r="F127" s="1"/>
      <c r="G127" s="1"/>
      <c r="H127" s="1"/>
    </row>
    <row r="128" spans="6:8" x14ac:dyDescent="0.25">
      <c r="F128" s="1"/>
      <c r="G128" s="1"/>
      <c r="H128" s="1"/>
    </row>
    <row r="129" spans="6:8" x14ac:dyDescent="0.25">
      <c r="F129" s="1"/>
      <c r="G129" s="1"/>
      <c r="H129" s="1"/>
    </row>
    <row r="130" spans="6:8" x14ac:dyDescent="0.25">
      <c r="F130" s="1"/>
      <c r="G130" s="1"/>
      <c r="H130" s="1"/>
    </row>
    <row r="131" spans="6:8" x14ac:dyDescent="0.25">
      <c r="F131" s="1"/>
      <c r="G131" s="1"/>
      <c r="H131" s="1"/>
    </row>
    <row r="132" spans="6:8" x14ac:dyDescent="0.25">
      <c r="F132" s="1"/>
      <c r="G132" s="1"/>
      <c r="H132" s="1"/>
    </row>
    <row r="133" spans="6:8" x14ac:dyDescent="0.25">
      <c r="F133" s="1"/>
      <c r="G133" s="1"/>
      <c r="H133" s="1"/>
    </row>
    <row r="134" spans="6:8" x14ac:dyDescent="0.25">
      <c r="F134" s="1"/>
      <c r="G134" s="1"/>
      <c r="H134" s="1"/>
    </row>
    <row r="135" spans="6:8" x14ac:dyDescent="0.25">
      <c r="F135" s="1"/>
      <c r="G135" s="1"/>
      <c r="H135" s="1"/>
    </row>
    <row r="136" spans="6:8" x14ac:dyDescent="0.25">
      <c r="F136" s="1"/>
      <c r="G136" s="1"/>
      <c r="H136" s="1"/>
    </row>
    <row r="137" spans="6:8" x14ac:dyDescent="0.25">
      <c r="F137" s="1"/>
      <c r="G137" s="1"/>
      <c r="H137" s="1"/>
    </row>
    <row r="138" spans="6:8" x14ac:dyDescent="0.25">
      <c r="F138" s="1"/>
      <c r="G138" s="1"/>
      <c r="H138" s="1"/>
    </row>
    <row r="139" spans="6:8" x14ac:dyDescent="0.25">
      <c r="F139" s="1"/>
      <c r="G139" s="1"/>
      <c r="H139" s="1"/>
    </row>
    <row r="140" spans="6:8" x14ac:dyDescent="0.25">
      <c r="F140" s="1"/>
      <c r="G140" s="1"/>
      <c r="H140" s="1"/>
    </row>
    <row r="141" spans="6:8" x14ac:dyDescent="0.25">
      <c r="F141" s="1"/>
      <c r="G141" s="1"/>
      <c r="H141" s="1"/>
    </row>
    <row r="142" spans="6:8" x14ac:dyDescent="0.25">
      <c r="F142" s="1"/>
      <c r="G142" s="1"/>
      <c r="H142" s="1"/>
    </row>
    <row r="143" spans="6:8" x14ac:dyDescent="0.25">
      <c r="F143" s="1"/>
      <c r="G143" s="1"/>
      <c r="H143" s="1"/>
    </row>
    <row r="144" spans="6:8" x14ac:dyDescent="0.25">
      <c r="F144" s="1"/>
      <c r="G144" s="1"/>
      <c r="H144" s="1"/>
    </row>
    <row r="145" spans="6:8" x14ac:dyDescent="0.25">
      <c r="F145" s="1"/>
      <c r="G145" s="1"/>
      <c r="H145" s="1"/>
    </row>
    <row r="146" spans="6:8" x14ac:dyDescent="0.25">
      <c r="F146" s="1"/>
      <c r="G146" s="1"/>
      <c r="H146" s="1"/>
    </row>
    <row r="147" spans="6:8" x14ac:dyDescent="0.25">
      <c r="F147" s="1"/>
      <c r="G147" s="1"/>
      <c r="H147" s="1"/>
    </row>
    <row r="148" spans="6:8" x14ac:dyDescent="0.25">
      <c r="F148" s="1"/>
      <c r="G148" s="1"/>
      <c r="H148" s="1"/>
    </row>
    <row r="149" spans="6:8" x14ac:dyDescent="0.25">
      <c r="F149" s="1"/>
      <c r="G149" s="1"/>
      <c r="H149" s="1"/>
    </row>
    <row r="150" spans="6:8" x14ac:dyDescent="0.25">
      <c r="F150" s="1"/>
      <c r="G150" s="1"/>
      <c r="H150" s="1"/>
    </row>
    <row r="151" spans="6:8" x14ac:dyDescent="0.25">
      <c r="F151" s="1"/>
      <c r="G151" s="1"/>
      <c r="H151" s="1"/>
    </row>
    <row r="152" spans="6:8" x14ac:dyDescent="0.25">
      <c r="F152" s="1"/>
      <c r="G152" s="1"/>
      <c r="H152" s="1"/>
    </row>
    <row r="153" spans="6:8" x14ac:dyDescent="0.25">
      <c r="F153" s="1"/>
      <c r="G153" s="1"/>
      <c r="H153" s="1"/>
    </row>
    <row r="154" spans="6:8" x14ac:dyDescent="0.25">
      <c r="F154" s="1"/>
      <c r="G154" s="1"/>
      <c r="H154" s="1"/>
    </row>
    <row r="155" spans="6:8" x14ac:dyDescent="0.25">
      <c r="F155" s="1"/>
      <c r="G155" s="1"/>
      <c r="H155" s="1"/>
    </row>
    <row r="156" spans="6:8" x14ac:dyDescent="0.25">
      <c r="F156" s="1"/>
      <c r="G156" s="1"/>
      <c r="H156" s="1"/>
    </row>
    <row r="157" spans="6:8" x14ac:dyDescent="0.25">
      <c r="F157" s="1"/>
      <c r="G157" s="1"/>
      <c r="H157" s="1"/>
    </row>
    <row r="158" spans="6:8" x14ac:dyDescent="0.25">
      <c r="F158" s="1"/>
      <c r="G158" s="1"/>
      <c r="H158" s="1"/>
    </row>
    <row r="159" spans="6:8" x14ac:dyDescent="0.25">
      <c r="F159" s="1"/>
      <c r="G159" s="1"/>
      <c r="H159" s="1"/>
    </row>
    <row r="160" spans="6:8" x14ac:dyDescent="0.25">
      <c r="F160" s="1"/>
      <c r="G160" s="1"/>
      <c r="H160" s="1"/>
    </row>
    <row r="161" spans="6:8" x14ac:dyDescent="0.25">
      <c r="F161" s="1"/>
      <c r="G161" s="1"/>
      <c r="H161" s="1"/>
    </row>
    <row r="162" spans="6:8" x14ac:dyDescent="0.25">
      <c r="F162" s="1"/>
      <c r="G162" s="1"/>
      <c r="H162" s="1"/>
    </row>
    <row r="163" spans="6:8" x14ac:dyDescent="0.25">
      <c r="F163" s="1"/>
      <c r="G163" s="1"/>
      <c r="H163" s="1"/>
    </row>
    <row r="164" spans="6:8" x14ac:dyDescent="0.25">
      <c r="F164" s="1"/>
      <c r="G164" s="1"/>
      <c r="H164" s="1"/>
    </row>
    <row r="165" spans="6:8" x14ac:dyDescent="0.25">
      <c r="F165" s="1"/>
      <c r="G165" s="1"/>
      <c r="H165" s="1"/>
    </row>
    <row r="166" spans="6:8" x14ac:dyDescent="0.25">
      <c r="F166" s="1"/>
      <c r="G166" s="1"/>
      <c r="H166" s="1"/>
    </row>
    <row r="167" spans="6:8" x14ac:dyDescent="0.25">
      <c r="F167" s="1"/>
      <c r="G167" s="1"/>
      <c r="H167" s="1"/>
    </row>
    <row r="168" spans="6:8" x14ac:dyDescent="0.25">
      <c r="F168" s="1"/>
      <c r="G168" s="1"/>
      <c r="H168" s="1"/>
    </row>
    <row r="169" spans="6:8" x14ac:dyDescent="0.25">
      <c r="F169" s="1"/>
      <c r="G169" s="1"/>
      <c r="H169" s="1"/>
    </row>
    <row r="170" spans="6:8" x14ac:dyDescent="0.25">
      <c r="F170" s="1"/>
      <c r="G170" s="1"/>
      <c r="H170" s="1"/>
    </row>
    <row r="171" spans="6:8" x14ac:dyDescent="0.25">
      <c r="F171" s="1"/>
      <c r="G171" s="1"/>
      <c r="H171" s="1"/>
    </row>
    <row r="172" spans="6:8" x14ac:dyDescent="0.25">
      <c r="F172" s="1"/>
      <c r="G172" s="1"/>
      <c r="H172" s="1"/>
    </row>
    <row r="173" spans="6:8" x14ac:dyDescent="0.25">
      <c r="F173" s="1"/>
      <c r="G173" s="1"/>
      <c r="H173" s="1"/>
    </row>
    <row r="174" spans="6:8" x14ac:dyDescent="0.25">
      <c r="F174" s="1"/>
      <c r="G174" s="1"/>
      <c r="H174" s="1"/>
    </row>
    <row r="175" spans="6:8" x14ac:dyDescent="0.25">
      <c r="F175" s="1"/>
      <c r="G175" s="1"/>
      <c r="H175" s="1"/>
    </row>
    <row r="176" spans="6:8" x14ac:dyDescent="0.25">
      <c r="F176" s="1"/>
      <c r="G176" s="1"/>
      <c r="H176" s="1"/>
    </row>
    <row r="177" spans="6:8" x14ac:dyDescent="0.25">
      <c r="F177" s="1"/>
      <c r="G177" s="1"/>
      <c r="H177" s="1"/>
    </row>
    <row r="178" spans="6:8" x14ac:dyDescent="0.25">
      <c r="F178" s="1"/>
      <c r="G178" s="1"/>
      <c r="H178" s="1"/>
    </row>
    <row r="179" spans="6:8" x14ac:dyDescent="0.25">
      <c r="F179" s="1"/>
      <c r="G179" s="1"/>
      <c r="H179" s="1"/>
    </row>
    <row r="180" spans="6:8" x14ac:dyDescent="0.25">
      <c r="F180" s="1"/>
      <c r="G180" s="1"/>
      <c r="H180" s="1"/>
    </row>
    <row r="181" spans="6:8" x14ac:dyDescent="0.25">
      <c r="F181" s="1"/>
      <c r="G181" s="1"/>
      <c r="H181" s="1"/>
    </row>
    <row r="182" spans="6:8" x14ac:dyDescent="0.25">
      <c r="F182" s="1"/>
      <c r="G182" s="1"/>
      <c r="H182" s="1"/>
    </row>
    <row r="183" spans="6:8" x14ac:dyDescent="0.25">
      <c r="F183" s="1"/>
      <c r="G183" s="1"/>
      <c r="H183" s="1"/>
    </row>
    <row r="184" spans="6:8" x14ac:dyDescent="0.25">
      <c r="F184" s="1"/>
      <c r="G184" s="1"/>
      <c r="H184" s="1"/>
    </row>
    <row r="185" spans="6:8" x14ac:dyDescent="0.25">
      <c r="F185" s="1"/>
      <c r="G185" s="1"/>
      <c r="H185" s="1"/>
    </row>
    <row r="186" spans="6:8" x14ac:dyDescent="0.25">
      <c r="F186" s="1"/>
      <c r="G186" s="1"/>
      <c r="H186" s="1"/>
    </row>
    <row r="187" spans="6:8" x14ac:dyDescent="0.25">
      <c r="F187" s="1"/>
      <c r="G187" s="1"/>
      <c r="H187" s="1"/>
    </row>
    <row r="188" spans="6:8" x14ac:dyDescent="0.25">
      <c r="F188" s="1"/>
      <c r="G188" s="1"/>
      <c r="H188" s="1"/>
    </row>
    <row r="189" spans="6:8" x14ac:dyDescent="0.25">
      <c r="F189" s="1"/>
      <c r="G189" s="1"/>
      <c r="H189" s="1"/>
    </row>
    <row r="190" spans="6:8" x14ac:dyDescent="0.25">
      <c r="F190" s="1"/>
      <c r="G190" s="1"/>
      <c r="H190" s="1"/>
    </row>
    <row r="191" spans="6:8" x14ac:dyDescent="0.25">
      <c r="F191" s="1"/>
      <c r="G191" s="1"/>
      <c r="H191" s="1"/>
    </row>
    <row r="192" spans="6:8" x14ac:dyDescent="0.25">
      <c r="F192" s="1"/>
      <c r="G192" s="1"/>
      <c r="H192" s="1"/>
    </row>
    <row r="193" spans="6:8" x14ac:dyDescent="0.25">
      <c r="F193" s="1"/>
      <c r="G193" s="1"/>
      <c r="H193" s="1"/>
    </row>
    <row r="194" spans="6:8" x14ac:dyDescent="0.25">
      <c r="F194" s="1"/>
      <c r="G194" s="1"/>
      <c r="H194" s="1"/>
    </row>
    <row r="195" spans="6:8" x14ac:dyDescent="0.25">
      <c r="F195" s="1"/>
      <c r="G195" s="1"/>
      <c r="H195" s="1"/>
    </row>
    <row r="196" spans="6:8" x14ac:dyDescent="0.25">
      <c r="F196" s="1"/>
      <c r="G196" s="1"/>
      <c r="H196" s="1"/>
    </row>
    <row r="197" spans="6:8" x14ac:dyDescent="0.25">
      <c r="F197" s="1"/>
      <c r="G197" s="1"/>
      <c r="H197" s="1"/>
    </row>
    <row r="198" spans="6:8" x14ac:dyDescent="0.25">
      <c r="F198" s="1"/>
      <c r="G198" s="1"/>
      <c r="H198" s="1"/>
    </row>
    <row r="199" spans="6:8" x14ac:dyDescent="0.25">
      <c r="F199" s="1"/>
      <c r="G199" s="1"/>
      <c r="H199" s="1"/>
    </row>
    <row r="200" spans="6:8" x14ac:dyDescent="0.25">
      <c r="F200" s="1"/>
      <c r="G200" s="1"/>
      <c r="H200" s="1"/>
    </row>
    <row r="201" spans="6:8" x14ac:dyDescent="0.25">
      <c r="F201" s="1"/>
      <c r="G201" s="1"/>
      <c r="H201" s="1"/>
    </row>
    <row r="202" spans="6:8" x14ac:dyDescent="0.25">
      <c r="F202" s="1"/>
      <c r="G202" s="1"/>
      <c r="H202" s="1"/>
    </row>
    <row r="203" spans="6:8" x14ac:dyDescent="0.25">
      <c r="F203" s="1"/>
      <c r="G203" s="1"/>
      <c r="H203" s="1"/>
    </row>
    <row r="204" spans="6:8" x14ac:dyDescent="0.25">
      <c r="F204" s="1"/>
      <c r="G204" s="1"/>
      <c r="H204" s="1"/>
    </row>
    <row r="205" spans="6:8" x14ac:dyDescent="0.25">
      <c r="F205" s="1"/>
      <c r="G205" s="1"/>
      <c r="H205" s="1"/>
    </row>
    <row r="206" spans="6:8" x14ac:dyDescent="0.25">
      <c r="F206" s="1"/>
      <c r="G206" s="1"/>
      <c r="H206" s="1"/>
    </row>
    <row r="207" spans="6:8" x14ac:dyDescent="0.25">
      <c r="F207" s="1"/>
      <c r="G207" s="1"/>
      <c r="H207" s="1"/>
    </row>
    <row r="208" spans="6:8" x14ac:dyDescent="0.25">
      <c r="F208" s="1"/>
      <c r="G208" s="1"/>
      <c r="H208" s="1"/>
    </row>
    <row r="209" spans="6:8" x14ac:dyDescent="0.25">
      <c r="F209" s="1"/>
      <c r="G209" s="1"/>
      <c r="H209" s="1"/>
    </row>
    <row r="210" spans="6:8" x14ac:dyDescent="0.25">
      <c r="F210" s="1"/>
      <c r="G210" s="1"/>
      <c r="H210" s="1"/>
    </row>
    <row r="211" spans="6:8" x14ac:dyDescent="0.25">
      <c r="F211" s="1"/>
      <c r="G211" s="1"/>
      <c r="H211" s="1"/>
    </row>
    <row r="212" spans="6:8" x14ac:dyDescent="0.25">
      <c r="F212" s="1"/>
      <c r="G212" s="1"/>
      <c r="H212" s="1"/>
    </row>
    <row r="213" spans="6:8" x14ac:dyDescent="0.25">
      <c r="F213" s="1"/>
      <c r="G213" s="1"/>
      <c r="H213" s="1"/>
    </row>
    <row r="214" spans="6:8" x14ac:dyDescent="0.25">
      <c r="F214" s="1"/>
      <c r="G214" s="1"/>
      <c r="H214" s="1"/>
    </row>
    <row r="215" spans="6:8" x14ac:dyDescent="0.25">
      <c r="F215" s="1"/>
      <c r="G215" s="1"/>
      <c r="H215" s="1"/>
    </row>
    <row r="216" spans="6:8" x14ac:dyDescent="0.25">
      <c r="F216" s="1"/>
      <c r="G216" s="1"/>
      <c r="H216" s="1"/>
    </row>
    <row r="217" spans="6:8" x14ac:dyDescent="0.25">
      <c r="F217" s="1"/>
      <c r="G217" s="1"/>
      <c r="H217" s="1"/>
    </row>
    <row r="218" spans="6:8" x14ac:dyDescent="0.25">
      <c r="F218" s="1"/>
      <c r="G218" s="1"/>
      <c r="H218" s="1"/>
    </row>
    <row r="219" spans="6:8" x14ac:dyDescent="0.25">
      <c r="F219" s="1"/>
      <c r="G219" s="1"/>
      <c r="H219" s="1"/>
    </row>
    <row r="220" spans="6:8" x14ac:dyDescent="0.25">
      <c r="F220" s="1"/>
      <c r="G220" s="1"/>
      <c r="H220" s="1"/>
    </row>
    <row r="221" spans="6:8" x14ac:dyDescent="0.25">
      <c r="F221" s="1"/>
      <c r="G221" s="1"/>
      <c r="H221" s="1"/>
    </row>
    <row r="222" spans="6:8" x14ac:dyDescent="0.25">
      <c r="F222" s="1"/>
      <c r="G222" s="1"/>
      <c r="H222" s="1"/>
    </row>
    <row r="223" spans="6:8" x14ac:dyDescent="0.25">
      <c r="F223" s="1"/>
      <c r="G223" s="1"/>
      <c r="H223" s="1"/>
    </row>
    <row r="224" spans="6:8" x14ac:dyDescent="0.25">
      <c r="F224" s="1"/>
      <c r="G224" s="1"/>
      <c r="H224" s="1"/>
    </row>
    <row r="225" spans="6:8" x14ac:dyDescent="0.25">
      <c r="F225" s="1"/>
      <c r="G225" s="1"/>
      <c r="H225" s="1"/>
    </row>
    <row r="226" spans="6:8" x14ac:dyDescent="0.25">
      <c r="F226" s="1"/>
      <c r="G226" s="1"/>
      <c r="H226" s="1"/>
    </row>
    <row r="227" spans="6:8" x14ac:dyDescent="0.25">
      <c r="F227" s="1"/>
      <c r="G227" s="1"/>
      <c r="H227" s="1"/>
    </row>
    <row r="228" spans="6:8" x14ac:dyDescent="0.25">
      <c r="F228" s="1"/>
      <c r="G228" s="1"/>
      <c r="H228" s="1"/>
    </row>
    <row r="229" spans="6:8" x14ac:dyDescent="0.25">
      <c r="F229" s="1"/>
      <c r="G229" s="1"/>
      <c r="H229" s="1"/>
    </row>
    <row r="230" spans="6:8" x14ac:dyDescent="0.25">
      <c r="F230" s="1"/>
      <c r="G230" s="1"/>
      <c r="H230" s="1"/>
    </row>
    <row r="231" spans="6:8" x14ac:dyDescent="0.25">
      <c r="F231" s="1"/>
      <c r="G231" s="1"/>
      <c r="H231" s="1"/>
    </row>
    <row r="232" spans="6:8" x14ac:dyDescent="0.25">
      <c r="F232" s="1"/>
      <c r="G232" s="1"/>
      <c r="H232" s="1"/>
    </row>
    <row r="233" spans="6:8" x14ac:dyDescent="0.25">
      <c r="F233" s="1"/>
      <c r="G233" s="1"/>
      <c r="H233" s="1"/>
    </row>
    <row r="234" spans="6:8" x14ac:dyDescent="0.25">
      <c r="F234" s="1"/>
      <c r="G234" s="1"/>
      <c r="H234" s="1"/>
    </row>
    <row r="235" spans="6:8" x14ac:dyDescent="0.25">
      <c r="F235" s="1"/>
      <c r="G235" s="1"/>
      <c r="H235" s="1"/>
    </row>
    <row r="236" spans="6:8" x14ac:dyDescent="0.25">
      <c r="F236" s="1"/>
      <c r="G236" s="1"/>
      <c r="H236" s="1"/>
    </row>
    <row r="237" spans="6:8" x14ac:dyDescent="0.25">
      <c r="F237" s="1"/>
      <c r="G237" s="1"/>
      <c r="H237" s="1"/>
    </row>
    <row r="238" spans="6:8" x14ac:dyDescent="0.25">
      <c r="F238" s="1"/>
      <c r="G238" s="1"/>
      <c r="H238" s="1"/>
    </row>
    <row r="239" spans="6:8" x14ac:dyDescent="0.25">
      <c r="F239" s="1"/>
      <c r="G239" s="1"/>
      <c r="H239" s="1"/>
    </row>
    <row r="240" spans="6:8" x14ac:dyDescent="0.25">
      <c r="F240" s="1"/>
      <c r="G240" s="1"/>
      <c r="H240" s="1"/>
    </row>
    <row r="241" spans="6:8" x14ac:dyDescent="0.25">
      <c r="F241" s="1"/>
      <c r="G241" s="1"/>
      <c r="H241" s="1"/>
    </row>
    <row r="242" spans="6:8" x14ac:dyDescent="0.25">
      <c r="F242" s="1"/>
      <c r="G242" s="1"/>
      <c r="H242" s="1"/>
    </row>
    <row r="243" spans="6:8" x14ac:dyDescent="0.25">
      <c r="F243" s="1"/>
      <c r="G243" s="1"/>
      <c r="H243" s="1"/>
    </row>
    <row r="244" spans="6:8" x14ac:dyDescent="0.25">
      <c r="F244" s="1"/>
      <c r="G244" s="1"/>
      <c r="H244" s="1"/>
    </row>
    <row r="245" spans="6:8" x14ac:dyDescent="0.25">
      <c r="F245" s="1"/>
      <c r="G245" s="1"/>
      <c r="H245" s="1"/>
    </row>
    <row r="246" spans="6:8" x14ac:dyDescent="0.25">
      <c r="F246" s="1"/>
      <c r="G246" s="1"/>
      <c r="H246" s="1"/>
    </row>
    <row r="247" spans="6:8" x14ac:dyDescent="0.25">
      <c r="F247" s="1"/>
      <c r="G247" s="1"/>
      <c r="H247" s="1"/>
    </row>
    <row r="248" spans="6:8" x14ac:dyDescent="0.25">
      <c r="F248" s="1"/>
      <c r="G248" s="1"/>
      <c r="H248" s="1"/>
    </row>
    <row r="249" spans="6:8" x14ac:dyDescent="0.25">
      <c r="F249" s="1"/>
      <c r="G249" s="1"/>
      <c r="H249" s="1"/>
    </row>
    <row r="250" spans="6:8" x14ac:dyDescent="0.25">
      <c r="F250" s="1"/>
      <c r="G250" s="1"/>
      <c r="H250" s="1"/>
    </row>
    <row r="251" spans="6:8" x14ac:dyDescent="0.25">
      <c r="F251" s="1"/>
      <c r="G251" s="1"/>
      <c r="H251" s="1"/>
    </row>
    <row r="252" spans="6:8" x14ac:dyDescent="0.25">
      <c r="F252" s="1"/>
      <c r="G252" s="1"/>
      <c r="H252" s="1"/>
    </row>
    <row r="253" spans="6:8" x14ac:dyDescent="0.25">
      <c r="F253" s="1"/>
      <c r="G253" s="1"/>
      <c r="H253" s="1"/>
    </row>
    <row r="254" spans="6:8" x14ac:dyDescent="0.25">
      <c r="F254" s="1"/>
      <c r="G254" s="1"/>
      <c r="H254" s="1"/>
    </row>
    <row r="255" spans="6:8" x14ac:dyDescent="0.25">
      <c r="F255" s="1"/>
      <c r="G255" s="1"/>
      <c r="H255" s="1"/>
    </row>
    <row r="256" spans="6:8" x14ac:dyDescent="0.25">
      <c r="F256" s="1"/>
      <c r="G256" s="1"/>
      <c r="H256" s="1"/>
    </row>
    <row r="257" spans="6:8" x14ac:dyDescent="0.25">
      <c r="F257" s="1"/>
      <c r="G257" s="1"/>
      <c r="H257" s="1"/>
    </row>
    <row r="258" spans="6:8" x14ac:dyDescent="0.25">
      <c r="F258" s="1"/>
      <c r="G258" s="1"/>
      <c r="H258" s="1"/>
    </row>
    <row r="259" spans="6:8" x14ac:dyDescent="0.25">
      <c r="F259" s="1"/>
      <c r="G259" s="1"/>
      <c r="H259" s="1"/>
    </row>
    <row r="260" spans="6:8" x14ac:dyDescent="0.25">
      <c r="F260" s="1"/>
      <c r="G260" s="1"/>
      <c r="H260" s="1"/>
    </row>
    <row r="261" spans="6:8" x14ac:dyDescent="0.25">
      <c r="F261" s="1"/>
      <c r="G261" s="1"/>
      <c r="H261" s="1"/>
    </row>
    <row r="262" spans="6:8" x14ac:dyDescent="0.25">
      <c r="F262" s="1"/>
      <c r="G262" s="1"/>
      <c r="H262" s="1"/>
    </row>
    <row r="263" spans="6:8" x14ac:dyDescent="0.25">
      <c r="F263" s="1"/>
      <c r="G263" s="1"/>
      <c r="H263" s="1"/>
    </row>
    <row r="264" spans="6:8" x14ac:dyDescent="0.25">
      <c r="F264" s="1"/>
      <c r="G264" s="1"/>
      <c r="H264" s="1"/>
    </row>
    <row r="265" spans="6:8" x14ac:dyDescent="0.25">
      <c r="F265" s="1"/>
      <c r="G265" s="1"/>
      <c r="H265" s="1"/>
    </row>
    <row r="266" spans="6:8" x14ac:dyDescent="0.25">
      <c r="F266" s="1"/>
      <c r="G266" s="1"/>
      <c r="H266" s="1"/>
    </row>
    <row r="267" spans="6:8" x14ac:dyDescent="0.25">
      <c r="F267" s="1"/>
      <c r="G267" s="1"/>
      <c r="H267" s="1"/>
    </row>
    <row r="268" spans="6:8" x14ac:dyDescent="0.25">
      <c r="F268" s="1"/>
      <c r="G268" s="1"/>
      <c r="H268" s="1"/>
    </row>
    <row r="269" spans="6:8" x14ac:dyDescent="0.25">
      <c r="F269" s="1"/>
      <c r="G269" s="1"/>
      <c r="H269" s="1"/>
    </row>
    <row r="270" spans="6:8" x14ac:dyDescent="0.25">
      <c r="F270" s="1"/>
      <c r="G270" s="1"/>
      <c r="H270" s="1"/>
    </row>
    <row r="271" spans="6:8" x14ac:dyDescent="0.25">
      <c r="F271" s="1"/>
      <c r="G271" s="1"/>
      <c r="H271" s="1"/>
    </row>
    <row r="272" spans="6:8" x14ac:dyDescent="0.25">
      <c r="F272" s="1"/>
      <c r="G272" s="1"/>
      <c r="H272" s="1"/>
    </row>
    <row r="273" spans="6:8" x14ac:dyDescent="0.25">
      <c r="F273" s="1"/>
      <c r="G273" s="1"/>
      <c r="H273" s="1"/>
    </row>
    <row r="274" spans="6:8" x14ac:dyDescent="0.25">
      <c r="F274" s="1"/>
      <c r="G274" s="1"/>
      <c r="H274" s="1"/>
    </row>
    <row r="275" spans="6:8" x14ac:dyDescent="0.25">
      <c r="F275" s="1"/>
      <c r="G275" s="1"/>
      <c r="H275" s="1"/>
    </row>
    <row r="276" spans="6:8" x14ac:dyDescent="0.25">
      <c r="F276" s="1"/>
      <c r="G276" s="1"/>
      <c r="H276" s="1"/>
    </row>
    <row r="277" spans="6:8" x14ac:dyDescent="0.25">
      <c r="F277" s="1"/>
      <c r="G277" s="1"/>
      <c r="H277" s="1"/>
    </row>
    <row r="278" spans="6:8" x14ac:dyDescent="0.25">
      <c r="F278" s="1"/>
      <c r="G278" s="1"/>
      <c r="H278" s="1"/>
    </row>
    <row r="279" spans="6:8" x14ac:dyDescent="0.25">
      <c r="F279" s="1"/>
      <c r="G279" s="1"/>
      <c r="H279" s="1"/>
    </row>
    <row r="280" spans="6:8" x14ac:dyDescent="0.25">
      <c r="F280" s="1"/>
      <c r="G280" s="1"/>
      <c r="H280" s="1"/>
    </row>
    <row r="281" spans="6:8" x14ac:dyDescent="0.25">
      <c r="F281" s="1"/>
      <c r="G281" s="1"/>
      <c r="H281" s="1"/>
    </row>
    <row r="282" spans="6:8" x14ac:dyDescent="0.25">
      <c r="F282" s="1"/>
      <c r="G282" s="1"/>
      <c r="H282" s="1"/>
    </row>
    <row r="283" spans="6:8" x14ac:dyDescent="0.25">
      <c r="F283" s="1"/>
      <c r="G283" s="1"/>
      <c r="H283" s="1"/>
    </row>
    <row r="284" spans="6:8" x14ac:dyDescent="0.25">
      <c r="F284" s="1"/>
      <c r="G284" s="1"/>
      <c r="H284" s="1"/>
    </row>
    <row r="285" spans="6:8" x14ac:dyDescent="0.25">
      <c r="F285" s="1"/>
      <c r="G285" s="1"/>
      <c r="H285" s="1"/>
    </row>
    <row r="286" spans="6:8" x14ac:dyDescent="0.25">
      <c r="F286" s="1"/>
      <c r="G286" s="1"/>
      <c r="H286" s="1"/>
    </row>
    <row r="287" spans="6:8" x14ac:dyDescent="0.25">
      <c r="F287" s="1"/>
      <c r="G287" s="1"/>
      <c r="H287" s="1"/>
    </row>
    <row r="288" spans="6:8" x14ac:dyDescent="0.25">
      <c r="F288" s="1"/>
      <c r="G288" s="1"/>
      <c r="H288" s="1"/>
    </row>
  </sheetData>
  <autoFilter ref="A1:O107" xr:uid="{07D3FD05-4CC4-4600-93C8-0EDF75056C71}"/>
  <mergeCells count="2">
    <mergeCell ref="J100:O100"/>
    <mergeCell ref="A109:E10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2CBE5-C6AB-43F9-83CA-DA53D0F7E3C2}">
  <dimension ref="A1:N99"/>
  <sheetViews>
    <sheetView zoomScale="130" zoomScaleNormal="130" workbookViewId="0">
      <pane ySplit="1" topLeftCell="A79" activePane="bottomLeft" state="frozen"/>
      <selection pane="bottomLeft" activeCell="A99" sqref="A99:E99"/>
    </sheetView>
  </sheetViews>
  <sheetFormatPr baseColWidth="10" defaultRowHeight="15" x14ac:dyDescent="0.25"/>
  <cols>
    <col min="1" max="1" width="6.85546875" customWidth="1"/>
    <col min="2" max="2" width="12.28515625" customWidth="1"/>
    <col min="3" max="3" width="8.28515625" customWidth="1"/>
    <col min="4" max="4" width="8.7109375" style="25" customWidth="1"/>
    <col min="5" max="5" width="40" bestFit="1" customWidth="1"/>
    <col min="6" max="7" width="12.28515625" style="24" customWidth="1"/>
    <col min="8" max="8" width="6.7109375" customWidth="1"/>
    <col min="9" max="9" width="11.140625" style="24" customWidth="1"/>
    <col min="10" max="10" width="15" style="1" customWidth="1"/>
    <col min="11" max="11" width="2.42578125" customWidth="1"/>
    <col min="12" max="12" width="12.140625" style="1" customWidth="1"/>
    <col min="13" max="13" width="5.85546875" style="26" customWidth="1"/>
  </cols>
  <sheetData>
    <row r="1" spans="1:14" x14ac:dyDescent="0.25">
      <c r="A1" s="141" t="s">
        <v>130</v>
      </c>
      <c r="B1" s="142" t="s">
        <v>13</v>
      </c>
      <c r="C1" s="142" t="s">
        <v>80</v>
      </c>
      <c r="D1" s="142" t="s">
        <v>76</v>
      </c>
      <c r="E1" s="142" t="s">
        <v>14</v>
      </c>
      <c r="F1" s="143" t="s">
        <v>1</v>
      </c>
      <c r="G1" s="144" t="s">
        <v>3</v>
      </c>
      <c r="H1" s="144" t="s">
        <v>152</v>
      </c>
      <c r="I1" s="145" t="s">
        <v>2</v>
      </c>
      <c r="J1" s="143" t="s">
        <v>1</v>
      </c>
      <c r="L1" s="96" t="s">
        <v>154</v>
      </c>
      <c r="M1" s="97" t="s">
        <v>155</v>
      </c>
      <c r="N1" s="97" t="s">
        <v>155</v>
      </c>
    </row>
    <row r="2" spans="1:14" x14ac:dyDescent="0.25">
      <c r="A2" s="38">
        <v>24064</v>
      </c>
      <c r="B2" s="38" t="s">
        <v>12</v>
      </c>
      <c r="C2" s="38">
        <v>521045</v>
      </c>
      <c r="D2" s="149" t="s">
        <v>75</v>
      </c>
      <c r="E2" s="38" t="s">
        <v>153</v>
      </c>
      <c r="F2" s="148">
        <v>250000</v>
      </c>
      <c r="G2" s="148">
        <v>251737</v>
      </c>
      <c r="H2" s="38">
        <v>6.9</v>
      </c>
      <c r="I2" s="148">
        <f>G2*H2/1000</f>
        <v>1736.9853000000001</v>
      </c>
      <c r="J2" s="90">
        <f>G2-I2</f>
        <v>250000.0147</v>
      </c>
      <c r="L2" s="90">
        <f>G2*H2/1000</f>
        <v>1736.9853000000001</v>
      </c>
      <c r="M2" s="158">
        <f>I2-L2</f>
        <v>0</v>
      </c>
      <c r="N2" s="95">
        <f>F2-J2</f>
        <v>-1.4699999999720603E-2</v>
      </c>
    </row>
    <row r="3" spans="1:14" x14ac:dyDescent="0.25">
      <c r="A3" s="38">
        <v>24065</v>
      </c>
      <c r="B3" s="38" t="s">
        <v>11</v>
      </c>
      <c r="C3" s="38">
        <v>523565</v>
      </c>
      <c r="D3" s="149" t="s">
        <v>72</v>
      </c>
      <c r="E3" s="38" t="s">
        <v>156</v>
      </c>
      <c r="F3" s="148">
        <v>265000</v>
      </c>
      <c r="G3" s="148">
        <v>267585</v>
      </c>
      <c r="H3" s="38">
        <v>9.66</v>
      </c>
      <c r="I3" s="148">
        <f>G3*H3/1000</f>
        <v>2584.8711000000003</v>
      </c>
      <c r="J3" s="90">
        <f>G3-I3</f>
        <v>265000.12890000001</v>
      </c>
      <c r="L3" s="90">
        <f>G3*H3/1000</f>
        <v>2584.8711000000003</v>
      </c>
      <c r="M3" s="158">
        <f>I3-L3</f>
        <v>0</v>
      </c>
      <c r="N3" s="95">
        <f t="shared" ref="N3:N13" si="0">F3-J3</f>
        <v>-0.12890000001061708</v>
      </c>
    </row>
    <row r="4" spans="1:14" x14ac:dyDescent="0.25">
      <c r="A4" s="38">
        <v>24066</v>
      </c>
      <c r="B4" s="38" t="s">
        <v>11</v>
      </c>
      <c r="C4" s="38">
        <v>523565</v>
      </c>
      <c r="D4" s="149" t="s">
        <v>74</v>
      </c>
      <c r="E4" s="38" t="s">
        <v>157</v>
      </c>
      <c r="F4" s="148">
        <v>275000</v>
      </c>
      <c r="G4" s="148">
        <v>277682</v>
      </c>
      <c r="H4" s="38">
        <v>9.66</v>
      </c>
      <c r="I4" s="148">
        <f t="shared" ref="I4:I67" si="1">G4*H4/1000</f>
        <v>2682.4081200000001</v>
      </c>
      <c r="J4" s="90">
        <f>G4-I4</f>
        <v>274999.59188000002</v>
      </c>
      <c r="L4" s="90">
        <f>G4*H4/1000</f>
        <v>2682.4081200000001</v>
      </c>
      <c r="M4" s="158">
        <f>I4-L4</f>
        <v>0</v>
      </c>
      <c r="N4" s="95">
        <f t="shared" si="0"/>
        <v>0.40811999997822568</v>
      </c>
    </row>
    <row r="5" spans="1:14" x14ac:dyDescent="0.25">
      <c r="A5" s="38">
        <v>24067</v>
      </c>
      <c r="B5" s="38" t="s">
        <v>12</v>
      </c>
      <c r="C5" s="38">
        <v>521045</v>
      </c>
      <c r="D5" s="149" t="s">
        <v>86</v>
      </c>
      <c r="E5" s="38" t="s">
        <v>5</v>
      </c>
      <c r="F5" s="148">
        <v>300000</v>
      </c>
      <c r="G5" s="148">
        <v>302084</v>
      </c>
      <c r="H5" s="38">
        <v>6.9</v>
      </c>
      <c r="I5" s="148">
        <f>G5*H5/1000</f>
        <v>2084.3796000000002</v>
      </c>
      <c r="J5" s="90">
        <f t="shared" ref="J5:J67" si="2">G5-I5</f>
        <v>299999.62040000001</v>
      </c>
      <c r="L5" s="90">
        <f t="shared" ref="L5:L67" si="3">G5*H5/1000</f>
        <v>2084.3796000000002</v>
      </c>
      <c r="M5" s="158">
        <f t="shared" ref="M5:M67" si="4">I5-L5</f>
        <v>0</v>
      </c>
      <c r="N5" s="95">
        <f t="shared" si="0"/>
        <v>0.37959999998565763</v>
      </c>
    </row>
    <row r="6" spans="1:14" x14ac:dyDescent="0.25">
      <c r="A6" s="38">
        <v>24068</v>
      </c>
      <c r="B6" s="38" t="s">
        <v>12</v>
      </c>
      <c r="C6" s="38">
        <v>521045</v>
      </c>
      <c r="D6" s="149" t="s">
        <v>74</v>
      </c>
      <c r="E6" s="38" t="s">
        <v>158</v>
      </c>
      <c r="F6" s="148">
        <v>250000</v>
      </c>
      <c r="G6" s="148">
        <v>251737</v>
      </c>
      <c r="H6" s="38">
        <v>6.9</v>
      </c>
      <c r="I6" s="148">
        <f>G6*H6/1000</f>
        <v>1736.9853000000001</v>
      </c>
      <c r="J6" s="90">
        <f>G6-I6</f>
        <v>250000.0147</v>
      </c>
      <c r="L6" s="90">
        <f t="shared" si="3"/>
        <v>1736.9853000000001</v>
      </c>
      <c r="M6" s="158">
        <f t="shared" si="4"/>
        <v>0</v>
      </c>
      <c r="N6" s="95">
        <f t="shared" si="0"/>
        <v>-1.4699999999720603E-2</v>
      </c>
    </row>
    <row r="7" spans="1:14" x14ac:dyDescent="0.25">
      <c r="A7" s="38">
        <v>24069</v>
      </c>
      <c r="B7" s="38" t="s">
        <v>12</v>
      </c>
      <c r="C7" s="38">
        <v>521045</v>
      </c>
      <c r="D7" s="149" t="s">
        <v>73</v>
      </c>
      <c r="E7" s="38" t="s">
        <v>6</v>
      </c>
      <c r="F7" s="148">
        <v>1000000</v>
      </c>
      <c r="G7" s="148">
        <v>1006948</v>
      </c>
      <c r="H7" s="38">
        <v>6.9</v>
      </c>
      <c r="I7" s="148">
        <f t="shared" si="1"/>
        <v>6947.9412000000002</v>
      </c>
      <c r="J7" s="90">
        <f t="shared" si="2"/>
        <v>1000000.0588</v>
      </c>
      <c r="L7" s="90">
        <f t="shared" si="3"/>
        <v>6947.9412000000002</v>
      </c>
      <c r="M7" s="158">
        <f t="shared" si="4"/>
        <v>0</v>
      </c>
      <c r="N7" s="95">
        <f t="shared" si="0"/>
        <v>-5.8799999998882413E-2</v>
      </c>
    </row>
    <row r="8" spans="1:14" x14ac:dyDescent="0.25">
      <c r="A8" s="38">
        <v>24070</v>
      </c>
      <c r="B8" s="38" t="s">
        <v>12</v>
      </c>
      <c r="C8" s="38">
        <v>521045</v>
      </c>
      <c r="D8" s="150" t="s">
        <v>74</v>
      </c>
      <c r="E8" s="38" t="s">
        <v>7</v>
      </c>
      <c r="F8" s="148">
        <v>340000</v>
      </c>
      <c r="G8" s="148">
        <v>342363</v>
      </c>
      <c r="H8" s="38">
        <v>6.9</v>
      </c>
      <c r="I8" s="148">
        <f t="shared" si="1"/>
        <v>2362.3047000000001</v>
      </c>
      <c r="J8" s="90">
        <f t="shared" si="2"/>
        <v>340000.69530000002</v>
      </c>
      <c r="L8" s="90">
        <f t="shared" si="3"/>
        <v>2362.3047000000001</v>
      </c>
      <c r="M8" s="158">
        <f t="shared" si="4"/>
        <v>0</v>
      </c>
      <c r="N8" s="95">
        <f t="shared" si="0"/>
        <v>-0.69530000002123415</v>
      </c>
    </row>
    <row r="9" spans="1:14" x14ac:dyDescent="0.25">
      <c r="A9" s="38">
        <v>24071</v>
      </c>
      <c r="B9" s="38" t="s">
        <v>11</v>
      </c>
      <c r="C9" s="38">
        <v>523565</v>
      </c>
      <c r="D9" s="149" t="s">
        <v>78</v>
      </c>
      <c r="E9" s="38" t="s">
        <v>79</v>
      </c>
      <c r="F9" s="148">
        <v>150000</v>
      </c>
      <c r="G9" s="148">
        <v>151463</v>
      </c>
      <c r="H9" s="38">
        <v>9.66</v>
      </c>
      <c r="I9" s="148">
        <f t="shared" si="1"/>
        <v>1463.13258</v>
      </c>
      <c r="J9" s="90">
        <f t="shared" si="2"/>
        <v>149999.86742</v>
      </c>
      <c r="L9" s="90">
        <f t="shared" si="3"/>
        <v>1463.13258</v>
      </c>
      <c r="M9" s="158">
        <f t="shared" si="4"/>
        <v>0</v>
      </c>
      <c r="N9" s="95">
        <f t="shared" si="0"/>
        <v>0.13258000000496395</v>
      </c>
    </row>
    <row r="10" spans="1:14" x14ac:dyDescent="0.25">
      <c r="A10" s="38">
        <v>24072</v>
      </c>
      <c r="B10" s="38" t="s">
        <v>12</v>
      </c>
      <c r="C10" s="38">
        <v>521045</v>
      </c>
      <c r="D10" s="149" t="s">
        <v>73</v>
      </c>
      <c r="E10" s="38" t="s">
        <v>159</v>
      </c>
      <c r="F10" s="148">
        <v>30000</v>
      </c>
      <c r="G10" s="148">
        <v>30000</v>
      </c>
      <c r="H10" s="38">
        <v>0</v>
      </c>
      <c r="I10" s="148">
        <f t="shared" si="1"/>
        <v>0</v>
      </c>
      <c r="J10" s="90">
        <f t="shared" si="2"/>
        <v>30000</v>
      </c>
      <c r="L10" s="90">
        <f t="shared" si="3"/>
        <v>0</v>
      </c>
      <c r="M10" s="158">
        <f t="shared" si="4"/>
        <v>0</v>
      </c>
      <c r="N10" s="95">
        <f t="shared" si="0"/>
        <v>0</v>
      </c>
    </row>
    <row r="11" spans="1:14" x14ac:dyDescent="0.25">
      <c r="A11" s="38">
        <v>24073</v>
      </c>
      <c r="B11" s="38" t="s">
        <v>11</v>
      </c>
      <c r="C11" s="38">
        <v>523565</v>
      </c>
      <c r="D11" s="149" t="s">
        <v>81</v>
      </c>
      <c r="E11" s="38" t="s">
        <v>8</v>
      </c>
      <c r="F11" s="148">
        <v>275000</v>
      </c>
      <c r="G11" s="148">
        <v>277683</v>
      </c>
      <c r="H11" s="38">
        <v>9.66</v>
      </c>
      <c r="I11" s="148">
        <f t="shared" si="1"/>
        <v>2682.4177800000002</v>
      </c>
      <c r="J11" s="90">
        <f t="shared" si="2"/>
        <v>275000.58221999998</v>
      </c>
      <c r="L11" s="90">
        <f t="shared" si="3"/>
        <v>2682.4177800000002</v>
      </c>
      <c r="M11" s="158">
        <f t="shared" si="4"/>
        <v>0</v>
      </c>
      <c r="N11" s="95">
        <f t="shared" si="0"/>
        <v>-0.5822199999820441</v>
      </c>
    </row>
    <row r="12" spans="1:14" x14ac:dyDescent="0.25">
      <c r="A12" s="38">
        <v>24074</v>
      </c>
      <c r="B12" s="38" t="s">
        <v>12</v>
      </c>
      <c r="C12" s="38">
        <v>521045</v>
      </c>
      <c r="D12" s="149" t="s">
        <v>73</v>
      </c>
      <c r="E12" s="38" t="s">
        <v>9</v>
      </c>
      <c r="F12" s="148">
        <v>830000</v>
      </c>
      <c r="G12" s="148">
        <v>835767</v>
      </c>
      <c r="H12" s="38">
        <v>6.9</v>
      </c>
      <c r="I12" s="148">
        <f t="shared" si="1"/>
        <v>5766.792300000001</v>
      </c>
      <c r="J12" s="90">
        <f t="shared" si="2"/>
        <v>830000.20770000003</v>
      </c>
      <c r="L12" s="90">
        <f t="shared" si="3"/>
        <v>5766.792300000001</v>
      </c>
      <c r="M12" s="158">
        <f t="shared" si="4"/>
        <v>0</v>
      </c>
      <c r="N12" s="95">
        <f t="shared" si="0"/>
        <v>-0.20770000002812594</v>
      </c>
    </row>
    <row r="13" spans="1:14" x14ac:dyDescent="0.25">
      <c r="A13" s="38">
        <v>24075</v>
      </c>
      <c r="B13" s="38" t="s">
        <v>11</v>
      </c>
      <c r="C13" s="38">
        <v>523565</v>
      </c>
      <c r="D13" s="149" t="s">
        <v>72</v>
      </c>
      <c r="E13" s="38" t="s">
        <v>17</v>
      </c>
      <c r="F13" s="148">
        <v>255000</v>
      </c>
      <c r="G13" s="148">
        <v>257488</v>
      </c>
      <c r="H13" s="38">
        <v>9.66</v>
      </c>
      <c r="I13" s="148">
        <f t="shared" si="1"/>
        <v>2487.3340800000001</v>
      </c>
      <c r="J13" s="90">
        <f t="shared" si="2"/>
        <v>255000.66592</v>
      </c>
      <c r="L13" s="90">
        <f t="shared" si="3"/>
        <v>2487.3340800000001</v>
      </c>
      <c r="M13" s="158">
        <f t="shared" si="4"/>
        <v>0</v>
      </c>
      <c r="N13" s="95">
        <f t="shared" si="0"/>
        <v>-0.66591999999945983</v>
      </c>
    </row>
    <row r="14" spans="1:14" x14ac:dyDescent="0.25">
      <c r="A14" s="38">
        <v>24076</v>
      </c>
      <c r="B14" s="38" t="s">
        <v>12</v>
      </c>
      <c r="C14" s="38">
        <v>521045</v>
      </c>
      <c r="D14" s="149" t="s">
        <v>85</v>
      </c>
      <c r="E14" s="38" t="s">
        <v>18</v>
      </c>
      <c r="F14" s="148">
        <v>940000</v>
      </c>
      <c r="G14" s="148">
        <v>946532</v>
      </c>
      <c r="H14" s="38">
        <v>6.9</v>
      </c>
      <c r="I14" s="148">
        <f t="shared" si="1"/>
        <v>6531.0708000000004</v>
      </c>
      <c r="J14" s="90">
        <f t="shared" si="2"/>
        <v>940000.92920000001</v>
      </c>
      <c r="L14" s="90">
        <f t="shared" si="3"/>
        <v>6531.0708000000004</v>
      </c>
      <c r="M14" s="158">
        <f t="shared" si="4"/>
        <v>0</v>
      </c>
      <c r="N14" s="95">
        <f>F14-J14</f>
        <v>-0.92920000001322478</v>
      </c>
    </row>
    <row r="15" spans="1:14" x14ac:dyDescent="0.25">
      <c r="A15" s="38">
        <v>24077</v>
      </c>
      <c r="B15" s="38" t="s">
        <v>11</v>
      </c>
      <c r="C15" s="38">
        <v>523565</v>
      </c>
      <c r="D15" s="149" t="s">
        <v>78</v>
      </c>
      <c r="E15" s="38" t="s">
        <v>19</v>
      </c>
      <c r="F15" s="148">
        <v>240000</v>
      </c>
      <c r="G15" s="148">
        <v>242342</v>
      </c>
      <c r="H15" s="38">
        <v>9.66</v>
      </c>
      <c r="I15" s="148">
        <f t="shared" si="1"/>
        <v>2341.0237200000001</v>
      </c>
      <c r="J15" s="90">
        <f t="shared" si="2"/>
        <v>240000.97628</v>
      </c>
      <c r="L15" s="90">
        <f t="shared" si="3"/>
        <v>2341.0237200000001</v>
      </c>
      <c r="M15" s="158">
        <f t="shared" si="4"/>
        <v>0</v>
      </c>
      <c r="N15" s="95">
        <f t="shared" ref="N15:N78" si="5">F15-J15</f>
        <v>-0.97628000000258908</v>
      </c>
    </row>
    <row r="16" spans="1:14" x14ac:dyDescent="0.25">
      <c r="A16" s="38">
        <v>24078</v>
      </c>
      <c r="B16" s="38" t="s">
        <v>11</v>
      </c>
      <c r="C16" s="38">
        <v>523565</v>
      </c>
      <c r="D16" s="149" t="s">
        <v>86</v>
      </c>
      <c r="E16" s="38" t="s">
        <v>21</v>
      </c>
      <c r="F16" s="148">
        <v>645000</v>
      </c>
      <c r="G16" s="148">
        <v>651292</v>
      </c>
      <c r="H16" s="38">
        <v>9.66</v>
      </c>
      <c r="I16" s="148">
        <f t="shared" si="1"/>
        <v>6291.4807199999996</v>
      </c>
      <c r="J16" s="90">
        <f t="shared" si="2"/>
        <v>645000.51928000001</v>
      </c>
      <c r="L16" s="90">
        <f t="shared" si="3"/>
        <v>6291.4807199999996</v>
      </c>
      <c r="M16" s="158">
        <f t="shared" si="4"/>
        <v>0</v>
      </c>
      <c r="N16" s="95">
        <f t="shared" si="5"/>
        <v>-0.51928000000771135</v>
      </c>
    </row>
    <row r="17" spans="1:14" x14ac:dyDescent="0.25">
      <c r="A17" s="38">
        <v>24079</v>
      </c>
      <c r="B17" s="38" t="s">
        <v>12</v>
      </c>
      <c r="C17" s="38">
        <v>521045</v>
      </c>
      <c r="D17" s="149" t="s">
        <v>121</v>
      </c>
      <c r="E17" s="38" t="s">
        <v>160</v>
      </c>
      <c r="F17" s="148">
        <v>250000</v>
      </c>
      <c r="G17" s="148">
        <v>251737</v>
      </c>
      <c r="H17" s="38">
        <v>6.9</v>
      </c>
      <c r="I17" s="148">
        <f t="shared" si="1"/>
        <v>1736.9853000000001</v>
      </c>
      <c r="J17" s="90">
        <f t="shared" si="2"/>
        <v>250000.0147</v>
      </c>
      <c r="L17" s="90">
        <f t="shared" si="3"/>
        <v>1736.9853000000001</v>
      </c>
      <c r="M17" s="158">
        <f t="shared" si="4"/>
        <v>0</v>
      </c>
      <c r="N17" s="95">
        <f t="shared" si="5"/>
        <v>-1.4699999999720603E-2</v>
      </c>
    </row>
    <row r="18" spans="1:14" x14ac:dyDescent="0.25">
      <c r="A18" s="38">
        <v>24080</v>
      </c>
      <c r="B18" s="38" t="s">
        <v>11</v>
      </c>
      <c r="C18" s="38">
        <v>523565</v>
      </c>
      <c r="D18" s="150" t="s">
        <v>87</v>
      </c>
      <c r="E18" s="38" t="s">
        <v>22</v>
      </c>
      <c r="F18" s="148">
        <v>325000</v>
      </c>
      <c r="G18" s="148">
        <v>328171</v>
      </c>
      <c r="H18" s="38">
        <v>9.66</v>
      </c>
      <c r="I18" s="148">
        <f t="shared" si="1"/>
        <v>3170.13186</v>
      </c>
      <c r="J18" s="90">
        <f t="shared" si="2"/>
        <v>325000.86813999998</v>
      </c>
      <c r="L18" s="90">
        <f t="shared" si="3"/>
        <v>3170.13186</v>
      </c>
      <c r="M18" s="158">
        <f t="shared" si="4"/>
        <v>0</v>
      </c>
      <c r="N18" s="95">
        <f t="shared" si="5"/>
        <v>-0.86813999997684732</v>
      </c>
    </row>
    <row r="19" spans="1:14" x14ac:dyDescent="0.25">
      <c r="A19" s="38">
        <v>24081</v>
      </c>
      <c r="B19" s="38" t="s">
        <v>11</v>
      </c>
      <c r="C19" s="38">
        <v>523565</v>
      </c>
      <c r="D19" s="150" t="s">
        <v>73</v>
      </c>
      <c r="E19" s="38" t="s">
        <v>23</v>
      </c>
      <c r="F19" s="148">
        <v>615000</v>
      </c>
      <c r="G19" s="148">
        <v>620999</v>
      </c>
      <c r="H19" s="38">
        <v>9.66</v>
      </c>
      <c r="I19" s="148">
        <f t="shared" si="1"/>
        <v>5998.85034</v>
      </c>
      <c r="J19" s="90">
        <f t="shared" si="2"/>
        <v>615000.14966</v>
      </c>
      <c r="L19" s="90">
        <f t="shared" si="3"/>
        <v>5998.85034</v>
      </c>
      <c r="M19" s="158">
        <f t="shared" si="4"/>
        <v>0</v>
      </c>
      <c r="N19" s="95">
        <f t="shared" si="5"/>
        <v>-0.1496599999954924</v>
      </c>
    </row>
    <row r="20" spans="1:14" x14ac:dyDescent="0.25">
      <c r="A20" s="38">
        <v>24082</v>
      </c>
      <c r="B20" s="38" t="s">
        <v>11</v>
      </c>
      <c r="C20" s="38">
        <v>523565</v>
      </c>
      <c r="D20" s="149" t="s">
        <v>73</v>
      </c>
      <c r="E20" s="38" t="s">
        <v>24</v>
      </c>
      <c r="F20" s="148">
        <v>550000</v>
      </c>
      <c r="G20" s="148">
        <v>555365</v>
      </c>
      <c r="H20" s="38">
        <v>9.66</v>
      </c>
      <c r="I20" s="148">
        <f t="shared" si="1"/>
        <v>5364.8259000000007</v>
      </c>
      <c r="J20" s="90">
        <f t="shared" si="2"/>
        <v>550000.17409999995</v>
      </c>
      <c r="L20" s="90">
        <f t="shared" si="3"/>
        <v>5364.8259000000007</v>
      </c>
      <c r="M20" s="158">
        <f t="shared" si="4"/>
        <v>0</v>
      </c>
      <c r="N20" s="95">
        <f t="shared" si="5"/>
        <v>-0.17409999994561076</v>
      </c>
    </row>
    <row r="21" spans="1:14" x14ac:dyDescent="0.25">
      <c r="A21" s="38">
        <v>24083</v>
      </c>
      <c r="B21" s="38" t="s">
        <v>11</v>
      </c>
      <c r="C21" s="38">
        <v>523565</v>
      </c>
      <c r="D21" s="150" t="s">
        <v>73</v>
      </c>
      <c r="E21" s="38" t="s">
        <v>88</v>
      </c>
      <c r="F21" s="148">
        <v>520000</v>
      </c>
      <c r="G21" s="148">
        <v>525072</v>
      </c>
      <c r="H21" s="38">
        <v>9.66</v>
      </c>
      <c r="I21" s="148">
        <f t="shared" si="1"/>
        <v>5072.1955200000002</v>
      </c>
      <c r="J21" s="90">
        <f t="shared" si="2"/>
        <v>519999.80447999999</v>
      </c>
      <c r="L21" s="90">
        <f t="shared" si="3"/>
        <v>5072.1955200000002</v>
      </c>
      <c r="M21" s="158">
        <f t="shared" si="4"/>
        <v>0</v>
      </c>
      <c r="N21" s="95">
        <f t="shared" si="5"/>
        <v>0.19552000000840053</v>
      </c>
    </row>
    <row r="22" spans="1:14" x14ac:dyDescent="0.25">
      <c r="A22" s="38">
        <v>24084</v>
      </c>
      <c r="B22" s="38" t="s">
        <v>11</v>
      </c>
      <c r="C22" s="38">
        <v>523565</v>
      </c>
      <c r="D22" s="150" t="s">
        <v>86</v>
      </c>
      <c r="E22" s="38" t="s">
        <v>26</v>
      </c>
      <c r="F22" s="148">
        <v>580000</v>
      </c>
      <c r="G22" s="148">
        <v>585658</v>
      </c>
      <c r="H22" s="38">
        <v>9.66</v>
      </c>
      <c r="I22" s="148">
        <f t="shared" si="1"/>
        <v>5657.4562800000003</v>
      </c>
      <c r="J22" s="90">
        <f t="shared" si="2"/>
        <v>580000.54371999996</v>
      </c>
      <c r="L22" s="90">
        <f t="shared" si="3"/>
        <v>5657.4562800000003</v>
      </c>
      <c r="M22" s="158">
        <f t="shared" si="4"/>
        <v>0</v>
      </c>
      <c r="N22" s="95">
        <f t="shared" si="5"/>
        <v>-0.54371999995782971</v>
      </c>
    </row>
    <row r="23" spans="1:14" x14ac:dyDescent="0.25">
      <c r="A23" s="38">
        <v>24085</v>
      </c>
      <c r="B23" s="38" t="s">
        <v>11</v>
      </c>
      <c r="C23" s="38">
        <v>523565</v>
      </c>
      <c r="D23" s="150" t="s">
        <v>73</v>
      </c>
      <c r="E23" s="38" t="s">
        <v>27</v>
      </c>
      <c r="F23" s="148">
        <v>880000</v>
      </c>
      <c r="G23" s="148">
        <v>888584</v>
      </c>
      <c r="H23" s="38">
        <v>9.66</v>
      </c>
      <c r="I23" s="148">
        <f t="shared" si="1"/>
        <v>8583.7214399999993</v>
      </c>
      <c r="J23" s="90">
        <f t="shared" si="2"/>
        <v>880000.27856000001</v>
      </c>
      <c r="L23" s="90">
        <f t="shared" si="3"/>
        <v>8583.7214399999993</v>
      </c>
      <c r="M23" s="158">
        <f t="shared" si="4"/>
        <v>0</v>
      </c>
      <c r="N23" s="95">
        <f t="shared" si="5"/>
        <v>-0.27856000000610948</v>
      </c>
    </row>
    <row r="24" spans="1:14" x14ac:dyDescent="0.25">
      <c r="A24" s="38">
        <v>24086</v>
      </c>
      <c r="B24" s="38" t="s">
        <v>11</v>
      </c>
      <c r="C24" s="38">
        <v>523565</v>
      </c>
      <c r="D24" s="150" t="s">
        <v>73</v>
      </c>
      <c r="E24" s="38" t="s">
        <v>92</v>
      </c>
      <c r="F24" s="148">
        <v>250000</v>
      </c>
      <c r="G24" s="148">
        <v>252439</v>
      </c>
      <c r="H24" s="38">
        <v>9.66</v>
      </c>
      <c r="I24" s="148">
        <f t="shared" si="1"/>
        <v>2438.5607400000004</v>
      </c>
      <c r="J24" s="90">
        <f t="shared" si="2"/>
        <v>250000.43926000001</v>
      </c>
      <c r="L24" s="90">
        <f t="shared" si="3"/>
        <v>2438.5607400000004</v>
      </c>
      <c r="M24" s="158">
        <f t="shared" si="4"/>
        <v>0</v>
      </c>
      <c r="N24" s="95">
        <f t="shared" si="5"/>
        <v>-0.43926000001374632</v>
      </c>
    </row>
    <row r="25" spans="1:14" x14ac:dyDescent="0.25">
      <c r="A25" s="38">
        <v>24087</v>
      </c>
      <c r="B25" s="38" t="s">
        <v>12</v>
      </c>
      <c r="C25" s="38">
        <v>521045</v>
      </c>
      <c r="D25" s="150" t="s">
        <v>86</v>
      </c>
      <c r="E25" s="38" t="s">
        <v>28</v>
      </c>
      <c r="F25" s="148">
        <v>1350000</v>
      </c>
      <c r="G25" s="148">
        <v>1359380</v>
      </c>
      <c r="H25" s="38">
        <v>6.9</v>
      </c>
      <c r="I25" s="148">
        <f t="shared" si="1"/>
        <v>9379.7219999999998</v>
      </c>
      <c r="J25" s="90">
        <f t="shared" si="2"/>
        <v>1350000.2779999999</v>
      </c>
      <c r="L25" s="90">
        <f t="shared" si="3"/>
        <v>9379.7219999999998</v>
      </c>
      <c r="M25" s="158">
        <f t="shared" si="4"/>
        <v>0</v>
      </c>
      <c r="N25" s="95">
        <f t="shared" si="5"/>
        <v>-0.27799999993294477</v>
      </c>
    </row>
    <row r="26" spans="1:14" x14ac:dyDescent="0.25">
      <c r="A26" s="38">
        <v>24088</v>
      </c>
      <c r="B26" s="38" t="s">
        <v>12</v>
      </c>
      <c r="C26" s="38">
        <v>521045</v>
      </c>
      <c r="D26" s="150" t="s">
        <v>73</v>
      </c>
      <c r="E26" s="38" t="s">
        <v>29</v>
      </c>
      <c r="F26" s="148">
        <v>620000</v>
      </c>
      <c r="G26" s="148">
        <v>624308</v>
      </c>
      <c r="H26" s="38">
        <v>6.9</v>
      </c>
      <c r="I26" s="148">
        <f t="shared" si="1"/>
        <v>4307.7251999999999</v>
      </c>
      <c r="J26" s="90">
        <f t="shared" si="2"/>
        <v>620000.27480000001</v>
      </c>
      <c r="L26" s="90">
        <f t="shared" si="3"/>
        <v>4307.7251999999999</v>
      </c>
      <c r="M26" s="158">
        <f t="shared" si="4"/>
        <v>0</v>
      </c>
      <c r="N26" s="95">
        <f t="shared" si="5"/>
        <v>-0.27480000001378357</v>
      </c>
    </row>
    <row r="27" spans="1:14" x14ac:dyDescent="0.25">
      <c r="A27" s="38">
        <v>24089</v>
      </c>
      <c r="B27" s="38" t="s">
        <v>11</v>
      </c>
      <c r="C27" s="38">
        <v>523565</v>
      </c>
      <c r="D27" s="150" t="s">
        <v>75</v>
      </c>
      <c r="E27" s="38" t="s">
        <v>94</v>
      </c>
      <c r="F27" s="148">
        <v>400000</v>
      </c>
      <c r="G27" s="148">
        <v>403902</v>
      </c>
      <c r="H27" s="38">
        <v>9.66</v>
      </c>
      <c r="I27" s="148">
        <f t="shared" si="1"/>
        <v>3901.6933199999999</v>
      </c>
      <c r="J27" s="90">
        <f t="shared" si="2"/>
        <v>400000.30667999998</v>
      </c>
      <c r="L27" s="90">
        <f t="shared" si="3"/>
        <v>3901.6933199999999</v>
      </c>
      <c r="M27" s="158">
        <f t="shared" si="4"/>
        <v>0</v>
      </c>
      <c r="N27" s="95">
        <f t="shared" si="5"/>
        <v>-0.30667999997967854</v>
      </c>
    </row>
    <row r="28" spans="1:14" x14ac:dyDescent="0.25">
      <c r="A28" s="38">
        <v>24090</v>
      </c>
      <c r="B28" s="38" t="s">
        <v>11</v>
      </c>
      <c r="C28" s="38">
        <v>523565</v>
      </c>
      <c r="D28" s="150" t="s">
        <v>72</v>
      </c>
      <c r="E28" s="38" t="s">
        <v>95</v>
      </c>
      <c r="F28" s="148">
        <v>285000</v>
      </c>
      <c r="G28" s="148">
        <v>287780</v>
      </c>
      <c r="H28" s="38">
        <v>9.66</v>
      </c>
      <c r="I28" s="148">
        <f t="shared" si="1"/>
        <v>2779.9548</v>
      </c>
      <c r="J28" s="90">
        <f t="shared" si="2"/>
        <v>285000.04519999999</v>
      </c>
      <c r="L28" s="90">
        <f t="shared" si="3"/>
        <v>2779.9548</v>
      </c>
      <c r="M28" s="158">
        <f t="shared" si="4"/>
        <v>0</v>
      </c>
      <c r="N28" s="95">
        <f t="shared" si="5"/>
        <v>-4.5199999993201345E-2</v>
      </c>
    </row>
    <row r="29" spans="1:14" x14ac:dyDescent="0.25">
      <c r="A29" s="38">
        <v>24091</v>
      </c>
      <c r="B29" s="38" t="s">
        <v>11</v>
      </c>
      <c r="C29" s="38">
        <v>523565</v>
      </c>
      <c r="D29" s="150" t="s">
        <v>86</v>
      </c>
      <c r="E29" s="38" t="s">
        <v>30</v>
      </c>
      <c r="F29" s="148">
        <v>720000</v>
      </c>
      <c r="G29" s="148">
        <v>727024</v>
      </c>
      <c r="H29" s="38">
        <v>9.66</v>
      </c>
      <c r="I29" s="148">
        <f t="shared" si="1"/>
        <v>7023.0518400000001</v>
      </c>
      <c r="J29" s="90">
        <f t="shared" si="2"/>
        <v>720000.94816000003</v>
      </c>
      <c r="L29" s="90">
        <f t="shared" si="3"/>
        <v>7023.0518400000001</v>
      </c>
      <c r="M29" s="158">
        <f t="shared" si="4"/>
        <v>0</v>
      </c>
      <c r="N29" s="95">
        <f t="shared" si="5"/>
        <v>-0.94816000002902001</v>
      </c>
    </row>
    <row r="30" spans="1:14" x14ac:dyDescent="0.25">
      <c r="A30" s="38">
        <v>24092</v>
      </c>
      <c r="B30" s="38" t="s">
        <v>11</v>
      </c>
      <c r="C30" s="38">
        <v>523565</v>
      </c>
      <c r="D30" s="150" t="s">
        <v>86</v>
      </c>
      <c r="E30" s="38" t="s">
        <v>96</v>
      </c>
      <c r="F30" s="148">
        <v>520000</v>
      </c>
      <c r="G30" s="148">
        <v>525073</v>
      </c>
      <c r="H30" s="38">
        <v>9.66</v>
      </c>
      <c r="I30" s="148">
        <f t="shared" si="1"/>
        <v>5072.2051799999999</v>
      </c>
      <c r="J30" s="90">
        <f t="shared" si="2"/>
        <v>520000.79482000001</v>
      </c>
      <c r="L30" s="90">
        <f t="shared" si="3"/>
        <v>5072.2051799999999</v>
      </c>
      <c r="M30" s="158">
        <f t="shared" si="4"/>
        <v>0</v>
      </c>
      <c r="N30" s="95">
        <f t="shared" si="5"/>
        <v>-0.79482000001007691</v>
      </c>
    </row>
    <row r="31" spans="1:14" x14ac:dyDescent="0.25">
      <c r="A31" s="38">
        <v>24093</v>
      </c>
      <c r="B31" s="38" t="s">
        <v>12</v>
      </c>
      <c r="C31" s="38">
        <v>521045</v>
      </c>
      <c r="D31" s="150" t="s">
        <v>90</v>
      </c>
      <c r="E31" s="38" t="s">
        <v>32</v>
      </c>
      <c r="F31" s="148">
        <v>930000</v>
      </c>
      <c r="G31" s="148">
        <v>936462</v>
      </c>
      <c r="H31" s="38">
        <v>6.9</v>
      </c>
      <c r="I31" s="148">
        <f t="shared" si="1"/>
        <v>6461.5878000000012</v>
      </c>
      <c r="J31" s="90">
        <f t="shared" si="2"/>
        <v>930000.41220000002</v>
      </c>
      <c r="L31" s="90">
        <f t="shared" si="3"/>
        <v>6461.5878000000012</v>
      </c>
      <c r="M31" s="158">
        <f t="shared" si="4"/>
        <v>0</v>
      </c>
      <c r="N31" s="95">
        <f t="shared" si="5"/>
        <v>-0.41220000002067536</v>
      </c>
    </row>
    <row r="32" spans="1:14" x14ac:dyDescent="0.25">
      <c r="A32" s="38">
        <v>24094</v>
      </c>
      <c r="B32" s="49" t="s">
        <v>11</v>
      </c>
      <c r="C32" s="49">
        <v>523565</v>
      </c>
      <c r="D32" s="152" t="s">
        <v>73</v>
      </c>
      <c r="E32" s="49" t="s">
        <v>98</v>
      </c>
      <c r="F32" s="148">
        <v>200000</v>
      </c>
      <c r="G32" s="148">
        <v>201951</v>
      </c>
      <c r="H32" s="38">
        <v>9.66</v>
      </c>
      <c r="I32" s="148">
        <f t="shared" si="1"/>
        <v>1950.8466599999999</v>
      </c>
      <c r="J32" s="90">
        <f t="shared" si="2"/>
        <v>200000.15333999999</v>
      </c>
      <c r="L32" s="90">
        <f t="shared" si="3"/>
        <v>1950.8466599999999</v>
      </c>
      <c r="M32" s="158">
        <f t="shared" si="4"/>
        <v>0</v>
      </c>
      <c r="N32" s="95">
        <f t="shared" si="5"/>
        <v>-0.15333999998983927</v>
      </c>
    </row>
    <row r="33" spans="1:14" x14ac:dyDescent="0.25">
      <c r="A33" s="38">
        <v>24095</v>
      </c>
      <c r="B33" s="38" t="s">
        <v>11</v>
      </c>
      <c r="C33" s="38">
        <v>523565</v>
      </c>
      <c r="D33" s="150" t="s">
        <v>81</v>
      </c>
      <c r="E33" s="38" t="s">
        <v>99</v>
      </c>
      <c r="F33" s="148">
        <v>185000</v>
      </c>
      <c r="G33" s="148">
        <v>186805</v>
      </c>
      <c r="H33" s="38">
        <v>9.66</v>
      </c>
      <c r="I33" s="148">
        <f t="shared" si="1"/>
        <v>1804.5363</v>
      </c>
      <c r="J33" s="90">
        <f t="shared" si="2"/>
        <v>185000.46369999999</v>
      </c>
      <c r="L33" s="90">
        <f t="shared" si="3"/>
        <v>1804.5363</v>
      </c>
      <c r="M33" s="158">
        <f t="shared" si="4"/>
        <v>0</v>
      </c>
      <c r="N33" s="95">
        <f t="shared" si="5"/>
        <v>-0.46369999999296851</v>
      </c>
    </row>
    <row r="34" spans="1:14" x14ac:dyDescent="0.25">
      <c r="A34" s="38">
        <v>24096</v>
      </c>
      <c r="B34" s="38" t="s">
        <v>11</v>
      </c>
      <c r="C34" s="38">
        <v>523565</v>
      </c>
      <c r="D34" s="150" t="s">
        <v>100</v>
      </c>
      <c r="E34" s="38" t="s">
        <v>101</v>
      </c>
      <c r="F34" s="148">
        <v>150000</v>
      </c>
      <c r="G34" s="148">
        <v>151464</v>
      </c>
      <c r="H34" s="38">
        <v>9.66</v>
      </c>
      <c r="I34" s="148">
        <f t="shared" si="1"/>
        <v>1463.1422399999999</v>
      </c>
      <c r="J34" s="91">
        <f t="shared" si="2"/>
        <v>150000.85776000001</v>
      </c>
      <c r="L34" s="90">
        <f t="shared" si="3"/>
        <v>1463.1422399999999</v>
      </c>
      <c r="M34" s="158">
        <f>I34-L34</f>
        <v>0</v>
      </c>
      <c r="N34" s="159">
        <f t="shared" si="5"/>
        <v>-0.85776000001351349</v>
      </c>
    </row>
    <row r="35" spans="1:14" x14ac:dyDescent="0.25">
      <c r="A35" s="38">
        <v>24097</v>
      </c>
      <c r="B35" s="38" t="s">
        <v>12</v>
      </c>
      <c r="C35" s="38">
        <v>521045</v>
      </c>
      <c r="D35" s="150" t="s">
        <v>82</v>
      </c>
      <c r="E35" s="38" t="s">
        <v>102</v>
      </c>
      <c r="F35" s="148">
        <v>500000</v>
      </c>
      <c r="G35" s="148">
        <v>503474</v>
      </c>
      <c r="H35" s="38">
        <v>6.9</v>
      </c>
      <c r="I35" s="148">
        <f t="shared" si="1"/>
        <v>3473.9706000000001</v>
      </c>
      <c r="J35" s="90">
        <f t="shared" si="2"/>
        <v>500000.0294</v>
      </c>
      <c r="L35" s="90">
        <f t="shared" si="3"/>
        <v>3473.9706000000001</v>
      </c>
      <c r="M35" s="158">
        <f t="shared" si="4"/>
        <v>0</v>
      </c>
      <c r="N35" s="95">
        <f t="shared" si="5"/>
        <v>-2.9399999999441206E-2</v>
      </c>
    </row>
    <row r="36" spans="1:14" x14ac:dyDescent="0.25">
      <c r="A36" s="38">
        <v>24098</v>
      </c>
      <c r="B36" s="38" t="s">
        <v>11</v>
      </c>
      <c r="C36" s="38">
        <v>523565</v>
      </c>
      <c r="D36" s="150" t="s">
        <v>87</v>
      </c>
      <c r="E36" s="38" t="s">
        <v>103</v>
      </c>
      <c r="F36" s="148">
        <v>210000</v>
      </c>
      <c r="G36" s="148">
        <v>212049</v>
      </c>
      <c r="H36" s="38">
        <v>9.66</v>
      </c>
      <c r="I36" s="148">
        <f t="shared" si="1"/>
        <v>2048.3933400000001</v>
      </c>
      <c r="J36" s="90">
        <f t="shared" si="2"/>
        <v>210000.60665999999</v>
      </c>
      <c r="L36" s="90">
        <f t="shared" si="3"/>
        <v>2048.3933400000001</v>
      </c>
      <c r="M36" s="158">
        <f t="shared" si="4"/>
        <v>0</v>
      </c>
      <c r="N36" s="95">
        <f t="shared" si="5"/>
        <v>-0.60665999999037012</v>
      </c>
    </row>
    <row r="37" spans="1:14" x14ac:dyDescent="0.25">
      <c r="A37" s="38">
        <v>24099</v>
      </c>
      <c r="B37" s="38" t="s">
        <v>11</v>
      </c>
      <c r="C37" s="38">
        <v>523565</v>
      </c>
      <c r="D37" s="150" t="s">
        <v>87</v>
      </c>
      <c r="E37" s="38" t="s">
        <v>104</v>
      </c>
      <c r="F37" s="148">
        <v>85000</v>
      </c>
      <c r="G37" s="148">
        <v>85000</v>
      </c>
      <c r="H37" s="38">
        <v>0</v>
      </c>
      <c r="I37" s="148">
        <f t="shared" si="1"/>
        <v>0</v>
      </c>
      <c r="J37" s="90">
        <f t="shared" si="2"/>
        <v>85000</v>
      </c>
      <c r="L37" s="90">
        <f t="shared" si="3"/>
        <v>0</v>
      </c>
      <c r="M37" s="158">
        <f t="shared" si="4"/>
        <v>0</v>
      </c>
      <c r="N37" s="95">
        <f t="shared" si="5"/>
        <v>0</v>
      </c>
    </row>
    <row r="38" spans="1:14" x14ac:dyDescent="0.25">
      <c r="A38" s="38">
        <v>24100</v>
      </c>
      <c r="B38" s="38" t="s">
        <v>12</v>
      </c>
      <c r="C38" s="38">
        <v>521045</v>
      </c>
      <c r="D38" s="149" t="s">
        <v>87</v>
      </c>
      <c r="E38" s="38" t="s">
        <v>162</v>
      </c>
      <c r="F38" s="148">
        <v>250000</v>
      </c>
      <c r="G38" s="148">
        <v>251737</v>
      </c>
      <c r="H38" s="38">
        <v>6.9</v>
      </c>
      <c r="I38" s="148">
        <f t="shared" si="1"/>
        <v>1736.9853000000001</v>
      </c>
      <c r="J38" s="90">
        <f t="shared" si="2"/>
        <v>250000.0147</v>
      </c>
      <c r="L38" s="90">
        <f t="shared" si="3"/>
        <v>1736.9853000000001</v>
      </c>
      <c r="M38" s="158">
        <f t="shared" si="4"/>
        <v>0</v>
      </c>
      <c r="N38" s="95">
        <f t="shared" si="5"/>
        <v>-1.4699999999720603E-2</v>
      </c>
    </row>
    <row r="39" spans="1:14" x14ac:dyDescent="0.25">
      <c r="A39" s="38">
        <v>24101</v>
      </c>
      <c r="B39" s="38" t="s">
        <v>12</v>
      </c>
      <c r="C39" s="38">
        <v>521045</v>
      </c>
      <c r="D39" s="150" t="s">
        <v>106</v>
      </c>
      <c r="E39" s="38" t="s">
        <v>35</v>
      </c>
      <c r="F39" s="148">
        <v>1330000</v>
      </c>
      <c r="G39" s="148">
        <v>1339241</v>
      </c>
      <c r="H39" s="38">
        <v>6.9</v>
      </c>
      <c r="I39" s="148">
        <f t="shared" si="1"/>
        <v>9240.7628999999997</v>
      </c>
      <c r="J39" s="90">
        <f t="shared" si="2"/>
        <v>1330000.2371</v>
      </c>
      <c r="L39" s="90">
        <f t="shared" si="3"/>
        <v>9240.7628999999997</v>
      </c>
      <c r="M39" s="158">
        <f t="shared" si="4"/>
        <v>0</v>
      </c>
      <c r="N39" s="95">
        <f t="shared" si="5"/>
        <v>-0.23710000002756715</v>
      </c>
    </row>
    <row r="40" spans="1:14" x14ac:dyDescent="0.25">
      <c r="A40" s="38">
        <v>24102</v>
      </c>
      <c r="B40" s="38" t="s">
        <v>11</v>
      </c>
      <c r="C40" s="38">
        <v>523565</v>
      </c>
      <c r="D40" s="150" t="s">
        <v>75</v>
      </c>
      <c r="E40" s="38" t="s">
        <v>107</v>
      </c>
      <c r="F40" s="148">
        <v>190000</v>
      </c>
      <c r="G40" s="148">
        <v>191854</v>
      </c>
      <c r="H40" s="38">
        <v>9.66</v>
      </c>
      <c r="I40" s="148">
        <f t="shared" si="1"/>
        <v>1853.3096400000002</v>
      </c>
      <c r="J40" s="90">
        <f t="shared" si="2"/>
        <v>190000.69036000001</v>
      </c>
      <c r="L40" s="90">
        <f t="shared" si="3"/>
        <v>1853.3096400000002</v>
      </c>
      <c r="M40" s="158">
        <f t="shared" si="4"/>
        <v>0</v>
      </c>
      <c r="N40" s="95">
        <f t="shared" si="5"/>
        <v>-0.69036000000778586</v>
      </c>
    </row>
    <row r="41" spans="1:14" x14ac:dyDescent="0.25">
      <c r="A41" s="38">
        <v>24103</v>
      </c>
      <c r="B41" s="38" t="s">
        <v>11</v>
      </c>
      <c r="C41" s="38">
        <v>523565</v>
      </c>
      <c r="D41" s="150" t="s">
        <v>81</v>
      </c>
      <c r="E41" s="38" t="s">
        <v>108</v>
      </c>
      <c r="F41" s="148">
        <v>150000</v>
      </c>
      <c r="G41" s="148">
        <v>151464</v>
      </c>
      <c r="H41" s="38">
        <v>9.66</v>
      </c>
      <c r="I41" s="148">
        <f t="shared" si="1"/>
        <v>1463.1422399999999</v>
      </c>
      <c r="J41" s="90">
        <f t="shared" si="2"/>
        <v>150000.85776000001</v>
      </c>
      <c r="L41" s="90">
        <f t="shared" si="3"/>
        <v>1463.1422399999999</v>
      </c>
      <c r="M41" s="158">
        <f t="shared" si="4"/>
        <v>0</v>
      </c>
      <c r="N41" s="95">
        <f t="shared" si="5"/>
        <v>-0.85776000001351349</v>
      </c>
    </row>
    <row r="42" spans="1:14" x14ac:dyDescent="0.25">
      <c r="A42" s="38">
        <v>24104</v>
      </c>
      <c r="B42" s="38" t="s">
        <v>11</v>
      </c>
      <c r="C42" s="38">
        <v>523565</v>
      </c>
      <c r="D42" s="150" t="s">
        <v>87</v>
      </c>
      <c r="E42" s="38" t="s">
        <v>37</v>
      </c>
      <c r="F42" s="148">
        <v>240000</v>
      </c>
      <c r="G42" s="148">
        <v>242342</v>
      </c>
      <c r="H42" s="38">
        <v>9.66</v>
      </c>
      <c r="I42" s="148">
        <f t="shared" si="1"/>
        <v>2341.0237200000001</v>
      </c>
      <c r="J42" s="90">
        <f t="shared" si="2"/>
        <v>240000.97628</v>
      </c>
      <c r="L42" s="90">
        <f t="shared" si="3"/>
        <v>2341.0237200000001</v>
      </c>
      <c r="M42" s="158">
        <f t="shared" si="4"/>
        <v>0</v>
      </c>
      <c r="N42" s="95">
        <f t="shared" si="5"/>
        <v>-0.97628000000258908</v>
      </c>
    </row>
    <row r="43" spans="1:14" x14ac:dyDescent="0.25">
      <c r="A43" s="38">
        <v>24105</v>
      </c>
      <c r="B43" s="38" t="s">
        <v>12</v>
      </c>
      <c r="C43" s="38">
        <v>521045</v>
      </c>
      <c r="D43" s="150" t="s">
        <v>73</v>
      </c>
      <c r="E43" s="38" t="s">
        <v>109</v>
      </c>
      <c r="F43" s="148">
        <v>120000</v>
      </c>
      <c r="G43" s="148">
        <v>120834</v>
      </c>
      <c r="H43" s="38">
        <v>6.9</v>
      </c>
      <c r="I43" s="148">
        <f t="shared" si="1"/>
        <v>833.7546000000001</v>
      </c>
      <c r="J43" s="90">
        <f t="shared" si="2"/>
        <v>120000.2454</v>
      </c>
      <c r="L43" s="90">
        <f t="shared" si="3"/>
        <v>833.7546000000001</v>
      </c>
      <c r="M43" s="158">
        <f t="shared" si="4"/>
        <v>0</v>
      </c>
      <c r="N43" s="95">
        <f t="shared" si="5"/>
        <v>-0.24539999999979045</v>
      </c>
    </row>
    <row r="44" spans="1:14" x14ac:dyDescent="0.25">
      <c r="A44" s="38">
        <v>24106</v>
      </c>
      <c r="B44" s="38" t="s">
        <v>11</v>
      </c>
      <c r="C44" s="38">
        <v>523565</v>
      </c>
      <c r="D44" s="150" t="s">
        <v>81</v>
      </c>
      <c r="E44" s="150" t="s">
        <v>38</v>
      </c>
      <c r="F44" s="148">
        <v>445000</v>
      </c>
      <c r="G44" s="148">
        <v>449341</v>
      </c>
      <c r="H44" s="38">
        <v>9.66</v>
      </c>
      <c r="I44" s="148">
        <f t="shared" si="1"/>
        <v>4340.6340600000003</v>
      </c>
      <c r="J44" s="90">
        <f t="shared" si="2"/>
        <v>445000.36593999999</v>
      </c>
      <c r="L44" s="90">
        <f t="shared" si="3"/>
        <v>4340.6340600000003</v>
      </c>
      <c r="M44" s="158">
        <f t="shared" si="4"/>
        <v>0</v>
      </c>
      <c r="N44" s="95">
        <f t="shared" si="5"/>
        <v>-0.36593999998876825</v>
      </c>
    </row>
    <row r="45" spans="1:14" x14ac:dyDescent="0.25">
      <c r="A45" s="38">
        <v>24107</v>
      </c>
      <c r="B45" s="38" t="s">
        <v>12</v>
      </c>
      <c r="C45" s="38">
        <v>521045</v>
      </c>
      <c r="D45" s="149" t="s">
        <v>86</v>
      </c>
      <c r="E45" s="38" t="s">
        <v>39</v>
      </c>
      <c r="F45" s="148">
        <v>1050000</v>
      </c>
      <c r="G45" s="148">
        <v>1057296</v>
      </c>
      <c r="H45" s="38">
        <v>6.9</v>
      </c>
      <c r="I45" s="148">
        <f t="shared" si="1"/>
        <v>7295.3424000000005</v>
      </c>
      <c r="J45" s="90">
        <f t="shared" si="2"/>
        <v>1050000.6576</v>
      </c>
      <c r="L45" s="90">
        <f t="shared" si="3"/>
        <v>7295.3424000000005</v>
      </c>
      <c r="M45" s="158">
        <f t="shared" si="4"/>
        <v>0</v>
      </c>
      <c r="N45" s="95">
        <f t="shared" si="5"/>
        <v>-0.65760000003501773</v>
      </c>
    </row>
    <row r="46" spans="1:14" x14ac:dyDescent="0.25">
      <c r="A46" s="38">
        <v>24108</v>
      </c>
      <c r="B46" s="38" t="s">
        <v>12</v>
      </c>
      <c r="C46" s="38">
        <v>521045</v>
      </c>
      <c r="D46" s="150" t="s">
        <v>73</v>
      </c>
      <c r="E46" s="38" t="s">
        <v>40</v>
      </c>
      <c r="F46" s="148">
        <v>1000000</v>
      </c>
      <c r="G46" s="148">
        <v>1006948</v>
      </c>
      <c r="H46" s="38">
        <v>6.9</v>
      </c>
      <c r="I46" s="148">
        <f t="shared" si="1"/>
        <v>6947.9412000000002</v>
      </c>
      <c r="J46" s="90">
        <f t="shared" si="2"/>
        <v>1000000.0588</v>
      </c>
      <c r="L46" s="90">
        <f t="shared" si="3"/>
        <v>6947.9412000000002</v>
      </c>
      <c r="M46" s="158">
        <f t="shared" si="4"/>
        <v>0</v>
      </c>
      <c r="N46" s="95">
        <f t="shared" si="5"/>
        <v>-5.8799999998882413E-2</v>
      </c>
    </row>
    <row r="47" spans="1:14" x14ac:dyDescent="0.25">
      <c r="A47" s="38">
        <v>24109</v>
      </c>
      <c r="B47" s="38" t="s">
        <v>12</v>
      </c>
      <c r="C47" s="38">
        <v>521045</v>
      </c>
      <c r="D47" s="150" t="s">
        <v>73</v>
      </c>
      <c r="E47" s="38" t="s">
        <v>111</v>
      </c>
      <c r="F47" s="148">
        <v>250000</v>
      </c>
      <c r="G47" s="148">
        <v>251737</v>
      </c>
      <c r="H47" s="38">
        <v>6.9</v>
      </c>
      <c r="I47" s="148">
        <f t="shared" si="1"/>
        <v>1736.9853000000001</v>
      </c>
      <c r="J47" s="90">
        <f t="shared" si="2"/>
        <v>250000.0147</v>
      </c>
      <c r="L47" s="90">
        <f t="shared" si="3"/>
        <v>1736.9853000000001</v>
      </c>
      <c r="M47" s="158">
        <f t="shared" si="4"/>
        <v>0</v>
      </c>
      <c r="N47" s="95">
        <f t="shared" si="5"/>
        <v>-1.4699999999720603E-2</v>
      </c>
    </row>
    <row r="48" spans="1:14" x14ac:dyDescent="0.25">
      <c r="A48" s="38">
        <v>24110</v>
      </c>
      <c r="B48" s="38" t="s">
        <v>11</v>
      </c>
      <c r="C48" s="38">
        <v>523565</v>
      </c>
      <c r="D48" s="150" t="s">
        <v>73</v>
      </c>
      <c r="E48" s="38" t="s">
        <v>113</v>
      </c>
      <c r="F48" s="148">
        <v>180000</v>
      </c>
      <c r="G48" s="148">
        <v>181756</v>
      </c>
      <c r="H48" s="38">
        <v>9.66</v>
      </c>
      <c r="I48" s="148">
        <f t="shared" si="1"/>
        <v>1755.76296</v>
      </c>
      <c r="J48" s="90">
        <f t="shared" si="2"/>
        <v>180000.23704000001</v>
      </c>
      <c r="L48" s="90">
        <f t="shared" si="3"/>
        <v>1755.76296</v>
      </c>
      <c r="M48" s="158">
        <f t="shared" si="4"/>
        <v>0</v>
      </c>
      <c r="N48" s="95">
        <f t="shared" si="5"/>
        <v>-0.237040000007255</v>
      </c>
    </row>
    <row r="49" spans="1:14" x14ac:dyDescent="0.25">
      <c r="A49" s="38">
        <v>24111</v>
      </c>
      <c r="B49" s="38" t="s">
        <v>11</v>
      </c>
      <c r="C49" s="38">
        <v>523565</v>
      </c>
      <c r="D49" s="150" t="s">
        <v>72</v>
      </c>
      <c r="E49" s="38" t="s">
        <v>116</v>
      </c>
      <c r="F49" s="148">
        <v>245000</v>
      </c>
      <c r="G49" s="148">
        <v>247390</v>
      </c>
      <c r="H49" s="38">
        <v>9.66</v>
      </c>
      <c r="I49" s="148">
        <f t="shared" si="1"/>
        <v>2389.7873999999997</v>
      </c>
      <c r="J49" s="90">
        <f t="shared" si="2"/>
        <v>245000.2126</v>
      </c>
      <c r="L49" s="90">
        <f t="shared" si="3"/>
        <v>2389.7873999999997</v>
      </c>
      <c r="M49" s="158">
        <f t="shared" si="4"/>
        <v>0</v>
      </c>
      <c r="N49" s="95">
        <f t="shared" si="5"/>
        <v>-0.21259999999892898</v>
      </c>
    </row>
    <row r="50" spans="1:14" x14ac:dyDescent="0.25">
      <c r="A50" s="38">
        <v>24112</v>
      </c>
      <c r="B50" s="38" t="s">
        <v>11</v>
      </c>
      <c r="C50" s="38">
        <v>523565</v>
      </c>
      <c r="D50" s="150" t="s">
        <v>86</v>
      </c>
      <c r="E50" s="38" t="s">
        <v>118</v>
      </c>
      <c r="F50" s="148">
        <v>225000</v>
      </c>
      <c r="G50" s="148">
        <v>227195</v>
      </c>
      <c r="H50" s="38">
        <v>9.66</v>
      </c>
      <c r="I50" s="148">
        <f t="shared" si="1"/>
        <v>2194.7037</v>
      </c>
      <c r="J50" s="90">
        <f t="shared" si="2"/>
        <v>225000.29629999999</v>
      </c>
      <c r="L50" s="90">
        <f t="shared" si="3"/>
        <v>2194.7037</v>
      </c>
      <c r="M50" s="158">
        <f t="shared" si="4"/>
        <v>0</v>
      </c>
      <c r="N50" s="95">
        <f t="shared" si="5"/>
        <v>-0.29629999998724088</v>
      </c>
    </row>
    <row r="51" spans="1:14" x14ac:dyDescent="0.25">
      <c r="A51" s="38">
        <v>24113</v>
      </c>
      <c r="B51" s="83" t="s">
        <v>11</v>
      </c>
      <c r="C51" s="83">
        <v>523565</v>
      </c>
      <c r="D51" s="153" t="s">
        <v>87</v>
      </c>
      <c r="E51" s="83" t="s">
        <v>42</v>
      </c>
      <c r="F51" s="148">
        <v>685000</v>
      </c>
      <c r="G51" s="148">
        <v>691682</v>
      </c>
      <c r="H51" s="38">
        <v>9.66</v>
      </c>
      <c r="I51" s="148">
        <f t="shared" si="1"/>
        <v>6681.6481199999998</v>
      </c>
      <c r="J51" s="90">
        <f t="shared" si="2"/>
        <v>685000.35187999997</v>
      </c>
      <c r="L51" s="90">
        <f t="shared" si="3"/>
        <v>6681.6481199999998</v>
      </c>
      <c r="M51" s="158">
        <f t="shared" si="4"/>
        <v>0</v>
      </c>
      <c r="N51" s="95">
        <f t="shared" si="5"/>
        <v>-0.35187999997287989</v>
      </c>
    </row>
    <row r="52" spans="1:14" x14ac:dyDescent="0.25">
      <c r="A52" s="38">
        <v>24114</v>
      </c>
      <c r="B52" s="38" t="s">
        <v>12</v>
      </c>
      <c r="C52" s="38">
        <v>521045</v>
      </c>
      <c r="D52" s="150" t="s">
        <v>73</v>
      </c>
      <c r="E52" s="38" t="s">
        <v>119</v>
      </c>
      <c r="F52" s="148">
        <v>1250000</v>
      </c>
      <c r="G52" s="148">
        <v>1258685</v>
      </c>
      <c r="H52" s="38">
        <v>6.9</v>
      </c>
      <c r="I52" s="148">
        <f t="shared" si="1"/>
        <v>8684.9264999999996</v>
      </c>
      <c r="J52" s="90">
        <f t="shared" si="2"/>
        <v>1250000.0734999999</v>
      </c>
      <c r="L52" s="90">
        <f t="shared" si="3"/>
        <v>8684.9264999999996</v>
      </c>
      <c r="M52" s="158">
        <f t="shared" si="4"/>
        <v>0</v>
      </c>
      <c r="N52" s="95">
        <f t="shared" si="5"/>
        <v>-7.3499999940395355E-2</v>
      </c>
    </row>
    <row r="53" spans="1:14" x14ac:dyDescent="0.25">
      <c r="A53" s="38">
        <v>24115</v>
      </c>
      <c r="B53" s="38" t="s">
        <v>11</v>
      </c>
      <c r="C53" s="38">
        <v>523565</v>
      </c>
      <c r="D53" s="150" t="s">
        <v>90</v>
      </c>
      <c r="E53" s="38" t="s">
        <v>43</v>
      </c>
      <c r="F53" s="148">
        <v>155000</v>
      </c>
      <c r="G53" s="148">
        <v>156512</v>
      </c>
      <c r="H53" s="38">
        <v>9.66</v>
      </c>
      <c r="I53" s="148">
        <f t="shared" si="1"/>
        <v>1511.9059199999999</v>
      </c>
      <c r="J53" s="90">
        <f t="shared" si="2"/>
        <v>155000.09408000001</v>
      </c>
      <c r="L53" s="90">
        <f t="shared" si="3"/>
        <v>1511.9059199999999</v>
      </c>
      <c r="M53" s="158">
        <f t="shared" si="4"/>
        <v>0</v>
      </c>
      <c r="N53" s="95">
        <f t="shared" si="5"/>
        <v>-9.4080000009853393E-2</v>
      </c>
    </row>
    <row r="54" spans="1:14" x14ac:dyDescent="0.25">
      <c r="A54" s="38">
        <v>24116</v>
      </c>
      <c r="B54" s="38" t="s">
        <v>11</v>
      </c>
      <c r="C54" s="38">
        <v>523565</v>
      </c>
      <c r="D54" s="150" t="s">
        <v>73</v>
      </c>
      <c r="E54" s="38" t="s">
        <v>120</v>
      </c>
      <c r="F54" s="148">
        <v>60000</v>
      </c>
      <c r="G54" s="148">
        <v>60000</v>
      </c>
      <c r="H54" s="38">
        <v>0</v>
      </c>
      <c r="I54" s="148">
        <f t="shared" si="1"/>
        <v>0</v>
      </c>
      <c r="J54" s="90">
        <f t="shared" si="2"/>
        <v>60000</v>
      </c>
      <c r="L54" s="90">
        <f t="shared" si="3"/>
        <v>0</v>
      </c>
      <c r="M54" s="158">
        <f t="shared" si="4"/>
        <v>0</v>
      </c>
      <c r="N54" s="95">
        <f t="shared" si="5"/>
        <v>0</v>
      </c>
    </row>
    <row r="55" spans="1:14" x14ac:dyDescent="0.25">
      <c r="A55" s="38">
        <v>24117</v>
      </c>
      <c r="B55" s="38" t="s">
        <v>11</v>
      </c>
      <c r="C55" s="38">
        <v>523565</v>
      </c>
      <c r="D55" s="150" t="s">
        <v>73</v>
      </c>
      <c r="E55" s="38" t="s">
        <v>45</v>
      </c>
      <c r="F55" s="148">
        <v>440000</v>
      </c>
      <c r="G55" s="148">
        <v>444292</v>
      </c>
      <c r="H55" s="38">
        <v>9.66</v>
      </c>
      <c r="I55" s="148">
        <f t="shared" si="1"/>
        <v>4291.8607199999997</v>
      </c>
      <c r="J55" s="90">
        <f t="shared" si="2"/>
        <v>440000.13928</v>
      </c>
      <c r="L55" s="90">
        <f t="shared" si="3"/>
        <v>4291.8607199999997</v>
      </c>
      <c r="M55" s="158">
        <f t="shared" si="4"/>
        <v>0</v>
      </c>
      <c r="N55" s="95">
        <f t="shared" si="5"/>
        <v>-0.13928000000305474</v>
      </c>
    </row>
    <row r="56" spans="1:14" x14ac:dyDescent="0.25">
      <c r="A56" s="38">
        <v>24118</v>
      </c>
      <c r="B56" s="38" t="s">
        <v>11</v>
      </c>
      <c r="C56" s="38">
        <v>523565</v>
      </c>
      <c r="D56" s="149" t="s">
        <v>75</v>
      </c>
      <c r="E56" s="38" t="s">
        <v>163</v>
      </c>
      <c r="F56" s="148">
        <v>40000</v>
      </c>
      <c r="G56" s="148">
        <v>40000</v>
      </c>
      <c r="H56" s="38">
        <v>0</v>
      </c>
      <c r="I56" s="148">
        <f t="shared" si="1"/>
        <v>0</v>
      </c>
      <c r="J56" s="90">
        <f t="shared" si="2"/>
        <v>40000</v>
      </c>
      <c r="L56" s="90">
        <f t="shared" si="3"/>
        <v>0</v>
      </c>
      <c r="M56" s="158">
        <f t="shared" si="4"/>
        <v>0</v>
      </c>
      <c r="N56" s="95">
        <f t="shared" si="5"/>
        <v>0</v>
      </c>
    </row>
    <row r="57" spans="1:14" x14ac:dyDescent="0.25">
      <c r="A57" s="38">
        <v>24119</v>
      </c>
      <c r="B57" s="38" t="s">
        <v>12</v>
      </c>
      <c r="C57" s="38">
        <v>521045</v>
      </c>
      <c r="D57" s="149" t="s">
        <v>74</v>
      </c>
      <c r="E57" s="38" t="s">
        <v>164</v>
      </c>
      <c r="F57" s="148">
        <v>2500000</v>
      </c>
      <c r="G57" s="148">
        <v>2517370</v>
      </c>
      <c r="H57" s="38">
        <v>6.9</v>
      </c>
      <c r="I57" s="148">
        <f t="shared" si="1"/>
        <v>17369.852999999999</v>
      </c>
      <c r="J57" s="90">
        <f t="shared" si="2"/>
        <v>2500000.1469999999</v>
      </c>
      <c r="L57" s="90">
        <f t="shared" si="3"/>
        <v>17369.852999999999</v>
      </c>
      <c r="M57" s="158">
        <f t="shared" si="4"/>
        <v>0</v>
      </c>
      <c r="N57" s="95">
        <f t="shared" si="5"/>
        <v>-0.14699999988079071</v>
      </c>
    </row>
    <row r="58" spans="1:14" x14ac:dyDescent="0.25">
      <c r="A58" s="38">
        <v>24120</v>
      </c>
      <c r="B58" s="38" t="s">
        <v>11</v>
      </c>
      <c r="C58" s="38">
        <v>523565</v>
      </c>
      <c r="D58" s="150" t="s">
        <v>74</v>
      </c>
      <c r="E58" s="38" t="s">
        <v>47</v>
      </c>
      <c r="F58" s="148">
        <v>675000</v>
      </c>
      <c r="G58" s="148">
        <v>681585</v>
      </c>
      <c r="H58" s="38">
        <v>9.66</v>
      </c>
      <c r="I58" s="148">
        <f t="shared" si="1"/>
        <v>6584.111100000001</v>
      </c>
      <c r="J58" s="90">
        <f t="shared" si="2"/>
        <v>675000.88890000002</v>
      </c>
      <c r="L58" s="90">
        <f t="shared" si="3"/>
        <v>6584.111100000001</v>
      </c>
      <c r="M58" s="158">
        <f t="shared" si="4"/>
        <v>0</v>
      </c>
      <c r="N58" s="95">
        <f t="shared" si="5"/>
        <v>-0.8889000000199303</v>
      </c>
    </row>
    <row r="59" spans="1:14" x14ac:dyDescent="0.25">
      <c r="A59" s="38">
        <v>24121</v>
      </c>
      <c r="B59" s="38" t="s">
        <v>12</v>
      </c>
      <c r="C59" s="38">
        <v>521045</v>
      </c>
      <c r="D59" s="149" t="s">
        <v>72</v>
      </c>
      <c r="E59" s="38" t="s">
        <v>165</v>
      </c>
      <c r="F59" s="148">
        <v>500000</v>
      </c>
      <c r="G59" s="148">
        <v>503474</v>
      </c>
      <c r="H59" s="38">
        <v>6.9</v>
      </c>
      <c r="I59" s="148">
        <f t="shared" si="1"/>
        <v>3473.9706000000001</v>
      </c>
      <c r="J59" s="90">
        <f t="shared" si="2"/>
        <v>500000.0294</v>
      </c>
      <c r="L59" s="90">
        <f t="shared" si="3"/>
        <v>3473.9706000000001</v>
      </c>
      <c r="M59" s="158">
        <f t="shared" si="4"/>
        <v>0</v>
      </c>
      <c r="N59" s="95">
        <f t="shared" si="5"/>
        <v>-2.9399999999441206E-2</v>
      </c>
    </row>
    <row r="60" spans="1:14" x14ac:dyDescent="0.25">
      <c r="A60" s="38">
        <v>24122</v>
      </c>
      <c r="B60" s="38" t="s">
        <v>12</v>
      </c>
      <c r="C60" s="38">
        <v>521045</v>
      </c>
      <c r="D60" s="38" t="s">
        <v>75</v>
      </c>
      <c r="E60" s="38" t="s">
        <v>49</v>
      </c>
      <c r="F60" s="148">
        <v>1240000</v>
      </c>
      <c r="G60" s="148">
        <v>1248616</v>
      </c>
      <c r="H60" s="38">
        <v>6.9</v>
      </c>
      <c r="I60" s="148">
        <f t="shared" si="1"/>
        <v>8615.4503999999997</v>
      </c>
      <c r="J60" s="90">
        <f t="shared" si="2"/>
        <v>1240000.5496</v>
      </c>
      <c r="L60" s="90">
        <f t="shared" si="3"/>
        <v>8615.4503999999997</v>
      </c>
      <c r="M60" s="158">
        <f t="shared" si="4"/>
        <v>0</v>
      </c>
      <c r="N60" s="95">
        <f t="shared" si="5"/>
        <v>-0.54960000002756715</v>
      </c>
    </row>
    <row r="61" spans="1:14" x14ac:dyDescent="0.25">
      <c r="A61" s="38">
        <v>24123</v>
      </c>
      <c r="B61" s="38" t="s">
        <v>11</v>
      </c>
      <c r="C61" s="38">
        <v>523565</v>
      </c>
      <c r="D61" s="150" t="s">
        <v>121</v>
      </c>
      <c r="E61" s="38" t="s">
        <v>122</v>
      </c>
      <c r="F61" s="148">
        <v>500000</v>
      </c>
      <c r="G61" s="148">
        <v>504878</v>
      </c>
      <c r="H61" s="38">
        <v>9.66</v>
      </c>
      <c r="I61" s="148">
        <f t="shared" si="1"/>
        <v>4877.1214800000007</v>
      </c>
      <c r="J61" s="90">
        <f t="shared" si="2"/>
        <v>500000.87852000003</v>
      </c>
      <c r="L61" s="90">
        <f t="shared" si="3"/>
        <v>4877.1214800000007</v>
      </c>
      <c r="M61" s="158">
        <f t="shared" si="4"/>
        <v>0</v>
      </c>
      <c r="N61" s="95">
        <f t="shared" si="5"/>
        <v>-0.87852000002749264</v>
      </c>
    </row>
    <row r="62" spans="1:14" x14ac:dyDescent="0.25">
      <c r="A62" s="38">
        <v>24124</v>
      </c>
      <c r="B62" s="38" t="s">
        <v>11</v>
      </c>
      <c r="C62" s="38">
        <v>523565</v>
      </c>
      <c r="D62" s="150" t="s">
        <v>73</v>
      </c>
      <c r="E62" s="38" t="s">
        <v>123</v>
      </c>
      <c r="F62" s="148">
        <v>200000</v>
      </c>
      <c r="G62" s="148">
        <v>201951</v>
      </c>
      <c r="H62" s="38">
        <v>9.66</v>
      </c>
      <c r="I62" s="148">
        <f t="shared" si="1"/>
        <v>1950.8466599999999</v>
      </c>
      <c r="J62" s="90">
        <f t="shared" si="2"/>
        <v>200000.15333999999</v>
      </c>
      <c r="L62" s="90">
        <f t="shared" si="3"/>
        <v>1950.8466599999999</v>
      </c>
      <c r="M62" s="158">
        <f t="shared" si="4"/>
        <v>0</v>
      </c>
      <c r="N62" s="95">
        <f t="shared" si="5"/>
        <v>-0.15333999998983927</v>
      </c>
    </row>
    <row r="63" spans="1:14" x14ac:dyDescent="0.25">
      <c r="A63" s="38">
        <v>24125</v>
      </c>
      <c r="B63" s="38" t="s">
        <v>11</v>
      </c>
      <c r="C63" s="38">
        <v>523565</v>
      </c>
      <c r="D63" s="150" t="s">
        <v>86</v>
      </c>
      <c r="E63" s="38" t="s">
        <v>51</v>
      </c>
      <c r="F63" s="148">
        <v>755000</v>
      </c>
      <c r="G63" s="148">
        <v>762365</v>
      </c>
      <c r="H63" s="38">
        <v>9.66</v>
      </c>
      <c r="I63" s="148">
        <f t="shared" si="1"/>
        <v>7364.4459000000006</v>
      </c>
      <c r="J63" s="90">
        <f t="shared" si="2"/>
        <v>755000.55409999995</v>
      </c>
      <c r="L63" s="90">
        <f t="shared" si="3"/>
        <v>7364.4459000000006</v>
      </c>
      <c r="M63" s="158">
        <f t="shared" si="4"/>
        <v>0</v>
      </c>
      <c r="N63" s="95">
        <f t="shared" si="5"/>
        <v>-0.55409999995026737</v>
      </c>
    </row>
    <row r="64" spans="1:14" x14ac:dyDescent="0.25">
      <c r="A64" s="38">
        <v>24126</v>
      </c>
      <c r="B64" s="83" t="s">
        <v>12</v>
      </c>
      <c r="C64" s="83">
        <v>521045</v>
      </c>
      <c r="D64" s="153" t="s">
        <v>81</v>
      </c>
      <c r="E64" s="83" t="s">
        <v>53</v>
      </c>
      <c r="F64" s="148">
        <v>600000</v>
      </c>
      <c r="G64" s="148">
        <v>604169</v>
      </c>
      <c r="H64" s="38">
        <v>6.9</v>
      </c>
      <c r="I64" s="148">
        <f t="shared" si="1"/>
        <v>4168.7660999999998</v>
      </c>
      <c r="J64" s="90">
        <f t="shared" si="2"/>
        <v>600000.23389999999</v>
      </c>
      <c r="L64" s="90">
        <f t="shared" si="3"/>
        <v>4168.7660999999998</v>
      </c>
      <c r="M64" s="158">
        <f t="shared" si="4"/>
        <v>0</v>
      </c>
      <c r="N64" s="95">
        <f t="shared" si="5"/>
        <v>-0.23389999999199063</v>
      </c>
    </row>
    <row r="65" spans="1:14" x14ac:dyDescent="0.25">
      <c r="A65" s="38">
        <v>24127</v>
      </c>
      <c r="B65" s="83" t="s">
        <v>12</v>
      </c>
      <c r="C65" s="83">
        <v>521045</v>
      </c>
      <c r="D65" s="149" t="s">
        <v>87</v>
      </c>
      <c r="E65" s="38" t="s">
        <v>166</v>
      </c>
      <c r="F65" s="148">
        <v>500000</v>
      </c>
      <c r="G65" s="148">
        <v>503474</v>
      </c>
      <c r="H65" s="38">
        <v>6.9</v>
      </c>
      <c r="I65" s="148">
        <f t="shared" si="1"/>
        <v>3473.9706000000001</v>
      </c>
      <c r="J65" s="90">
        <f t="shared" si="2"/>
        <v>500000.0294</v>
      </c>
      <c r="L65" s="90">
        <f t="shared" si="3"/>
        <v>3473.9706000000001</v>
      </c>
      <c r="M65" s="158">
        <f t="shared" si="4"/>
        <v>0</v>
      </c>
      <c r="N65" s="95">
        <f t="shared" si="5"/>
        <v>-2.9399999999441206E-2</v>
      </c>
    </row>
    <row r="66" spans="1:14" x14ac:dyDescent="0.25">
      <c r="A66" s="38">
        <v>24128</v>
      </c>
      <c r="B66" s="83" t="s">
        <v>12</v>
      </c>
      <c r="C66" s="83">
        <v>521045</v>
      </c>
      <c r="D66" s="149" t="s">
        <v>72</v>
      </c>
      <c r="E66" s="38" t="s">
        <v>167</v>
      </c>
      <c r="F66" s="148">
        <v>500000</v>
      </c>
      <c r="G66" s="148">
        <v>503474</v>
      </c>
      <c r="H66" s="38">
        <v>6.9</v>
      </c>
      <c r="I66" s="148">
        <f t="shared" si="1"/>
        <v>3473.9706000000001</v>
      </c>
      <c r="J66" s="90">
        <f t="shared" si="2"/>
        <v>500000.0294</v>
      </c>
      <c r="L66" s="90">
        <f t="shared" si="3"/>
        <v>3473.9706000000001</v>
      </c>
      <c r="M66" s="158">
        <f t="shared" si="4"/>
        <v>0</v>
      </c>
      <c r="N66" s="95">
        <f t="shared" si="5"/>
        <v>-2.9399999999441206E-2</v>
      </c>
    </row>
    <row r="67" spans="1:14" x14ac:dyDescent="0.25">
      <c r="A67" s="38">
        <v>24129</v>
      </c>
      <c r="B67" s="83" t="s">
        <v>11</v>
      </c>
      <c r="C67" s="83">
        <v>523565</v>
      </c>
      <c r="D67" s="153" t="s">
        <v>124</v>
      </c>
      <c r="E67" s="83" t="s">
        <v>57</v>
      </c>
      <c r="F67" s="148">
        <v>1090000</v>
      </c>
      <c r="G67" s="148">
        <v>1100633</v>
      </c>
      <c r="H67" s="38">
        <v>9.66</v>
      </c>
      <c r="I67" s="148">
        <f t="shared" si="1"/>
        <v>10632.11478</v>
      </c>
      <c r="J67" s="90">
        <f t="shared" si="2"/>
        <v>1090000.8852200001</v>
      </c>
      <c r="L67" s="90">
        <f t="shared" si="3"/>
        <v>10632.11478</v>
      </c>
      <c r="M67" s="158">
        <f t="shared" si="4"/>
        <v>0</v>
      </c>
      <c r="N67" s="95">
        <f t="shared" si="5"/>
        <v>-0.88522000005468726</v>
      </c>
    </row>
    <row r="68" spans="1:14" x14ac:dyDescent="0.25">
      <c r="A68" s="38">
        <v>24130</v>
      </c>
      <c r="B68" s="83" t="s">
        <v>11</v>
      </c>
      <c r="C68" s="83">
        <v>523565</v>
      </c>
      <c r="D68" s="153" t="s">
        <v>81</v>
      </c>
      <c r="E68" s="83" t="s">
        <v>132</v>
      </c>
      <c r="F68" s="148">
        <v>650000</v>
      </c>
      <c r="G68" s="148">
        <v>656341</v>
      </c>
      <c r="H68" s="38">
        <v>9.66</v>
      </c>
      <c r="I68" s="148">
        <f t="shared" ref="I68:I98" si="6">G68*H68/1000</f>
        <v>6340.2540600000002</v>
      </c>
      <c r="J68" s="90">
        <f t="shared" ref="J68:J98" si="7">G68-I68</f>
        <v>650000.74594000005</v>
      </c>
      <c r="L68" s="90">
        <f t="shared" ref="L68:L98" si="8">G68*H68/1000</f>
        <v>6340.2540600000002</v>
      </c>
      <c r="M68" s="158">
        <f t="shared" ref="M68:M98" si="9">I68-L68</f>
        <v>0</v>
      </c>
      <c r="N68" s="95">
        <f t="shared" si="5"/>
        <v>-0.74594000005163252</v>
      </c>
    </row>
    <row r="69" spans="1:14" x14ac:dyDescent="0.25">
      <c r="A69" s="38">
        <v>24131</v>
      </c>
      <c r="B69" s="38" t="s">
        <v>11</v>
      </c>
      <c r="C69" s="38">
        <v>523565</v>
      </c>
      <c r="D69" s="150" t="s">
        <v>75</v>
      </c>
      <c r="E69" s="38" t="s">
        <v>133</v>
      </c>
      <c r="F69" s="148">
        <v>160000</v>
      </c>
      <c r="G69" s="148">
        <v>161561</v>
      </c>
      <c r="H69" s="38">
        <v>9.66</v>
      </c>
      <c r="I69" s="148">
        <f t="shared" si="6"/>
        <v>1560.6792600000001</v>
      </c>
      <c r="J69" s="90">
        <f t="shared" si="7"/>
        <v>160000.32074</v>
      </c>
      <c r="L69" s="90">
        <f t="shared" si="8"/>
        <v>1560.6792600000001</v>
      </c>
      <c r="M69" s="158">
        <f t="shared" si="9"/>
        <v>0</v>
      </c>
      <c r="N69" s="95">
        <f t="shared" si="5"/>
        <v>-0.3207399999955669</v>
      </c>
    </row>
    <row r="70" spans="1:14" x14ac:dyDescent="0.25">
      <c r="A70" s="38">
        <v>24132</v>
      </c>
      <c r="B70" s="38" t="s">
        <v>11</v>
      </c>
      <c r="C70" s="38">
        <v>523565</v>
      </c>
      <c r="D70" s="150" t="s">
        <v>73</v>
      </c>
      <c r="E70" s="38" t="s">
        <v>58</v>
      </c>
      <c r="F70" s="148">
        <v>600000</v>
      </c>
      <c r="G70" s="148">
        <v>605853</v>
      </c>
      <c r="H70" s="38">
        <v>9.66</v>
      </c>
      <c r="I70" s="148">
        <f t="shared" si="6"/>
        <v>5852.5399800000005</v>
      </c>
      <c r="J70" s="90">
        <f t="shared" si="7"/>
        <v>600000.46002</v>
      </c>
      <c r="L70" s="90">
        <f t="shared" si="8"/>
        <v>5852.5399800000005</v>
      </c>
      <c r="M70" s="158">
        <f t="shared" si="9"/>
        <v>0</v>
      </c>
      <c r="N70" s="95">
        <f t="shared" si="5"/>
        <v>-0.46001999999862164</v>
      </c>
    </row>
    <row r="71" spans="1:14" x14ac:dyDescent="0.25">
      <c r="A71" s="38">
        <v>24133</v>
      </c>
      <c r="B71" s="38" t="s">
        <v>12</v>
      </c>
      <c r="C71" s="38">
        <v>521045</v>
      </c>
      <c r="D71" s="149" t="s">
        <v>73</v>
      </c>
      <c r="E71" s="38" t="s">
        <v>168</v>
      </c>
      <c r="F71" s="148">
        <v>520000</v>
      </c>
      <c r="G71" s="148">
        <v>523613</v>
      </c>
      <c r="H71" s="38">
        <v>6.9</v>
      </c>
      <c r="I71" s="148">
        <f t="shared" si="6"/>
        <v>3612.9297000000001</v>
      </c>
      <c r="J71" s="90">
        <f t="shared" si="7"/>
        <v>520000.07030000002</v>
      </c>
      <c r="L71" s="90">
        <f t="shared" si="8"/>
        <v>3612.9297000000001</v>
      </c>
      <c r="M71" s="158">
        <f t="shared" si="9"/>
        <v>0</v>
      </c>
      <c r="N71" s="95">
        <f t="shared" si="5"/>
        <v>-7.0300000021234155E-2</v>
      </c>
    </row>
    <row r="72" spans="1:14" x14ac:dyDescent="0.25">
      <c r="A72" s="38">
        <v>24134</v>
      </c>
      <c r="B72" s="38" t="s">
        <v>12</v>
      </c>
      <c r="C72" s="38">
        <v>521045</v>
      </c>
      <c r="D72" s="150" t="s">
        <v>75</v>
      </c>
      <c r="E72" s="38" t="s">
        <v>134</v>
      </c>
      <c r="F72" s="148">
        <v>2250000</v>
      </c>
      <c r="G72" s="148">
        <v>2265633</v>
      </c>
      <c r="H72" s="38">
        <v>6.9</v>
      </c>
      <c r="I72" s="148">
        <f t="shared" si="6"/>
        <v>15632.867700000001</v>
      </c>
      <c r="J72" s="90">
        <f t="shared" si="7"/>
        <v>2250000.1323000002</v>
      </c>
      <c r="L72" s="90">
        <f t="shared" si="8"/>
        <v>15632.867700000001</v>
      </c>
      <c r="M72" s="158">
        <f t="shared" si="9"/>
        <v>0</v>
      </c>
      <c r="N72" s="95">
        <f t="shared" si="5"/>
        <v>-0.13230000017210841</v>
      </c>
    </row>
    <row r="73" spans="1:14" x14ac:dyDescent="0.25">
      <c r="A73" s="38">
        <v>24135</v>
      </c>
      <c r="B73" s="38" t="s">
        <v>12</v>
      </c>
      <c r="C73" s="38">
        <v>521045</v>
      </c>
      <c r="D73" s="149" t="s">
        <v>87</v>
      </c>
      <c r="E73" s="38" t="s">
        <v>169</v>
      </c>
      <c r="F73" s="148">
        <v>1520000</v>
      </c>
      <c r="G73" s="148">
        <v>1530561</v>
      </c>
      <c r="H73" s="38">
        <v>6.9</v>
      </c>
      <c r="I73" s="148">
        <f t="shared" si="6"/>
        <v>10560.8709</v>
      </c>
      <c r="J73" s="90">
        <f t="shared" si="7"/>
        <v>1520000.1291</v>
      </c>
      <c r="L73" s="90">
        <f t="shared" si="8"/>
        <v>10560.8709</v>
      </c>
      <c r="M73" s="158">
        <f t="shared" si="9"/>
        <v>0</v>
      </c>
      <c r="N73" s="95">
        <f t="shared" si="5"/>
        <v>-0.12910000002011657</v>
      </c>
    </row>
    <row r="74" spans="1:14" x14ac:dyDescent="0.25">
      <c r="A74" s="38">
        <v>24136</v>
      </c>
      <c r="B74" s="38" t="s">
        <v>11</v>
      </c>
      <c r="C74" s="38">
        <v>523565</v>
      </c>
      <c r="D74" s="149" t="s">
        <v>73</v>
      </c>
      <c r="E74" s="38" t="s">
        <v>60</v>
      </c>
      <c r="F74" s="148">
        <v>440000</v>
      </c>
      <c r="G74" s="148">
        <v>444292</v>
      </c>
      <c r="H74" s="38">
        <v>9.66</v>
      </c>
      <c r="I74" s="148">
        <f t="shared" si="6"/>
        <v>4291.8607199999997</v>
      </c>
      <c r="J74" s="90">
        <f t="shared" si="7"/>
        <v>440000.13928</v>
      </c>
      <c r="L74" s="90">
        <f t="shared" si="8"/>
        <v>4291.8607199999997</v>
      </c>
      <c r="M74" s="158">
        <f t="shared" si="9"/>
        <v>0</v>
      </c>
      <c r="N74" s="95">
        <f t="shared" si="5"/>
        <v>-0.13928000000305474</v>
      </c>
    </row>
    <row r="75" spans="1:14" x14ac:dyDescent="0.25">
      <c r="A75" s="38">
        <v>24137</v>
      </c>
      <c r="B75" s="38" t="s">
        <v>11</v>
      </c>
      <c r="C75" s="38">
        <v>523565</v>
      </c>
      <c r="D75" s="150" t="s">
        <v>100</v>
      </c>
      <c r="E75" s="38" t="s">
        <v>135</v>
      </c>
      <c r="F75" s="148">
        <v>180000</v>
      </c>
      <c r="G75" s="148">
        <v>181756</v>
      </c>
      <c r="H75" s="38">
        <v>9.66</v>
      </c>
      <c r="I75" s="148">
        <f t="shared" si="6"/>
        <v>1755.76296</v>
      </c>
      <c r="J75" s="90">
        <f t="shared" si="7"/>
        <v>180000.23704000001</v>
      </c>
      <c r="L75" s="90">
        <f t="shared" si="8"/>
        <v>1755.76296</v>
      </c>
      <c r="M75" s="158">
        <f t="shared" si="9"/>
        <v>0</v>
      </c>
      <c r="N75" s="95">
        <f t="shared" si="5"/>
        <v>-0.237040000007255</v>
      </c>
    </row>
    <row r="76" spans="1:14" x14ac:dyDescent="0.25">
      <c r="A76" s="38">
        <v>24138</v>
      </c>
      <c r="B76" s="38" t="s">
        <v>12</v>
      </c>
      <c r="C76" s="38">
        <v>521045</v>
      </c>
      <c r="D76" s="150" t="s">
        <v>106</v>
      </c>
      <c r="E76" s="38" t="s">
        <v>137</v>
      </c>
      <c r="F76" s="148">
        <v>250000</v>
      </c>
      <c r="G76" s="148">
        <v>251737</v>
      </c>
      <c r="H76" s="38">
        <v>6.9</v>
      </c>
      <c r="I76" s="148">
        <f t="shared" si="6"/>
        <v>1736.9853000000001</v>
      </c>
      <c r="J76" s="90">
        <f t="shared" si="7"/>
        <v>250000.0147</v>
      </c>
      <c r="L76" s="90">
        <f t="shared" si="8"/>
        <v>1736.9853000000001</v>
      </c>
      <c r="M76" s="158">
        <f t="shared" si="9"/>
        <v>0</v>
      </c>
      <c r="N76" s="95">
        <f t="shared" si="5"/>
        <v>-1.4699999999720603E-2</v>
      </c>
    </row>
    <row r="77" spans="1:14" x14ac:dyDescent="0.25">
      <c r="A77" s="38">
        <v>24139</v>
      </c>
      <c r="B77" s="38" t="s">
        <v>11</v>
      </c>
      <c r="C77" s="38">
        <v>523565</v>
      </c>
      <c r="D77" s="150" t="s">
        <v>106</v>
      </c>
      <c r="E77" s="38" t="s">
        <v>62</v>
      </c>
      <c r="F77" s="148">
        <v>350000</v>
      </c>
      <c r="G77" s="148">
        <v>353414</v>
      </c>
      <c r="H77" s="38">
        <v>9.66</v>
      </c>
      <c r="I77" s="148">
        <f t="shared" si="6"/>
        <v>3413.9792400000001</v>
      </c>
      <c r="J77" s="90">
        <f t="shared" si="7"/>
        <v>350000.02075999998</v>
      </c>
      <c r="L77" s="90">
        <f t="shared" si="8"/>
        <v>3413.9792400000001</v>
      </c>
      <c r="M77" s="158">
        <f t="shared" si="9"/>
        <v>0</v>
      </c>
      <c r="N77" s="95">
        <f t="shared" si="5"/>
        <v>-2.0759999984875321E-2</v>
      </c>
    </row>
    <row r="78" spans="1:14" x14ac:dyDescent="0.25">
      <c r="A78" s="38">
        <v>24140</v>
      </c>
      <c r="B78" s="38" t="s">
        <v>11</v>
      </c>
      <c r="C78" s="38">
        <v>523565</v>
      </c>
      <c r="D78" s="150" t="s">
        <v>73</v>
      </c>
      <c r="E78" s="38" t="s">
        <v>138</v>
      </c>
      <c r="F78" s="148">
        <v>150000</v>
      </c>
      <c r="G78" s="148">
        <v>151464</v>
      </c>
      <c r="H78" s="38">
        <v>9.66</v>
      </c>
      <c r="I78" s="148">
        <f t="shared" si="6"/>
        <v>1463.1422399999999</v>
      </c>
      <c r="J78" s="90">
        <f t="shared" si="7"/>
        <v>150000.85776000001</v>
      </c>
      <c r="L78" s="90">
        <f t="shared" si="8"/>
        <v>1463.1422399999999</v>
      </c>
      <c r="M78" s="158">
        <f t="shared" si="9"/>
        <v>0</v>
      </c>
      <c r="N78" s="95">
        <f t="shared" si="5"/>
        <v>-0.85776000001351349</v>
      </c>
    </row>
    <row r="79" spans="1:14" x14ac:dyDescent="0.25">
      <c r="A79" s="38">
        <v>24141</v>
      </c>
      <c r="B79" s="38" t="s">
        <v>11</v>
      </c>
      <c r="C79" s="38">
        <v>523565</v>
      </c>
      <c r="D79" s="150" t="s">
        <v>75</v>
      </c>
      <c r="E79" s="38" t="s">
        <v>139</v>
      </c>
      <c r="F79" s="148">
        <v>225000</v>
      </c>
      <c r="G79" s="148">
        <v>227195</v>
      </c>
      <c r="H79" s="38">
        <v>9.66</v>
      </c>
      <c r="I79" s="148">
        <f t="shared" si="6"/>
        <v>2194.7037</v>
      </c>
      <c r="J79" s="90">
        <f t="shared" si="7"/>
        <v>225000.29629999999</v>
      </c>
      <c r="L79" s="90">
        <f t="shared" si="8"/>
        <v>2194.7037</v>
      </c>
      <c r="M79" s="158">
        <f t="shared" si="9"/>
        <v>0</v>
      </c>
      <c r="N79" s="95">
        <f t="shared" ref="N79:N98" si="10">F79-J79</f>
        <v>-0.29629999998724088</v>
      </c>
    </row>
    <row r="80" spans="1:14" x14ac:dyDescent="0.25">
      <c r="A80" s="38">
        <v>24142</v>
      </c>
      <c r="B80" s="38" t="s">
        <v>11</v>
      </c>
      <c r="C80" s="38">
        <v>523565</v>
      </c>
      <c r="D80" s="150" t="s">
        <v>74</v>
      </c>
      <c r="E80" s="38" t="s">
        <v>140</v>
      </c>
      <c r="F80" s="148">
        <v>120000</v>
      </c>
      <c r="G80" s="148">
        <v>121171</v>
      </c>
      <c r="H80" s="38">
        <v>9.66</v>
      </c>
      <c r="I80" s="148">
        <f t="shared" si="6"/>
        <v>1170.5118600000001</v>
      </c>
      <c r="J80" s="90">
        <f t="shared" si="7"/>
        <v>120000.48814</v>
      </c>
      <c r="L80" s="90">
        <f t="shared" si="8"/>
        <v>1170.5118600000001</v>
      </c>
      <c r="M80" s="158">
        <f t="shared" si="9"/>
        <v>0</v>
      </c>
      <c r="N80" s="95">
        <f t="shared" si="10"/>
        <v>-0.48814000000129454</v>
      </c>
    </row>
    <row r="81" spans="1:14" x14ac:dyDescent="0.25">
      <c r="A81" s="38">
        <v>24143</v>
      </c>
      <c r="B81" s="38" t="s">
        <v>11</v>
      </c>
      <c r="C81" s="38">
        <v>523565</v>
      </c>
      <c r="D81" s="150" t="s">
        <v>90</v>
      </c>
      <c r="E81" s="38" t="s">
        <v>63</v>
      </c>
      <c r="F81" s="148">
        <v>140000</v>
      </c>
      <c r="G81" s="148">
        <v>141366</v>
      </c>
      <c r="H81" s="38">
        <v>9.66</v>
      </c>
      <c r="I81" s="148">
        <f t="shared" si="6"/>
        <v>1365.59556</v>
      </c>
      <c r="J81" s="90">
        <f t="shared" si="7"/>
        <v>140000.40444000001</v>
      </c>
      <c r="L81" s="90">
        <f t="shared" si="8"/>
        <v>1365.59556</v>
      </c>
      <c r="M81" s="158">
        <f t="shared" si="9"/>
        <v>0</v>
      </c>
      <c r="N81" s="95">
        <f t="shared" si="10"/>
        <v>-0.40444000001298264</v>
      </c>
    </row>
    <row r="82" spans="1:14" x14ac:dyDescent="0.25">
      <c r="A82" s="38">
        <v>24144</v>
      </c>
      <c r="B82" s="38" t="s">
        <v>12</v>
      </c>
      <c r="C82" s="38">
        <v>521045</v>
      </c>
      <c r="D82" s="150" t="s">
        <v>74</v>
      </c>
      <c r="E82" s="38" t="s">
        <v>64</v>
      </c>
      <c r="F82" s="148">
        <v>600000</v>
      </c>
      <c r="G82" s="148">
        <v>604169</v>
      </c>
      <c r="H82" s="38">
        <v>6.9</v>
      </c>
      <c r="I82" s="148">
        <f t="shared" si="6"/>
        <v>4168.7660999999998</v>
      </c>
      <c r="J82" s="90">
        <f t="shared" si="7"/>
        <v>600000.23389999999</v>
      </c>
      <c r="L82" s="90">
        <f t="shared" si="8"/>
        <v>4168.7660999999998</v>
      </c>
      <c r="M82" s="158">
        <f t="shared" si="9"/>
        <v>0</v>
      </c>
      <c r="N82" s="95">
        <f t="shared" si="10"/>
        <v>-0.23389999999199063</v>
      </c>
    </row>
    <row r="83" spans="1:14" x14ac:dyDescent="0.25">
      <c r="A83" s="38">
        <v>24145</v>
      </c>
      <c r="B83" s="83" t="s">
        <v>11</v>
      </c>
      <c r="C83" s="83">
        <v>523565</v>
      </c>
      <c r="D83" s="153" t="s">
        <v>141</v>
      </c>
      <c r="E83" s="83" t="s">
        <v>65</v>
      </c>
      <c r="F83" s="148">
        <v>590000</v>
      </c>
      <c r="G83" s="148">
        <v>595755</v>
      </c>
      <c r="H83" s="38">
        <v>9.66</v>
      </c>
      <c r="I83" s="148">
        <f t="shared" si="6"/>
        <v>5754.9933000000001</v>
      </c>
      <c r="J83" s="90">
        <f t="shared" si="7"/>
        <v>590000.00670000003</v>
      </c>
      <c r="L83" s="90">
        <f t="shared" si="8"/>
        <v>5754.9933000000001</v>
      </c>
      <c r="M83" s="158">
        <f t="shared" si="9"/>
        <v>0</v>
      </c>
      <c r="N83" s="95">
        <f t="shared" si="10"/>
        <v>-6.7000000271946192E-3</v>
      </c>
    </row>
    <row r="84" spans="1:14" x14ac:dyDescent="0.25">
      <c r="A84" s="38">
        <v>24146</v>
      </c>
      <c r="B84" s="38" t="s">
        <v>11</v>
      </c>
      <c r="C84" s="38">
        <v>523565</v>
      </c>
      <c r="D84" s="150" t="s">
        <v>74</v>
      </c>
      <c r="E84" s="38" t="s">
        <v>142</v>
      </c>
      <c r="F84" s="148">
        <v>415000</v>
      </c>
      <c r="G84" s="148">
        <v>419048</v>
      </c>
      <c r="H84" s="38">
        <v>9.66</v>
      </c>
      <c r="I84" s="148">
        <f t="shared" si="6"/>
        <v>4048.0036800000003</v>
      </c>
      <c r="J84" s="90">
        <f t="shared" si="7"/>
        <v>414999.99631999998</v>
      </c>
      <c r="L84" s="90">
        <f t="shared" si="8"/>
        <v>4048.0036800000003</v>
      </c>
      <c r="M84" s="158">
        <f t="shared" si="9"/>
        <v>0</v>
      </c>
      <c r="N84" s="95">
        <f t="shared" si="10"/>
        <v>3.6800000234507024E-3</v>
      </c>
    </row>
    <row r="85" spans="1:14" x14ac:dyDescent="0.25">
      <c r="A85" s="38">
        <v>24147</v>
      </c>
      <c r="B85" s="38" t="s">
        <v>12</v>
      </c>
      <c r="C85" s="38">
        <v>521045</v>
      </c>
      <c r="D85" s="149" t="s">
        <v>73</v>
      </c>
      <c r="E85" s="38" t="s">
        <v>170</v>
      </c>
      <c r="F85" s="148">
        <v>270000</v>
      </c>
      <c r="G85" s="148">
        <v>271876</v>
      </c>
      <c r="H85" s="38">
        <v>6.9</v>
      </c>
      <c r="I85" s="148">
        <f t="shared" si="6"/>
        <v>1875.9444000000001</v>
      </c>
      <c r="J85" s="90">
        <f t="shared" si="7"/>
        <v>270000.05560000002</v>
      </c>
      <c r="L85" s="90">
        <f t="shared" si="8"/>
        <v>1875.9444000000001</v>
      </c>
      <c r="M85" s="158">
        <f t="shared" si="9"/>
        <v>0</v>
      </c>
      <c r="N85" s="95">
        <f t="shared" si="10"/>
        <v>-5.5600000021513551E-2</v>
      </c>
    </row>
    <row r="86" spans="1:14" x14ac:dyDescent="0.25">
      <c r="A86" s="38">
        <v>24148</v>
      </c>
      <c r="B86" s="38" t="s">
        <v>12</v>
      </c>
      <c r="C86" s="38">
        <v>521045</v>
      </c>
      <c r="D86" s="149" t="s">
        <v>86</v>
      </c>
      <c r="E86" s="38" t="s">
        <v>171</v>
      </c>
      <c r="F86" s="148">
        <v>250000</v>
      </c>
      <c r="G86" s="148">
        <v>251737</v>
      </c>
      <c r="H86" s="38">
        <v>6.9</v>
      </c>
      <c r="I86" s="148">
        <f t="shared" si="6"/>
        <v>1736.9853000000001</v>
      </c>
      <c r="J86" s="90">
        <f t="shared" si="7"/>
        <v>250000.0147</v>
      </c>
      <c r="L86" s="90">
        <f t="shared" si="8"/>
        <v>1736.9853000000001</v>
      </c>
      <c r="M86" s="158">
        <f t="shared" si="9"/>
        <v>0</v>
      </c>
      <c r="N86" s="95">
        <f t="shared" si="10"/>
        <v>-1.4699999999720603E-2</v>
      </c>
    </row>
    <row r="87" spans="1:14" x14ac:dyDescent="0.25">
      <c r="A87" s="38">
        <v>24149</v>
      </c>
      <c r="B87" s="38" t="s">
        <v>11</v>
      </c>
      <c r="C87" s="38">
        <v>523565</v>
      </c>
      <c r="D87" s="149" t="s">
        <v>75</v>
      </c>
      <c r="E87" s="38" t="s">
        <v>70</v>
      </c>
      <c r="F87" s="148">
        <v>340000</v>
      </c>
      <c r="G87" s="148">
        <v>343317</v>
      </c>
      <c r="H87" s="38">
        <v>9.66</v>
      </c>
      <c r="I87" s="148">
        <f t="shared" si="6"/>
        <v>3316.4422200000004</v>
      </c>
      <c r="J87" s="90">
        <f t="shared" si="7"/>
        <v>340000.55777999997</v>
      </c>
      <c r="L87" s="90">
        <f t="shared" si="8"/>
        <v>3316.4422200000004</v>
      </c>
      <c r="M87" s="158">
        <f t="shared" si="9"/>
        <v>0</v>
      </c>
      <c r="N87" s="95">
        <f t="shared" si="10"/>
        <v>-0.55777999997371808</v>
      </c>
    </row>
    <row r="88" spans="1:14" x14ac:dyDescent="0.25">
      <c r="A88" s="38">
        <v>24150</v>
      </c>
      <c r="B88" s="38" t="s">
        <v>11</v>
      </c>
      <c r="C88" s="38">
        <v>523565</v>
      </c>
      <c r="D88" s="149" t="s">
        <v>74</v>
      </c>
      <c r="E88" s="38" t="s">
        <v>143</v>
      </c>
      <c r="F88" s="148">
        <v>435000</v>
      </c>
      <c r="G88" s="148">
        <v>439244</v>
      </c>
      <c r="H88" s="38">
        <v>9.66</v>
      </c>
      <c r="I88" s="148">
        <f t="shared" si="6"/>
        <v>4243.0970399999997</v>
      </c>
      <c r="J88" s="90">
        <f t="shared" si="7"/>
        <v>435000.90295999998</v>
      </c>
      <c r="L88" s="90">
        <f t="shared" si="8"/>
        <v>4243.0970399999997</v>
      </c>
      <c r="M88" s="158">
        <f t="shared" si="9"/>
        <v>0</v>
      </c>
      <c r="N88" s="95">
        <f t="shared" si="10"/>
        <v>-0.90295999997761101</v>
      </c>
    </row>
    <row r="89" spans="1:14" x14ac:dyDescent="0.25">
      <c r="A89" s="38">
        <v>24151</v>
      </c>
      <c r="B89" s="38" t="s">
        <v>11</v>
      </c>
      <c r="C89" s="38">
        <v>523565</v>
      </c>
      <c r="D89" s="150" t="s">
        <v>85</v>
      </c>
      <c r="E89" s="38" t="s">
        <v>144</v>
      </c>
      <c r="F89" s="148">
        <v>140000</v>
      </c>
      <c r="G89" s="148">
        <v>141366</v>
      </c>
      <c r="H89" s="38">
        <v>9.66</v>
      </c>
      <c r="I89" s="148">
        <f t="shared" si="6"/>
        <v>1365.59556</v>
      </c>
      <c r="J89" s="90">
        <f t="shared" si="7"/>
        <v>140000.40444000001</v>
      </c>
      <c r="L89" s="90">
        <f t="shared" si="8"/>
        <v>1365.59556</v>
      </c>
      <c r="M89" s="158">
        <f t="shared" si="9"/>
        <v>0</v>
      </c>
      <c r="N89" s="95">
        <f t="shared" si="10"/>
        <v>-0.40444000001298264</v>
      </c>
    </row>
    <row r="90" spans="1:14" x14ac:dyDescent="0.25">
      <c r="A90" s="38">
        <v>24152</v>
      </c>
      <c r="B90" s="38" t="s">
        <v>12</v>
      </c>
      <c r="C90" s="38">
        <v>521045</v>
      </c>
      <c r="D90" s="150" t="s">
        <v>72</v>
      </c>
      <c r="E90" s="38" t="s">
        <v>145</v>
      </c>
      <c r="F90" s="148">
        <v>600000</v>
      </c>
      <c r="G90" s="148">
        <v>604169</v>
      </c>
      <c r="H90" s="38">
        <v>6.9</v>
      </c>
      <c r="I90" s="148">
        <f t="shared" si="6"/>
        <v>4168.7660999999998</v>
      </c>
      <c r="J90" s="90">
        <f t="shared" si="7"/>
        <v>600000.23389999999</v>
      </c>
      <c r="L90" s="90">
        <f t="shared" si="8"/>
        <v>4168.7660999999998</v>
      </c>
      <c r="M90" s="158">
        <f t="shared" si="9"/>
        <v>0</v>
      </c>
      <c r="N90" s="95">
        <f t="shared" si="10"/>
        <v>-0.23389999999199063</v>
      </c>
    </row>
    <row r="91" spans="1:14" x14ac:dyDescent="0.25">
      <c r="A91" s="38">
        <v>24153</v>
      </c>
      <c r="B91" s="38" t="s">
        <v>11</v>
      </c>
      <c r="C91" s="38">
        <v>523565</v>
      </c>
      <c r="D91" s="149" t="s">
        <v>121</v>
      </c>
      <c r="E91" s="38" t="s">
        <v>172</v>
      </c>
      <c r="F91" s="148">
        <v>340000</v>
      </c>
      <c r="G91" s="148">
        <v>342363</v>
      </c>
      <c r="H91" s="38">
        <v>6.9</v>
      </c>
      <c r="I91" s="148">
        <f t="shared" si="6"/>
        <v>2362.3047000000001</v>
      </c>
      <c r="J91" s="90">
        <f t="shared" si="7"/>
        <v>340000.69530000002</v>
      </c>
      <c r="L91" s="90">
        <f t="shared" si="8"/>
        <v>2362.3047000000001</v>
      </c>
      <c r="M91" s="158">
        <f t="shared" si="9"/>
        <v>0</v>
      </c>
      <c r="N91" s="95">
        <f t="shared" si="10"/>
        <v>-0.69530000002123415</v>
      </c>
    </row>
    <row r="92" spans="1:14" x14ac:dyDescent="0.25">
      <c r="A92" s="38">
        <v>24154</v>
      </c>
      <c r="B92" s="38" t="s">
        <v>11</v>
      </c>
      <c r="C92" s="38">
        <v>523565</v>
      </c>
      <c r="D92" s="150" t="s">
        <v>124</v>
      </c>
      <c r="E92" s="38" t="s">
        <v>147</v>
      </c>
      <c r="F92" s="148">
        <v>840000</v>
      </c>
      <c r="G92" s="148">
        <v>848194</v>
      </c>
      <c r="H92" s="38">
        <v>9.66</v>
      </c>
      <c r="I92" s="148">
        <f t="shared" si="6"/>
        <v>8193.5540400000009</v>
      </c>
      <c r="J92" s="90">
        <f t="shared" si="7"/>
        <v>840000.44596000004</v>
      </c>
      <c r="L92" s="90">
        <f t="shared" si="8"/>
        <v>8193.5540400000009</v>
      </c>
      <c r="M92" s="158">
        <f t="shared" si="9"/>
        <v>0</v>
      </c>
      <c r="N92" s="95">
        <f t="shared" si="10"/>
        <v>-0.44596000004094094</v>
      </c>
    </row>
    <row r="93" spans="1:14" x14ac:dyDescent="0.25">
      <c r="A93" s="38">
        <v>24155</v>
      </c>
      <c r="B93" s="38" t="s">
        <v>12</v>
      </c>
      <c r="C93" s="38">
        <v>521045</v>
      </c>
      <c r="D93" s="150" t="s">
        <v>106</v>
      </c>
      <c r="E93" s="38" t="s">
        <v>148</v>
      </c>
      <c r="F93" s="148">
        <v>1540000</v>
      </c>
      <c r="G93" s="148">
        <v>1550700</v>
      </c>
      <c r="H93" s="38">
        <v>6.9</v>
      </c>
      <c r="I93" s="148">
        <f t="shared" si="6"/>
        <v>10699.83</v>
      </c>
      <c r="J93" s="90">
        <f t="shared" si="7"/>
        <v>1540000.17</v>
      </c>
      <c r="L93" s="90">
        <f t="shared" si="8"/>
        <v>10699.83</v>
      </c>
      <c r="M93" s="158">
        <f t="shared" si="9"/>
        <v>0</v>
      </c>
      <c r="N93" s="95">
        <f t="shared" si="10"/>
        <v>-0.16999999992549419</v>
      </c>
    </row>
    <row r="94" spans="1:14" x14ac:dyDescent="0.25">
      <c r="A94" s="38">
        <v>24156</v>
      </c>
      <c r="B94" s="38" t="s">
        <v>11</v>
      </c>
      <c r="C94" s="38">
        <v>523565</v>
      </c>
      <c r="D94" s="149" t="s">
        <v>78</v>
      </c>
      <c r="E94" s="38" t="s">
        <v>173</v>
      </c>
      <c r="F94" s="148">
        <v>480000</v>
      </c>
      <c r="G94" s="148">
        <v>484683</v>
      </c>
      <c r="H94" s="38">
        <v>9.66</v>
      </c>
      <c r="I94" s="148">
        <f t="shared" si="6"/>
        <v>4682.0377800000006</v>
      </c>
      <c r="J94" s="90">
        <f t="shared" si="7"/>
        <v>480000.96221999999</v>
      </c>
      <c r="L94" s="90">
        <f t="shared" si="8"/>
        <v>4682.0377800000006</v>
      </c>
      <c r="M94" s="158">
        <f t="shared" si="9"/>
        <v>0</v>
      </c>
      <c r="N94" s="95">
        <f t="shared" si="10"/>
        <v>-0.96221999998670071</v>
      </c>
    </row>
    <row r="95" spans="1:14" x14ac:dyDescent="0.25">
      <c r="A95" s="38">
        <v>24157</v>
      </c>
      <c r="B95" s="38" t="s">
        <v>12</v>
      </c>
      <c r="C95" s="38">
        <v>521045</v>
      </c>
      <c r="D95" s="150" t="s">
        <v>124</v>
      </c>
      <c r="E95" s="38" t="s">
        <v>69</v>
      </c>
      <c r="F95" s="148">
        <v>660000</v>
      </c>
      <c r="G95" s="148">
        <v>664586</v>
      </c>
      <c r="H95" s="38">
        <v>6.9</v>
      </c>
      <c r="I95" s="148">
        <f t="shared" si="6"/>
        <v>4585.6433999999999</v>
      </c>
      <c r="J95" s="90">
        <f t="shared" si="7"/>
        <v>660000.35660000006</v>
      </c>
      <c r="L95" s="90">
        <f t="shared" si="8"/>
        <v>4585.6433999999999</v>
      </c>
      <c r="M95" s="158">
        <f t="shared" si="9"/>
        <v>0</v>
      </c>
      <c r="N95" s="95">
        <f t="shared" si="10"/>
        <v>-0.35660000005736947</v>
      </c>
    </row>
    <row r="96" spans="1:14" x14ac:dyDescent="0.25">
      <c r="A96" s="38">
        <v>24158</v>
      </c>
      <c r="B96" s="38" t="s">
        <v>11</v>
      </c>
      <c r="C96" s="38">
        <v>523565</v>
      </c>
      <c r="D96" s="150" t="s">
        <v>85</v>
      </c>
      <c r="E96" s="38" t="s">
        <v>149</v>
      </c>
      <c r="F96" s="148">
        <v>175000</v>
      </c>
      <c r="G96" s="148">
        <v>176707</v>
      </c>
      <c r="H96" s="38">
        <v>9.66</v>
      </c>
      <c r="I96" s="148">
        <f t="shared" si="6"/>
        <v>1706.9896200000001</v>
      </c>
      <c r="J96" s="90">
        <f t="shared" si="7"/>
        <v>175000.01037999999</v>
      </c>
      <c r="L96" s="90">
        <f t="shared" si="8"/>
        <v>1706.9896200000001</v>
      </c>
      <c r="M96" s="158">
        <f t="shared" si="9"/>
        <v>0</v>
      </c>
      <c r="N96" s="95">
        <f t="shared" si="10"/>
        <v>-1.0379999992437661E-2</v>
      </c>
    </row>
    <row r="97" spans="1:14" x14ac:dyDescent="0.25">
      <c r="A97" s="38">
        <v>24159</v>
      </c>
      <c r="B97" s="38" t="s">
        <v>11</v>
      </c>
      <c r="C97" s="38">
        <v>523565</v>
      </c>
      <c r="D97" s="149" t="s">
        <v>90</v>
      </c>
      <c r="E97" s="38" t="s">
        <v>150</v>
      </c>
      <c r="F97" s="148">
        <v>150000</v>
      </c>
      <c r="G97" s="148">
        <v>151464</v>
      </c>
      <c r="H97" s="38">
        <v>9.66</v>
      </c>
      <c r="I97" s="148">
        <f t="shared" si="6"/>
        <v>1463.1422399999999</v>
      </c>
      <c r="J97" s="90">
        <f t="shared" si="7"/>
        <v>150000.85776000001</v>
      </c>
      <c r="L97" s="90">
        <f t="shared" si="8"/>
        <v>1463.1422399999999</v>
      </c>
      <c r="M97" s="158">
        <f t="shared" si="9"/>
        <v>0</v>
      </c>
      <c r="N97" s="95">
        <f t="shared" si="10"/>
        <v>-0.85776000001351349</v>
      </c>
    </row>
    <row r="98" spans="1:14" ht="15.75" thickBot="1" x14ac:dyDescent="0.3">
      <c r="I98" s="24">
        <f t="shared" si="6"/>
        <v>0</v>
      </c>
      <c r="J98" s="1">
        <f t="shared" si="7"/>
        <v>0</v>
      </c>
      <c r="L98" s="90">
        <f t="shared" si="8"/>
        <v>0</v>
      </c>
      <c r="M98" s="158">
        <f t="shared" si="9"/>
        <v>0</v>
      </c>
      <c r="N98" s="95">
        <f t="shared" si="10"/>
        <v>0</v>
      </c>
    </row>
    <row r="99" spans="1:14" ht="15.75" thickBot="1" x14ac:dyDescent="0.3">
      <c r="A99" s="138" t="s">
        <v>670</v>
      </c>
      <c r="B99" s="139"/>
      <c r="C99" s="139"/>
      <c r="D99" s="139"/>
      <c r="E99" s="140"/>
      <c r="F99" s="148">
        <f>SUM(F2:F98)</f>
        <v>48915000</v>
      </c>
      <c r="G99" s="148">
        <f>SUM(G2:G98)</f>
        <v>49313030</v>
      </c>
      <c r="H99" s="38">
        <f>SUM(H2:H98)</f>
        <v>789.35999999999922</v>
      </c>
      <c r="I99" s="148">
        <f>SUM(I2:I98)</f>
        <v>397998.56052000012</v>
      </c>
      <c r="J99" s="90">
        <f>SUM(J2:J98)</f>
        <v>48915031.439480007</v>
      </c>
      <c r="L99" s="90">
        <f>SUM(L2:L98)</f>
        <v>397998.56052000012</v>
      </c>
      <c r="M99" s="158">
        <f>SUM(M2:M98)</f>
        <v>0</v>
      </c>
      <c r="N99" s="95">
        <f>SUM(N2:N98)</f>
        <v>-31.439480000160984</v>
      </c>
    </row>
  </sheetData>
  <mergeCells count="1">
    <mergeCell ref="A99:E9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CD022-CCC6-46E3-9DA0-B978FDE95501}">
  <dimension ref="A1:O95"/>
  <sheetViews>
    <sheetView zoomScale="130" zoomScaleNormal="130" workbookViewId="0">
      <pane ySplit="1" topLeftCell="A77" activePane="bottomLeft" state="frozen"/>
      <selection pane="bottomLeft" activeCell="A94" sqref="A94:E94"/>
    </sheetView>
  </sheetViews>
  <sheetFormatPr baseColWidth="10" defaultRowHeight="15" x14ac:dyDescent="0.25"/>
  <cols>
    <col min="1" max="1" width="6.85546875" customWidth="1"/>
    <col min="2" max="2" width="12.28515625" customWidth="1"/>
    <col min="3" max="3" width="8.28515625" customWidth="1"/>
    <col min="4" max="4" width="8.7109375" style="25" customWidth="1"/>
    <col min="5" max="5" width="40" bestFit="1" customWidth="1"/>
    <col min="6" max="7" width="12.28515625" style="24" customWidth="1"/>
    <col min="8" max="8" width="6.7109375" customWidth="1"/>
    <col min="9" max="9" width="11.140625" style="24" customWidth="1"/>
    <col min="10" max="10" width="15" style="24" customWidth="1"/>
    <col min="11" max="11" width="2.42578125" customWidth="1"/>
    <col min="12" max="12" width="12.140625" style="1" customWidth="1"/>
    <col min="13" max="13" width="6.42578125" style="26" customWidth="1"/>
    <col min="14" max="14" width="12.85546875" customWidth="1"/>
  </cols>
  <sheetData>
    <row r="1" spans="1:14" x14ac:dyDescent="0.25">
      <c r="A1" s="141" t="s">
        <v>130</v>
      </c>
      <c r="B1" s="142" t="s">
        <v>13</v>
      </c>
      <c r="C1" s="142" t="s">
        <v>80</v>
      </c>
      <c r="D1" s="142" t="s">
        <v>76</v>
      </c>
      <c r="E1" s="142" t="s">
        <v>14</v>
      </c>
      <c r="F1" s="143" t="s">
        <v>1</v>
      </c>
      <c r="G1" s="144" t="s">
        <v>3</v>
      </c>
      <c r="H1" s="144" t="s">
        <v>152</v>
      </c>
      <c r="I1" s="145" t="s">
        <v>2</v>
      </c>
      <c r="J1" s="146" t="s">
        <v>1</v>
      </c>
      <c r="L1" s="96" t="s">
        <v>154</v>
      </c>
      <c r="M1" s="97" t="s">
        <v>155</v>
      </c>
      <c r="N1" s="97" t="s">
        <v>155</v>
      </c>
    </row>
    <row r="2" spans="1:14" s="27" customFormat="1" x14ac:dyDescent="0.25">
      <c r="A2" s="38">
        <v>24210</v>
      </c>
      <c r="B2" s="38" t="s">
        <v>11</v>
      </c>
      <c r="C2" s="38">
        <v>523565</v>
      </c>
      <c r="D2" s="149" t="s">
        <v>72</v>
      </c>
      <c r="E2" s="38" t="s">
        <v>156</v>
      </c>
      <c r="F2" s="147">
        <v>135000</v>
      </c>
      <c r="G2" s="148">
        <v>136317</v>
      </c>
      <c r="H2" s="38">
        <v>9.66</v>
      </c>
      <c r="I2" s="148">
        <f>G2*H2/1000</f>
        <v>1316.82222</v>
      </c>
      <c r="J2" s="147">
        <f>G2-I2</f>
        <v>135000.17778</v>
      </c>
      <c r="K2"/>
      <c r="L2" s="90">
        <f>G2*H2/1000</f>
        <v>1316.82222</v>
      </c>
      <c r="M2" s="158">
        <f>I2-L2</f>
        <v>0</v>
      </c>
      <c r="N2" s="95">
        <f>F2-J2</f>
        <v>-0.17777999999816529</v>
      </c>
    </row>
    <row r="3" spans="1:14" s="27" customFormat="1" x14ac:dyDescent="0.25">
      <c r="A3" s="38">
        <v>24211</v>
      </c>
      <c r="B3" s="38" t="s">
        <v>11</v>
      </c>
      <c r="C3" s="38">
        <v>523565</v>
      </c>
      <c r="D3" s="149" t="s">
        <v>85</v>
      </c>
      <c r="E3" s="38" t="s">
        <v>157</v>
      </c>
      <c r="F3" s="147">
        <v>440000</v>
      </c>
      <c r="G3" s="148">
        <v>444292</v>
      </c>
      <c r="H3" s="38">
        <v>9.66</v>
      </c>
      <c r="I3" s="148">
        <f t="shared" ref="I3:I5" si="0">G3*H3/1000</f>
        <v>4291.8607199999997</v>
      </c>
      <c r="J3" s="147">
        <f>G3-I3</f>
        <v>440000.13928</v>
      </c>
      <c r="K3"/>
      <c r="L3" s="90">
        <f>G3*H3/1000</f>
        <v>4291.8607199999997</v>
      </c>
      <c r="M3" s="158">
        <f>I3-L3</f>
        <v>0</v>
      </c>
      <c r="N3" s="95">
        <f t="shared" ref="N3:N5" si="1">F3-J3</f>
        <v>-0.13928000000305474</v>
      </c>
    </row>
    <row r="4" spans="1:14" s="27" customFormat="1" x14ac:dyDescent="0.25">
      <c r="A4" s="38">
        <v>24212</v>
      </c>
      <c r="B4" s="38" t="s">
        <v>12</v>
      </c>
      <c r="C4" s="38">
        <v>521045</v>
      </c>
      <c r="D4" s="149" t="s">
        <v>74</v>
      </c>
      <c r="E4" s="38" t="s">
        <v>6</v>
      </c>
      <c r="F4" s="147">
        <v>1000000</v>
      </c>
      <c r="G4" s="148">
        <v>1006948</v>
      </c>
      <c r="H4" s="38">
        <v>6.9</v>
      </c>
      <c r="I4" s="148">
        <f t="shared" si="0"/>
        <v>6947.9412000000002</v>
      </c>
      <c r="J4" s="147">
        <f t="shared" ref="J4:J5" si="2">G4-I4</f>
        <v>1000000.0588</v>
      </c>
      <c r="K4"/>
      <c r="L4" s="90">
        <f t="shared" ref="L4:L67" si="3">G4*H4/1000</f>
        <v>6947.9412000000002</v>
      </c>
      <c r="M4" s="158">
        <f t="shared" ref="M4:M30" si="4">I4-L4</f>
        <v>0</v>
      </c>
      <c r="N4" s="95">
        <f t="shared" si="1"/>
        <v>-5.8799999998882413E-2</v>
      </c>
    </row>
    <row r="5" spans="1:14" s="27" customFormat="1" x14ac:dyDescent="0.25">
      <c r="A5" s="38">
        <v>24213</v>
      </c>
      <c r="B5" s="38" t="s">
        <v>12</v>
      </c>
      <c r="C5" s="38">
        <v>521045</v>
      </c>
      <c r="D5" s="150" t="s">
        <v>74</v>
      </c>
      <c r="E5" s="38" t="s">
        <v>7</v>
      </c>
      <c r="F5" s="147">
        <v>1280000</v>
      </c>
      <c r="G5" s="148">
        <v>1288893</v>
      </c>
      <c r="H5" s="38">
        <v>6.9</v>
      </c>
      <c r="I5" s="148">
        <f t="shared" si="0"/>
        <v>8893.3617000000013</v>
      </c>
      <c r="J5" s="147">
        <f t="shared" si="2"/>
        <v>1279999.6383</v>
      </c>
      <c r="K5"/>
      <c r="L5" s="90">
        <f t="shared" si="3"/>
        <v>8893.3617000000013</v>
      </c>
      <c r="M5" s="158">
        <f t="shared" si="4"/>
        <v>0</v>
      </c>
      <c r="N5" s="95">
        <f t="shared" si="1"/>
        <v>0.36170000000856817</v>
      </c>
    </row>
    <row r="6" spans="1:14" s="27" customFormat="1" x14ac:dyDescent="0.25">
      <c r="A6" s="38">
        <v>24214</v>
      </c>
      <c r="B6" s="38" t="s">
        <v>12</v>
      </c>
      <c r="C6" s="38">
        <v>521045</v>
      </c>
      <c r="D6" s="149" t="s">
        <v>106</v>
      </c>
      <c r="E6" s="38" t="s">
        <v>174</v>
      </c>
      <c r="F6" s="147">
        <v>250000</v>
      </c>
      <c r="G6" s="148">
        <v>251737</v>
      </c>
      <c r="H6" s="38">
        <v>6.9</v>
      </c>
      <c r="I6" s="148">
        <f>G6*H6/1000</f>
        <v>1736.9853000000001</v>
      </c>
      <c r="J6" s="147">
        <f>G6-I6</f>
        <v>250000.0147</v>
      </c>
      <c r="K6"/>
      <c r="L6" s="90">
        <f t="shared" si="3"/>
        <v>1736.9853000000001</v>
      </c>
      <c r="M6" s="158">
        <f t="shared" si="4"/>
        <v>0</v>
      </c>
      <c r="N6" s="95">
        <f>I6-L6</f>
        <v>0</v>
      </c>
    </row>
    <row r="7" spans="1:14" s="27" customFormat="1" x14ac:dyDescent="0.25">
      <c r="A7" s="38">
        <v>24215</v>
      </c>
      <c r="B7" s="38" t="s">
        <v>11</v>
      </c>
      <c r="C7" s="38">
        <v>523565</v>
      </c>
      <c r="D7" s="149" t="s">
        <v>78</v>
      </c>
      <c r="E7" s="38" t="s">
        <v>79</v>
      </c>
      <c r="F7" s="147">
        <v>770000</v>
      </c>
      <c r="G7" s="148">
        <v>777511</v>
      </c>
      <c r="H7" s="38">
        <v>9.66</v>
      </c>
      <c r="I7" s="148">
        <f t="shared" ref="I7:I18" si="5">G7*H7/1000</f>
        <v>7510.7562600000001</v>
      </c>
      <c r="J7" s="147">
        <f t="shared" ref="J7:J21" si="6">G7-I7</f>
        <v>770000.24373999995</v>
      </c>
      <c r="K7"/>
      <c r="L7" s="90">
        <f t="shared" si="3"/>
        <v>7510.7562600000001</v>
      </c>
      <c r="M7" s="158">
        <f t="shared" si="4"/>
        <v>0</v>
      </c>
      <c r="N7" s="95">
        <f t="shared" ref="N7:N10" si="7">F7-J7</f>
        <v>-0.24373999994713813</v>
      </c>
    </row>
    <row r="8" spans="1:14" s="27" customFormat="1" x14ac:dyDescent="0.25">
      <c r="A8" s="38">
        <v>24216</v>
      </c>
      <c r="B8" s="38" t="s">
        <v>11</v>
      </c>
      <c r="C8" s="38">
        <v>523565</v>
      </c>
      <c r="D8" s="149" t="s">
        <v>81</v>
      </c>
      <c r="E8" s="38" t="s">
        <v>8</v>
      </c>
      <c r="F8" s="147">
        <v>305000</v>
      </c>
      <c r="G8" s="148">
        <v>307975</v>
      </c>
      <c r="H8" s="38">
        <v>9.66</v>
      </c>
      <c r="I8" s="148">
        <f t="shared" si="5"/>
        <v>2975.0385000000001</v>
      </c>
      <c r="J8" s="147">
        <f t="shared" si="6"/>
        <v>304999.96149999998</v>
      </c>
      <c r="K8"/>
      <c r="L8" s="90">
        <f t="shared" si="3"/>
        <v>2975.0385000000001</v>
      </c>
      <c r="M8" s="158">
        <f t="shared" si="4"/>
        <v>0</v>
      </c>
      <c r="N8" s="95">
        <f t="shared" si="7"/>
        <v>3.8500000024214387E-2</v>
      </c>
    </row>
    <row r="9" spans="1:14" s="27" customFormat="1" x14ac:dyDescent="0.25">
      <c r="A9" s="38">
        <v>24217</v>
      </c>
      <c r="B9" s="38" t="s">
        <v>12</v>
      </c>
      <c r="C9" s="38">
        <v>521045</v>
      </c>
      <c r="D9" s="149" t="s">
        <v>73</v>
      </c>
      <c r="E9" s="38" t="s">
        <v>9</v>
      </c>
      <c r="F9" s="147">
        <v>270000</v>
      </c>
      <c r="G9" s="148">
        <v>271876</v>
      </c>
      <c r="H9" s="38">
        <v>6.9</v>
      </c>
      <c r="I9" s="148">
        <f t="shared" si="5"/>
        <v>1875.9444000000001</v>
      </c>
      <c r="J9" s="147">
        <f t="shared" si="6"/>
        <v>270000.05560000002</v>
      </c>
      <c r="K9"/>
      <c r="L9" s="90">
        <f t="shared" si="3"/>
        <v>1875.9444000000001</v>
      </c>
      <c r="M9" s="158">
        <f t="shared" si="4"/>
        <v>0</v>
      </c>
      <c r="N9" s="95">
        <f t="shared" si="7"/>
        <v>-5.5600000021513551E-2</v>
      </c>
    </row>
    <row r="10" spans="1:14" s="27" customFormat="1" x14ac:dyDescent="0.25">
      <c r="A10" s="38">
        <v>24218</v>
      </c>
      <c r="B10" s="38" t="s">
        <v>11</v>
      </c>
      <c r="C10" s="38">
        <v>523565</v>
      </c>
      <c r="D10" s="149" t="s">
        <v>72</v>
      </c>
      <c r="E10" s="38" t="s">
        <v>17</v>
      </c>
      <c r="F10" s="147">
        <v>265000</v>
      </c>
      <c r="G10" s="148">
        <v>267585</v>
      </c>
      <c r="H10" s="38">
        <v>9.66</v>
      </c>
      <c r="I10" s="148">
        <f t="shared" si="5"/>
        <v>2584.8711000000003</v>
      </c>
      <c r="J10" s="147">
        <f t="shared" si="6"/>
        <v>265000.12890000001</v>
      </c>
      <c r="K10"/>
      <c r="L10" s="90">
        <f t="shared" si="3"/>
        <v>2584.8711000000003</v>
      </c>
      <c r="M10" s="158">
        <f t="shared" si="4"/>
        <v>0</v>
      </c>
      <c r="N10" s="95">
        <f t="shared" si="7"/>
        <v>-0.12890000001061708</v>
      </c>
    </row>
    <row r="11" spans="1:14" s="27" customFormat="1" x14ac:dyDescent="0.25">
      <c r="A11" s="38">
        <v>24219</v>
      </c>
      <c r="B11" s="38" t="s">
        <v>12</v>
      </c>
      <c r="C11" s="38">
        <v>521045</v>
      </c>
      <c r="D11" s="149" t="s">
        <v>85</v>
      </c>
      <c r="E11" s="38" t="s">
        <v>18</v>
      </c>
      <c r="F11" s="147">
        <v>1260000</v>
      </c>
      <c r="G11" s="148">
        <v>1268754</v>
      </c>
      <c r="H11" s="38">
        <v>6.9</v>
      </c>
      <c r="I11" s="148">
        <f t="shared" si="5"/>
        <v>8754.4025999999994</v>
      </c>
      <c r="J11" s="147">
        <f t="shared" si="6"/>
        <v>1259999.5974000001</v>
      </c>
      <c r="K11"/>
      <c r="L11" s="90">
        <f t="shared" si="3"/>
        <v>8754.4025999999994</v>
      </c>
      <c r="M11" s="158">
        <f t="shared" si="4"/>
        <v>0</v>
      </c>
      <c r="N11" s="95">
        <f>F11-J11</f>
        <v>0.40259999991394579</v>
      </c>
    </row>
    <row r="12" spans="1:14" s="27" customFormat="1" x14ac:dyDescent="0.25">
      <c r="A12" s="38">
        <v>24220</v>
      </c>
      <c r="B12" s="38" t="s">
        <v>11</v>
      </c>
      <c r="C12" s="38">
        <v>523565</v>
      </c>
      <c r="D12" s="149" t="s">
        <v>78</v>
      </c>
      <c r="E12" s="38" t="s">
        <v>19</v>
      </c>
      <c r="F12" s="147">
        <v>1095000</v>
      </c>
      <c r="G12" s="148">
        <v>1105681</v>
      </c>
      <c r="H12" s="38">
        <v>9.66</v>
      </c>
      <c r="I12" s="148">
        <f t="shared" si="5"/>
        <v>10680.878460000002</v>
      </c>
      <c r="J12" s="147">
        <f t="shared" si="6"/>
        <v>1095000.12154</v>
      </c>
      <c r="K12"/>
      <c r="L12" s="90">
        <f t="shared" si="3"/>
        <v>10680.878460000002</v>
      </c>
      <c r="M12" s="158">
        <f t="shared" si="4"/>
        <v>0</v>
      </c>
      <c r="N12" s="95">
        <f t="shared" ref="N12:N76" si="8">F12-J12</f>
        <v>-0.12153999996371567</v>
      </c>
    </row>
    <row r="13" spans="1:14" s="27" customFormat="1" x14ac:dyDescent="0.25">
      <c r="A13" s="38">
        <v>24221</v>
      </c>
      <c r="B13" s="38" t="s">
        <v>11</v>
      </c>
      <c r="C13" s="38">
        <v>523565</v>
      </c>
      <c r="D13" s="149" t="s">
        <v>86</v>
      </c>
      <c r="E13" s="38" t="s">
        <v>21</v>
      </c>
      <c r="F13" s="147">
        <v>1020000</v>
      </c>
      <c r="G13" s="148">
        <v>1029949</v>
      </c>
      <c r="H13" s="38">
        <v>9.66</v>
      </c>
      <c r="I13" s="148">
        <f t="shared" si="5"/>
        <v>9949.3073399999994</v>
      </c>
      <c r="J13" s="147">
        <f t="shared" si="6"/>
        <v>1019999.6926599999</v>
      </c>
      <c r="K13"/>
      <c r="L13" s="90">
        <f t="shared" si="3"/>
        <v>9949.3073399999994</v>
      </c>
      <c r="M13" s="158">
        <f t="shared" si="4"/>
        <v>0</v>
      </c>
      <c r="N13" s="95">
        <f t="shared" si="8"/>
        <v>0.30734000005759299</v>
      </c>
    </row>
    <row r="14" spans="1:14" s="27" customFormat="1" x14ac:dyDescent="0.25">
      <c r="A14" s="38">
        <v>24222</v>
      </c>
      <c r="B14" s="38" t="s">
        <v>11</v>
      </c>
      <c r="C14" s="38">
        <v>523565</v>
      </c>
      <c r="D14" s="150" t="s">
        <v>87</v>
      </c>
      <c r="E14" s="38" t="s">
        <v>22</v>
      </c>
      <c r="F14" s="147">
        <v>250000</v>
      </c>
      <c r="G14" s="148">
        <v>252439</v>
      </c>
      <c r="H14" s="38">
        <v>9.66</v>
      </c>
      <c r="I14" s="148">
        <f t="shared" si="5"/>
        <v>2438.5607400000004</v>
      </c>
      <c r="J14" s="147">
        <f t="shared" si="6"/>
        <v>250000.43926000001</v>
      </c>
      <c r="K14"/>
      <c r="L14" s="90">
        <f t="shared" si="3"/>
        <v>2438.5607400000004</v>
      </c>
      <c r="M14" s="158">
        <f t="shared" si="4"/>
        <v>0</v>
      </c>
      <c r="N14" s="95">
        <f t="shared" si="8"/>
        <v>-0.43926000001374632</v>
      </c>
    </row>
    <row r="15" spans="1:14" s="27" customFormat="1" x14ac:dyDescent="0.25">
      <c r="A15" s="38">
        <v>24223</v>
      </c>
      <c r="B15" s="38" t="s">
        <v>11</v>
      </c>
      <c r="C15" s="38">
        <v>523565</v>
      </c>
      <c r="D15" s="150" t="s">
        <v>124</v>
      </c>
      <c r="E15" s="38" t="s">
        <v>23</v>
      </c>
      <c r="F15" s="147">
        <v>725000</v>
      </c>
      <c r="G15" s="148">
        <v>732072</v>
      </c>
      <c r="H15" s="38">
        <v>9.66</v>
      </c>
      <c r="I15" s="148">
        <f t="shared" si="5"/>
        <v>7071.8155200000001</v>
      </c>
      <c r="J15" s="147">
        <f t="shared" si="6"/>
        <v>725000.18448000005</v>
      </c>
      <c r="K15"/>
      <c r="L15" s="90">
        <f t="shared" si="3"/>
        <v>7071.8155200000001</v>
      </c>
      <c r="M15" s="158">
        <f t="shared" si="4"/>
        <v>0</v>
      </c>
      <c r="N15" s="95">
        <f t="shared" si="8"/>
        <v>-0.18448000005446374</v>
      </c>
    </row>
    <row r="16" spans="1:14" s="27" customFormat="1" x14ac:dyDescent="0.25">
      <c r="A16" s="38">
        <v>24224</v>
      </c>
      <c r="B16" s="38" t="s">
        <v>11</v>
      </c>
      <c r="C16" s="38">
        <v>523565</v>
      </c>
      <c r="D16" s="149" t="s">
        <v>73</v>
      </c>
      <c r="E16" s="38" t="s">
        <v>24</v>
      </c>
      <c r="F16" s="147">
        <v>290000</v>
      </c>
      <c r="G16" s="148">
        <v>292829</v>
      </c>
      <c r="H16" s="38">
        <v>9.66</v>
      </c>
      <c r="I16" s="148">
        <f t="shared" si="5"/>
        <v>2828.7281400000002</v>
      </c>
      <c r="J16" s="147">
        <f t="shared" si="6"/>
        <v>290000.27185999998</v>
      </c>
      <c r="K16"/>
      <c r="L16" s="90">
        <f t="shared" si="3"/>
        <v>2828.7281400000002</v>
      </c>
      <c r="M16" s="158">
        <f t="shared" si="4"/>
        <v>0</v>
      </c>
      <c r="N16" s="95">
        <f t="shared" si="8"/>
        <v>-0.27185999997891486</v>
      </c>
    </row>
    <row r="17" spans="1:14" s="27" customFormat="1" x14ac:dyDescent="0.25">
      <c r="A17" s="38">
        <v>24225</v>
      </c>
      <c r="B17" s="38" t="s">
        <v>11</v>
      </c>
      <c r="C17" s="38">
        <v>523565</v>
      </c>
      <c r="D17" s="150" t="s">
        <v>73</v>
      </c>
      <c r="E17" s="38" t="s">
        <v>88</v>
      </c>
      <c r="F17" s="147">
        <v>260000</v>
      </c>
      <c r="G17" s="148">
        <v>262536</v>
      </c>
      <c r="H17" s="38">
        <v>9.66</v>
      </c>
      <c r="I17" s="148">
        <f t="shared" si="5"/>
        <v>2536.0977600000001</v>
      </c>
      <c r="J17" s="147">
        <f t="shared" si="6"/>
        <v>259999.90224</v>
      </c>
      <c r="K17"/>
      <c r="L17" s="90">
        <f t="shared" si="3"/>
        <v>2536.0977600000001</v>
      </c>
      <c r="M17" s="158">
        <f t="shared" si="4"/>
        <v>0</v>
      </c>
      <c r="N17" s="95">
        <f t="shared" si="8"/>
        <v>9.7760000004200265E-2</v>
      </c>
    </row>
    <row r="18" spans="1:14" s="27" customFormat="1" x14ac:dyDescent="0.25">
      <c r="A18" s="38">
        <v>24226</v>
      </c>
      <c r="B18" s="38" t="s">
        <v>11</v>
      </c>
      <c r="C18" s="38">
        <v>523565</v>
      </c>
      <c r="D18" s="150" t="s">
        <v>86</v>
      </c>
      <c r="E18" s="38" t="s">
        <v>26</v>
      </c>
      <c r="F18" s="147">
        <v>295000</v>
      </c>
      <c r="G18" s="148">
        <v>297877</v>
      </c>
      <c r="H18" s="38">
        <v>9.66</v>
      </c>
      <c r="I18" s="148">
        <f t="shared" si="5"/>
        <v>2877.4918199999997</v>
      </c>
      <c r="J18" s="147">
        <f t="shared" si="6"/>
        <v>294999.50818</v>
      </c>
      <c r="K18"/>
      <c r="L18" s="90">
        <f t="shared" si="3"/>
        <v>2877.4918199999997</v>
      </c>
      <c r="M18" s="158">
        <f t="shared" si="4"/>
        <v>0</v>
      </c>
      <c r="N18" s="95">
        <f t="shared" si="8"/>
        <v>0.49181999999564141</v>
      </c>
    </row>
    <row r="19" spans="1:14" s="27" customFormat="1" x14ac:dyDescent="0.25">
      <c r="A19" s="38">
        <v>24227</v>
      </c>
      <c r="B19" s="38" t="s">
        <v>11</v>
      </c>
      <c r="C19" s="38">
        <v>523565</v>
      </c>
      <c r="D19" s="149" t="s">
        <v>73</v>
      </c>
      <c r="E19" s="38" t="s">
        <v>175</v>
      </c>
      <c r="F19" s="147">
        <v>27150</v>
      </c>
      <c r="G19" s="148">
        <v>27150</v>
      </c>
      <c r="H19" s="38">
        <v>0</v>
      </c>
      <c r="I19" s="148">
        <v>0</v>
      </c>
      <c r="J19" s="147">
        <f t="shared" si="6"/>
        <v>27150</v>
      </c>
      <c r="K19"/>
      <c r="L19" s="90">
        <f t="shared" si="3"/>
        <v>0</v>
      </c>
      <c r="M19" s="158">
        <f t="shared" si="4"/>
        <v>0</v>
      </c>
      <c r="N19" s="95">
        <f t="shared" si="8"/>
        <v>0</v>
      </c>
    </row>
    <row r="20" spans="1:14" s="27" customFormat="1" x14ac:dyDescent="0.25">
      <c r="A20" s="38">
        <v>24228</v>
      </c>
      <c r="B20" s="38" t="s">
        <v>11</v>
      </c>
      <c r="C20" s="38">
        <v>523565</v>
      </c>
      <c r="D20" s="150" t="s">
        <v>73</v>
      </c>
      <c r="E20" s="38" t="s">
        <v>27</v>
      </c>
      <c r="F20" s="147">
        <v>1100000</v>
      </c>
      <c r="G20" s="148">
        <v>1110730</v>
      </c>
      <c r="H20" s="38">
        <v>9.66</v>
      </c>
      <c r="I20" s="148">
        <f t="shared" ref="I20:I21" si="9">G20*H20/1000</f>
        <v>10729.651800000001</v>
      </c>
      <c r="J20" s="147">
        <f t="shared" si="6"/>
        <v>1100000.3481999999</v>
      </c>
      <c r="K20"/>
      <c r="L20" s="90">
        <f t="shared" si="3"/>
        <v>10729.651800000001</v>
      </c>
      <c r="M20" s="158">
        <f t="shared" si="4"/>
        <v>0</v>
      </c>
      <c r="N20" s="95">
        <f t="shared" si="8"/>
        <v>-0.34819999989122152</v>
      </c>
    </row>
    <row r="21" spans="1:14" s="27" customFormat="1" x14ac:dyDescent="0.25">
      <c r="A21" s="38">
        <v>24229</v>
      </c>
      <c r="B21" s="38" t="s">
        <v>11</v>
      </c>
      <c r="C21" s="38">
        <v>523565</v>
      </c>
      <c r="D21" s="150" t="s">
        <v>73</v>
      </c>
      <c r="E21" s="38" t="s">
        <v>92</v>
      </c>
      <c r="F21" s="147">
        <v>220000</v>
      </c>
      <c r="G21" s="148">
        <v>222146</v>
      </c>
      <c r="H21" s="38">
        <v>9.66</v>
      </c>
      <c r="I21" s="148">
        <f t="shared" si="9"/>
        <v>2145.9303599999998</v>
      </c>
      <c r="J21" s="147">
        <f t="shared" si="6"/>
        <v>220000.06964</v>
      </c>
      <c r="K21"/>
      <c r="L21" s="90">
        <f t="shared" si="3"/>
        <v>2145.9303599999998</v>
      </c>
      <c r="M21" s="158">
        <f t="shared" si="4"/>
        <v>0</v>
      </c>
      <c r="N21" s="95">
        <f t="shared" si="8"/>
        <v>-6.9640000001527369E-2</v>
      </c>
    </row>
    <row r="22" spans="1:14" s="27" customFormat="1" x14ac:dyDescent="0.25">
      <c r="A22" s="38">
        <v>24230</v>
      </c>
      <c r="B22" s="38" t="s">
        <v>12</v>
      </c>
      <c r="C22" s="38">
        <v>521045</v>
      </c>
      <c r="D22" s="149" t="s">
        <v>75</v>
      </c>
      <c r="E22" s="38" t="s">
        <v>176</v>
      </c>
      <c r="F22" s="147">
        <v>500000</v>
      </c>
      <c r="G22" s="148">
        <v>503474</v>
      </c>
      <c r="H22" s="38">
        <v>6.9</v>
      </c>
      <c r="I22" s="148">
        <f>G22*H22/1000</f>
        <v>3473.9706000000001</v>
      </c>
      <c r="J22" s="147">
        <f>G22-I22</f>
        <v>500000.0294</v>
      </c>
      <c r="K22"/>
      <c r="L22" s="90">
        <f t="shared" si="3"/>
        <v>3473.9706000000001</v>
      </c>
      <c r="M22" s="158">
        <f t="shared" si="4"/>
        <v>0</v>
      </c>
      <c r="N22" s="95">
        <f t="shared" si="8"/>
        <v>-2.9399999999441206E-2</v>
      </c>
    </row>
    <row r="23" spans="1:14" s="27" customFormat="1" x14ac:dyDescent="0.25">
      <c r="A23" s="38">
        <v>24231</v>
      </c>
      <c r="B23" s="38" t="s">
        <v>12</v>
      </c>
      <c r="C23" s="38">
        <v>521045</v>
      </c>
      <c r="D23" s="150" t="s">
        <v>86</v>
      </c>
      <c r="E23" s="38" t="s">
        <v>28</v>
      </c>
      <c r="F23" s="147">
        <v>1320000</v>
      </c>
      <c r="G23" s="148">
        <v>1329171</v>
      </c>
      <c r="H23" s="38">
        <v>6.9</v>
      </c>
      <c r="I23" s="148">
        <f t="shared" ref="I23:I74" si="10">G23*H23/1000</f>
        <v>9171.2798999999995</v>
      </c>
      <c r="J23" s="147">
        <f t="shared" ref="J23:J52" si="11">G23-I23</f>
        <v>1319999.7201</v>
      </c>
      <c r="K23"/>
      <c r="L23" s="90">
        <f t="shared" si="3"/>
        <v>9171.2798999999995</v>
      </c>
      <c r="M23" s="158">
        <f t="shared" si="4"/>
        <v>0</v>
      </c>
      <c r="N23" s="95">
        <f t="shared" si="8"/>
        <v>0.27989999996498227</v>
      </c>
    </row>
    <row r="24" spans="1:14" s="27" customFormat="1" x14ac:dyDescent="0.25">
      <c r="A24" s="38">
        <v>24232</v>
      </c>
      <c r="B24" s="38" t="s">
        <v>12</v>
      </c>
      <c r="C24" s="38">
        <v>521045</v>
      </c>
      <c r="D24" s="150" t="s">
        <v>87</v>
      </c>
      <c r="E24" s="38" t="s">
        <v>29</v>
      </c>
      <c r="F24" s="147">
        <v>1840000</v>
      </c>
      <c r="G24" s="148">
        <v>1852784</v>
      </c>
      <c r="H24" s="38">
        <v>6.9</v>
      </c>
      <c r="I24" s="148">
        <f t="shared" si="10"/>
        <v>12784.209600000002</v>
      </c>
      <c r="J24" s="147">
        <f t="shared" si="11"/>
        <v>1839999.7904000001</v>
      </c>
      <c r="K24"/>
      <c r="L24" s="90">
        <f t="shared" si="3"/>
        <v>12784.209600000002</v>
      </c>
      <c r="M24" s="158">
        <f t="shared" si="4"/>
        <v>0</v>
      </c>
      <c r="N24" s="95">
        <f t="shared" si="8"/>
        <v>0.20959999994374812</v>
      </c>
    </row>
    <row r="25" spans="1:14" s="27" customFormat="1" x14ac:dyDescent="0.25">
      <c r="A25" s="38">
        <v>24233</v>
      </c>
      <c r="B25" s="38" t="s">
        <v>11</v>
      </c>
      <c r="C25" s="38">
        <v>523565</v>
      </c>
      <c r="D25" s="150" t="s">
        <v>75</v>
      </c>
      <c r="E25" s="38" t="s">
        <v>94</v>
      </c>
      <c r="F25" s="147">
        <v>275000</v>
      </c>
      <c r="G25" s="148">
        <v>277682</v>
      </c>
      <c r="H25" s="38">
        <v>9.66</v>
      </c>
      <c r="I25" s="148">
        <f t="shared" si="10"/>
        <v>2682.4081200000001</v>
      </c>
      <c r="J25" s="147">
        <f t="shared" si="11"/>
        <v>274999.59188000002</v>
      </c>
      <c r="K25"/>
      <c r="L25" s="90">
        <f t="shared" si="3"/>
        <v>2682.4081200000001</v>
      </c>
      <c r="M25" s="158">
        <f t="shared" si="4"/>
        <v>0</v>
      </c>
      <c r="N25" s="95">
        <f t="shared" si="8"/>
        <v>0.40811999997822568</v>
      </c>
    </row>
    <row r="26" spans="1:14" s="27" customFormat="1" x14ac:dyDescent="0.25">
      <c r="A26" s="38">
        <v>24234</v>
      </c>
      <c r="B26" s="38" t="s">
        <v>11</v>
      </c>
      <c r="C26" s="38">
        <v>523565</v>
      </c>
      <c r="D26" s="150" t="s">
        <v>72</v>
      </c>
      <c r="E26" s="38" t="s">
        <v>95</v>
      </c>
      <c r="F26" s="147">
        <v>420000</v>
      </c>
      <c r="G26" s="148">
        <v>424097</v>
      </c>
      <c r="H26" s="38">
        <v>9.66</v>
      </c>
      <c r="I26" s="148">
        <f t="shared" si="10"/>
        <v>4096.7770200000004</v>
      </c>
      <c r="J26" s="147">
        <f t="shared" si="11"/>
        <v>420000.22298000002</v>
      </c>
      <c r="K26"/>
      <c r="L26" s="90">
        <f t="shared" si="3"/>
        <v>4096.7770200000004</v>
      </c>
      <c r="M26" s="158">
        <f t="shared" si="4"/>
        <v>0</v>
      </c>
      <c r="N26" s="95">
        <f t="shared" si="8"/>
        <v>-0.22298000002047047</v>
      </c>
    </row>
    <row r="27" spans="1:14" s="27" customFormat="1" x14ac:dyDescent="0.25">
      <c r="A27" s="38">
        <v>24235</v>
      </c>
      <c r="B27" s="38" t="s">
        <v>11</v>
      </c>
      <c r="C27" s="38">
        <v>523565</v>
      </c>
      <c r="D27" s="150" t="s">
        <v>86</v>
      </c>
      <c r="E27" s="38" t="s">
        <v>30</v>
      </c>
      <c r="F27" s="147">
        <v>630000</v>
      </c>
      <c r="G27" s="148">
        <v>636145</v>
      </c>
      <c r="H27" s="38">
        <v>9.66</v>
      </c>
      <c r="I27" s="148">
        <f t="shared" si="10"/>
        <v>6145.1607000000004</v>
      </c>
      <c r="J27" s="147">
        <f t="shared" si="11"/>
        <v>629999.83929999999</v>
      </c>
      <c r="K27"/>
      <c r="L27" s="90">
        <f t="shared" si="3"/>
        <v>6145.1607000000004</v>
      </c>
      <c r="M27" s="158">
        <f t="shared" si="4"/>
        <v>0</v>
      </c>
      <c r="N27" s="95">
        <f t="shared" si="8"/>
        <v>0.16070000000763685</v>
      </c>
    </row>
    <row r="28" spans="1:14" s="27" customFormat="1" x14ac:dyDescent="0.25">
      <c r="A28" s="38">
        <v>24236</v>
      </c>
      <c r="B28" s="38" t="s">
        <v>11</v>
      </c>
      <c r="C28" s="38">
        <v>523565</v>
      </c>
      <c r="D28" s="150" t="s">
        <v>74</v>
      </c>
      <c r="E28" s="38" t="s">
        <v>96</v>
      </c>
      <c r="F28" s="147">
        <v>645000</v>
      </c>
      <c r="G28" s="148">
        <v>651291</v>
      </c>
      <c r="H28" s="38">
        <v>9.66</v>
      </c>
      <c r="I28" s="148">
        <f t="shared" si="10"/>
        <v>6291.4710600000008</v>
      </c>
      <c r="J28" s="147">
        <f t="shared" si="11"/>
        <v>644999.52893999999</v>
      </c>
      <c r="K28"/>
      <c r="L28" s="90">
        <f t="shared" si="3"/>
        <v>6291.4710600000008</v>
      </c>
      <c r="M28" s="158">
        <f t="shared" si="4"/>
        <v>0</v>
      </c>
      <c r="N28" s="95">
        <f t="shared" si="8"/>
        <v>0.47106000001076609</v>
      </c>
    </row>
    <row r="29" spans="1:14" s="27" customFormat="1" x14ac:dyDescent="0.25">
      <c r="A29" s="38">
        <v>24237</v>
      </c>
      <c r="B29" s="38" t="s">
        <v>12</v>
      </c>
      <c r="C29" s="38">
        <v>521045</v>
      </c>
      <c r="D29" s="150" t="s">
        <v>90</v>
      </c>
      <c r="E29" s="38" t="s">
        <v>32</v>
      </c>
      <c r="F29" s="147">
        <v>1230000</v>
      </c>
      <c r="G29" s="148">
        <v>1238546</v>
      </c>
      <c r="H29" s="38">
        <v>6.9</v>
      </c>
      <c r="I29" s="148">
        <f t="shared" si="10"/>
        <v>8545.9673999999995</v>
      </c>
      <c r="J29" s="147">
        <f t="shared" si="11"/>
        <v>1230000.0326</v>
      </c>
      <c r="K29"/>
      <c r="L29" s="90">
        <f t="shared" si="3"/>
        <v>8545.9673999999995</v>
      </c>
      <c r="M29" s="158">
        <f t="shared" si="4"/>
        <v>0</v>
      </c>
      <c r="N29" s="95">
        <f t="shared" si="8"/>
        <v>-3.2600000035017729E-2</v>
      </c>
    </row>
    <row r="30" spans="1:14" s="27" customFormat="1" x14ac:dyDescent="0.25">
      <c r="A30" s="38">
        <v>24238</v>
      </c>
      <c r="B30" s="38" t="s">
        <v>11</v>
      </c>
      <c r="C30" s="38">
        <v>523565</v>
      </c>
      <c r="D30" s="150" t="s">
        <v>81</v>
      </c>
      <c r="E30" s="38" t="s">
        <v>99</v>
      </c>
      <c r="F30" s="147">
        <v>175000</v>
      </c>
      <c r="G30" s="148">
        <v>176707</v>
      </c>
      <c r="H30" s="38">
        <v>9.66</v>
      </c>
      <c r="I30" s="148">
        <f t="shared" si="10"/>
        <v>1706.9896200000001</v>
      </c>
      <c r="J30" s="147">
        <f t="shared" si="11"/>
        <v>175000.01037999999</v>
      </c>
      <c r="K30"/>
      <c r="L30" s="90">
        <f t="shared" si="3"/>
        <v>1706.9896200000001</v>
      </c>
      <c r="M30" s="158">
        <f t="shared" si="4"/>
        <v>0</v>
      </c>
      <c r="N30" s="95">
        <f t="shared" si="8"/>
        <v>-1.0379999992437661E-2</v>
      </c>
    </row>
    <row r="31" spans="1:14" s="27" customFormat="1" x14ac:dyDescent="0.25">
      <c r="A31" s="38">
        <v>24239</v>
      </c>
      <c r="B31" s="38" t="s">
        <v>11</v>
      </c>
      <c r="C31" s="38">
        <v>523565</v>
      </c>
      <c r="D31" s="150" t="s">
        <v>100</v>
      </c>
      <c r="E31" s="38" t="s">
        <v>101</v>
      </c>
      <c r="F31" s="147">
        <v>120000</v>
      </c>
      <c r="G31" s="148">
        <v>121171</v>
      </c>
      <c r="H31" s="38">
        <v>9.66</v>
      </c>
      <c r="I31" s="148">
        <f t="shared" si="10"/>
        <v>1170.5118600000001</v>
      </c>
      <c r="J31" s="147">
        <f t="shared" si="11"/>
        <v>120000.48814</v>
      </c>
      <c r="K31"/>
      <c r="L31" s="90">
        <f t="shared" si="3"/>
        <v>1170.5118600000001</v>
      </c>
      <c r="M31" s="158">
        <f>I31-L31</f>
        <v>0</v>
      </c>
      <c r="N31" s="159">
        <f t="shared" si="8"/>
        <v>-0.48814000000129454</v>
      </c>
    </row>
    <row r="32" spans="1:14" s="27" customFormat="1" x14ac:dyDescent="0.25">
      <c r="A32" s="38">
        <v>24240</v>
      </c>
      <c r="B32" s="38" t="s">
        <v>12</v>
      </c>
      <c r="C32" s="38">
        <v>521045</v>
      </c>
      <c r="D32" s="150" t="s">
        <v>86</v>
      </c>
      <c r="E32" s="38" t="s">
        <v>102</v>
      </c>
      <c r="F32" s="147">
        <v>250000</v>
      </c>
      <c r="G32" s="148">
        <v>251737</v>
      </c>
      <c r="H32" s="38">
        <v>6.9</v>
      </c>
      <c r="I32" s="148">
        <f t="shared" si="10"/>
        <v>1736.9853000000001</v>
      </c>
      <c r="J32" s="147">
        <f t="shared" si="11"/>
        <v>250000.0147</v>
      </c>
      <c r="K32"/>
      <c r="L32" s="90">
        <f t="shared" si="3"/>
        <v>1736.9853000000001</v>
      </c>
      <c r="M32" s="158">
        <f t="shared" ref="M32:M91" si="12">I32-L32</f>
        <v>0</v>
      </c>
      <c r="N32" s="95">
        <f t="shared" si="8"/>
        <v>-1.4699999999720603E-2</v>
      </c>
    </row>
    <row r="33" spans="1:14" s="27" customFormat="1" x14ac:dyDescent="0.25">
      <c r="A33" s="38">
        <v>24241</v>
      </c>
      <c r="B33" s="38" t="s">
        <v>11</v>
      </c>
      <c r="C33" s="38">
        <v>523565</v>
      </c>
      <c r="D33" s="150" t="s">
        <v>87</v>
      </c>
      <c r="E33" s="38" t="s">
        <v>103</v>
      </c>
      <c r="F33" s="147">
        <v>360000</v>
      </c>
      <c r="G33" s="148">
        <v>363512</v>
      </c>
      <c r="H33" s="38">
        <v>9.66</v>
      </c>
      <c r="I33" s="148">
        <f t="shared" si="10"/>
        <v>3511.52592</v>
      </c>
      <c r="J33" s="147">
        <f t="shared" si="11"/>
        <v>360000.47408000001</v>
      </c>
      <c r="K33"/>
      <c r="L33" s="90">
        <f t="shared" si="3"/>
        <v>3511.52592</v>
      </c>
      <c r="M33" s="158">
        <f t="shared" si="12"/>
        <v>0</v>
      </c>
      <c r="N33" s="95">
        <f t="shared" si="8"/>
        <v>-0.47408000001451001</v>
      </c>
    </row>
    <row r="34" spans="1:14" s="27" customFormat="1" x14ac:dyDescent="0.25">
      <c r="A34" s="38">
        <v>24242</v>
      </c>
      <c r="B34" s="38" t="s">
        <v>11</v>
      </c>
      <c r="C34" s="38">
        <v>523565</v>
      </c>
      <c r="D34" s="150" t="s">
        <v>87</v>
      </c>
      <c r="E34" s="38" t="s">
        <v>104</v>
      </c>
      <c r="F34" s="147">
        <v>215000</v>
      </c>
      <c r="G34" s="148">
        <v>217097</v>
      </c>
      <c r="H34" s="38">
        <v>9.66</v>
      </c>
      <c r="I34" s="148">
        <f t="shared" si="10"/>
        <v>2097.1570200000001</v>
      </c>
      <c r="J34" s="147">
        <f t="shared" si="11"/>
        <v>214999.84297999999</v>
      </c>
      <c r="K34"/>
      <c r="L34" s="90">
        <f t="shared" si="3"/>
        <v>2097.1570200000001</v>
      </c>
      <c r="M34" s="158">
        <f t="shared" si="12"/>
        <v>0</v>
      </c>
      <c r="N34" s="95">
        <f t="shared" si="8"/>
        <v>0.15702000001328997</v>
      </c>
    </row>
    <row r="35" spans="1:14" s="27" customFormat="1" x14ac:dyDescent="0.25">
      <c r="A35" s="38">
        <v>24243</v>
      </c>
      <c r="B35" s="38" t="s">
        <v>12</v>
      </c>
      <c r="C35" s="38">
        <v>521045</v>
      </c>
      <c r="D35" s="150" t="s">
        <v>106</v>
      </c>
      <c r="E35" s="38" t="s">
        <v>35</v>
      </c>
      <c r="F35" s="147">
        <v>760000</v>
      </c>
      <c r="G35" s="148">
        <v>765280</v>
      </c>
      <c r="H35" s="38">
        <v>6.9</v>
      </c>
      <c r="I35" s="148">
        <f t="shared" si="10"/>
        <v>5280.4319999999998</v>
      </c>
      <c r="J35" s="147">
        <f t="shared" si="11"/>
        <v>759999.56799999997</v>
      </c>
      <c r="K35"/>
      <c r="L35" s="90">
        <f t="shared" si="3"/>
        <v>5280.4319999999998</v>
      </c>
      <c r="M35" s="158">
        <f t="shared" si="12"/>
        <v>0</v>
      </c>
      <c r="N35" s="95">
        <f t="shared" si="8"/>
        <v>0.43200000002980232</v>
      </c>
    </row>
    <row r="36" spans="1:14" s="27" customFormat="1" x14ac:dyDescent="0.25">
      <c r="A36" s="38">
        <v>24244</v>
      </c>
      <c r="B36" s="38" t="s">
        <v>11</v>
      </c>
      <c r="C36" s="38">
        <v>523565</v>
      </c>
      <c r="D36" s="150" t="s">
        <v>75</v>
      </c>
      <c r="E36" s="38" t="s">
        <v>107</v>
      </c>
      <c r="F36" s="147">
        <v>170000</v>
      </c>
      <c r="G36" s="148">
        <v>171658</v>
      </c>
      <c r="H36" s="38">
        <v>9.66</v>
      </c>
      <c r="I36" s="148">
        <f t="shared" si="10"/>
        <v>1658.2162800000001</v>
      </c>
      <c r="J36" s="147">
        <f t="shared" si="11"/>
        <v>169999.78372000001</v>
      </c>
      <c r="K36"/>
      <c r="L36" s="90">
        <f t="shared" si="3"/>
        <v>1658.2162800000001</v>
      </c>
      <c r="M36" s="158">
        <f t="shared" si="12"/>
        <v>0</v>
      </c>
      <c r="N36" s="95">
        <f t="shared" si="8"/>
        <v>0.21627999999327585</v>
      </c>
    </row>
    <row r="37" spans="1:14" s="27" customFormat="1" x14ac:dyDescent="0.25">
      <c r="A37" s="38">
        <v>24245</v>
      </c>
      <c r="B37" s="38" t="s">
        <v>11</v>
      </c>
      <c r="C37" s="38">
        <v>523565</v>
      </c>
      <c r="D37" s="150" t="s">
        <v>78</v>
      </c>
      <c r="E37" s="38" t="s">
        <v>108</v>
      </c>
      <c r="F37" s="147">
        <v>500000</v>
      </c>
      <c r="G37" s="148">
        <v>504877</v>
      </c>
      <c r="H37" s="38">
        <v>9.66</v>
      </c>
      <c r="I37" s="148">
        <f t="shared" si="10"/>
        <v>4877.1118200000001</v>
      </c>
      <c r="J37" s="147">
        <f t="shared" si="11"/>
        <v>499999.88818000001</v>
      </c>
      <c r="K37"/>
      <c r="L37" s="90">
        <f t="shared" si="3"/>
        <v>4877.1118200000001</v>
      </c>
      <c r="M37" s="158">
        <f t="shared" si="12"/>
        <v>0</v>
      </c>
      <c r="N37" s="95">
        <f t="shared" si="8"/>
        <v>0.1118199999909848</v>
      </c>
    </row>
    <row r="38" spans="1:14" s="27" customFormat="1" x14ac:dyDescent="0.25">
      <c r="A38" s="38">
        <v>24246</v>
      </c>
      <c r="B38" s="38" t="s">
        <v>11</v>
      </c>
      <c r="C38" s="38">
        <v>523565</v>
      </c>
      <c r="D38" s="150" t="s">
        <v>75</v>
      </c>
      <c r="E38" s="38" t="s">
        <v>37</v>
      </c>
      <c r="F38" s="147">
        <v>335000</v>
      </c>
      <c r="G38" s="148">
        <v>338268</v>
      </c>
      <c r="H38" s="38">
        <v>9.66</v>
      </c>
      <c r="I38" s="148">
        <f t="shared" si="10"/>
        <v>3267.6688799999997</v>
      </c>
      <c r="J38" s="147">
        <f t="shared" si="11"/>
        <v>335000.33111999999</v>
      </c>
      <c r="K38"/>
      <c r="L38" s="90">
        <f t="shared" si="3"/>
        <v>3267.6688799999997</v>
      </c>
      <c r="M38" s="158">
        <f t="shared" si="12"/>
        <v>0</v>
      </c>
      <c r="N38" s="95">
        <f t="shared" si="8"/>
        <v>-0.33111999998800457</v>
      </c>
    </row>
    <row r="39" spans="1:14" s="27" customFormat="1" x14ac:dyDescent="0.25">
      <c r="A39" s="38">
        <v>24247</v>
      </c>
      <c r="B39" s="38" t="s">
        <v>12</v>
      </c>
      <c r="C39" s="38">
        <v>521045</v>
      </c>
      <c r="D39" s="150" t="s">
        <v>73</v>
      </c>
      <c r="E39" s="38" t="s">
        <v>109</v>
      </c>
      <c r="F39" s="147">
        <v>690000</v>
      </c>
      <c r="G39" s="148">
        <v>694794</v>
      </c>
      <c r="H39" s="38">
        <v>6.9</v>
      </c>
      <c r="I39" s="148">
        <f t="shared" si="10"/>
        <v>4794.0786000000007</v>
      </c>
      <c r="J39" s="147">
        <f t="shared" si="11"/>
        <v>689999.92139999999</v>
      </c>
      <c r="K39"/>
      <c r="L39" s="90">
        <f t="shared" si="3"/>
        <v>4794.0786000000007</v>
      </c>
      <c r="M39" s="158">
        <f t="shared" si="12"/>
        <v>0</v>
      </c>
      <c r="N39" s="95">
        <f t="shared" si="8"/>
        <v>7.8600000008009374E-2</v>
      </c>
    </row>
    <row r="40" spans="1:14" s="27" customFormat="1" x14ac:dyDescent="0.25">
      <c r="A40" s="38">
        <v>24248</v>
      </c>
      <c r="B40" s="38" t="s">
        <v>11</v>
      </c>
      <c r="C40" s="38">
        <v>523565</v>
      </c>
      <c r="D40" s="150" t="s">
        <v>81</v>
      </c>
      <c r="E40" s="38" t="s">
        <v>38</v>
      </c>
      <c r="F40" s="147">
        <v>685000</v>
      </c>
      <c r="G40" s="148">
        <v>691682</v>
      </c>
      <c r="H40" s="38">
        <v>9.66</v>
      </c>
      <c r="I40" s="148">
        <f t="shared" si="10"/>
        <v>6681.6481199999998</v>
      </c>
      <c r="J40" s="147">
        <f t="shared" si="11"/>
        <v>685000.35187999997</v>
      </c>
      <c r="K40"/>
      <c r="L40" s="90">
        <f t="shared" si="3"/>
        <v>6681.6481199999998</v>
      </c>
      <c r="M40" s="158">
        <f t="shared" si="12"/>
        <v>0</v>
      </c>
      <c r="N40" s="95">
        <f t="shared" si="8"/>
        <v>-0.35187999997287989</v>
      </c>
    </row>
    <row r="41" spans="1:14" s="27" customFormat="1" x14ac:dyDescent="0.25">
      <c r="A41" s="38">
        <v>24249</v>
      </c>
      <c r="B41" s="38" t="s">
        <v>12</v>
      </c>
      <c r="C41" s="38">
        <v>521045</v>
      </c>
      <c r="D41" s="149" t="s">
        <v>86</v>
      </c>
      <c r="E41" s="38" t="s">
        <v>39</v>
      </c>
      <c r="F41" s="147">
        <v>1220000</v>
      </c>
      <c r="G41" s="148">
        <v>1228474</v>
      </c>
      <c r="H41" s="38">
        <v>6.9</v>
      </c>
      <c r="I41" s="148">
        <f t="shared" si="10"/>
        <v>8476.4705999999987</v>
      </c>
      <c r="J41" s="147">
        <f t="shared" si="11"/>
        <v>1219997.5294000001</v>
      </c>
      <c r="K41"/>
      <c r="L41" s="90">
        <f t="shared" si="3"/>
        <v>8476.4705999999987</v>
      </c>
      <c r="M41" s="158">
        <f t="shared" si="12"/>
        <v>0</v>
      </c>
      <c r="N41" s="95">
        <f t="shared" si="8"/>
        <v>2.4705999998841435</v>
      </c>
    </row>
    <row r="42" spans="1:14" s="27" customFormat="1" x14ac:dyDescent="0.25">
      <c r="A42" s="38">
        <v>24250</v>
      </c>
      <c r="B42" s="38" t="s">
        <v>12</v>
      </c>
      <c r="C42" s="38">
        <v>521045</v>
      </c>
      <c r="D42" s="150" t="s">
        <v>73</v>
      </c>
      <c r="E42" s="38" t="s">
        <v>40</v>
      </c>
      <c r="F42" s="147">
        <v>2250000</v>
      </c>
      <c r="G42" s="148">
        <v>2265633</v>
      </c>
      <c r="H42" s="38">
        <v>6.9</v>
      </c>
      <c r="I42" s="148">
        <f t="shared" si="10"/>
        <v>15632.867700000001</v>
      </c>
      <c r="J42" s="147">
        <f t="shared" si="11"/>
        <v>2250000.1323000002</v>
      </c>
      <c r="K42"/>
      <c r="L42" s="90">
        <f t="shared" si="3"/>
        <v>15632.867700000001</v>
      </c>
      <c r="M42" s="158">
        <f t="shared" si="12"/>
        <v>0</v>
      </c>
      <c r="N42" s="95">
        <f t="shared" si="8"/>
        <v>-0.13230000017210841</v>
      </c>
    </row>
    <row r="43" spans="1:14" s="27" customFormat="1" x14ac:dyDescent="0.25">
      <c r="A43" s="38">
        <v>24251</v>
      </c>
      <c r="B43" s="38" t="s">
        <v>11</v>
      </c>
      <c r="C43" s="38">
        <v>523565</v>
      </c>
      <c r="D43" s="150" t="s">
        <v>78</v>
      </c>
      <c r="E43" s="38" t="s">
        <v>112</v>
      </c>
      <c r="F43" s="147">
        <v>90000</v>
      </c>
      <c r="G43" s="148">
        <v>90000</v>
      </c>
      <c r="H43" s="38">
        <v>0</v>
      </c>
      <c r="I43" s="148">
        <f t="shared" si="10"/>
        <v>0</v>
      </c>
      <c r="J43" s="147">
        <f t="shared" si="11"/>
        <v>90000</v>
      </c>
      <c r="K43"/>
      <c r="L43" s="90">
        <f t="shared" si="3"/>
        <v>0</v>
      </c>
      <c r="M43" s="158">
        <f t="shared" si="12"/>
        <v>0</v>
      </c>
      <c r="N43" s="95">
        <f t="shared" si="8"/>
        <v>0</v>
      </c>
    </row>
    <row r="44" spans="1:14" s="27" customFormat="1" x14ac:dyDescent="0.25">
      <c r="A44" s="38">
        <v>24252</v>
      </c>
      <c r="B44" s="38" t="s">
        <v>11</v>
      </c>
      <c r="C44" s="38">
        <v>523565</v>
      </c>
      <c r="D44" s="150" t="s">
        <v>73</v>
      </c>
      <c r="E44" s="38" t="s">
        <v>113</v>
      </c>
      <c r="F44" s="147">
        <v>430000</v>
      </c>
      <c r="G44" s="148">
        <v>434194</v>
      </c>
      <c r="H44" s="38">
        <v>9.66</v>
      </c>
      <c r="I44" s="148">
        <f t="shared" si="10"/>
        <v>4194.3140400000002</v>
      </c>
      <c r="J44" s="147">
        <f t="shared" si="11"/>
        <v>429999.68595999997</v>
      </c>
      <c r="K44"/>
      <c r="L44" s="90">
        <f t="shared" si="3"/>
        <v>4194.3140400000002</v>
      </c>
      <c r="M44" s="158">
        <f t="shared" si="12"/>
        <v>0</v>
      </c>
      <c r="N44" s="95">
        <f t="shared" si="8"/>
        <v>0.31404000002657995</v>
      </c>
    </row>
    <row r="45" spans="1:14" s="27" customFormat="1" x14ac:dyDescent="0.25">
      <c r="A45" s="38">
        <v>24253</v>
      </c>
      <c r="B45" s="38" t="s">
        <v>11</v>
      </c>
      <c r="C45" s="38">
        <v>523565</v>
      </c>
      <c r="D45" s="150" t="s">
        <v>72</v>
      </c>
      <c r="E45" s="38" t="s">
        <v>116</v>
      </c>
      <c r="F45" s="147">
        <v>275000</v>
      </c>
      <c r="G45" s="148">
        <v>277682</v>
      </c>
      <c r="H45" s="38">
        <v>9.66</v>
      </c>
      <c r="I45" s="148">
        <f t="shared" si="10"/>
        <v>2682.4081200000001</v>
      </c>
      <c r="J45" s="147">
        <f t="shared" si="11"/>
        <v>274999.59188000002</v>
      </c>
      <c r="K45"/>
      <c r="L45" s="90">
        <f t="shared" si="3"/>
        <v>2682.4081200000001</v>
      </c>
      <c r="M45" s="158">
        <f t="shared" si="12"/>
        <v>0</v>
      </c>
      <c r="N45" s="95">
        <f t="shared" si="8"/>
        <v>0.40811999997822568</v>
      </c>
    </row>
    <row r="46" spans="1:14" s="27" customFormat="1" x14ac:dyDescent="0.25">
      <c r="A46" s="38">
        <v>24254</v>
      </c>
      <c r="B46" s="38" t="s">
        <v>11</v>
      </c>
      <c r="C46" s="38">
        <v>523565</v>
      </c>
      <c r="D46" s="150" t="s">
        <v>86</v>
      </c>
      <c r="E46" s="38" t="s">
        <v>118</v>
      </c>
      <c r="F46" s="147">
        <v>540000</v>
      </c>
      <c r="G46" s="148">
        <v>545267</v>
      </c>
      <c r="H46" s="38">
        <v>9.66</v>
      </c>
      <c r="I46" s="148">
        <f t="shared" si="10"/>
        <v>5267.2792199999994</v>
      </c>
      <c r="J46" s="147">
        <f t="shared" si="11"/>
        <v>539999.72077999997</v>
      </c>
      <c r="K46"/>
      <c r="L46" s="90">
        <f t="shared" si="3"/>
        <v>5267.2792199999994</v>
      </c>
      <c r="M46" s="158">
        <f t="shared" si="12"/>
        <v>0</v>
      </c>
      <c r="N46" s="95">
        <f t="shared" si="8"/>
        <v>0.27922000002581626</v>
      </c>
    </row>
    <row r="47" spans="1:14" s="27" customFormat="1" x14ac:dyDescent="0.25">
      <c r="A47" s="38">
        <v>24255</v>
      </c>
      <c r="B47" s="83" t="s">
        <v>11</v>
      </c>
      <c r="C47" s="83">
        <v>523565</v>
      </c>
      <c r="D47" s="153" t="s">
        <v>85</v>
      </c>
      <c r="E47" s="83" t="s">
        <v>42</v>
      </c>
      <c r="F47" s="147">
        <v>645000</v>
      </c>
      <c r="G47" s="148">
        <v>651291</v>
      </c>
      <c r="H47" s="38">
        <v>9.66</v>
      </c>
      <c r="I47" s="148">
        <f t="shared" si="10"/>
        <v>6291.4710600000008</v>
      </c>
      <c r="J47" s="147">
        <f t="shared" si="11"/>
        <v>644999.52893999999</v>
      </c>
      <c r="K47"/>
      <c r="L47" s="90">
        <f t="shared" si="3"/>
        <v>6291.4710600000008</v>
      </c>
      <c r="M47" s="158">
        <f t="shared" si="12"/>
        <v>0</v>
      </c>
      <c r="N47" s="95">
        <f t="shared" si="8"/>
        <v>0.47106000001076609</v>
      </c>
    </row>
    <row r="48" spans="1:14" s="27" customFormat="1" x14ac:dyDescent="0.25">
      <c r="A48" s="38">
        <v>24256</v>
      </c>
      <c r="B48" s="38" t="s">
        <v>12</v>
      </c>
      <c r="C48" s="38">
        <v>521045</v>
      </c>
      <c r="D48" s="150" t="s">
        <v>75</v>
      </c>
      <c r="E48" s="38" t="s">
        <v>119</v>
      </c>
      <c r="F48" s="147">
        <v>1500000</v>
      </c>
      <c r="G48" s="148">
        <v>1510422</v>
      </c>
      <c r="H48" s="38">
        <v>6.9</v>
      </c>
      <c r="I48" s="148">
        <f t="shared" si="10"/>
        <v>10421.9118</v>
      </c>
      <c r="J48" s="147">
        <f t="shared" si="11"/>
        <v>1500000.0882000001</v>
      </c>
      <c r="K48"/>
      <c r="L48" s="90">
        <f t="shared" si="3"/>
        <v>10421.9118</v>
      </c>
      <c r="M48" s="158">
        <f t="shared" si="12"/>
        <v>0</v>
      </c>
      <c r="N48" s="95">
        <f t="shared" si="8"/>
        <v>-8.8200000114738941E-2</v>
      </c>
    </row>
    <row r="49" spans="1:15" s="27" customFormat="1" x14ac:dyDescent="0.25">
      <c r="A49" s="38">
        <v>24257</v>
      </c>
      <c r="B49" s="38" t="s">
        <v>11</v>
      </c>
      <c r="C49" s="38">
        <v>523565</v>
      </c>
      <c r="D49" s="150" t="s">
        <v>90</v>
      </c>
      <c r="E49" s="38" t="s">
        <v>43</v>
      </c>
      <c r="F49" s="147">
        <v>605000</v>
      </c>
      <c r="G49" s="148">
        <v>610901</v>
      </c>
      <c r="H49" s="38">
        <v>9.66</v>
      </c>
      <c r="I49" s="148">
        <f t="shared" si="10"/>
        <v>5901.3036600000005</v>
      </c>
      <c r="J49" s="147">
        <f t="shared" si="11"/>
        <v>604999.69634000002</v>
      </c>
      <c r="K49"/>
      <c r="L49" s="90">
        <f t="shared" si="3"/>
        <v>5901.3036600000005</v>
      </c>
      <c r="M49" s="158">
        <f t="shared" si="12"/>
        <v>0</v>
      </c>
      <c r="N49" s="95">
        <f t="shared" si="8"/>
        <v>0.30365999997593462</v>
      </c>
    </row>
    <row r="50" spans="1:15" s="27" customFormat="1" x14ac:dyDescent="0.25">
      <c r="A50" s="38">
        <v>24258</v>
      </c>
      <c r="B50" s="38" t="s">
        <v>11</v>
      </c>
      <c r="C50" s="38">
        <v>523565</v>
      </c>
      <c r="D50" s="150" t="s">
        <v>73</v>
      </c>
      <c r="E50" s="38" t="s">
        <v>120</v>
      </c>
      <c r="F50" s="147">
        <v>90000</v>
      </c>
      <c r="G50" s="148">
        <v>90000</v>
      </c>
      <c r="H50" s="38">
        <v>0</v>
      </c>
      <c r="I50" s="148">
        <f t="shared" si="10"/>
        <v>0</v>
      </c>
      <c r="J50" s="147">
        <f t="shared" si="11"/>
        <v>90000</v>
      </c>
      <c r="K50"/>
      <c r="L50" s="90">
        <f t="shared" si="3"/>
        <v>0</v>
      </c>
      <c r="M50" s="158">
        <f t="shared" si="12"/>
        <v>0</v>
      </c>
      <c r="N50" s="95">
        <f t="shared" si="8"/>
        <v>0</v>
      </c>
    </row>
    <row r="51" spans="1:15" s="27" customFormat="1" x14ac:dyDescent="0.25">
      <c r="A51" s="38">
        <v>24259</v>
      </c>
      <c r="B51" s="38" t="s">
        <v>11</v>
      </c>
      <c r="C51" s="38">
        <v>523565</v>
      </c>
      <c r="D51" s="150" t="s">
        <v>86</v>
      </c>
      <c r="E51" s="38" t="s">
        <v>45</v>
      </c>
      <c r="F51" s="147">
        <v>560000</v>
      </c>
      <c r="G51" s="148">
        <v>565462</v>
      </c>
      <c r="H51" s="38">
        <v>9.66</v>
      </c>
      <c r="I51" s="148">
        <f t="shared" si="10"/>
        <v>5462.3629199999996</v>
      </c>
      <c r="J51" s="147">
        <f t="shared" si="11"/>
        <v>559999.63708000001</v>
      </c>
      <c r="K51"/>
      <c r="L51" s="90">
        <f t="shared" si="3"/>
        <v>5462.3629199999996</v>
      </c>
      <c r="M51" s="158">
        <f t="shared" si="12"/>
        <v>0</v>
      </c>
      <c r="N51" s="95">
        <f t="shared" si="8"/>
        <v>0.36291999998502433</v>
      </c>
    </row>
    <row r="52" spans="1:15" s="27" customFormat="1" x14ac:dyDescent="0.25">
      <c r="A52" s="38">
        <v>24260</v>
      </c>
      <c r="B52" s="38" t="s">
        <v>11</v>
      </c>
      <c r="C52" s="38">
        <v>523565</v>
      </c>
      <c r="D52" s="149" t="s">
        <v>75</v>
      </c>
      <c r="E52" s="38" t="s">
        <v>163</v>
      </c>
      <c r="F52" s="147">
        <v>40000</v>
      </c>
      <c r="G52" s="148">
        <v>40000</v>
      </c>
      <c r="H52" s="38">
        <v>0</v>
      </c>
      <c r="I52" s="148">
        <f t="shared" si="10"/>
        <v>0</v>
      </c>
      <c r="J52" s="147">
        <f t="shared" si="11"/>
        <v>40000</v>
      </c>
      <c r="K52"/>
      <c r="L52" s="90">
        <f t="shared" si="3"/>
        <v>0</v>
      </c>
      <c r="M52" s="158">
        <f t="shared" si="12"/>
        <v>0</v>
      </c>
      <c r="N52" s="95">
        <f t="shared" si="8"/>
        <v>0</v>
      </c>
    </row>
    <row r="53" spans="1:15" s="27" customFormat="1" x14ac:dyDescent="0.25">
      <c r="A53" s="154">
        <v>24261</v>
      </c>
      <c r="B53" s="154" t="s">
        <v>11</v>
      </c>
      <c r="C53" s="154">
        <v>521045</v>
      </c>
      <c r="D53" s="155" t="s">
        <v>74</v>
      </c>
      <c r="E53" s="154" t="s">
        <v>164</v>
      </c>
      <c r="F53" s="147">
        <f>2250000/2</f>
        <v>1125000</v>
      </c>
      <c r="G53" s="148">
        <v>1135974</v>
      </c>
      <c r="H53" s="154">
        <v>9.66</v>
      </c>
      <c r="I53" s="148">
        <f t="shared" si="10"/>
        <v>10973.50884</v>
      </c>
      <c r="J53" s="147">
        <f>G53-I53</f>
        <v>1125000.49116</v>
      </c>
      <c r="L53" s="90">
        <f t="shared" si="3"/>
        <v>10973.50884</v>
      </c>
      <c r="M53" s="158">
        <f t="shared" si="12"/>
        <v>0</v>
      </c>
      <c r="N53" s="160">
        <f t="shared" si="8"/>
        <v>-0.49115999997593462</v>
      </c>
      <c r="O53" s="29"/>
    </row>
    <row r="54" spans="1:15" s="27" customFormat="1" x14ac:dyDescent="0.25">
      <c r="A54" s="38">
        <v>24262</v>
      </c>
      <c r="B54" s="38" t="s">
        <v>12</v>
      </c>
      <c r="C54" s="38">
        <v>521045</v>
      </c>
      <c r="D54" s="149" t="s">
        <v>81</v>
      </c>
      <c r="E54" s="38" t="s">
        <v>165</v>
      </c>
      <c r="F54" s="147">
        <v>250000</v>
      </c>
      <c r="G54" s="148">
        <v>251737</v>
      </c>
      <c r="H54" s="38">
        <v>6.9</v>
      </c>
      <c r="I54" s="148">
        <f t="shared" si="10"/>
        <v>1736.9853000000001</v>
      </c>
      <c r="J54" s="147">
        <f t="shared" ref="J54:J91" si="13">G54-I54</f>
        <v>250000.0147</v>
      </c>
      <c r="K54"/>
      <c r="L54" s="90">
        <f t="shared" si="3"/>
        <v>1736.9853000000001</v>
      </c>
      <c r="M54" s="158">
        <f t="shared" si="12"/>
        <v>0</v>
      </c>
      <c r="N54" s="95">
        <f t="shared" si="8"/>
        <v>-1.4699999999720603E-2</v>
      </c>
    </row>
    <row r="55" spans="1:15" s="27" customFormat="1" x14ac:dyDescent="0.25">
      <c r="A55" s="38">
        <v>24263</v>
      </c>
      <c r="B55" s="38" t="s">
        <v>11</v>
      </c>
      <c r="C55" s="38">
        <v>523565</v>
      </c>
      <c r="D55" s="150" t="s">
        <v>74</v>
      </c>
      <c r="E55" s="38" t="s">
        <v>47</v>
      </c>
      <c r="F55" s="147">
        <v>635000</v>
      </c>
      <c r="G55" s="148">
        <v>641194</v>
      </c>
      <c r="H55" s="38">
        <v>9.66</v>
      </c>
      <c r="I55" s="148">
        <f t="shared" si="10"/>
        <v>6193.9340400000001</v>
      </c>
      <c r="J55" s="147">
        <f t="shared" si="13"/>
        <v>635000.06596000004</v>
      </c>
      <c r="K55"/>
      <c r="L55" s="90">
        <f t="shared" si="3"/>
        <v>6193.9340400000001</v>
      </c>
      <c r="M55" s="158">
        <f t="shared" si="12"/>
        <v>0</v>
      </c>
      <c r="N55" s="95">
        <f t="shared" si="8"/>
        <v>-6.5960000036284328E-2</v>
      </c>
    </row>
    <row r="56" spans="1:15" s="27" customFormat="1" x14ac:dyDescent="0.25">
      <c r="A56" s="38">
        <v>24264</v>
      </c>
      <c r="B56" s="38" t="s">
        <v>12</v>
      </c>
      <c r="C56" s="38">
        <v>521045</v>
      </c>
      <c r="D56" s="38" t="s">
        <v>75</v>
      </c>
      <c r="E56" s="38" t="s">
        <v>49</v>
      </c>
      <c r="F56" s="147">
        <v>940000</v>
      </c>
      <c r="G56" s="148">
        <v>946531</v>
      </c>
      <c r="H56" s="38">
        <v>6.9</v>
      </c>
      <c r="I56" s="148">
        <f t="shared" si="10"/>
        <v>6531.0639000000001</v>
      </c>
      <c r="J56" s="147">
        <f t="shared" si="13"/>
        <v>939999.93610000005</v>
      </c>
      <c r="K56"/>
      <c r="L56" s="90">
        <f t="shared" si="3"/>
        <v>6531.0639000000001</v>
      </c>
      <c r="M56" s="158">
        <f t="shared" si="12"/>
        <v>0</v>
      </c>
      <c r="N56" s="95">
        <f t="shared" si="8"/>
        <v>6.389999995008111E-2</v>
      </c>
    </row>
    <row r="57" spans="1:15" s="27" customFormat="1" x14ac:dyDescent="0.25">
      <c r="A57" s="38">
        <v>24265</v>
      </c>
      <c r="B57" s="38" t="s">
        <v>11</v>
      </c>
      <c r="C57" s="38">
        <v>523565</v>
      </c>
      <c r="D57" s="150" t="s">
        <v>121</v>
      </c>
      <c r="E57" s="38" t="s">
        <v>122</v>
      </c>
      <c r="F57" s="147">
        <v>550000</v>
      </c>
      <c r="G57" s="148">
        <v>555365</v>
      </c>
      <c r="H57" s="38">
        <v>9.66</v>
      </c>
      <c r="I57" s="148">
        <f t="shared" si="10"/>
        <v>5364.8259000000007</v>
      </c>
      <c r="J57" s="147">
        <f t="shared" si="13"/>
        <v>550000.17409999995</v>
      </c>
      <c r="K57"/>
      <c r="L57" s="90">
        <f t="shared" si="3"/>
        <v>5364.8259000000007</v>
      </c>
      <c r="M57" s="158">
        <f t="shared" si="12"/>
        <v>0</v>
      </c>
      <c r="N57" s="95">
        <f t="shared" si="8"/>
        <v>-0.17409999994561076</v>
      </c>
    </row>
    <row r="58" spans="1:15" s="27" customFormat="1" x14ac:dyDescent="0.25">
      <c r="A58" s="38">
        <v>24266</v>
      </c>
      <c r="B58" s="38" t="s">
        <v>11</v>
      </c>
      <c r="C58" s="38">
        <v>523565</v>
      </c>
      <c r="D58" s="150" t="s">
        <v>73</v>
      </c>
      <c r="E58" s="38" t="s">
        <v>123</v>
      </c>
      <c r="F58" s="147">
        <v>400000</v>
      </c>
      <c r="G58" s="148">
        <v>403902</v>
      </c>
      <c r="H58" s="38">
        <v>9.66</v>
      </c>
      <c r="I58" s="148">
        <f t="shared" si="10"/>
        <v>3901.6933199999999</v>
      </c>
      <c r="J58" s="147">
        <f t="shared" si="13"/>
        <v>400000.30667999998</v>
      </c>
      <c r="K58"/>
      <c r="L58" s="90">
        <f t="shared" si="3"/>
        <v>3901.6933199999999</v>
      </c>
      <c r="M58" s="158">
        <f t="shared" si="12"/>
        <v>0</v>
      </c>
      <c r="N58" s="95">
        <f t="shared" si="8"/>
        <v>-0.30667999997967854</v>
      </c>
    </row>
    <row r="59" spans="1:15" x14ac:dyDescent="0.25">
      <c r="A59" s="38">
        <v>24267</v>
      </c>
      <c r="B59" s="38" t="s">
        <v>11</v>
      </c>
      <c r="C59" s="38">
        <v>523565</v>
      </c>
      <c r="D59" s="150" t="s">
        <v>86</v>
      </c>
      <c r="E59" s="38" t="s">
        <v>51</v>
      </c>
      <c r="F59" s="147">
        <v>910000</v>
      </c>
      <c r="G59" s="148">
        <v>918876</v>
      </c>
      <c r="H59" s="38">
        <v>9.66</v>
      </c>
      <c r="I59" s="148">
        <f t="shared" si="10"/>
        <v>8876.3421600000001</v>
      </c>
      <c r="J59" s="147">
        <f t="shared" si="13"/>
        <v>909999.65784</v>
      </c>
      <c r="L59" s="90">
        <f t="shared" si="3"/>
        <v>8876.3421600000001</v>
      </c>
      <c r="M59" s="158">
        <f t="shared" si="12"/>
        <v>0</v>
      </c>
      <c r="N59" s="95">
        <f t="shared" si="8"/>
        <v>0.34216000000014901</v>
      </c>
    </row>
    <row r="60" spans="1:15" s="27" customFormat="1" x14ac:dyDescent="0.25">
      <c r="A60" s="38">
        <v>24268</v>
      </c>
      <c r="B60" s="38" t="s">
        <v>11</v>
      </c>
      <c r="C60" s="38">
        <v>523565</v>
      </c>
      <c r="D60" s="150" t="s">
        <v>86</v>
      </c>
      <c r="E60" s="38" t="s">
        <v>177</v>
      </c>
      <c r="F60" s="147">
        <v>60000</v>
      </c>
      <c r="G60" s="148">
        <v>60000</v>
      </c>
      <c r="H60" s="38">
        <v>0</v>
      </c>
      <c r="I60" s="148">
        <f t="shared" si="10"/>
        <v>0</v>
      </c>
      <c r="J60" s="147">
        <f t="shared" si="13"/>
        <v>60000</v>
      </c>
      <c r="K60"/>
      <c r="L60" s="90">
        <f t="shared" si="3"/>
        <v>0</v>
      </c>
      <c r="M60" s="158">
        <f t="shared" si="12"/>
        <v>0</v>
      </c>
      <c r="N60" s="95">
        <f t="shared" si="8"/>
        <v>0</v>
      </c>
    </row>
    <row r="61" spans="1:15" s="27" customFormat="1" x14ac:dyDescent="0.25">
      <c r="A61" s="38">
        <v>24269</v>
      </c>
      <c r="B61" s="83" t="s">
        <v>12</v>
      </c>
      <c r="C61" s="83">
        <v>521045</v>
      </c>
      <c r="D61" s="153" t="s">
        <v>81</v>
      </c>
      <c r="E61" s="83" t="s">
        <v>53</v>
      </c>
      <c r="F61" s="147">
        <v>300000</v>
      </c>
      <c r="G61" s="148">
        <v>302084</v>
      </c>
      <c r="H61" s="38">
        <v>6.9</v>
      </c>
      <c r="I61" s="148">
        <f t="shared" si="10"/>
        <v>2084.3796000000002</v>
      </c>
      <c r="J61" s="147">
        <f t="shared" si="13"/>
        <v>299999.62040000001</v>
      </c>
      <c r="K61"/>
      <c r="L61" s="90">
        <f t="shared" si="3"/>
        <v>2084.3796000000002</v>
      </c>
      <c r="M61" s="158">
        <f t="shared" si="12"/>
        <v>0</v>
      </c>
      <c r="N61" s="95">
        <f t="shared" si="8"/>
        <v>0.37959999998565763</v>
      </c>
    </row>
    <row r="62" spans="1:15" s="27" customFormat="1" x14ac:dyDescent="0.25">
      <c r="A62" s="38">
        <v>24270</v>
      </c>
      <c r="B62" s="83" t="s">
        <v>12</v>
      </c>
      <c r="C62" s="83">
        <v>521045</v>
      </c>
      <c r="D62" s="150" t="s">
        <v>82</v>
      </c>
      <c r="E62" s="83" t="s">
        <v>54</v>
      </c>
      <c r="F62" s="147">
        <v>500000</v>
      </c>
      <c r="G62" s="148">
        <v>503474</v>
      </c>
      <c r="H62" s="38">
        <v>6.9</v>
      </c>
      <c r="I62" s="148">
        <f t="shared" si="10"/>
        <v>3473.9706000000001</v>
      </c>
      <c r="J62" s="147">
        <f t="shared" si="13"/>
        <v>500000.0294</v>
      </c>
      <c r="K62"/>
      <c r="L62" s="90">
        <f t="shared" si="3"/>
        <v>3473.9706000000001</v>
      </c>
      <c r="M62" s="158">
        <f t="shared" si="12"/>
        <v>0</v>
      </c>
      <c r="N62" s="95">
        <f t="shared" si="8"/>
        <v>-2.9399999999441206E-2</v>
      </c>
    </row>
    <row r="63" spans="1:15" s="27" customFormat="1" x14ac:dyDescent="0.25">
      <c r="A63" s="38">
        <v>24271</v>
      </c>
      <c r="B63" s="83" t="s">
        <v>11</v>
      </c>
      <c r="C63" s="83">
        <v>523565</v>
      </c>
      <c r="D63" s="150" t="s">
        <v>87</v>
      </c>
      <c r="E63" s="83" t="s">
        <v>55</v>
      </c>
      <c r="F63" s="147">
        <v>240000</v>
      </c>
      <c r="G63" s="148">
        <v>242341</v>
      </c>
      <c r="H63" s="38">
        <v>9.66</v>
      </c>
      <c r="I63" s="148">
        <f t="shared" si="10"/>
        <v>2341.01406</v>
      </c>
      <c r="J63" s="147">
        <f t="shared" si="13"/>
        <v>239999.98594000001</v>
      </c>
      <c r="K63"/>
      <c r="L63" s="90">
        <f t="shared" si="3"/>
        <v>2341.01406</v>
      </c>
      <c r="M63" s="158">
        <f t="shared" si="12"/>
        <v>0</v>
      </c>
      <c r="N63" s="95">
        <f t="shared" si="8"/>
        <v>1.4059999986784533E-2</v>
      </c>
    </row>
    <row r="64" spans="1:15" s="27" customFormat="1" x14ac:dyDescent="0.25">
      <c r="A64" s="38">
        <v>24272</v>
      </c>
      <c r="B64" s="83" t="s">
        <v>12</v>
      </c>
      <c r="C64" s="83">
        <v>521045</v>
      </c>
      <c r="D64" s="150" t="s">
        <v>121</v>
      </c>
      <c r="E64" s="83" t="s">
        <v>178</v>
      </c>
      <c r="F64" s="147">
        <v>1150000</v>
      </c>
      <c r="G64" s="148">
        <v>1157990</v>
      </c>
      <c r="H64" s="38">
        <v>6.9</v>
      </c>
      <c r="I64" s="148">
        <f t="shared" si="10"/>
        <v>7990.1310000000003</v>
      </c>
      <c r="J64" s="147">
        <f t="shared" si="13"/>
        <v>1149999.8689999999</v>
      </c>
      <c r="K64"/>
      <c r="L64" s="90">
        <f t="shared" si="3"/>
        <v>7990.1310000000003</v>
      </c>
      <c r="M64" s="158">
        <f t="shared" si="12"/>
        <v>0</v>
      </c>
      <c r="N64" s="95">
        <f t="shared" si="8"/>
        <v>0.13100000005215406</v>
      </c>
    </row>
    <row r="65" spans="1:15" s="27" customFormat="1" x14ac:dyDescent="0.25">
      <c r="A65" s="38">
        <v>24273</v>
      </c>
      <c r="B65" s="83" t="s">
        <v>11</v>
      </c>
      <c r="C65" s="83">
        <v>523565</v>
      </c>
      <c r="D65" s="153" t="s">
        <v>124</v>
      </c>
      <c r="E65" s="83" t="s">
        <v>57</v>
      </c>
      <c r="F65" s="147">
        <v>1200000</v>
      </c>
      <c r="G65" s="148">
        <v>1211705</v>
      </c>
      <c r="H65" s="38">
        <v>9.66</v>
      </c>
      <c r="I65" s="148">
        <f t="shared" si="10"/>
        <v>11705.070300000001</v>
      </c>
      <c r="J65" s="147">
        <f t="shared" si="13"/>
        <v>1199999.9297</v>
      </c>
      <c r="K65"/>
      <c r="L65" s="90">
        <f t="shared" si="3"/>
        <v>11705.070300000001</v>
      </c>
      <c r="M65" s="158">
        <f t="shared" si="12"/>
        <v>0</v>
      </c>
      <c r="N65" s="95">
        <f t="shared" si="8"/>
        <v>7.0300000021234155E-2</v>
      </c>
    </row>
    <row r="66" spans="1:15" s="27" customFormat="1" x14ac:dyDescent="0.25">
      <c r="A66" s="163">
        <v>24274</v>
      </c>
      <c r="B66" s="49" t="s">
        <v>11</v>
      </c>
      <c r="C66" s="49">
        <v>523565</v>
      </c>
      <c r="D66" s="152" t="s">
        <v>81</v>
      </c>
      <c r="E66" s="49" t="s">
        <v>132</v>
      </c>
      <c r="F66" s="164">
        <v>500000</v>
      </c>
      <c r="G66" s="165">
        <v>504877</v>
      </c>
      <c r="H66" s="163">
        <v>9.66</v>
      </c>
      <c r="I66" s="165">
        <f t="shared" si="10"/>
        <v>4877.1118200000001</v>
      </c>
      <c r="J66" s="164">
        <f t="shared" si="13"/>
        <v>499999.88818000001</v>
      </c>
      <c r="K66" s="30"/>
      <c r="L66" s="167">
        <f t="shared" si="3"/>
        <v>4877.1118200000001</v>
      </c>
      <c r="M66" s="168">
        <f t="shared" si="12"/>
        <v>0</v>
      </c>
      <c r="N66" s="169">
        <f t="shared" si="8"/>
        <v>0.1118199999909848</v>
      </c>
      <c r="O66" s="29"/>
    </row>
    <row r="67" spans="1:15" s="27" customFormat="1" x14ac:dyDescent="0.25">
      <c r="A67" s="163">
        <v>24275</v>
      </c>
      <c r="B67" s="163" t="s">
        <v>11</v>
      </c>
      <c r="C67" s="163">
        <v>523565</v>
      </c>
      <c r="D67" s="166" t="s">
        <v>75</v>
      </c>
      <c r="E67" s="163" t="s">
        <v>133</v>
      </c>
      <c r="F67" s="164">
        <v>310000</v>
      </c>
      <c r="G67" s="165">
        <v>313024</v>
      </c>
      <c r="H67" s="163">
        <v>9.66</v>
      </c>
      <c r="I67" s="165">
        <f t="shared" si="10"/>
        <v>3023.8118399999998</v>
      </c>
      <c r="J67" s="164">
        <f t="shared" si="13"/>
        <v>310000.18816000002</v>
      </c>
      <c r="K67" s="30"/>
      <c r="L67" s="167">
        <f t="shared" si="3"/>
        <v>3023.8118399999998</v>
      </c>
      <c r="M67" s="168">
        <f t="shared" si="12"/>
        <v>0</v>
      </c>
      <c r="N67" s="169">
        <f t="shared" si="8"/>
        <v>-0.18816000001970679</v>
      </c>
      <c r="O67" s="28"/>
    </row>
    <row r="68" spans="1:15" s="27" customFormat="1" x14ac:dyDescent="0.25">
      <c r="A68" s="38">
        <v>24276</v>
      </c>
      <c r="B68" s="38" t="s">
        <v>11</v>
      </c>
      <c r="C68" s="38">
        <v>523565</v>
      </c>
      <c r="D68" s="150" t="s">
        <v>73</v>
      </c>
      <c r="E68" s="38" t="s">
        <v>58</v>
      </c>
      <c r="F68" s="147">
        <v>565000</v>
      </c>
      <c r="G68" s="148">
        <v>570511</v>
      </c>
      <c r="H68" s="38">
        <v>9.66</v>
      </c>
      <c r="I68" s="148">
        <f t="shared" si="10"/>
        <v>5511.1362600000002</v>
      </c>
      <c r="J68" s="147">
        <f t="shared" si="13"/>
        <v>564999.86373999994</v>
      </c>
      <c r="K68"/>
      <c r="L68" s="90">
        <f t="shared" ref="L68:L92" si="14">G68*H68/1000</f>
        <v>5511.1362600000002</v>
      </c>
      <c r="M68" s="158">
        <f t="shared" si="12"/>
        <v>0</v>
      </c>
      <c r="N68" s="95">
        <f t="shared" si="8"/>
        <v>0.13626000005751848</v>
      </c>
    </row>
    <row r="69" spans="1:15" s="27" customFormat="1" x14ac:dyDescent="0.25">
      <c r="A69" s="38">
        <v>24277</v>
      </c>
      <c r="B69" s="38" t="s">
        <v>12</v>
      </c>
      <c r="C69" s="38">
        <v>521045</v>
      </c>
      <c r="D69" s="150" t="s">
        <v>72</v>
      </c>
      <c r="E69" s="38" t="s">
        <v>134</v>
      </c>
      <c r="F69" s="147">
        <v>2000000</v>
      </c>
      <c r="G69" s="148">
        <v>2013896</v>
      </c>
      <c r="H69" s="38">
        <v>6.9</v>
      </c>
      <c r="I69" s="148">
        <f t="shared" si="10"/>
        <v>13895.8824</v>
      </c>
      <c r="J69" s="147">
        <f t="shared" si="13"/>
        <v>2000000.1176</v>
      </c>
      <c r="K69"/>
      <c r="L69" s="90">
        <f t="shared" si="14"/>
        <v>13895.8824</v>
      </c>
      <c r="M69" s="158">
        <f t="shared" si="12"/>
        <v>0</v>
      </c>
      <c r="N69" s="95">
        <f t="shared" si="8"/>
        <v>-0.11759999999776483</v>
      </c>
    </row>
    <row r="70" spans="1:15" s="27" customFormat="1" x14ac:dyDescent="0.25">
      <c r="A70" s="38">
        <v>24278</v>
      </c>
      <c r="B70" s="38" t="s">
        <v>12</v>
      </c>
      <c r="C70" s="38">
        <v>521045</v>
      </c>
      <c r="D70" s="149" t="s">
        <v>73</v>
      </c>
      <c r="E70" s="38" t="s">
        <v>169</v>
      </c>
      <c r="F70" s="147">
        <v>1500000</v>
      </c>
      <c r="G70" s="148">
        <v>1510422</v>
      </c>
      <c r="H70" s="38">
        <v>6.9</v>
      </c>
      <c r="I70" s="148">
        <f t="shared" si="10"/>
        <v>10421.9118</v>
      </c>
      <c r="J70" s="147">
        <f t="shared" si="13"/>
        <v>1500000.0882000001</v>
      </c>
      <c r="K70"/>
      <c r="L70" s="90">
        <f t="shared" si="14"/>
        <v>10421.9118</v>
      </c>
      <c r="M70" s="158">
        <f t="shared" si="12"/>
        <v>0</v>
      </c>
      <c r="N70" s="95">
        <f t="shared" si="8"/>
        <v>-8.8200000114738941E-2</v>
      </c>
    </row>
    <row r="71" spans="1:15" x14ac:dyDescent="0.25">
      <c r="A71" s="38">
        <v>24279</v>
      </c>
      <c r="B71" s="38" t="s">
        <v>11</v>
      </c>
      <c r="C71" s="38">
        <v>523565</v>
      </c>
      <c r="D71" s="149" t="s">
        <v>73</v>
      </c>
      <c r="E71" s="38" t="s">
        <v>60</v>
      </c>
      <c r="F71" s="147">
        <v>685000</v>
      </c>
      <c r="G71" s="148">
        <v>691682</v>
      </c>
      <c r="H71" s="38">
        <v>9.66</v>
      </c>
      <c r="I71" s="148">
        <f t="shared" si="10"/>
        <v>6681.6481199999998</v>
      </c>
      <c r="J71" s="147">
        <f t="shared" si="13"/>
        <v>685000.35187999997</v>
      </c>
      <c r="L71" s="90">
        <f t="shared" si="14"/>
        <v>6681.6481199999998</v>
      </c>
      <c r="M71" s="158">
        <f t="shared" si="12"/>
        <v>0</v>
      </c>
      <c r="N71" s="95">
        <f t="shared" si="8"/>
        <v>-0.35187999997287989</v>
      </c>
    </row>
    <row r="72" spans="1:15" s="27" customFormat="1" x14ac:dyDescent="0.25">
      <c r="A72" s="38">
        <v>24280</v>
      </c>
      <c r="B72" s="38" t="s">
        <v>11</v>
      </c>
      <c r="C72" s="38">
        <v>523565</v>
      </c>
      <c r="D72" s="150" t="s">
        <v>100</v>
      </c>
      <c r="E72" s="38" t="s">
        <v>135</v>
      </c>
      <c r="F72" s="147">
        <v>270000</v>
      </c>
      <c r="G72" s="148">
        <v>272634</v>
      </c>
      <c r="H72" s="38">
        <v>9.66</v>
      </c>
      <c r="I72" s="148">
        <f t="shared" si="10"/>
        <v>2633.64444</v>
      </c>
      <c r="J72" s="147">
        <f t="shared" si="13"/>
        <v>270000.35556</v>
      </c>
      <c r="K72"/>
      <c r="L72" s="90">
        <f t="shared" si="14"/>
        <v>2633.64444</v>
      </c>
      <c r="M72" s="158">
        <f t="shared" si="12"/>
        <v>0</v>
      </c>
      <c r="N72" s="95">
        <f t="shared" si="8"/>
        <v>-0.35555999999633059</v>
      </c>
    </row>
    <row r="73" spans="1:15" s="27" customFormat="1" x14ac:dyDescent="0.25">
      <c r="A73" s="38">
        <v>24281</v>
      </c>
      <c r="B73" s="38" t="s">
        <v>11</v>
      </c>
      <c r="C73" s="38">
        <v>523565</v>
      </c>
      <c r="D73" s="150" t="s">
        <v>106</v>
      </c>
      <c r="E73" s="38" t="s">
        <v>62</v>
      </c>
      <c r="F73" s="147">
        <v>330000</v>
      </c>
      <c r="G73" s="148">
        <v>333219</v>
      </c>
      <c r="H73" s="38">
        <v>9.66</v>
      </c>
      <c r="I73" s="148">
        <f t="shared" si="10"/>
        <v>3218.89554</v>
      </c>
      <c r="J73" s="147">
        <f t="shared" si="13"/>
        <v>330000.10446</v>
      </c>
      <c r="K73"/>
      <c r="L73" s="90">
        <f t="shared" si="14"/>
        <v>3218.89554</v>
      </c>
      <c r="M73" s="158">
        <f t="shared" si="12"/>
        <v>0</v>
      </c>
      <c r="N73" s="95">
        <f t="shared" si="8"/>
        <v>-0.10446000000229105</v>
      </c>
    </row>
    <row r="74" spans="1:15" s="27" customFormat="1" x14ac:dyDescent="0.25">
      <c r="A74" s="38">
        <v>24282</v>
      </c>
      <c r="B74" s="38" t="s">
        <v>11</v>
      </c>
      <c r="C74" s="38">
        <v>523565</v>
      </c>
      <c r="D74" s="150" t="s">
        <v>73</v>
      </c>
      <c r="E74" s="38" t="s">
        <v>138</v>
      </c>
      <c r="F74" s="147">
        <v>180000</v>
      </c>
      <c r="G74" s="148">
        <v>181756</v>
      </c>
      <c r="H74" s="38">
        <v>9.66</v>
      </c>
      <c r="I74" s="148">
        <f t="shared" si="10"/>
        <v>1755.76296</v>
      </c>
      <c r="J74" s="147">
        <f t="shared" si="13"/>
        <v>180000.23704000001</v>
      </c>
      <c r="K74"/>
      <c r="L74" s="90">
        <f t="shared" si="14"/>
        <v>1755.76296</v>
      </c>
      <c r="M74" s="158">
        <f t="shared" si="12"/>
        <v>0</v>
      </c>
      <c r="N74" s="95">
        <f t="shared" si="8"/>
        <v>-0.237040000007255</v>
      </c>
    </row>
    <row r="75" spans="1:15" s="27" customFormat="1" x14ac:dyDescent="0.25">
      <c r="A75" s="38">
        <v>24283</v>
      </c>
      <c r="B75" s="38" t="s">
        <v>11</v>
      </c>
      <c r="C75" s="38">
        <v>523565</v>
      </c>
      <c r="D75" s="150" t="s">
        <v>81</v>
      </c>
      <c r="E75" s="38" t="s">
        <v>139</v>
      </c>
      <c r="F75" s="147">
        <v>205000</v>
      </c>
      <c r="G75" s="148">
        <v>207000</v>
      </c>
      <c r="H75" s="38">
        <v>9.66</v>
      </c>
      <c r="I75" s="148">
        <f>G75*H75/1000</f>
        <v>1999.62</v>
      </c>
      <c r="J75" s="147">
        <f t="shared" si="13"/>
        <v>205000.38</v>
      </c>
      <c r="K75"/>
      <c r="L75" s="90">
        <f t="shared" si="14"/>
        <v>1999.62</v>
      </c>
      <c r="M75" s="158">
        <f t="shared" si="12"/>
        <v>0</v>
      </c>
      <c r="N75" s="95">
        <f t="shared" si="8"/>
        <v>-0.38000000000465661</v>
      </c>
    </row>
    <row r="76" spans="1:15" s="27" customFormat="1" x14ac:dyDescent="0.25">
      <c r="A76" s="38">
        <v>24284</v>
      </c>
      <c r="B76" s="83" t="s">
        <v>11</v>
      </c>
      <c r="C76" s="83">
        <v>523565</v>
      </c>
      <c r="D76" s="150" t="s">
        <v>86</v>
      </c>
      <c r="E76" s="83" t="s">
        <v>179</v>
      </c>
      <c r="F76" s="147">
        <v>175000</v>
      </c>
      <c r="G76" s="148">
        <v>176707</v>
      </c>
      <c r="H76" s="38">
        <v>9.66</v>
      </c>
      <c r="I76" s="148">
        <f>G76*H76/1000</f>
        <v>1706.9896200000001</v>
      </c>
      <c r="J76" s="147">
        <f t="shared" si="13"/>
        <v>175000.01037999999</v>
      </c>
      <c r="K76"/>
      <c r="L76" s="90">
        <f t="shared" si="14"/>
        <v>1706.9896200000001</v>
      </c>
      <c r="M76" s="158">
        <f t="shared" si="12"/>
        <v>0</v>
      </c>
      <c r="N76" s="95">
        <f t="shared" si="8"/>
        <v>-1.0379999992437661E-2</v>
      </c>
    </row>
    <row r="77" spans="1:15" s="27" customFormat="1" x14ac:dyDescent="0.25">
      <c r="A77" s="38">
        <v>24285</v>
      </c>
      <c r="B77" s="38" t="s">
        <v>12</v>
      </c>
      <c r="C77" s="38">
        <v>521045</v>
      </c>
      <c r="D77" s="150" t="s">
        <v>74</v>
      </c>
      <c r="E77" s="38" t="s">
        <v>64</v>
      </c>
      <c r="F77" s="147">
        <v>900000</v>
      </c>
      <c r="G77" s="148">
        <v>906253</v>
      </c>
      <c r="H77" s="38">
        <v>6.9</v>
      </c>
      <c r="I77" s="148">
        <f t="shared" ref="I77:I84" si="15">G77*H77/1000</f>
        <v>6253.1457</v>
      </c>
      <c r="J77" s="147">
        <f t="shared" si="13"/>
        <v>899999.85430000001</v>
      </c>
      <c r="K77"/>
      <c r="L77" s="90">
        <f t="shared" si="14"/>
        <v>6253.1457</v>
      </c>
      <c r="M77" s="158">
        <f t="shared" si="12"/>
        <v>0</v>
      </c>
      <c r="N77" s="95">
        <f t="shared" ref="N77:N92" si="16">F77-J77</f>
        <v>0.14569999999366701</v>
      </c>
    </row>
    <row r="78" spans="1:15" s="27" customFormat="1" x14ac:dyDescent="0.25">
      <c r="A78" s="38">
        <v>24286</v>
      </c>
      <c r="B78" s="83" t="s">
        <v>11</v>
      </c>
      <c r="C78" s="83">
        <v>523565</v>
      </c>
      <c r="D78" s="153" t="s">
        <v>141</v>
      </c>
      <c r="E78" s="83" t="s">
        <v>65</v>
      </c>
      <c r="F78" s="147">
        <v>515000</v>
      </c>
      <c r="G78" s="148">
        <v>520023</v>
      </c>
      <c r="H78" s="38">
        <v>9.66</v>
      </c>
      <c r="I78" s="148">
        <f t="shared" si="15"/>
        <v>5023.4221799999996</v>
      </c>
      <c r="J78" s="147">
        <f t="shared" si="13"/>
        <v>514999.57782000001</v>
      </c>
      <c r="K78"/>
      <c r="L78" s="90">
        <f t="shared" si="14"/>
        <v>5023.4221799999996</v>
      </c>
      <c r="M78" s="158">
        <f t="shared" si="12"/>
        <v>0</v>
      </c>
      <c r="N78" s="95">
        <f t="shared" si="16"/>
        <v>0.42217999999411404</v>
      </c>
    </row>
    <row r="79" spans="1:15" s="27" customFormat="1" x14ac:dyDescent="0.25">
      <c r="A79" s="38">
        <v>24287</v>
      </c>
      <c r="B79" s="38" t="s">
        <v>11</v>
      </c>
      <c r="C79" s="38">
        <v>523565</v>
      </c>
      <c r="D79" s="150" t="s">
        <v>74</v>
      </c>
      <c r="E79" s="38" t="s">
        <v>142</v>
      </c>
      <c r="F79" s="147">
        <v>300000</v>
      </c>
      <c r="G79" s="148">
        <v>302926</v>
      </c>
      <c r="H79" s="38">
        <v>9.66</v>
      </c>
      <c r="I79" s="148">
        <f t="shared" si="15"/>
        <v>2926.2651599999999</v>
      </c>
      <c r="J79" s="147">
        <f t="shared" si="13"/>
        <v>299999.73483999999</v>
      </c>
      <c r="K79"/>
      <c r="L79" s="90">
        <f t="shared" si="14"/>
        <v>2926.2651599999999</v>
      </c>
      <c r="M79" s="158">
        <f t="shared" si="12"/>
        <v>0</v>
      </c>
      <c r="N79" s="95">
        <f t="shared" si="16"/>
        <v>0.2651600000099279</v>
      </c>
    </row>
    <row r="80" spans="1:15" s="27" customFormat="1" x14ac:dyDescent="0.25">
      <c r="A80" s="38">
        <v>24288</v>
      </c>
      <c r="B80" s="38" t="s">
        <v>12</v>
      </c>
      <c r="C80" s="38">
        <v>521045</v>
      </c>
      <c r="D80" s="149" t="s">
        <v>86</v>
      </c>
      <c r="E80" s="38" t="s">
        <v>171</v>
      </c>
      <c r="F80" s="147">
        <v>1290000</v>
      </c>
      <c r="G80" s="148">
        <v>1298963</v>
      </c>
      <c r="H80" s="38">
        <v>6.9</v>
      </c>
      <c r="I80" s="148">
        <f t="shared" si="15"/>
        <v>8962.8447000000015</v>
      </c>
      <c r="J80" s="147">
        <f t="shared" si="13"/>
        <v>1290000.1553</v>
      </c>
      <c r="K80"/>
      <c r="L80" s="90">
        <f t="shared" si="14"/>
        <v>8962.8447000000015</v>
      </c>
      <c r="M80" s="158">
        <f t="shared" si="12"/>
        <v>0</v>
      </c>
      <c r="N80" s="95">
        <f t="shared" si="16"/>
        <v>-0.15529999998398125</v>
      </c>
    </row>
    <row r="81" spans="1:15" s="27" customFormat="1" x14ac:dyDescent="0.25">
      <c r="A81" s="38">
        <v>24289</v>
      </c>
      <c r="B81" s="38" t="s">
        <v>11</v>
      </c>
      <c r="C81" s="38">
        <v>523565</v>
      </c>
      <c r="D81" s="149" t="s">
        <v>75</v>
      </c>
      <c r="E81" s="38" t="s">
        <v>70</v>
      </c>
      <c r="F81" s="147">
        <v>185000</v>
      </c>
      <c r="G81" s="148">
        <v>186805</v>
      </c>
      <c r="H81" s="38">
        <v>9.66</v>
      </c>
      <c r="I81" s="148">
        <f t="shared" si="15"/>
        <v>1804.5363</v>
      </c>
      <c r="J81" s="147">
        <f t="shared" si="13"/>
        <v>185000.46369999999</v>
      </c>
      <c r="K81"/>
      <c r="L81" s="90">
        <f t="shared" si="14"/>
        <v>1804.5363</v>
      </c>
      <c r="M81" s="158">
        <f t="shared" si="12"/>
        <v>0</v>
      </c>
      <c r="N81" s="95">
        <f t="shared" si="16"/>
        <v>-0.46369999999296851</v>
      </c>
    </row>
    <row r="82" spans="1:15" s="27" customFormat="1" x14ac:dyDescent="0.25">
      <c r="A82" s="38">
        <v>24290</v>
      </c>
      <c r="B82" s="38" t="s">
        <v>11</v>
      </c>
      <c r="C82" s="38">
        <v>523565</v>
      </c>
      <c r="D82" s="149" t="s">
        <v>74</v>
      </c>
      <c r="E82" s="38" t="s">
        <v>143</v>
      </c>
      <c r="F82" s="147">
        <v>260000</v>
      </c>
      <c r="G82" s="148">
        <v>262536</v>
      </c>
      <c r="H82" s="38">
        <v>9.66</v>
      </c>
      <c r="I82" s="148">
        <f t="shared" si="15"/>
        <v>2536.0977600000001</v>
      </c>
      <c r="J82" s="147">
        <f t="shared" si="13"/>
        <v>259999.90224</v>
      </c>
      <c r="K82"/>
      <c r="L82" s="90">
        <f t="shared" si="14"/>
        <v>2536.0977600000001</v>
      </c>
      <c r="M82" s="158">
        <f t="shared" si="12"/>
        <v>0</v>
      </c>
      <c r="N82" s="95">
        <f t="shared" si="16"/>
        <v>9.7760000004200265E-2</v>
      </c>
    </row>
    <row r="83" spans="1:15" s="27" customFormat="1" x14ac:dyDescent="0.25">
      <c r="A83" s="38">
        <v>24291</v>
      </c>
      <c r="B83" s="38" t="s">
        <v>11</v>
      </c>
      <c r="C83" s="38">
        <v>523565</v>
      </c>
      <c r="D83" s="150" t="s">
        <v>85</v>
      </c>
      <c r="E83" s="38" t="s">
        <v>144</v>
      </c>
      <c r="F83" s="147">
        <v>80000</v>
      </c>
      <c r="G83" s="148">
        <v>80000</v>
      </c>
      <c r="H83" s="38">
        <v>0</v>
      </c>
      <c r="I83" s="148">
        <f t="shared" si="15"/>
        <v>0</v>
      </c>
      <c r="J83" s="147">
        <f t="shared" si="13"/>
        <v>80000</v>
      </c>
      <c r="K83"/>
      <c r="L83" s="90">
        <f t="shared" si="14"/>
        <v>0</v>
      </c>
      <c r="M83" s="158">
        <f t="shared" si="12"/>
        <v>0</v>
      </c>
      <c r="N83" s="95">
        <f t="shared" si="16"/>
        <v>0</v>
      </c>
    </row>
    <row r="84" spans="1:15" s="27" customFormat="1" x14ac:dyDescent="0.25">
      <c r="A84" s="38">
        <v>24293</v>
      </c>
      <c r="B84" s="38" t="s">
        <v>12</v>
      </c>
      <c r="C84" s="38">
        <v>521045</v>
      </c>
      <c r="D84" s="150" t="s">
        <v>72</v>
      </c>
      <c r="E84" s="38" t="s">
        <v>145</v>
      </c>
      <c r="F84" s="147">
        <v>960000</v>
      </c>
      <c r="G84" s="148">
        <v>966670</v>
      </c>
      <c r="H84" s="38">
        <v>6.9</v>
      </c>
      <c r="I84" s="148">
        <f t="shared" si="15"/>
        <v>6670.0230000000001</v>
      </c>
      <c r="J84" s="147">
        <f t="shared" si="13"/>
        <v>959999.97699999996</v>
      </c>
      <c r="K84"/>
      <c r="L84" s="90">
        <f t="shared" si="14"/>
        <v>6670.0230000000001</v>
      </c>
      <c r="M84" s="158">
        <f t="shared" si="12"/>
        <v>0</v>
      </c>
      <c r="N84" s="95">
        <f t="shared" si="16"/>
        <v>2.3000000044703484E-2</v>
      </c>
    </row>
    <row r="85" spans="1:15" s="27" customFormat="1" x14ac:dyDescent="0.25">
      <c r="A85" s="38">
        <v>24294</v>
      </c>
      <c r="B85" s="38" t="s">
        <v>12</v>
      </c>
      <c r="C85" s="38">
        <v>521045</v>
      </c>
      <c r="D85" s="150" t="s">
        <v>73</v>
      </c>
      <c r="E85" s="38" t="s">
        <v>180</v>
      </c>
      <c r="F85" s="147">
        <v>500000</v>
      </c>
      <c r="G85" s="148">
        <v>503474</v>
      </c>
      <c r="H85" s="38">
        <v>6.9</v>
      </c>
      <c r="I85" s="148">
        <f>G85*H85/1000</f>
        <v>3473.9706000000001</v>
      </c>
      <c r="J85" s="147">
        <f t="shared" si="13"/>
        <v>500000.0294</v>
      </c>
      <c r="K85"/>
      <c r="L85" s="90">
        <f t="shared" si="14"/>
        <v>3473.9706000000001</v>
      </c>
      <c r="M85" s="158">
        <f t="shared" si="12"/>
        <v>0</v>
      </c>
      <c r="N85" s="95">
        <f t="shared" si="16"/>
        <v>-2.9399999999441206E-2</v>
      </c>
    </row>
    <row r="86" spans="1:15" s="27" customFormat="1" x14ac:dyDescent="0.25">
      <c r="A86" s="38">
        <v>24295</v>
      </c>
      <c r="B86" s="38" t="s">
        <v>11</v>
      </c>
      <c r="C86" s="38">
        <v>523565</v>
      </c>
      <c r="D86" s="150" t="s">
        <v>72</v>
      </c>
      <c r="E86" s="38" t="s">
        <v>147</v>
      </c>
      <c r="F86" s="147">
        <v>330000</v>
      </c>
      <c r="G86" s="148">
        <v>333219</v>
      </c>
      <c r="H86" s="38">
        <v>9.66</v>
      </c>
      <c r="I86" s="148">
        <f t="shared" ref="I86:I87" si="17">G86*H86/1000</f>
        <v>3218.89554</v>
      </c>
      <c r="J86" s="147">
        <f t="shared" si="13"/>
        <v>330000.10446</v>
      </c>
      <c r="K86"/>
      <c r="L86" s="90">
        <f t="shared" si="14"/>
        <v>3218.89554</v>
      </c>
      <c r="M86" s="158">
        <f t="shared" si="12"/>
        <v>0</v>
      </c>
      <c r="N86" s="95">
        <f t="shared" si="16"/>
        <v>-0.10446000000229105</v>
      </c>
    </row>
    <row r="87" spans="1:15" s="27" customFormat="1" x14ac:dyDescent="0.25">
      <c r="A87" s="38">
        <v>24296</v>
      </c>
      <c r="B87" s="38" t="s">
        <v>12</v>
      </c>
      <c r="C87" s="38">
        <v>521045</v>
      </c>
      <c r="D87" s="150" t="s">
        <v>82</v>
      </c>
      <c r="E87" s="38" t="s">
        <v>148</v>
      </c>
      <c r="F87" s="147">
        <v>250000</v>
      </c>
      <c r="G87" s="148">
        <v>251737</v>
      </c>
      <c r="H87" s="38">
        <v>6.9</v>
      </c>
      <c r="I87" s="148">
        <f t="shared" si="17"/>
        <v>1736.9853000000001</v>
      </c>
      <c r="J87" s="147">
        <f t="shared" si="13"/>
        <v>250000.0147</v>
      </c>
      <c r="K87"/>
      <c r="L87" s="90">
        <f t="shared" si="14"/>
        <v>1736.9853000000001</v>
      </c>
      <c r="M87" s="158">
        <f t="shared" si="12"/>
        <v>0</v>
      </c>
      <c r="N87" s="95">
        <f t="shared" si="16"/>
        <v>-1.4699999999720603E-2</v>
      </c>
    </row>
    <row r="88" spans="1:15" s="27" customFormat="1" x14ac:dyDescent="0.25">
      <c r="A88" s="38">
        <v>24297</v>
      </c>
      <c r="B88" s="38" t="s">
        <v>11</v>
      </c>
      <c r="C88" s="38">
        <v>523565</v>
      </c>
      <c r="D88" s="149" t="s">
        <v>78</v>
      </c>
      <c r="E88" s="38" t="s">
        <v>173</v>
      </c>
      <c r="F88" s="147">
        <v>1260000</v>
      </c>
      <c r="G88" s="148">
        <v>1272290</v>
      </c>
      <c r="H88" s="38">
        <v>9.66</v>
      </c>
      <c r="I88" s="148">
        <f>G88*H88/1000</f>
        <v>12290.321400000001</v>
      </c>
      <c r="J88" s="147">
        <f t="shared" si="13"/>
        <v>1259999.6786</v>
      </c>
      <c r="K88"/>
      <c r="L88" s="90">
        <f t="shared" si="14"/>
        <v>12290.321400000001</v>
      </c>
      <c r="M88" s="158">
        <f t="shared" si="12"/>
        <v>0</v>
      </c>
      <c r="N88" s="95">
        <f t="shared" si="16"/>
        <v>0.32140000001527369</v>
      </c>
    </row>
    <row r="89" spans="1:15" s="27" customFormat="1" x14ac:dyDescent="0.25">
      <c r="A89" s="38">
        <v>24298</v>
      </c>
      <c r="B89" s="38" t="s">
        <v>12</v>
      </c>
      <c r="C89" s="38">
        <v>521045</v>
      </c>
      <c r="D89" s="150" t="s">
        <v>124</v>
      </c>
      <c r="E89" s="38" t="s">
        <v>69</v>
      </c>
      <c r="F89" s="147">
        <v>1260000</v>
      </c>
      <c r="G89" s="148">
        <v>1268754</v>
      </c>
      <c r="H89" s="38">
        <v>6.9</v>
      </c>
      <c r="I89" s="148">
        <f>G89*H89/1000</f>
        <v>8754.4025999999994</v>
      </c>
      <c r="J89" s="147">
        <f t="shared" si="13"/>
        <v>1259999.5974000001</v>
      </c>
      <c r="K89"/>
      <c r="L89" s="90">
        <f t="shared" si="14"/>
        <v>8754.4025999999994</v>
      </c>
      <c r="M89" s="158">
        <f t="shared" si="12"/>
        <v>0</v>
      </c>
      <c r="N89" s="95">
        <f t="shared" si="16"/>
        <v>0.40259999991394579</v>
      </c>
    </row>
    <row r="90" spans="1:15" s="27" customFormat="1" x14ac:dyDescent="0.25">
      <c r="A90" s="38">
        <v>24299</v>
      </c>
      <c r="B90" s="38" t="s">
        <v>11</v>
      </c>
      <c r="C90" s="38">
        <v>523565</v>
      </c>
      <c r="D90" s="150" t="s">
        <v>85</v>
      </c>
      <c r="E90" s="38" t="s">
        <v>149</v>
      </c>
      <c r="F90" s="147">
        <v>265000</v>
      </c>
      <c r="G90" s="148">
        <v>267585</v>
      </c>
      <c r="H90" s="38">
        <v>9.66</v>
      </c>
      <c r="I90" s="148">
        <f>G90*H90/1000</f>
        <v>2584.8711000000003</v>
      </c>
      <c r="J90" s="147">
        <f t="shared" si="13"/>
        <v>265000.12890000001</v>
      </c>
      <c r="K90"/>
      <c r="L90" s="90">
        <f t="shared" si="14"/>
        <v>2584.8711000000003</v>
      </c>
      <c r="M90" s="158">
        <f t="shared" si="12"/>
        <v>0</v>
      </c>
      <c r="N90" s="95">
        <f t="shared" si="16"/>
        <v>-0.12890000001061708</v>
      </c>
    </row>
    <row r="91" spans="1:15" s="27" customFormat="1" x14ac:dyDescent="0.25">
      <c r="A91" s="38">
        <v>24300</v>
      </c>
      <c r="B91" s="38" t="s">
        <v>11</v>
      </c>
      <c r="C91" s="38">
        <v>523565</v>
      </c>
      <c r="D91" s="149" t="s">
        <v>90</v>
      </c>
      <c r="E91" s="38" t="s">
        <v>150</v>
      </c>
      <c r="F91" s="147">
        <v>230000</v>
      </c>
      <c r="G91" s="148">
        <v>232243</v>
      </c>
      <c r="H91" s="38">
        <v>9.66</v>
      </c>
      <c r="I91" s="148">
        <f>G91*H91/1000</f>
        <v>2243.46738</v>
      </c>
      <c r="J91" s="147">
        <f t="shared" si="13"/>
        <v>229999.53262000001</v>
      </c>
      <c r="K91"/>
      <c r="L91" s="90">
        <f t="shared" si="14"/>
        <v>2243.46738</v>
      </c>
      <c r="M91" s="158">
        <f t="shared" si="12"/>
        <v>0</v>
      </c>
      <c r="N91" s="95">
        <f t="shared" si="16"/>
        <v>0.46737999998731539</v>
      </c>
    </row>
    <row r="92" spans="1:15" s="27" customFormat="1" x14ac:dyDescent="0.25">
      <c r="A92" s="154">
        <v>24301</v>
      </c>
      <c r="B92" s="154" t="s">
        <v>11</v>
      </c>
      <c r="C92" s="154">
        <v>521045</v>
      </c>
      <c r="D92" s="155" t="s">
        <v>74</v>
      </c>
      <c r="E92" s="154" t="s">
        <v>164</v>
      </c>
      <c r="F92" s="147">
        <f>2250000/2</f>
        <v>1125000</v>
      </c>
      <c r="G92" s="148">
        <v>1135974</v>
      </c>
      <c r="H92" s="154">
        <v>9.66</v>
      </c>
      <c r="I92" s="148">
        <f t="shared" ref="I92" si="18">G92*H92/1000</f>
        <v>10973.50884</v>
      </c>
      <c r="J92" s="147">
        <f>G92-I92</f>
        <v>1125000.49116</v>
      </c>
      <c r="L92" s="90">
        <f t="shared" si="14"/>
        <v>10973.50884</v>
      </c>
      <c r="M92" s="158">
        <f t="shared" ref="M92" si="19">I92-L92</f>
        <v>0</v>
      </c>
      <c r="N92" s="160">
        <f t="shared" si="16"/>
        <v>-0.49115999997593462</v>
      </c>
      <c r="O92" s="31"/>
    </row>
    <row r="93" spans="1:15" s="27" customFormat="1" ht="15.75" thickBot="1" x14ac:dyDescent="0.3">
      <c r="A93"/>
      <c r="B93"/>
      <c r="C93"/>
      <c r="D93" s="14"/>
      <c r="E93"/>
      <c r="F93" s="24"/>
      <c r="G93" s="24"/>
      <c r="H93"/>
      <c r="I93" s="24"/>
      <c r="J93" s="24"/>
      <c r="K93"/>
      <c r="L93" s="1"/>
      <c r="M93" s="26"/>
      <c r="N93" s="2"/>
    </row>
    <row r="94" spans="1:15" s="27" customFormat="1" ht="15.75" thickBot="1" x14ac:dyDescent="0.3">
      <c r="A94" s="138" t="s">
        <v>670</v>
      </c>
      <c r="B94" s="139"/>
      <c r="C94" s="139"/>
      <c r="D94" s="139"/>
      <c r="E94" s="140"/>
      <c r="F94" s="148">
        <f>SUM(F2:F91)</f>
        <v>54187150</v>
      </c>
      <c r="G94" s="148">
        <f t="shared" ref="G94:N94" si="20">SUM(G2:G91)</f>
        <v>54634975</v>
      </c>
      <c r="H94" s="148">
        <f t="shared" si="20"/>
        <v>734.15999999999951</v>
      </c>
      <c r="I94" s="148">
        <f t="shared" si="20"/>
        <v>447828.98742000008</v>
      </c>
      <c r="J94" s="148">
        <f t="shared" si="20"/>
        <v>54187146.012579992</v>
      </c>
      <c r="K94" s="24">
        <f t="shared" si="20"/>
        <v>0</v>
      </c>
      <c r="L94" s="148">
        <f t="shared" si="20"/>
        <v>447828.98742000008</v>
      </c>
      <c r="M94" s="148">
        <f t="shared" si="20"/>
        <v>0</v>
      </c>
      <c r="N94" s="148">
        <f t="shared" si="20"/>
        <v>4.0021199996117502</v>
      </c>
    </row>
    <row r="95" spans="1:15" x14ac:dyDescent="0.25">
      <c r="I95" s="24">
        <f t="shared" ref="I95" si="21">G95*H95/1000</f>
        <v>0</v>
      </c>
      <c r="J95" s="24">
        <f t="shared" ref="J95" si="22">G95-I95</f>
        <v>0</v>
      </c>
      <c r="L95" s="1">
        <f t="shared" ref="L95" si="23">G95*H95/1000</f>
        <v>0</v>
      </c>
      <c r="M95" s="26">
        <f t="shared" ref="M95" si="24">I95-L95</f>
        <v>0</v>
      </c>
      <c r="N95" s="2">
        <f t="shared" ref="N95" si="25">F95-J95</f>
        <v>0</v>
      </c>
    </row>
  </sheetData>
  <autoFilter ref="A1:O1" xr:uid="{4E9CD022-CCC6-46E3-9DA0-B978FDE95501}"/>
  <mergeCells count="1">
    <mergeCell ref="A94:E94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69BBE-D44D-4349-94A6-62137E762FF0}">
  <dimension ref="A1:N394"/>
  <sheetViews>
    <sheetView zoomScale="130" zoomScaleNormal="130" workbookViewId="0">
      <pane ySplit="1" topLeftCell="A95" activePane="bottomLeft" state="frozen"/>
      <selection pane="bottomLeft" activeCell="A109" sqref="A109:E109"/>
    </sheetView>
  </sheetViews>
  <sheetFormatPr baseColWidth="10" defaultRowHeight="15" x14ac:dyDescent="0.25"/>
  <cols>
    <col min="1" max="1" width="8.28515625" customWidth="1"/>
    <col min="3" max="3" width="9.7109375" customWidth="1"/>
    <col min="4" max="4" width="8.7109375" customWidth="1"/>
    <col min="5" max="5" width="32.7109375" bestFit="1" customWidth="1"/>
    <col min="6" max="6" width="13.85546875" bestFit="1" customWidth="1"/>
    <col min="7" max="7" width="15" bestFit="1" customWidth="1"/>
    <col min="10" max="10" width="14.140625" style="34" customWidth="1"/>
    <col min="14" max="14" width="13.140625" customWidth="1"/>
  </cols>
  <sheetData>
    <row r="1" spans="1:14" x14ac:dyDescent="0.25">
      <c r="A1" s="141" t="s">
        <v>130</v>
      </c>
      <c r="B1" s="142" t="s">
        <v>13</v>
      </c>
      <c r="C1" s="142" t="s">
        <v>80</v>
      </c>
      <c r="D1" s="142" t="s">
        <v>76</v>
      </c>
      <c r="E1" s="142" t="s">
        <v>14</v>
      </c>
      <c r="F1" s="143" t="s">
        <v>1</v>
      </c>
      <c r="G1" s="144" t="s">
        <v>3</v>
      </c>
      <c r="H1" s="144" t="s">
        <v>187</v>
      </c>
      <c r="I1" s="145" t="s">
        <v>2</v>
      </c>
      <c r="J1" s="146" t="s">
        <v>1</v>
      </c>
      <c r="L1" s="96" t="s">
        <v>154</v>
      </c>
      <c r="M1" s="97" t="s">
        <v>155</v>
      </c>
      <c r="N1" s="97" t="s">
        <v>155</v>
      </c>
    </row>
    <row r="2" spans="1:14" x14ac:dyDescent="0.25">
      <c r="A2" s="38">
        <v>24371</v>
      </c>
      <c r="B2" s="38" t="s">
        <v>11</v>
      </c>
      <c r="C2" s="38">
        <v>523565</v>
      </c>
      <c r="D2" s="38" t="s">
        <v>124</v>
      </c>
      <c r="E2" s="38" t="s">
        <v>181</v>
      </c>
      <c r="F2" s="147">
        <v>105000</v>
      </c>
      <c r="G2" s="38">
        <v>106024</v>
      </c>
      <c r="H2" s="38">
        <v>9.66</v>
      </c>
      <c r="I2" s="148">
        <f t="shared" ref="I2:I14" si="0">G2*H2/1000</f>
        <v>1024.19184</v>
      </c>
      <c r="J2" s="147">
        <f>G2-I2</f>
        <v>104999.80816</v>
      </c>
      <c r="L2" s="90">
        <f>G2*H2/1000</f>
        <v>1024.19184</v>
      </c>
      <c r="M2" s="158">
        <f>I2-L2</f>
        <v>0</v>
      </c>
      <c r="N2" s="95">
        <f>F2-J2</f>
        <v>0.19183999999950174</v>
      </c>
    </row>
    <row r="3" spans="1:14" x14ac:dyDescent="0.25">
      <c r="A3" s="38">
        <v>24372</v>
      </c>
      <c r="B3" s="38" t="s">
        <v>11</v>
      </c>
      <c r="C3" s="38">
        <v>523565</v>
      </c>
      <c r="D3" s="149" t="s">
        <v>72</v>
      </c>
      <c r="E3" s="38" t="s">
        <v>156</v>
      </c>
      <c r="F3" s="147">
        <v>165000</v>
      </c>
      <c r="G3" s="148">
        <v>166609</v>
      </c>
      <c r="H3" s="38">
        <v>9.66</v>
      </c>
      <c r="I3" s="148">
        <f t="shared" si="0"/>
        <v>1609.4429399999999</v>
      </c>
      <c r="J3" s="147">
        <f>G3-I3</f>
        <v>164999.55705999999</v>
      </c>
      <c r="L3" s="90">
        <f>G3*H3/1000</f>
        <v>1609.4429399999999</v>
      </c>
      <c r="M3" s="158">
        <f>I3-L3</f>
        <v>0</v>
      </c>
      <c r="N3" s="95">
        <f t="shared" ref="N3:N18" si="1">F3-J3</f>
        <v>0.44294000000809319</v>
      </c>
    </row>
    <row r="4" spans="1:14" x14ac:dyDescent="0.25">
      <c r="A4" s="38">
        <v>24373</v>
      </c>
      <c r="B4" s="38" t="s">
        <v>11</v>
      </c>
      <c r="C4" s="38">
        <v>523565</v>
      </c>
      <c r="D4" s="149" t="s">
        <v>85</v>
      </c>
      <c r="E4" s="38" t="s">
        <v>157</v>
      </c>
      <c r="F4" s="147">
        <v>130000</v>
      </c>
      <c r="G4" s="148">
        <v>131268</v>
      </c>
      <c r="H4" s="38">
        <v>9.66</v>
      </c>
      <c r="I4" s="148">
        <f t="shared" si="0"/>
        <v>1268.0488800000001</v>
      </c>
      <c r="J4" s="147">
        <f>G4-I4</f>
        <v>129999.95112</v>
      </c>
      <c r="L4" s="90">
        <f>G4*H4/1000</f>
        <v>1268.0488800000001</v>
      </c>
      <c r="M4" s="158">
        <f>I4-L4</f>
        <v>0</v>
      </c>
      <c r="N4" s="95">
        <f t="shared" si="1"/>
        <v>4.8880000002100132E-2</v>
      </c>
    </row>
    <row r="5" spans="1:14" x14ac:dyDescent="0.25">
      <c r="A5" s="38">
        <v>24374</v>
      </c>
      <c r="B5" s="38" t="s">
        <v>12</v>
      </c>
      <c r="C5" s="38">
        <v>521045</v>
      </c>
      <c r="D5" s="38" t="s">
        <v>182</v>
      </c>
      <c r="E5" s="38" t="s">
        <v>5</v>
      </c>
      <c r="F5" s="147">
        <v>1200000</v>
      </c>
      <c r="G5" s="148">
        <v>1208338</v>
      </c>
      <c r="H5" s="38">
        <v>6.9</v>
      </c>
      <c r="I5" s="148">
        <f t="shared" si="0"/>
        <v>8337.5321999999996</v>
      </c>
      <c r="J5" s="147">
        <f t="shared" ref="J5" si="2">G5-I5</f>
        <v>1200000.4678</v>
      </c>
      <c r="L5" s="90">
        <f t="shared" ref="L5:L66" si="3">G5*H5/1000</f>
        <v>8337.5321999999996</v>
      </c>
      <c r="M5" s="158">
        <f t="shared" ref="M5:M45" si="4">I5-L5</f>
        <v>0</v>
      </c>
      <c r="N5" s="95">
        <f t="shared" si="1"/>
        <v>-0.46779999998398125</v>
      </c>
    </row>
    <row r="6" spans="1:14" x14ac:dyDescent="0.25">
      <c r="A6" s="38">
        <v>24375</v>
      </c>
      <c r="B6" s="38" t="s">
        <v>12</v>
      </c>
      <c r="C6" s="38">
        <v>521045</v>
      </c>
      <c r="D6" s="149" t="s">
        <v>74</v>
      </c>
      <c r="E6" s="38" t="s">
        <v>158</v>
      </c>
      <c r="F6" s="147">
        <v>250000</v>
      </c>
      <c r="G6" s="148">
        <v>251737</v>
      </c>
      <c r="H6" s="38">
        <v>6.9</v>
      </c>
      <c r="I6" s="148">
        <f t="shared" si="0"/>
        <v>1736.9853000000001</v>
      </c>
      <c r="J6" s="147">
        <f>G6-I6</f>
        <v>250000.0147</v>
      </c>
      <c r="L6" s="90">
        <f t="shared" si="3"/>
        <v>1736.9853000000001</v>
      </c>
      <c r="M6" s="158">
        <f t="shared" si="4"/>
        <v>0</v>
      </c>
      <c r="N6" s="95">
        <f t="shared" si="1"/>
        <v>-1.4699999999720603E-2</v>
      </c>
    </row>
    <row r="7" spans="1:14" x14ac:dyDescent="0.25">
      <c r="A7" s="38">
        <v>24376</v>
      </c>
      <c r="B7" s="38" t="s">
        <v>12</v>
      </c>
      <c r="C7" s="38">
        <v>521045</v>
      </c>
      <c r="D7" s="149" t="s">
        <v>74</v>
      </c>
      <c r="E7" s="38" t="s">
        <v>6</v>
      </c>
      <c r="F7" s="147">
        <v>750000</v>
      </c>
      <c r="G7" s="148">
        <v>755211</v>
      </c>
      <c r="H7" s="38">
        <v>6.9</v>
      </c>
      <c r="I7" s="148">
        <f t="shared" si="0"/>
        <v>5210.9558999999999</v>
      </c>
      <c r="J7" s="147">
        <f t="shared" ref="J7" si="5">G7-I7</f>
        <v>750000.04410000006</v>
      </c>
      <c r="L7" s="90">
        <f t="shared" si="3"/>
        <v>5210.9558999999999</v>
      </c>
      <c r="M7" s="158">
        <f t="shared" si="4"/>
        <v>0</v>
      </c>
      <c r="N7" s="95">
        <f t="shared" si="1"/>
        <v>-4.4100000057369471E-2</v>
      </c>
    </row>
    <row r="8" spans="1:14" x14ac:dyDescent="0.25">
      <c r="A8" s="38">
        <v>24377</v>
      </c>
      <c r="B8" s="38" t="s">
        <v>12</v>
      </c>
      <c r="C8" s="38">
        <v>521045</v>
      </c>
      <c r="D8" s="149" t="s">
        <v>183</v>
      </c>
      <c r="E8" s="38" t="s">
        <v>184</v>
      </c>
      <c r="F8" s="147">
        <v>335000</v>
      </c>
      <c r="G8" s="148">
        <v>337328</v>
      </c>
      <c r="H8" s="38">
        <v>6.9</v>
      </c>
      <c r="I8" s="148">
        <f t="shared" si="0"/>
        <v>2327.5632000000001</v>
      </c>
      <c r="J8" s="147">
        <f>G8-I8</f>
        <v>335000.43680000002</v>
      </c>
      <c r="L8" s="90">
        <f t="shared" si="3"/>
        <v>2327.5632000000001</v>
      </c>
      <c r="M8" s="158">
        <f t="shared" si="4"/>
        <v>0</v>
      </c>
      <c r="N8" s="95">
        <f t="shared" si="1"/>
        <v>-0.43680000002495944</v>
      </c>
    </row>
    <row r="9" spans="1:14" x14ac:dyDescent="0.25">
      <c r="A9" s="38">
        <v>24378</v>
      </c>
      <c r="B9" s="38" t="s">
        <v>12</v>
      </c>
      <c r="C9" s="38">
        <v>521045</v>
      </c>
      <c r="D9" s="150" t="s">
        <v>74</v>
      </c>
      <c r="E9" s="38" t="s">
        <v>7</v>
      </c>
      <c r="F9" s="147">
        <v>1560000</v>
      </c>
      <c r="G9" s="148">
        <v>1570839</v>
      </c>
      <c r="H9" s="38">
        <v>6.9</v>
      </c>
      <c r="I9" s="148">
        <f t="shared" si="0"/>
        <v>10838.7891</v>
      </c>
      <c r="J9" s="147">
        <f t="shared" ref="J9:J31" si="6">G9-I9</f>
        <v>1560000.2109000001</v>
      </c>
      <c r="L9" s="90">
        <f t="shared" si="3"/>
        <v>10838.7891</v>
      </c>
      <c r="M9" s="158">
        <f t="shared" si="4"/>
        <v>0</v>
      </c>
      <c r="N9" s="95">
        <f t="shared" si="1"/>
        <v>-0.21090000006370246</v>
      </c>
    </row>
    <row r="10" spans="1:14" x14ac:dyDescent="0.25">
      <c r="A10" s="38">
        <v>24379</v>
      </c>
      <c r="B10" s="38" t="s">
        <v>12</v>
      </c>
      <c r="C10" s="38">
        <v>521045</v>
      </c>
      <c r="D10" s="150" t="s">
        <v>74</v>
      </c>
      <c r="E10" s="38" t="s">
        <v>185</v>
      </c>
      <c r="F10" s="147">
        <v>250000</v>
      </c>
      <c r="G10" s="148">
        <v>251737</v>
      </c>
      <c r="H10" s="38">
        <v>6.9</v>
      </c>
      <c r="I10" s="148">
        <f t="shared" si="0"/>
        <v>1736.9853000000001</v>
      </c>
      <c r="J10" s="147">
        <f t="shared" si="6"/>
        <v>250000.0147</v>
      </c>
      <c r="L10" s="90">
        <f t="shared" si="3"/>
        <v>1736.9853000000001</v>
      </c>
      <c r="M10" s="158">
        <f t="shared" si="4"/>
        <v>0</v>
      </c>
      <c r="N10" s="95">
        <f t="shared" si="1"/>
        <v>-1.4699999999720603E-2</v>
      </c>
    </row>
    <row r="11" spans="1:14" x14ac:dyDescent="0.25">
      <c r="A11" s="38">
        <v>24380</v>
      </c>
      <c r="B11" s="38" t="s">
        <v>12</v>
      </c>
      <c r="C11" s="38">
        <v>521045</v>
      </c>
      <c r="D11" s="149" t="s">
        <v>186</v>
      </c>
      <c r="E11" s="38" t="s">
        <v>174</v>
      </c>
      <c r="F11" s="147">
        <v>250000</v>
      </c>
      <c r="G11" s="148">
        <v>251737</v>
      </c>
      <c r="H11" s="38">
        <v>6.9</v>
      </c>
      <c r="I11" s="148">
        <f t="shared" si="0"/>
        <v>1736.9853000000001</v>
      </c>
      <c r="J11" s="147">
        <f t="shared" si="6"/>
        <v>250000.0147</v>
      </c>
      <c r="L11" s="90">
        <f t="shared" si="3"/>
        <v>1736.9853000000001</v>
      </c>
      <c r="M11" s="158">
        <f t="shared" si="4"/>
        <v>0</v>
      </c>
      <c r="N11" s="95">
        <f t="shared" si="1"/>
        <v>-1.4699999999720603E-2</v>
      </c>
    </row>
    <row r="12" spans="1:14" x14ac:dyDescent="0.25">
      <c r="A12" s="38">
        <v>24381</v>
      </c>
      <c r="B12" s="38" t="s">
        <v>11</v>
      </c>
      <c r="C12" s="38">
        <v>523565</v>
      </c>
      <c r="D12" s="149" t="s">
        <v>78</v>
      </c>
      <c r="E12" s="38" t="s">
        <v>79</v>
      </c>
      <c r="F12" s="147">
        <v>150000</v>
      </c>
      <c r="G12" s="148">
        <v>151463</v>
      </c>
      <c r="H12" s="38">
        <v>9.66</v>
      </c>
      <c r="I12" s="148">
        <f t="shared" si="0"/>
        <v>1463.13258</v>
      </c>
      <c r="J12" s="147">
        <f t="shared" si="6"/>
        <v>149999.86742</v>
      </c>
      <c r="L12" s="90">
        <f t="shared" si="3"/>
        <v>1463.13258</v>
      </c>
      <c r="M12" s="158">
        <f t="shared" si="4"/>
        <v>0</v>
      </c>
      <c r="N12" s="95">
        <f t="shared" si="1"/>
        <v>0.13258000000496395</v>
      </c>
    </row>
    <row r="13" spans="1:14" x14ac:dyDescent="0.25">
      <c r="A13" s="38">
        <v>24382</v>
      </c>
      <c r="B13" s="38" t="s">
        <v>12</v>
      </c>
      <c r="C13" s="38">
        <v>521045</v>
      </c>
      <c r="D13" s="149" t="s">
        <v>189</v>
      </c>
      <c r="E13" s="38" t="s">
        <v>188</v>
      </c>
      <c r="F13" s="147">
        <v>750000</v>
      </c>
      <c r="G13" s="148">
        <v>755211</v>
      </c>
      <c r="H13" s="38">
        <v>6.9</v>
      </c>
      <c r="I13" s="148">
        <f t="shared" si="0"/>
        <v>5210.9558999999999</v>
      </c>
      <c r="J13" s="147">
        <f t="shared" si="6"/>
        <v>750000.04410000006</v>
      </c>
      <c r="L13" s="90">
        <f t="shared" si="3"/>
        <v>5210.9558999999999</v>
      </c>
      <c r="M13" s="158">
        <f t="shared" si="4"/>
        <v>0</v>
      </c>
      <c r="N13" s="95">
        <f t="shared" si="1"/>
        <v>-4.4100000057369471E-2</v>
      </c>
    </row>
    <row r="14" spans="1:14" x14ac:dyDescent="0.25">
      <c r="A14" s="38">
        <v>24383</v>
      </c>
      <c r="B14" s="38" t="s">
        <v>11</v>
      </c>
      <c r="C14" s="38">
        <v>523565</v>
      </c>
      <c r="D14" s="149" t="s">
        <v>190</v>
      </c>
      <c r="E14" s="38" t="s">
        <v>8</v>
      </c>
      <c r="F14" s="147">
        <v>150000</v>
      </c>
      <c r="G14" s="148">
        <v>151463</v>
      </c>
      <c r="H14" s="38">
        <v>9.66</v>
      </c>
      <c r="I14" s="148">
        <f t="shared" si="0"/>
        <v>1463.13258</v>
      </c>
      <c r="J14" s="147">
        <f t="shared" si="6"/>
        <v>149999.86742</v>
      </c>
      <c r="L14" s="90">
        <f t="shared" si="3"/>
        <v>1463.13258</v>
      </c>
      <c r="M14" s="158">
        <f t="shared" si="4"/>
        <v>0</v>
      </c>
      <c r="N14" s="95">
        <f t="shared" si="1"/>
        <v>0.13258000000496395</v>
      </c>
    </row>
    <row r="15" spans="1:14" x14ac:dyDescent="0.25">
      <c r="A15" s="38">
        <v>24384</v>
      </c>
      <c r="B15" s="38" t="s">
        <v>12</v>
      </c>
      <c r="C15" s="38">
        <v>521045</v>
      </c>
      <c r="D15" s="149" t="s">
        <v>82</v>
      </c>
      <c r="E15" s="38" t="s">
        <v>9</v>
      </c>
      <c r="F15" s="147">
        <v>610000</v>
      </c>
      <c r="G15" s="148">
        <v>614238</v>
      </c>
      <c r="H15" s="38">
        <v>6.9</v>
      </c>
      <c r="I15" s="148">
        <f t="shared" ref="I15:I16" si="7">G15*H15/1000</f>
        <v>4238.2422000000006</v>
      </c>
      <c r="J15" s="147">
        <f t="shared" si="6"/>
        <v>609999.75780000002</v>
      </c>
      <c r="L15" s="90">
        <f t="shared" si="3"/>
        <v>4238.2422000000006</v>
      </c>
      <c r="M15" s="158">
        <f t="shared" si="4"/>
        <v>0</v>
      </c>
      <c r="N15" s="95">
        <f t="shared" si="1"/>
        <v>0.24219999997876585</v>
      </c>
    </row>
    <row r="16" spans="1:14" x14ac:dyDescent="0.25">
      <c r="A16" s="38">
        <v>24385</v>
      </c>
      <c r="B16" s="38" t="s">
        <v>11</v>
      </c>
      <c r="C16" s="38">
        <v>523565</v>
      </c>
      <c r="D16" s="149" t="s">
        <v>183</v>
      </c>
      <c r="E16" s="38" t="s">
        <v>191</v>
      </c>
      <c r="F16" s="147">
        <v>65000</v>
      </c>
      <c r="G16" s="148">
        <v>65000</v>
      </c>
      <c r="H16" s="38">
        <v>0</v>
      </c>
      <c r="I16" s="148">
        <f t="shared" si="7"/>
        <v>0</v>
      </c>
      <c r="J16" s="147">
        <f t="shared" si="6"/>
        <v>65000</v>
      </c>
      <c r="L16" s="90">
        <f t="shared" si="3"/>
        <v>0</v>
      </c>
      <c r="M16" s="158">
        <f t="shared" si="4"/>
        <v>0</v>
      </c>
      <c r="N16" s="95">
        <f t="shared" si="1"/>
        <v>0</v>
      </c>
    </row>
    <row r="17" spans="1:14" x14ac:dyDescent="0.25">
      <c r="A17" s="38">
        <v>24386</v>
      </c>
      <c r="B17" s="38" t="s">
        <v>11</v>
      </c>
      <c r="C17" s="38">
        <v>523565</v>
      </c>
      <c r="D17" s="149" t="s">
        <v>192</v>
      </c>
      <c r="E17" s="38" t="s">
        <v>193</v>
      </c>
      <c r="F17" s="147">
        <v>235000</v>
      </c>
      <c r="G17" s="148">
        <v>237292</v>
      </c>
      <c r="H17" s="38">
        <v>9.66</v>
      </c>
      <c r="I17" s="148">
        <f>G17*H17/1000</f>
        <v>2292.2407200000002</v>
      </c>
      <c r="J17" s="147">
        <f t="shared" si="6"/>
        <v>234999.75928</v>
      </c>
      <c r="L17" s="90">
        <f t="shared" si="3"/>
        <v>2292.2407200000002</v>
      </c>
      <c r="M17" s="158">
        <f t="shared" si="4"/>
        <v>0</v>
      </c>
      <c r="N17" s="95">
        <f t="shared" si="1"/>
        <v>0.24072000000160187</v>
      </c>
    </row>
    <row r="18" spans="1:14" x14ac:dyDescent="0.25">
      <c r="A18" s="38">
        <v>24387</v>
      </c>
      <c r="B18" s="38" t="s">
        <v>11</v>
      </c>
      <c r="C18" s="38">
        <v>523565</v>
      </c>
      <c r="D18" s="149" t="s">
        <v>72</v>
      </c>
      <c r="E18" s="38" t="s">
        <v>17</v>
      </c>
      <c r="F18" s="147">
        <v>225000</v>
      </c>
      <c r="G18" s="148">
        <v>227195</v>
      </c>
      <c r="H18" s="38">
        <v>9.66</v>
      </c>
      <c r="I18" s="148">
        <f t="shared" ref="I18" si="8">G18*H18/1000</f>
        <v>2194.7037</v>
      </c>
      <c r="J18" s="147">
        <f t="shared" si="6"/>
        <v>225000.29629999999</v>
      </c>
      <c r="L18" s="90">
        <f t="shared" si="3"/>
        <v>2194.7037</v>
      </c>
      <c r="M18" s="158">
        <f t="shared" si="4"/>
        <v>0</v>
      </c>
      <c r="N18" s="95">
        <f t="shared" si="1"/>
        <v>-0.29629999998724088</v>
      </c>
    </row>
    <row r="19" spans="1:14" x14ac:dyDescent="0.25">
      <c r="A19" s="38">
        <v>24388</v>
      </c>
      <c r="B19" s="38" t="s">
        <v>12</v>
      </c>
      <c r="C19" s="38">
        <v>521045</v>
      </c>
      <c r="D19" s="149" t="s">
        <v>85</v>
      </c>
      <c r="E19" s="38" t="s">
        <v>18</v>
      </c>
      <c r="F19" s="147">
        <v>920000</v>
      </c>
      <c r="G19" s="148">
        <v>926392</v>
      </c>
      <c r="H19" s="38">
        <v>6.9</v>
      </c>
      <c r="I19" s="148">
        <f>G19*H19/1000</f>
        <v>6392.104800000001</v>
      </c>
      <c r="J19" s="147">
        <f t="shared" si="6"/>
        <v>919999.89520000003</v>
      </c>
      <c r="L19" s="90">
        <f t="shared" si="3"/>
        <v>6392.104800000001</v>
      </c>
      <c r="M19" s="158">
        <f t="shared" si="4"/>
        <v>0</v>
      </c>
      <c r="N19" s="95">
        <f>F19-J19</f>
        <v>0.10479999997187406</v>
      </c>
    </row>
    <row r="20" spans="1:14" x14ac:dyDescent="0.25">
      <c r="A20" s="38">
        <v>24389</v>
      </c>
      <c r="B20" s="38" t="s">
        <v>11</v>
      </c>
      <c r="C20" s="38">
        <v>523565</v>
      </c>
      <c r="D20" s="149" t="s">
        <v>78</v>
      </c>
      <c r="E20" s="38" t="s">
        <v>19</v>
      </c>
      <c r="F20" s="147">
        <v>430000</v>
      </c>
      <c r="G20" s="148">
        <v>434194</v>
      </c>
      <c r="H20" s="38">
        <v>9.66</v>
      </c>
      <c r="I20" s="148">
        <f t="shared" ref="I20:I21" si="9">G20*H20/1000</f>
        <v>4194.3140400000002</v>
      </c>
      <c r="J20" s="147">
        <f t="shared" si="6"/>
        <v>429999.68595999997</v>
      </c>
      <c r="L20" s="90">
        <f t="shared" si="3"/>
        <v>4194.3140400000002</v>
      </c>
      <c r="M20" s="158">
        <f t="shared" si="4"/>
        <v>0</v>
      </c>
      <c r="N20" s="95">
        <f t="shared" ref="N20:N66" si="10">F20-J20</f>
        <v>0.31404000002657995</v>
      </c>
    </row>
    <row r="21" spans="1:14" x14ac:dyDescent="0.25">
      <c r="A21" s="38">
        <v>24390</v>
      </c>
      <c r="B21" s="38" t="s">
        <v>12</v>
      </c>
      <c r="C21" s="38">
        <v>521045</v>
      </c>
      <c r="D21" s="149" t="s">
        <v>186</v>
      </c>
      <c r="E21" s="38" t="s">
        <v>194</v>
      </c>
      <c r="F21" s="147">
        <v>1000000</v>
      </c>
      <c r="G21" s="148">
        <v>1006948</v>
      </c>
      <c r="H21" s="38">
        <v>6.9</v>
      </c>
      <c r="I21" s="148">
        <f t="shared" si="9"/>
        <v>6947.9412000000002</v>
      </c>
      <c r="J21" s="147">
        <f t="shared" si="6"/>
        <v>1000000.0588</v>
      </c>
      <c r="L21" s="90">
        <f t="shared" si="3"/>
        <v>6947.9412000000002</v>
      </c>
      <c r="M21" s="158">
        <f t="shared" si="4"/>
        <v>0</v>
      </c>
      <c r="N21" s="95">
        <f t="shared" si="10"/>
        <v>-5.8799999998882413E-2</v>
      </c>
    </row>
    <row r="22" spans="1:14" x14ac:dyDescent="0.25">
      <c r="A22" s="38">
        <v>24391</v>
      </c>
      <c r="B22" s="38" t="s">
        <v>12</v>
      </c>
      <c r="C22" s="38">
        <v>521045</v>
      </c>
      <c r="D22" s="149" t="s">
        <v>196</v>
      </c>
      <c r="E22" s="38" t="s">
        <v>195</v>
      </c>
      <c r="F22" s="147">
        <v>500000</v>
      </c>
      <c r="G22" s="148">
        <v>503474</v>
      </c>
      <c r="H22" s="38">
        <v>6.9</v>
      </c>
      <c r="I22" s="148">
        <f>G22*H22/1000</f>
        <v>3473.9706000000001</v>
      </c>
      <c r="J22" s="147">
        <f t="shared" si="6"/>
        <v>500000.0294</v>
      </c>
      <c r="L22" s="90">
        <f t="shared" si="3"/>
        <v>3473.9706000000001</v>
      </c>
      <c r="M22" s="158">
        <f t="shared" si="4"/>
        <v>0</v>
      </c>
      <c r="N22" s="95">
        <f t="shared" si="10"/>
        <v>-2.9399999999441206E-2</v>
      </c>
    </row>
    <row r="23" spans="1:14" x14ac:dyDescent="0.25">
      <c r="A23" s="38">
        <v>24392</v>
      </c>
      <c r="B23" s="38" t="s">
        <v>11</v>
      </c>
      <c r="C23" s="38">
        <v>523565</v>
      </c>
      <c r="D23" s="149" t="s">
        <v>86</v>
      </c>
      <c r="E23" s="38" t="s">
        <v>21</v>
      </c>
      <c r="F23" s="147">
        <v>980000</v>
      </c>
      <c r="G23" s="148">
        <v>989559</v>
      </c>
      <c r="H23" s="38">
        <v>9.66</v>
      </c>
      <c r="I23" s="148">
        <f t="shared" ref="I23:I31" si="11">G23*H23/1000</f>
        <v>9559.1399399999991</v>
      </c>
      <c r="J23" s="147">
        <f t="shared" si="6"/>
        <v>979999.86005999998</v>
      </c>
      <c r="L23" s="90">
        <f t="shared" si="3"/>
        <v>9559.1399399999991</v>
      </c>
      <c r="M23" s="158">
        <f t="shared" si="4"/>
        <v>0</v>
      </c>
      <c r="N23" s="95">
        <f t="shared" si="10"/>
        <v>0.13994000002276152</v>
      </c>
    </row>
    <row r="24" spans="1:14" x14ac:dyDescent="0.25">
      <c r="A24" s="38">
        <v>24393</v>
      </c>
      <c r="B24" s="38" t="s">
        <v>11</v>
      </c>
      <c r="C24" s="38">
        <v>523565</v>
      </c>
      <c r="D24" s="150" t="s">
        <v>87</v>
      </c>
      <c r="E24" s="38" t="s">
        <v>22</v>
      </c>
      <c r="F24" s="147">
        <v>490000</v>
      </c>
      <c r="G24" s="148">
        <v>494780</v>
      </c>
      <c r="H24" s="38">
        <v>9.66</v>
      </c>
      <c r="I24" s="148">
        <f t="shared" si="11"/>
        <v>4779.5747999999994</v>
      </c>
      <c r="J24" s="147">
        <f t="shared" si="6"/>
        <v>490000.4252</v>
      </c>
      <c r="L24" s="90">
        <f t="shared" si="3"/>
        <v>4779.5747999999994</v>
      </c>
      <c r="M24" s="158">
        <f t="shared" si="4"/>
        <v>0</v>
      </c>
      <c r="N24" s="95">
        <f t="shared" si="10"/>
        <v>-0.42519999999785796</v>
      </c>
    </row>
    <row r="25" spans="1:14" x14ac:dyDescent="0.25">
      <c r="A25" s="38">
        <v>24394</v>
      </c>
      <c r="B25" s="38" t="s">
        <v>11</v>
      </c>
      <c r="C25" s="38">
        <v>523565</v>
      </c>
      <c r="D25" s="150" t="s">
        <v>124</v>
      </c>
      <c r="E25" s="38" t="s">
        <v>23</v>
      </c>
      <c r="F25" s="147">
        <v>500000</v>
      </c>
      <c r="G25" s="148">
        <v>504877</v>
      </c>
      <c r="H25" s="38">
        <v>9.66</v>
      </c>
      <c r="I25" s="148">
        <f t="shared" si="11"/>
        <v>4877.1118200000001</v>
      </c>
      <c r="J25" s="147">
        <f t="shared" si="6"/>
        <v>499999.88818000001</v>
      </c>
      <c r="L25" s="90">
        <f t="shared" si="3"/>
        <v>4877.1118200000001</v>
      </c>
      <c r="M25" s="158">
        <f t="shared" si="4"/>
        <v>0</v>
      </c>
      <c r="N25" s="95">
        <f t="shared" si="10"/>
        <v>0.1118199999909848</v>
      </c>
    </row>
    <row r="26" spans="1:14" x14ac:dyDescent="0.25">
      <c r="A26" s="38">
        <v>24395</v>
      </c>
      <c r="B26" s="38" t="s">
        <v>11</v>
      </c>
      <c r="C26" s="38">
        <v>523565</v>
      </c>
      <c r="D26" s="149" t="s">
        <v>73</v>
      </c>
      <c r="E26" s="38" t="s">
        <v>24</v>
      </c>
      <c r="F26" s="147">
        <v>750000</v>
      </c>
      <c r="G26" s="148">
        <v>757316</v>
      </c>
      <c r="H26" s="38">
        <v>9.66</v>
      </c>
      <c r="I26" s="148">
        <f t="shared" si="11"/>
        <v>7315.6725600000009</v>
      </c>
      <c r="J26" s="147">
        <f t="shared" si="6"/>
        <v>750000.32744000002</v>
      </c>
      <c r="L26" s="90">
        <f t="shared" si="3"/>
        <v>7315.6725600000009</v>
      </c>
      <c r="M26" s="158">
        <f t="shared" si="4"/>
        <v>0</v>
      </c>
      <c r="N26" s="95">
        <f t="shared" si="10"/>
        <v>-0.32744000002276152</v>
      </c>
    </row>
    <row r="27" spans="1:14" x14ac:dyDescent="0.25">
      <c r="A27" s="38">
        <v>24396</v>
      </c>
      <c r="B27" s="38" t="s">
        <v>11</v>
      </c>
      <c r="C27" s="38">
        <v>523565</v>
      </c>
      <c r="D27" s="150" t="s">
        <v>73</v>
      </c>
      <c r="E27" s="38" t="s">
        <v>88</v>
      </c>
      <c r="F27" s="147">
        <v>520000</v>
      </c>
      <c r="G27" s="148">
        <v>525072</v>
      </c>
      <c r="H27" s="38">
        <v>9.66</v>
      </c>
      <c r="I27" s="148">
        <f t="shared" si="11"/>
        <v>5072.1955200000002</v>
      </c>
      <c r="J27" s="147">
        <f t="shared" si="6"/>
        <v>519999.80447999999</v>
      </c>
      <c r="L27" s="90">
        <f t="shared" si="3"/>
        <v>5072.1955200000002</v>
      </c>
      <c r="M27" s="158">
        <f t="shared" si="4"/>
        <v>0</v>
      </c>
      <c r="N27" s="95">
        <f t="shared" si="10"/>
        <v>0.19552000000840053</v>
      </c>
    </row>
    <row r="28" spans="1:14" x14ac:dyDescent="0.25">
      <c r="A28" s="38">
        <v>24397</v>
      </c>
      <c r="B28" s="38" t="s">
        <v>11</v>
      </c>
      <c r="C28" s="38">
        <v>523565</v>
      </c>
      <c r="D28" s="150" t="s">
        <v>86</v>
      </c>
      <c r="E28" s="38" t="s">
        <v>26</v>
      </c>
      <c r="F28" s="147">
        <v>540000</v>
      </c>
      <c r="G28" s="148">
        <v>545267</v>
      </c>
      <c r="H28" s="38">
        <v>9.66</v>
      </c>
      <c r="I28" s="148">
        <f t="shared" si="11"/>
        <v>5267.2792199999994</v>
      </c>
      <c r="J28" s="147">
        <f t="shared" si="6"/>
        <v>539999.72077999997</v>
      </c>
      <c r="L28" s="90">
        <f t="shared" si="3"/>
        <v>5267.2792199999994</v>
      </c>
      <c r="M28" s="158">
        <f t="shared" si="4"/>
        <v>0</v>
      </c>
      <c r="N28" s="95">
        <f t="shared" si="10"/>
        <v>0.27922000002581626</v>
      </c>
    </row>
    <row r="29" spans="1:14" x14ac:dyDescent="0.25">
      <c r="A29" s="38">
        <v>24398</v>
      </c>
      <c r="B29" s="38" t="s">
        <v>11</v>
      </c>
      <c r="C29" s="38">
        <v>523565</v>
      </c>
      <c r="D29" s="150" t="s">
        <v>73</v>
      </c>
      <c r="E29" s="38" t="s">
        <v>175</v>
      </c>
      <c r="F29" s="147">
        <v>12867</v>
      </c>
      <c r="G29" s="148">
        <v>12867</v>
      </c>
      <c r="H29" s="38">
        <v>0</v>
      </c>
      <c r="I29" s="148">
        <f t="shared" si="11"/>
        <v>0</v>
      </c>
      <c r="J29" s="147">
        <f t="shared" si="6"/>
        <v>12867</v>
      </c>
      <c r="L29" s="90">
        <f t="shared" si="3"/>
        <v>0</v>
      </c>
      <c r="M29" s="158">
        <f t="shared" si="4"/>
        <v>0</v>
      </c>
      <c r="N29" s="95">
        <f t="shared" si="10"/>
        <v>0</v>
      </c>
    </row>
    <row r="30" spans="1:14" x14ac:dyDescent="0.25">
      <c r="A30" s="38">
        <v>24399</v>
      </c>
      <c r="B30" s="38" t="s">
        <v>11</v>
      </c>
      <c r="C30" s="38">
        <v>523565</v>
      </c>
      <c r="D30" s="150" t="s">
        <v>78</v>
      </c>
      <c r="E30" s="38" t="s">
        <v>27</v>
      </c>
      <c r="F30" s="147">
        <v>1450000</v>
      </c>
      <c r="G30" s="148">
        <v>1464144</v>
      </c>
      <c r="H30" s="38">
        <v>9.66</v>
      </c>
      <c r="I30" s="148">
        <f t="shared" si="11"/>
        <v>14143.63104</v>
      </c>
      <c r="J30" s="147">
        <f t="shared" si="6"/>
        <v>1450000.3689600001</v>
      </c>
      <c r="L30" s="90">
        <f t="shared" si="3"/>
        <v>14143.63104</v>
      </c>
      <c r="M30" s="158">
        <f t="shared" si="4"/>
        <v>0</v>
      </c>
      <c r="N30" s="95">
        <f t="shared" si="10"/>
        <v>-0.36896000010892749</v>
      </c>
    </row>
    <row r="31" spans="1:14" x14ac:dyDescent="0.25">
      <c r="A31" s="38">
        <v>24400</v>
      </c>
      <c r="B31" s="38" t="s">
        <v>11</v>
      </c>
      <c r="C31" s="38">
        <v>523565</v>
      </c>
      <c r="D31" s="150" t="s">
        <v>87</v>
      </c>
      <c r="E31" s="38" t="s">
        <v>197</v>
      </c>
      <c r="F31" s="147">
        <v>230000</v>
      </c>
      <c r="G31" s="148">
        <v>232243</v>
      </c>
      <c r="H31" s="38">
        <v>9.66</v>
      </c>
      <c r="I31" s="148">
        <f t="shared" si="11"/>
        <v>2243.46738</v>
      </c>
      <c r="J31" s="147">
        <f t="shared" si="6"/>
        <v>229999.53262000001</v>
      </c>
      <c r="L31" s="90">
        <f t="shared" si="3"/>
        <v>2243.46738</v>
      </c>
      <c r="M31" s="158">
        <f t="shared" si="4"/>
        <v>0</v>
      </c>
      <c r="N31" s="95">
        <f t="shared" si="10"/>
        <v>0.46737999998731539</v>
      </c>
    </row>
    <row r="32" spans="1:14" x14ac:dyDescent="0.25">
      <c r="A32" s="38">
        <v>24401</v>
      </c>
      <c r="B32" s="38" t="s">
        <v>11</v>
      </c>
      <c r="C32" s="38">
        <v>523565</v>
      </c>
      <c r="D32" s="150" t="s">
        <v>73</v>
      </c>
      <c r="E32" s="38" t="s">
        <v>92</v>
      </c>
      <c r="F32" s="147">
        <v>250000</v>
      </c>
      <c r="G32" s="148">
        <v>252439</v>
      </c>
      <c r="H32" s="38">
        <v>9.66</v>
      </c>
      <c r="I32" s="148">
        <f>G32*H32/1000</f>
        <v>2438.5607400000004</v>
      </c>
      <c r="J32" s="147">
        <f>G32-I32</f>
        <v>250000.43926000001</v>
      </c>
      <c r="L32" s="90">
        <f t="shared" si="3"/>
        <v>2438.5607400000004</v>
      </c>
      <c r="M32" s="158">
        <f t="shared" si="4"/>
        <v>0</v>
      </c>
      <c r="N32" s="95">
        <f t="shared" si="10"/>
        <v>-0.43926000001374632</v>
      </c>
    </row>
    <row r="33" spans="1:14" x14ac:dyDescent="0.25">
      <c r="A33" s="38">
        <v>24402</v>
      </c>
      <c r="B33" s="38" t="s">
        <v>12</v>
      </c>
      <c r="C33" s="38">
        <v>521045</v>
      </c>
      <c r="D33" s="149" t="s">
        <v>198</v>
      </c>
      <c r="E33" s="38" t="s">
        <v>176</v>
      </c>
      <c r="F33" s="147">
        <v>1750000</v>
      </c>
      <c r="G33" s="148">
        <v>1762159</v>
      </c>
      <c r="H33" s="38">
        <v>6.9</v>
      </c>
      <c r="I33" s="148">
        <f>G33*H33/1000</f>
        <v>12158.897100000002</v>
      </c>
      <c r="J33" s="147">
        <f>G33-I33</f>
        <v>1750000.1029000001</v>
      </c>
      <c r="L33" s="90">
        <f t="shared" si="3"/>
        <v>12158.897100000002</v>
      </c>
      <c r="M33" s="158">
        <f t="shared" si="4"/>
        <v>0</v>
      </c>
      <c r="N33" s="95">
        <f t="shared" si="10"/>
        <v>-0.10290000005625188</v>
      </c>
    </row>
    <row r="34" spans="1:14" x14ac:dyDescent="0.25">
      <c r="A34" s="38">
        <v>24403</v>
      </c>
      <c r="B34" s="38" t="s">
        <v>12</v>
      </c>
      <c r="C34" s="38">
        <v>521045</v>
      </c>
      <c r="D34" s="150" t="s">
        <v>73</v>
      </c>
      <c r="E34" s="38" t="s">
        <v>199</v>
      </c>
      <c r="F34" s="147">
        <v>250000</v>
      </c>
      <c r="G34" s="151">
        <v>251737</v>
      </c>
      <c r="H34" s="38">
        <v>6.9</v>
      </c>
      <c r="I34" s="148">
        <f>G34*H34/1000</f>
        <v>1736.9853000000001</v>
      </c>
      <c r="J34" s="147">
        <f>G34-I34</f>
        <v>250000.0147</v>
      </c>
      <c r="L34" s="90">
        <f t="shared" si="3"/>
        <v>1736.9853000000001</v>
      </c>
      <c r="M34" s="158">
        <f t="shared" si="4"/>
        <v>0</v>
      </c>
      <c r="N34" s="95">
        <f t="shared" si="10"/>
        <v>-1.4699999999720603E-2</v>
      </c>
    </row>
    <row r="35" spans="1:14" x14ac:dyDescent="0.25">
      <c r="A35" s="38">
        <v>24404</v>
      </c>
      <c r="B35" s="38" t="s">
        <v>12</v>
      </c>
      <c r="C35" s="38">
        <v>521045</v>
      </c>
      <c r="D35" s="150" t="s">
        <v>86</v>
      </c>
      <c r="E35" s="38" t="s">
        <v>28</v>
      </c>
      <c r="F35" s="147">
        <v>2250000</v>
      </c>
      <c r="G35" s="148">
        <v>2265633</v>
      </c>
      <c r="H35" s="38">
        <v>6.9</v>
      </c>
      <c r="I35" s="148">
        <f t="shared" ref="I35:I40" si="12">G35*H35/1000</f>
        <v>15632.867700000001</v>
      </c>
      <c r="J35" s="147">
        <f t="shared" ref="J35:J65" si="13">G35-I35</f>
        <v>2250000.1323000002</v>
      </c>
      <c r="L35" s="90">
        <f t="shared" si="3"/>
        <v>15632.867700000001</v>
      </c>
      <c r="M35" s="158">
        <f t="shared" si="4"/>
        <v>0</v>
      </c>
      <c r="N35" s="95">
        <f t="shared" si="10"/>
        <v>-0.13230000017210841</v>
      </c>
    </row>
    <row r="36" spans="1:14" x14ac:dyDescent="0.25">
      <c r="A36" s="38">
        <v>24405</v>
      </c>
      <c r="B36" s="38" t="s">
        <v>12</v>
      </c>
      <c r="C36" s="38">
        <v>521045</v>
      </c>
      <c r="D36" s="150" t="s">
        <v>87</v>
      </c>
      <c r="E36" s="38" t="s">
        <v>29</v>
      </c>
      <c r="F36" s="147">
        <v>1530000</v>
      </c>
      <c r="G36" s="148">
        <v>1540630</v>
      </c>
      <c r="H36" s="38">
        <v>6.9</v>
      </c>
      <c r="I36" s="148">
        <f t="shared" si="12"/>
        <v>10630.347</v>
      </c>
      <c r="J36" s="147">
        <f t="shared" si="13"/>
        <v>1529999.6529999999</v>
      </c>
      <c r="L36" s="90">
        <f t="shared" si="3"/>
        <v>10630.347</v>
      </c>
      <c r="M36" s="158">
        <f t="shared" si="4"/>
        <v>0</v>
      </c>
      <c r="N36" s="95">
        <f t="shared" si="10"/>
        <v>0.34700000006705523</v>
      </c>
    </row>
    <row r="37" spans="1:14" x14ac:dyDescent="0.25">
      <c r="A37" s="38">
        <v>24406</v>
      </c>
      <c r="B37" s="38" t="s">
        <v>11</v>
      </c>
      <c r="C37" s="38">
        <v>523565</v>
      </c>
      <c r="D37" s="150" t="s">
        <v>75</v>
      </c>
      <c r="E37" s="38" t="s">
        <v>94</v>
      </c>
      <c r="F37" s="147">
        <v>345000</v>
      </c>
      <c r="G37" s="148">
        <v>348365</v>
      </c>
      <c r="H37" s="38">
        <v>9.66</v>
      </c>
      <c r="I37" s="148">
        <f t="shared" si="12"/>
        <v>3365.2058999999999</v>
      </c>
      <c r="J37" s="147">
        <f t="shared" si="13"/>
        <v>344999.7941</v>
      </c>
      <c r="L37" s="90">
        <f t="shared" si="3"/>
        <v>3365.2058999999999</v>
      </c>
      <c r="M37" s="158">
        <f t="shared" si="4"/>
        <v>0</v>
      </c>
      <c r="N37" s="95">
        <f t="shared" si="10"/>
        <v>0.20590000000083819</v>
      </c>
    </row>
    <row r="38" spans="1:14" x14ac:dyDescent="0.25">
      <c r="A38" s="38">
        <v>24407</v>
      </c>
      <c r="B38" s="38" t="s">
        <v>11</v>
      </c>
      <c r="C38" s="38">
        <v>523565</v>
      </c>
      <c r="D38" s="150" t="s">
        <v>72</v>
      </c>
      <c r="E38" s="38" t="s">
        <v>95</v>
      </c>
      <c r="F38" s="147">
        <v>275000</v>
      </c>
      <c r="G38" s="148">
        <v>277682</v>
      </c>
      <c r="H38" s="38">
        <v>9.66</v>
      </c>
      <c r="I38" s="148">
        <f t="shared" si="12"/>
        <v>2682.4081200000001</v>
      </c>
      <c r="J38" s="147">
        <f t="shared" si="13"/>
        <v>274999.59188000002</v>
      </c>
      <c r="L38" s="90">
        <f t="shared" si="3"/>
        <v>2682.4081200000001</v>
      </c>
      <c r="M38" s="158">
        <f t="shared" si="4"/>
        <v>0</v>
      </c>
      <c r="N38" s="95">
        <f t="shared" si="10"/>
        <v>0.40811999997822568</v>
      </c>
    </row>
    <row r="39" spans="1:14" x14ac:dyDescent="0.25">
      <c r="A39" s="38">
        <v>24408</v>
      </c>
      <c r="B39" s="38" t="s">
        <v>11</v>
      </c>
      <c r="C39" s="38">
        <v>523565</v>
      </c>
      <c r="D39" s="150" t="s">
        <v>86</v>
      </c>
      <c r="E39" s="38" t="s">
        <v>30</v>
      </c>
      <c r="F39" s="147">
        <v>1155000</v>
      </c>
      <c r="G39" s="148">
        <v>1166266</v>
      </c>
      <c r="H39" s="38">
        <v>9.66</v>
      </c>
      <c r="I39" s="148">
        <f t="shared" si="12"/>
        <v>11266.129560000001</v>
      </c>
      <c r="J39" s="147">
        <f t="shared" si="13"/>
        <v>1154999.87044</v>
      </c>
      <c r="L39" s="90">
        <f t="shared" si="3"/>
        <v>11266.129560000001</v>
      </c>
      <c r="M39" s="158">
        <f t="shared" si="4"/>
        <v>0</v>
      </c>
      <c r="N39" s="95">
        <f t="shared" si="10"/>
        <v>0.12956000003032386</v>
      </c>
    </row>
    <row r="40" spans="1:14" x14ac:dyDescent="0.25">
      <c r="A40" s="38">
        <v>24409</v>
      </c>
      <c r="B40" s="38" t="s">
        <v>11</v>
      </c>
      <c r="C40" s="38">
        <v>523565</v>
      </c>
      <c r="D40" s="150" t="s">
        <v>74</v>
      </c>
      <c r="E40" s="38" t="s">
        <v>96</v>
      </c>
      <c r="F40" s="147">
        <v>290000</v>
      </c>
      <c r="G40" s="148">
        <v>292829</v>
      </c>
      <c r="H40" s="38">
        <v>9.66</v>
      </c>
      <c r="I40" s="148">
        <f t="shared" si="12"/>
        <v>2828.7281400000002</v>
      </c>
      <c r="J40" s="147">
        <f t="shared" si="13"/>
        <v>290000.27185999998</v>
      </c>
      <c r="L40" s="90">
        <f t="shared" si="3"/>
        <v>2828.7281400000002</v>
      </c>
      <c r="M40" s="158">
        <f t="shared" si="4"/>
        <v>0</v>
      </c>
      <c r="N40" s="95">
        <f t="shared" si="10"/>
        <v>-0.27185999997891486</v>
      </c>
    </row>
    <row r="41" spans="1:14" x14ac:dyDescent="0.25">
      <c r="A41" s="38">
        <v>24410</v>
      </c>
      <c r="B41" s="38" t="s">
        <v>11</v>
      </c>
      <c r="C41" s="38">
        <v>523565</v>
      </c>
      <c r="D41" s="150" t="s">
        <v>201</v>
      </c>
      <c r="E41" s="38" t="s">
        <v>200</v>
      </c>
      <c r="F41" s="147">
        <v>400000</v>
      </c>
      <c r="G41" s="148">
        <v>403902</v>
      </c>
      <c r="H41" s="38">
        <v>9.66</v>
      </c>
      <c r="I41" s="148">
        <f>G41*H41/1000</f>
        <v>3901.6933199999999</v>
      </c>
      <c r="J41" s="147">
        <f t="shared" si="13"/>
        <v>400000.30667999998</v>
      </c>
      <c r="L41" s="90">
        <f t="shared" si="3"/>
        <v>3901.6933199999999</v>
      </c>
      <c r="M41" s="158">
        <f t="shared" si="4"/>
        <v>0</v>
      </c>
      <c r="N41" s="95">
        <f t="shared" si="10"/>
        <v>-0.30667999997967854</v>
      </c>
    </row>
    <row r="42" spans="1:14" x14ac:dyDescent="0.25">
      <c r="A42" s="38">
        <v>24411</v>
      </c>
      <c r="B42" s="38" t="s">
        <v>11</v>
      </c>
      <c r="C42" s="38">
        <v>523565</v>
      </c>
      <c r="D42" s="150" t="s">
        <v>73</v>
      </c>
      <c r="E42" s="38" t="s">
        <v>202</v>
      </c>
      <c r="F42" s="147">
        <v>50000</v>
      </c>
      <c r="G42" s="148">
        <v>50000</v>
      </c>
      <c r="H42" s="38">
        <v>0</v>
      </c>
      <c r="I42" s="148">
        <f>G42*H42/1000</f>
        <v>0</v>
      </c>
      <c r="J42" s="147">
        <f t="shared" si="13"/>
        <v>50000</v>
      </c>
      <c r="L42" s="90">
        <f t="shared" si="3"/>
        <v>0</v>
      </c>
      <c r="M42" s="158">
        <f t="shared" si="4"/>
        <v>0</v>
      </c>
      <c r="N42" s="95">
        <f t="shared" si="10"/>
        <v>0</v>
      </c>
    </row>
    <row r="43" spans="1:14" x14ac:dyDescent="0.25">
      <c r="A43" s="38">
        <v>24412</v>
      </c>
      <c r="B43" s="38" t="s">
        <v>12</v>
      </c>
      <c r="C43" s="38">
        <v>521045</v>
      </c>
      <c r="D43" s="150" t="s">
        <v>90</v>
      </c>
      <c r="E43" s="38" t="s">
        <v>32</v>
      </c>
      <c r="F43" s="147">
        <v>1200000</v>
      </c>
      <c r="G43" s="148">
        <v>1208338</v>
      </c>
      <c r="H43" s="38">
        <v>6.9</v>
      </c>
      <c r="I43" s="148">
        <f t="shared" ref="I43:I52" si="14">G43*H43/1000</f>
        <v>8337.5321999999996</v>
      </c>
      <c r="J43" s="147">
        <f t="shared" si="13"/>
        <v>1200000.4678</v>
      </c>
      <c r="L43" s="90">
        <f t="shared" si="3"/>
        <v>8337.5321999999996</v>
      </c>
      <c r="M43" s="158">
        <f t="shared" si="4"/>
        <v>0</v>
      </c>
      <c r="N43" s="95">
        <f t="shared" si="10"/>
        <v>-0.46779999998398125</v>
      </c>
    </row>
    <row r="44" spans="1:14" x14ac:dyDescent="0.25">
      <c r="A44" s="38">
        <v>24413</v>
      </c>
      <c r="B44" s="49" t="s">
        <v>11</v>
      </c>
      <c r="C44" s="49">
        <v>523565</v>
      </c>
      <c r="D44" s="152" t="s">
        <v>73</v>
      </c>
      <c r="E44" s="49" t="s">
        <v>98</v>
      </c>
      <c r="F44" s="147">
        <v>295000</v>
      </c>
      <c r="G44" s="148">
        <v>297877</v>
      </c>
      <c r="H44" s="38">
        <v>9.66</v>
      </c>
      <c r="I44" s="148">
        <f t="shared" si="14"/>
        <v>2877.4918199999997</v>
      </c>
      <c r="J44" s="147">
        <f t="shared" si="13"/>
        <v>294999.50818</v>
      </c>
      <c r="L44" s="90">
        <f t="shared" si="3"/>
        <v>2877.4918199999997</v>
      </c>
      <c r="M44" s="158">
        <f t="shared" si="4"/>
        <v>0</v>
      </c>
      <c r="N44" s="95">
        <f t="shared" si="10"/>
        <v>0.49181999999564141</v>
      </c>
    </row>
    <row r="45" spans="1:14" x14ac:dyDescent="0.25">
      <c r="A45" s="38">
        <v>24414</v>
      </c>
      <c r="B45" s="38" t="s">
        <v>11</v>
      </c>
      <c r="C45" s="38">
        <v>523565</v>
      </c>
      <c r="D45" s="150" t="s">
        <v>81</v>
      </c>
      <c r="E45" s="38" t="s">
        <v>99</v>
      </c>
      <c r="F45" s="147">
        <v>445000</v>
      </c>
      <c r="G45" s="148">
        <v>449341</v>
      </c>
      <c r="H45" s="38">
        <v>9.66</v>
      </c>
      <c r="I45" s="148">
        <f t="shared" si="14"/>
        <v>4340.6340600000003</v>
      </c>
      <c r="J45" s="147">
        <f t="shared" si="13"/>
        <v>445000.36593999999</v>
      </c>
      <c r="L45" s="90">
        <f t="shared" si="3"/>
        <v>4340.6340600000003</v>
      </c>
      <c r="M45" s="158">
        <f t="shared" si="4"/>
        <v>0</v>
      </c>
      <c r="N45" s="95">
        <f t="shared" si="10"/>
        <v>-0.36593999998876825</v>
      </c>
    </row>
    <row r="46" spans="1:14" x14ac:dyDescent="0.25">
      <c r="A46" s="38">
        <v>24415</v>
      </c>
      <c r="B46" s="38" t="s">
        <v>11</v>
      </c>
      <c r="C46" s="38">
        <v>523565</v>
      </c>
      <c r="D46" s="150" t="s">
        <v>100</v>
      </c>
      <c r="E46" s="38" t="s">
        <v>101</v>
      </c>
      <c r="F46" s="147">
        <v>60000</v>
      </c>
      <c r="G46" s="148">
        <v>60000</v>
      </c>
      <c r="H46" s="38">
        <v>0</v>
      </c>
      <c r="I46" s="148">
        <f t="shared" si="14"/>
        <v>0</v>
      </c>
      <c r="J46" s="147">
        <f t="shared" si="13"/>
        <v>60000</v>
      </c>
      <c r="L46" s="90">
        <f t="shared" si="3"/>
        <v>0</v>
      </c>
      <c r="M46" s="158">
        <f>I46-L46</f>
        <v>0</v>
      </c>
      <c r="N46" s="159">
        <f t="shared" si="10"/>
        <v>0</v>
      </c>
    </row>
    <row r="47" spans="1:14" x14ac:dyDescent="0.25">
      <c r="A47" s="38">
        <v>24416</v>
      </c>
      <c r="B47" s="38" t="s">
        <v>11</v>
      </c>
      <c r="C47" s="38">
        <v>523565</v>
      </c>
      <c r="D47" s="150" t="s">
        <v>87</v>
      </c>
      <c r="E47" s="38" t="s">
        <v>103</v>
      </c>
      <c r="F47" s="147">
        <v>444400</v>
      </c>
      <c r="G47" s="148">
        <v>448735</v>
      </c>
      <c r="H47" s="38">
        <v>9.66</v>
      </c>
      <c r="I47" s="148">
        <f t="shared" si="14"/>
        <v>4334.7800999999999</v>
      </c>
      <c r="J47" s="147">
        <f t="shared" si="13"/>
        <v>444400.21990000003</v>
      </c>
      <c r="L47" s="90">
        <f t="shared" si="3"/>
        <v>4334.7800999999999</v>
      </c>
      <c r="M47" s="158">
        <f t="shared" ref="M47:M66" si="15">I47-L47</f>
        <v>0</v>
      </c>
      <c r="N47" s="95">
        <f t="shared" si="10"/>
        <v>-0.21990000002551824</v>
      </c>
    </row>
    <row r="48" spans="1:14" x14ac:dyDescent="0.25">
      <c r="A48" s="38">
        <v>24417</v>
      </c>
      <c r="B48" s="38" t="s">
        <v>11</v>
      </c>
      <c r="C48" s="38">
        <v>523565</v>
      </c>
      <c r="D48" s="150" t="s">
        <v>82</v>
      </c>
      <c r="E48" s="38" t="s">
        <v>107</v>
      </c>
      <c r="F48" s="147">
        <v>290000</v>
      </c>
      <c r="G48" s="148">
        <v>292829</v>
      </c>
      <c r="H48" s="38">
        <v>9.66</v>
      </c>
      <c r="I48" s="148">
        <f t="shared" si="14"/>
        <v>2828.7281400000002</v>
      </c>
      <c r="J48" s="147">
        <f t="shared" si="13"/>
        <v>290000.27185999998</v>
      </c>
      <c r="L48" s="90">
        <f t="shared" si="3"/>
        <v>2828.7281400000002</v>
      </c>
      <c r="M48" s="158">
        <f t="shared" si="15"/>
        <v>0</v>
      </c>
      <c r="N48" s="95">
        <f t="shared" si="10"/>
        <v>-0.27185999997891486</v>
      </c>
    </row>
    <row r="49" spans="1:14" x14ac:dyDescent="0.25">
      <c r="A49" s="38">
        <v>24418</v>
      </c>
      <c r="B49" s="38" t="s">
        <v>11</v>
      </c>
      <c r="C49" s="38">
        <v>523565</v>
      </c>
      <c r="D49" s="150" t="s">
        <v>78</v>
      </c>
      <c r="E49" s="38" t="s">
        <v>108</v>
      </c>
      <c r="F49" s="147">
        <v>400000</v>
      </c>
      <c r="G49" s="148">
        <v>403902</v>
      </c>
      <c r="H49" s="38">
        <v>9.66</v>
      </c>
      <c r="I49" s="148">
        <f t="shared" si="14"/>
        <v>3901.6933199999999</v>
      </c>
      <c r="J49" s="147">
        <f t="shared" si="13"/>
        <v>400000.30667999998</v>
      </c>
      <c r="L49" s="90">
        <f t="shared" si="3"/>
        <v>3901.6933199999999</v>
      </c>
      <c r="M49" s="158">
        <f t="shared" si="15"/>
        <v>0</v>
      </c>
      <c r="N49" s="95">
        <f t="shared" si="10"/>
        <v>-0.30667999997967854</v>
      </c>
    </row>
    <row r="50" spans="1:14" x14ac:dyDescent="0.25">
      <c r="A50" s="38">
        <v>24419</v>
      </c>
      <c r="B50" s="38" t="s">
        <v>11</v>
      </c>
      <c r="C50" s="38">
        <v>523565</v>
      </c>
      <c r="D50" s="150" t="s">
        <v>75</v>
      </c>
      <c r="E50" s="38" t="s">
        <v>37</v>
      </c>
      <c r="F50" s="147">
        <v>350000</v>
      </c>
      <c r="G50" s="148">
        <v>353414</v>
      </c>
      <c r="H50" s="38">
        <v>9.66</v>
      </c>
      <c r="I50" s="148">
        <f t="shared" si="14"/>
        <v>3413.9792400000001</v>
      </c>
      <c r="J50" s="147">
        <f t="shared" si="13"/>
        <v>350000.02075999998</v>
      </c>
      <c r="L50" s="90">
        <f t="shared" si="3"/>
        <v>3413.9792400000001</v>
      </c>
      <c r="M50" s="158">
        <f t="shared" si="15"/>
        <v>0</v>
      </c>
      <c r="N50" s="95">
        <f t="shared" si="10"/>
        <v>-2.0759999984875321E-2</v>
      </c>
    </row>
    <row r="51" spans="1:14" x14ac:dyDescent="0.25">
      <c r="A51" s="38">
        <v>24420</v>
      </c>
      <c r="B51" s="38" t="s">
        <v>11</v>
      </c>
      <c r="C51" s="38">
        <v>523565</v>
      </c>
      <c r="D51" s="150" t="s">
        <v>73</v>
      </c>
      <c r="E51" s="38" t="s">
        <v>109</v>
      </c>
      <c r="F51" s="147">
        <v>30000</v>
      </c>
      <c r="G51" s="148">
        <v>30000</v>
      </c>
      <c r="H51" s="38">
        <v>0</v>
      </c>
      <c r="I51" s="148">
        <f t="shared" si="14"/>
        <v>0</v>
      </c>
      <c r="J51" s="147">
        <f t="shared" si="13"/>
        <v>30000</v>
      </c>
      <c r="L51" s="90">
        <f t="shared" si="3"/>
        <v>0</v>
      </c>
      <c r="M51" s="158">
        <f t="shared" si="15"/>
        <v>0</v>
      </c>
      <c r="N51" s="95">
        <f t="shared" si="10"/>
        <v>0</v>
      </c>
    </row>
    <row r="52" spans="1:14" x14ac:dyDescent="0.25">
      <c r="A52" s="38">
        <v>24421</v>
      </c>
      <c r="B52" s="38" t="s">
        <v>11</v>
      </c>
      <c r="C52" s="38">
        <v>523565</v>
      </c>
      <c r="D52" s="150" t="s">
        <v>81</v>
      </c>
      <c r="E52" s="38" t="s">
        <v>38</v>
      </c>
      <c r="F52" s="147">
        <v>680000</v>
      </c>
      <c r="G52" s="148">
        <v>686633</v>
      </c>
      <c r="H52" s="38">
        <v>9.66</v>
      </c>
      <c r="I52" s="148">
        <f t="shared" si="14"/>
        <v>6632.8747800000001</v>
      </c>
      <c r="J52" s="147">
        <f t="shared" si="13"/>
        <v>680000.12522000005</v>
      </c>
      <c r="L52" s="90">
        <f t="shared" si="3"/>
        <v>6632.8747800000001</v>
      </c>
      <c r="M52" s="158">
        <f t="shared" si="15"/>
        <v>0</v>
      </c>
      <c r="N52" s="95">
        <f t="shared" si="10"/>
        <v>-0.12522000004537404</v>
      </c>
    </row>
    <row r="53" spans="1:14" x14ac:dyDescent="0.25">
      <c r="A53" s="38">
        <v>24422</v>
      </c>
      <c r="B53" s="38" t="s">
        <v>12</v>
      </c>
      <c r="C53" s="38">
        <v>521045</v>
      </c>
      <c r="D53" s="149" t="s">
        <v>86</v>
      </c>
      <c r="E53" s="38" t="s">
        <v>39</v>
      </c>
      <c r="F53" s="147">
        <v>750000</v>
      </c>
      <c r="G53" s="148">
        <v>755211</v>
      </c>
      <c r="H53" s="38">
        <v>6.9</v>
      </c>
      <c r="I53" s="148">
        <f t="shared" ref="I53:I58" si="16">G53*H53/1000</f>
        <v>5210.9558999999999</v>
      </c>
      <c r="J53" s="147">
        <f t="shared" si="13"/>
        <v>750000.04410000006</v>
      </c>
      <c r="L53" s="90">
        <f t="shared" si="3"/>
        <v>5210.9558999999999</v>
      </c>
      <c r="M53" s="158">
        <f t="shared" si="15"/>
        <v>0</v>
      </c>
      <c r="N53" s="95">
        <f t="shared" si="10"/>
        <v>-4.4100000057369471E-2</v>
      </c>
    </row>
    <row r="54" spans="1:14" x14ac:dyDescent="0.25">
      <c r="A54" s="38">
        <v>24423</v>
      </c>
      <c r="B54" s="38" t="s">
        <v>12</v>
      </c>
      <c r="C54" s="38">
        <v>521045</v>
      </c>
      <c r="D54" s="150" t="s">
        <v>183</v>
      </c>
      <c r="E54" s="38" t="s">
        <v>40</v>
      </c>
      <c r="F54" s="147">
        <v>1000000</v>
      </c>
      <c r="G54" s="148">
        <v>1006948</v>
      </c>
      <c r="H54" s="38">
        <v>6.9</v>
      </c>
      <c r="I54" s="148">
        <f t="shared" si="16"/>
        <v>6947.9412000000002</v>
      </c>
      <c r="J54" s="147">
        <f t="shared" si="13"/>
        <v>1000000.0588</v>
      </c>
      <c r="L54" s="90">
        <f t="shared" si="3"/>
        <v>6947.9412000000002</v>
      </c>
      <c r="M54" s="158">
        <f t="shared" si="15"/>
        <v>0</v>
      </c>
      <c r="N54" s="95">
        <f t="shared" si="10"/>
        <v>-5.8799999998882413E-2</v>
      </c>
    </row>
    <row r="55" spans="1:14" x14ac:dyDescent="0.25">
      <c r="A55" s="38">
        <v>24424</v>
      </c>
      <c r="B55" s="38" t="s">
        <v>12</v>
      </c>
      <c r="C55" s="38">
        <v>521045</v>
      </c>
      <c r="D55" s="150" t="s">
        <v>73</v>
      </c>
      <c r="E55" s="38" t="s">
        <v>111</v>
      </c>
      <c r="F55" s="147">
        <v>250000</v>
      </c>
      <c r="G55" s="148">
        <v>251737</v>
      </c>
      <c r="H55" s="38">
        <v>6.9</v>
      </c>
      <c r="I55" s="148">
        <f t="shared" si="16"/>
        <v>1736.9853000000001</v>
      </c>
      <c r="J55" s="147">
        <f t="shared" si="13"/>
        <v>250000.0147</v>
      </c>
      <c r="L55" s="90">
        <f t="shared" si="3"/>
        <v>1736.9853000000001</v>
      </c>
      <c r="M55" s="158">
        <f t="shared" si="15"/>
        <v>0</v>
      </c>
      <c r="N55" s="95">
        <f t="shared" si="10"/>
        <v>-1.4699999999720603E-2</v>
      </c>
    </row>
    <row r="56" spans="1:14" x14ac:dyDescent="0.25">
      <c r="A56" s="38">
        <v>24425</v>
      </c>
      <c r="B56" s="38" t="s">
        <v>11</v>
      </c>
      <c r="C56" s="38">
        <v>523565</v>
      </c>
      <c r="D56" s="150" t="s">
        <v>78</v>
      </c>
      <c r="E56" s="38" t="s">
        <v>112</v>
      </c>
      <c r="F56" s="147">
        <v>30000</v>
      </c>
      <c r="G56" s="148">
        <v>30000</v>
      </c>
      <c r="H56" s="38">
        <v>0</v>
      </c>
      <c r="I56" s="148">
        <f t="shared" si="16"/>
        <v>0</v>
      </c>
      <c r="J56" s="147">
        <f t="shared" si="13"/>
        <v>30000</v>
      </c>
      <c r="L56" s="90">
        <f t="shared" si="3"/>
        <v>0</v>
      </c>
      <c r="M56" s="158">
        <f t="shared" si="15"/>
        <v>0</v>
      </c>
      <c r="N56" s="95">
        <f t="shared" si="10"/>
        <v>0</v>
      </c>
    </row>
    <row r="57" spans="1:14" x14ac:dyDescent="0.25">
      <c r="A57" s="38">
        <v>24426</v>
      </c>
      <c r="B57" s="38" t="s">
        <v>11</v>
      </c>
      <c r="C57" s="38">
        <v>523565</v>
      </c>
      <c r="D57" s="150" t="s">
        <v>75</v>
      </c>
      <c r="E57" s="38" t="s">
        <v>116</v>
      </c>
      <c r="F57" s="147">
        <v>230000</v>
      </c>
      <c r="G57" s="148">
        <v>232243</v>
      </c>
      <c r="H57" s="38">
        <v>9.66</v>
      </c>
      <c r="I57" s="148">
        <f t="shared" si="16"/>
        <v>2243.46738</v>
      </c>
      <c r="J57" s="147">
        <f t="shared" si="13"/>
        <v>229999.53262000001</v>
      </c>
      <c r="L57" s="90">
        <f t="shared" si="3"/>
        <v>2243.46738</v>
      </c>
      <c r="M57" s="158">
        <f t="shared" si="15"/>
        <v>0</v>
      </c>
      <c r="N57" s="95">
        <f t="shared" si="10"/>
        <v>0.46737999998731539</v>
      </c>
    </row>
    <row r="58" spans="1:14" x14ac:dyDescent="0.25">
      <c r="A58" s="38">
        <v>24427</v>
      </c>
      <c r="B58" s="38" t="s">
        <v>11</v>
      </c>
      <c r="C58" s="38">
        <v>523565</v>
      </c>
      <c r="D58" s="150" t="s">
        <v>186</v>
      </c>
      <c r="E58" s="38" t="s">
        <v>118</v>
      </c>
      <c r="F58" s="147">
        <v>60000</v>
      </c>
      <c r="G58" s="148">
        <v>60000</v>
      </c>
      <c r="H58" s="38">
        <v>0</v>
      </c>
      <c r="I58" s="148">
        <f t="shared" si="16"/>
        <v>0</v>
      </c>
      <c r="J58" s="147">
        <f t="shared" si="13"/>
        <v>60000</v>
      </c>
      <c r="L58" s="90">
        <f t="shared" si="3"/>
        <v>0</v>
      </c>
      <c r="M58" s="158">
        <f t="shared" si="15"/>
        <v>0</v>
      </c>
      <c r="N58" s="95">
        <f t="shared" si="10"/>
        <v>0</v>
      </c>
    </row>
    <row r="59" spans="1:14" x14ac:dyDescent="0.25">
      <c r="A59" s="38">
        <v>24428</v>
      </c>
      <c r="B59" s="83" t="s">
        <v>11</v>
      </c>
      <c r="C59" s="83">
        <v>523565</v>
      </c>
      <c r="D59" s="153" t="s">
        <v>85</v>
      </c>
      <c r="E59" s="83" t="s">
        <v>42</v>
      </c>
      <c r="F59" s="147">
        <v>735000</v>
      </c>
      <c r="G59" s="148">
        <v>742169</v>
      </c>
      <c r="H59" s="38">
        <v>9.66</v>
      </c>
      <c r="I59" s="148">
        <f t="shared" ref="I59:I66" si="17">G59*H59/1000</f>
        <v>7169.3525399999999</v>
      </c>
      <c r="J59" s="147">
        <f t="shared" si="13"/>
        <v>734999.64746000001</v>
      </c>
      <c r="L59" s="90">
        <f t="shared" si="3"/>
        <v>7169.3525399999999</v>
      </c>
      <c r="M59" s="158">
        <f t="shared" si="15"/>
        <v>0</v>
      </c>
      <c r="N59" s="95">
        <f t="shared" si="10"/>
        <v>0.35253999999258667</v>
      </c>
    </row>
    <row r="60" spans="1:14" x14ac:dyDescent="0.25">
      <c r="A60" s="38">
        <v>24429</v>
      </c>
      <c r="B60" s="38" t="s">
        <v>12</v>
      </c>
      <c r="C60" s="38">
        <v>521045</v>
      </c>
      <c r="D60" s="150" t="s">
        <v>75</v>
      </c>
      <c r="E60" s="38" t="s">
        <v>119</v>
      </c>
      <c r="F60" s="147">
        <v>1250000</v>
      </c>
      <c r="G60" s="148">
        <v>1258685</v>
      </c>
      <c r="H60" s="38">
        <v>6.9</v>
      </c>
      <c r="I60" s="148">
        <f t="shared" si="17"/>
        <v>8684.9264999999996</v>
      </c>
      <c r="J60" s="147">
        <f t="shared" si="13"/>
        <v>1250000.0734999999</v>
      </c>
      <c r="L60" s="90">
        <f t="shared" si="3"/>
        <v>8684.9264999999996</v>
      </c>
      <c r="M60" s="158">
        <f t="shared" si="15"/>
        <v>0</v>
      </c>
      <c r="N60" s="95">
        <f t="shared" si="10"/>
        <v>-7.3499999940395355E-2</v>
      </c>
    </row>
    <row r="61" spans="1:14" x14ac:dyDescent="0.25">
      <c r="A61" s="38">
        <v>24430</v>
      </c>
      <c r="B61" s="38" t="s">
        <v>11</v>
      </c>
      <c r="C61" s="38">
        <v>523565</v>
      </c>
      <c r="D61" s="150" t="s">
        <v>183</v>
      </c>
      <c r="E61" s="38" t="s">
        <v>203</v>
      </c>
      <c r="F61" s="147">
        <v>70000</v>
      </c>
      <c r="G61" s="148">
        <v>70000</v>
      </c>
      <c r="H61" s="38">
        <v>0</v>
      </c>
      <c r="I61" s="148">
        <f t="shared" si="17"/>
        <v>0</v>
      </c>
      <c r="J61" s="147">
        <f t="shared" si="13"/>
        <v>70000</v>
      </c>
      <c r="L61" s="90">
        <f t="shared" si="3"/>
        <v>0</v>
      </c>
      <c r="M61" s="158">
        <f t="shared" si="15"/>
        <v>0</v>
      </c>
      <c r="N61" s="95">
        <f t="shared" si="10"/>
        <v>0</v>
      </c>
    </row>
    <row r="62" spans="1:14" x14ac:dyDescent="0.25">
      <c r="A62" s="38">
        <v>24431</v>
      </c>
      <c r="B62" s="38" t="s">
        <v>11</v>
      </c>
      <c r="C62" s="38">
        <v>523565</v>
      </c>
      <c r="D62" s="150" t="s">
        <v>192</v>
      </c>
      <c r="E62" s="38" t="s">
        <v>43</v>
      </c>
      <c r="F62" s="147">
        <v>510000</v>
      </c>
      <c r="G62" s="148">
        <v>514975</v>
      </c>
      <c r="H62" s="38">
        <v>9.66</v>
      </c>
      <c r="I62" s="148">
        <f t="shared" si="17"/>
        <v>4974.6584999999995</v>
      </c>
      <c r="J62" s="147">
        <f t="shared" si="13"/>
        <v>510000.34149999998</v>
      </c>
      <c r="L62" s="90">
        <f t="shared" si="3"/>
        <v>4974.6584999999995</v>
      </c>
      <c r="M62" s="158">
        <f t="shared" si="15"/>
        <v>0</v>
      </c>
      <c r="N62" s="95">
        <f t="shared" si="10"/>
        <v>-0.34149999998044223</v>
      </c>
    </row>
    <row r="63" spans="1:14" x14ac:dyDescent="0.25">
      <c r="A63" s="38">
        <v>24432</v>
      </c>
      <c r="B63" s="38" t="s">
        <v>11</v>
      </c>
      <c r="C63" s="38">
        <v>523565</v>
      </c>
      <c r="D63" s="150" t="s">
        <v>73</v>
      </c>
      <c r="E63" s="38" t="s">
        <v>120</v>
      </c>
      <c r="F63" s="147">
        <v>520000</v>
      </c>
      <c r="G63" s="148">
        <v>525072</v>
      </c>
      <c r="H63" s="38">
        <v>9.66</v>
      </c>
      <c r="I63" s="148">
        <f t="shared" si="17"/>
        <v>5072.1955200000002</v>
      </c>
      <c r="J63" s="147">
        <f t="shared" si="13"/>
        <v>519999.80447999999</v>
      </c>
      <c r="L63" s="90">
        <f t="shared" si="3"/>
        <v>5072.1955200000002</v>
      </c>
      <c r="M63" s="158">
        <f t="shared" si="15"/>
        <v>0</v>
      </c>
      <c r="N63" s="95">
        <f t="shared" si="10"/>
        <v>0.19552000000840053</v>
      </c>
    </row>
    <row r="64" spans="1:14" x14ac:dyDescent="0.25">
      <c r="A64" s="38">
        <v>24433</v>
      </c>
      <c r="B64" s="38" t="s">
        <v>11</v>
      </c>
      <c r="C64" s="38">
        <v>523565</v>
      </c>
      <c r="D64" s="150" t="s">
        <v>86</v>
      </c>
      <c r="E64" s="38" t="s">
        <v>45</v>
      </c>
      <c r="F64" s="147">
        <v>730000</v>
      </c>
      <c r="G64" s="148">
        <v>737121</v>
      </c>
      <c r="H64" s="38">
        <v>9.66</v>
      </c>
      <c r="I64" s="148">
        <f t="shared" si="17"/>
        <v>7120.5888600000008</v>
      </c>
      <c r="J64" s="147">
        <f t="shared" si="13"/>
        <v>730000.41113999998</v>
      </c>
      <c r="L64" s="90">
        <f t="shared" si="3"/>
        <v>7120.5888600000008</v>
      </c>
      <c r="M64" s="158">
        <f t="shared" si="15"/>
        <v>0</v>
      </c>
      <c r="N64" s="95">
        <f t="shared" si="10"/>
        <v>-0.41113999998196959</v>
      </c>
    </row>
    <row r="65" spans="1:14" x14ac:dyDescent="0.25">
      <c r="A65" s="38">
        <v>24434</v>
      </c>
      <c r="B65" s="38" t="s">
        <v>11</v>
      </c>
      <c r="C65" s="38">
        <v>523565</v>
      </c>
      <c r="D65" s="149" t="s">
        <v>73</v>
      </c>
      <c r="E65" s="38" t="s">
        <v>163</v>
      </c>
      <c r="F65" s="147">
        <v>20000</v>
      </c>
      <c r="G65" s="148">
        <v>20000</v>
      </c>
      <c r="H65" s="38">
        <v>0</v>
      </c>
      <c r="I65" s="148">
        <f t="shared" si="17"/>
        <v>0</v>
      </c>
      <c r="J65" s="147">
        <f t="shared" si="13"/>
        <v>20000</v>
      </c>
      <c r="L65" s="90">
        <f t="shared" si="3"/>
        <v>0</v>
      </c>
      <c r="M65" s="158">
        <f t="shared" si="15"/>
        <v>0</v>
      </c>
      <c r="N65" s="95">
        <f t="shared" si="10"/>
        <v>0</v>
      </c>
    </row>
    <row r="66" spans="1:14" x14ac:dyDescent="0.25">
      <c r="A66" s="38">
        <v>24435</v>
      </c>
      <c r="B66" s="154" t="s">
        <v>11</v>
      </c>
      <c r="C66" s="154">
        <v>523565</v>
      </c>
      <c r="D66" s="155" t="s">
        <v>121</v>
      </c>
      <c r="E66" s="154" t="s">
        <v>164</v>
      </c>
      <c r="F66" s="147">
        <v>1000000</v>
      </c>
      <c r="G66" s="148">
        <v>1009754</v>
      </c>
      <c r="H66" s="154">
        <v>9.66</v>
      </c>
      <c r="I66" s="148">
        <f t="shared" si="17"/>
        <v>9754.2236400000002</v>
      </c>
      <c r="J66" s="147">
        <f>G66-I66</f>
        <v>999999.77636000002</v>
      </c>
      <c r="K66" s="27"/>
      <c r="L66" s="90">
        <f t="shared" si="3"/>
        <v>9754.2236400000002</v>
      </c>
      <c r="M66" s="158">
        <f t="shared" si="15"/>
        <v>0</v>
      </c>
      <c r="N66" s="160">
        <f t="shared" si="10"/>
        <v>0.22363999998196959</v>
      </c>
    </row>
    <row r="67" spans="1:14" x14ac:dyDescent="0.25">
      <c r="A67" s="38">
        <v>24436</v>
      </c>
      <c r="B67" s="154" t="s">
        <v>11</v>
      </c>
      <c r="C67" s="154">
        <v>523565</v>
      </c>
      <c r="D67" s="155" t="s">
        <v>121</v>
      </c>
      <c r="E67" s="154" t="s">
        <v>164</v>
      </c>
      <c r="F67" s="147">
        <v>1000000</v>
      </c>
      <c r="G67" s="148">
        <v>1009754</v>
      </c>
      <c r="H67" s="154">
        <v>9.66</v>
      </c>
      <c r="I67" s="148">
        <f t="shared" ref="I67:I78" si="18">G67*H67/1000</f>
        <v>9754.2236400000002</v>
      </c>
      <c r="J67" s="147">
        <f>G67-I67</f>
        <v>999999.77636000002</v>
      </c>
      <c r="K67" s="27"/>
      <c r="L67" s="90">
        <f t="shared" ref="L67:L78" si="19">G67*H67/1000</f>
        <v>9754.2236400000002</v>
      </c>
      <c r="M67" s="158">
        <f t="shared" ref="M67:M78" si="20">I67-L67</f>
        <v>0</v>
      </c>
      <c r="N67" s="160">
        <f t="shared" ref="N67:N78" si="21">F67-J67</f>
        <v>0.22363999998196959</v>
      </c>
    </row>
    <row r="68" spans="1:14" x14ac:dyDescent="0.25">
      <c r="A68" s="38">
        <v>24437</v>
      </c>
      <c r="B68" s="38" t="s">
        <v>11</v>
      </c>
      <c r="C68" s="38">
        <v>523565</v>
      </c>
      <c r="D68" s="150" t="s">
        <v>74</v>
      </c>
      <c r="E68" s="38" t="s">
        <v>47</v>
      </c>
      <c r="F68" s="147">
        <v>660000</v>
      </c>
      <c r="G68" s="148">
        <v>666438</v>
      </c>
      <c r="H68" s="38">
        <v>9.66</v>
      </c>
      <c r="I68" s="148">
        <f t="shared" si="18"/>
        <v>6437.79108</v>
      </c>
      <c r="J68" s="147">
        <f t="shared" ref="J68:J78" si="22">G68-I68</f>
        <v>660000.20892</v>
      </c>
      <c r="L68" s="90">
        <f t="shared" si="19"/>
        <v>6437.79108</v>
      </c>
      <c r="M68" s="158">
        <f t="shared" si="20"/>
        <v>0</v>
      </c>
      <c r="N68" s="95">
        <f t="shared" si="21"/>
        <v>-0.20892000000458211</v>
      </c>
    </row>
    <row r="69" spans="1:14" x14ac:dyDescent="0.25">
      <c r="A69" s="38">
        <v>24438</v>
      </c>
      <c r="B69" s="38" t="s">
        <v>12</v>
      </c>
      <c r="C69" s="38">
        <v>521045</v>
      </c>
      <c r="D69" s="155" t="s">
        <v>186</v>
      </c>
      <c r="E69" s="38" t="s">
        <v>204</v>
      </c>
      <c r="F69" s="147">
        <v>250000</v>
      </c>
      <c r="G69" s="148">
        <v>251737</v>
      </c>
      <c r="H69" s="38">
        <v>6.9</v>
      </c>
      <c r="I69" s="148">
        <f t="shared" si="18"/>
        <v>1736.9853000000001</v>
      </c>
      <c r="J69" s="147">
        <f t="shared" si="22"/>
        <v>250000.0147</v>
      </c>
      <c r="L69" s="90">
        <f t="shared" si="19"/>
        <v>1736.9853000000001</v>
      </c>
      <c r="M69" s="158">
        <f t="shared" si="20"/>
        <v>0</v>
      </c>
      <c r="N69" s="95">
        <f t="shared" si="21"/>
        <v>-1.4699999999720603E-2</v>
      </c>
    </row>
    <row r="70" spans="1:14" x14ac:dyDescent="0.25">
      <c r="A70" s="38">
        <v>24439</v>
      </c>
      <c r="B70" s="38" t="s">
        <v>12</v>
      </c>
      <c r="C70" s="38">
        <v>521045</v>
      </c>
      <c r="D70" s="155" t="s">
        <v>192</v>
      </c>
      <c r="E70" s="38" t="s">
        <v>48</v>
      </c>
      <c r="F70" s="147">
        <v>500000</v>
      </c>
      <c r="G70" s="148">
        <v>503474</v>
      </c>
      <c r="H70" s="38">
        <v>6.9</v>
      </c>
      <c r="I70" s="148">
        <f t="shared" si="18"/>
        <v>3473.9706000000001</v>
      </c>
      <c r="J70" s="147">
        <f t="shared" si="22"/>
        <v>500000.0294</v>
      </c>
      <c r="L70" s="90">
        <f t="shared" si="19"/>
        <v>3473.9706000000001</v>
      </c>
      <c r="M70" s="158">
        <f t="shared" si="20"/>
        <v>0</v>
      </c>
      <c r="N70" s="95">
        <f t="shared" si="21"/>
        <v>-2.9399999999441206E-2</v>
      </c>
    </row>
    <row r="71" spans="1:14" x14ac:dyDescent="0.25">
      <c r="A71" s="38">
        <v>24440</v>
      </c>
      <c r="B71" s="38" t="s">
        <v>12</v>
      </c>
      <c r="C71" s="38">
        <v>521045</v>
      </c>
      <c r="D71" s="155" t="s">
        <v>189</v>
      </c>
      <c r="E71" s="38" t="s">
        <v>49</v>
      </c>
      <c r="F71" s="147">
        <v>1220000</v>
      </c>
      <c r="G71" s="148">
        <v>1228476</v>
      </c>
      <c r="H71" s="38">
        <v>6.9</v>
      </c>
      <c r="I71" s="148">
        <f t="shared" si="18"/>
        <v>8476.4844000000012</v>
      </c>
      <c r="J71" s="147">
        <f t="shared" si="22"/>
        <v>1219999.5156</v>
      </c>
      <c r="L71" s="90">
        <f t="shared" si="19"/>
        <v>8476.4844000000012</v>
      </c>
      <c r="M71" s="158">
        <f t="shared" si="20"/>
        <v>0</v>
      </c>
      <c r="N71" s="95">
        <f t="shared" si="21"/>
        <v>0.48439999995753169</v>
      </c>
    </row>
    <row r="72" spans="1:14" s="28" customFormat="1" x14ac:dyDescent="0.25">
      <c r="A72" s="47">
        <v>24441</v>
      </c>
      <c r="B72" s="47" t="s">
        <v>12</v>
      </c>
      <c r="C72" s="47">
        <v>521045</v>
      </c>
      <c r="D72" s="118" t="s">
        <v>73</v>
      </c>
      <c r="E72" s="47" t="s">
        <v>205</v>
      </c>
      <c r="F72" s="156">
        <v>250000</v>
      </c>
      <c r="G72" s="157">
        <v>251737</v>
      </c>
      <c r="H72" s="47">
        <v>6.9</v>
      </c>
      <c r="I72" s="157">
        <f t="shared" si="18"/>
        <v>1736.9853000000001</v>
      </c>
      <c r="J72" s="156">
        <f t="shared" si="22"/>
        <v>250000.0147</v>
      </c>
      <c r="L72" s="104">
        <f t="shared" si="19"/>
        <v>1736.9853000000001</v>
      </c>
      <c r="M72" s="161">
        <f t="shared" si="20"/>
        <v>0</v>
      </c>
      <c r="N72" s="162">
        <f t="shared" si="21"/>
        <v>-1.4699999999720603E-2</v>
      </c>
    </row>
    <row r="73" spans="1:14" x14ac:dyDescent="0.25">
      <c r="A73" s="38">
        <v>24442</v>
      </c>
      <c r="B73" s="38" t="s">
        <v>11</v>
      </c>
      <c r="C73" s="38">
        <v>523565</v>
      </c>
      <c r="D73" s="155" t="s">
        <v>121</v>
      </c>
      <c r="E73" s="38" t="s">
        <v>122</v>
      </c>
      <c r="F73" s="147">
        <v>510000</v>
      </c>
      <c r="G73" s="148">
        <v>514975</v>
      </c>
      <c r="H73" s="38">
        <v>9.66</v>
      </c>
      <c r="I73" s="148">
        <f t="shared" si="18"/>
        <v>4974.6584999999995</v>
      </c>
      <c r="J73" s="147">
        <f t="shared" si="22"/>
        <v>510000.34149999998</v>
      </c>
      <c r="L73" s="90">
        <f t="shared" si="19"/>
        <v>4974.6584999999995</v>
      </c>
      <c r="M73" s="158">
        <f t="shared" si="20"/>
        <v>0</v>
      </c>
      <c r="N73" s="95">
        <f t="shared" si="21"/>
        <v>-0.34149999998044223</v>
      </c>
    </row>
    <row r="74" spans="1:14" x14ac:dyDescent="0.25">
      <c r="A74" s="38">
        <v>24443</v>
      </c>
      <c r="B74" s="38" t="s">
        <v>11</v>
      </c>
      <c r="C74" s="38">
        <v>523565</v>
      </c>
      <c r="D74" s="155" t="s">
        <v>121</v>
      </c>
      <c r="E74" s="38" t="s">
        <v>206</v>
      </c>
      <c r="F74" s="147">
        <v>30000</v>
      </c>
      <c r="G74" s="148">
        <v>30000</v>
      </c>
      <c r="H74" s="38">
        <v>0</v>
      </c>
      <c r="I74" s="148">
        <f t="shared" si="18"/>
        <v>0</v>
      </c>
      <c r="J74" s="147">
        <f t="shared" si="22"/>
        <v>30000</v>
      </c>
      <c r="L74" s="90">
        <f t="shared" si="19"/>
        <v>0</v>
      </c>
      <c r="M74" s="158">
        <f t="shared" si="20"/>
        <v>0</v>
      </c>
      <c r="N74" s="95">
        <f t="shared" si="21"/>
        <v>0</v>
      </c>
    </row>
    <row r="75" spans="1:14" x14ac:dyDescent="0.25">
      <c r="A75" s="38">
        <v>24444</v>
      </c>
      <c r="B75" s="38" t="s">
        <v>11</v>
      </c>
      <c r="C75" s="38">
        <v>523565</v>
      </c>
      <c r="D75" s="150" t="s">
        <v>73</v>
      </c>
      <c r="E75" s="38" t="s">
        <v>123</v>
      </c>
      <c r="F75" s="147">
        <v>400000</v>
      </c>
      <c r="G75" s="148">
        <v>403902</v>
      </c>
      <c r="H75" s="38">
        <v>9.66</v>
      </c>
      <c r="I75" s="148">
        <f t="shared" si="18"/>
        <v>3901.6933199999999</v>
      </c>
      <c r="J75" s="147">
        <f t="shared" si="22"/>
        <v>400000.30667999998</v>
      </c>
      <c r="L75" s="90">
        <f t="shared" si="19"/>
        <v>3901.6933199999999</v>
      </c>
      <c r="M75" s="158">
        <f t="shared" si="20"/>
        <v>0</v>
      </c>
      <c r="N75" s="95">
        <f t="shared" si="21"/>
        <v>-0.30667999997967854</v>
      </c>
    </row>
    <row r="76" spans="1:14" x14ac:dyDescent="0.25">
      <c r="A76" s="38">
        <v>24445</v>
      </c>
      <c r="B76" s="38" t="s">
        <v>11</v>
      </c>
      <c r="C76" s="38">
        <v>523565</v>
      </c>
      <c r="D76" s="150" t="s">
        <v>86</v>
      </c>
      <c r="E76" s="38" t="s">
        <v>51</v>
      </c>
      <c r="F76" s="147">
        <v>825000</v>
      </c>
      <c r="G76" s="148">
        <v>833047</v>
      </c>
      <c r="H76" s="38">
        <v>9.66</v>
      </c>
      <c r="I76" s="148">
        <f t="shared" si="18"/>
        <v>8047.2340200000008</v>
      </c>
      <c r="J76" s="147">
        <f t="shared" si="22"/>
        <v>824999.76598000003</v>
      </c>
      <c r="L76" s="90">
        <f t="shared" si="19"/>
        <v>8047.2340200000008</v>
      </c>
      <c r="M76" s="158">
        <f t="shared" si="20"/>
        <v>0</v>
      </c>
      <c r="N76" s="95">
        <f t="shared" si="21"/>
        <v>0.23401999997440726</v>
      </c>
    </row>
    <row r="77" spans="1:14" x14ac:dyDescent="0.25">
      <c r="A77" s="38">
        <v>24446</v>
      </c>
      <c r="B77" s="38" t="s">
        <v>11</v>
      </c>
      <c r="C77" s="38">
        <v>523565</v>
      </c>
      <c r="D77" s="155" t="s">
        <v>87</v>
      </c>
      <c r="E77" s="38" t="s">
        <v>207</v>
      </c>
      <c r="F77" s="147">
        <v>110000</v>
      </c>
      <c r="G77" s="148">
        <v>111073</v>
      </c>
      <c r="H77" s="38">
        <v>9.66</v>
      </c>
      <c r="I77" s="148">
        <f t="shared" si="18"/>
        <v>1072.9651799999999</v>
      </c>
      <c r="J77" s="147">
        <f t="shared" si="22"/>
        <v>110000.03482</v>
      </c>
      <c r="L77" s="90">
        <f t="shared" si="19"/>
        <v>1072.9651799999999</v>
      </c>
      <c r="M77" s="158">
        <f t="shared" si="20"/>
        <v>0</v>
      </c>
      <c r="N77" s="95">
        <f t="shared" si="21"/>
        <v>-3.4820000000763685E-2</v>
      </c>
    </row>
    <row r="78" spans="1:14" x14ac:dyDescent="0.25">
      <c r="A78" s="38">
        <v>24447</v>
      </c>
      <c r="B78" s="38" t="s">
        <v>12</v>
      </c>
      <c r="C78" s="38">
        <v>521045</v>
      </c>
      <c r="D78" s="155" t="s">
        <v>87</v>
      </c>
      <c r="E78" s="38" t="s">
        <v>177</v>
      </c>
      <c r="F78" s="147">
        <v>630000</v>
      </c>
      <c r="G78" s="148">
        <v>634377</v>
      </c>
      <c r="H78" s="38">
        <v>6.9</v>
      </c>
      <c r="I78" s="148">
        <f t="shared" si="18"/>
        <v>4377.2012999999997</v>
      </c>
      <c r="J78" s="147">
        <f t="shared" si="22"/>
        <v>629999.79870000004</v>
      </c>
      <c r="L78" s="90">
        <f t="shared" si="19"/>
        <v>4377.2012999999997</v>
      </c>
      <c r="M78" s="158">
        <f t="shared" si="20"/>
        <v>0</v>
      </c>
      <c r="N78" s="95">
        <f t="shared" si="21"/>
        <v>0.2012999999569729</v>
      </c>
    </row>
    <row r="79" spans="1:14" x14ac:dyDescent="0.25">
      <c r="A79" s="38">
        <v>24448</v>
      </c>
      <c r="B79" s="38" t="s">
        <v>12</v>
      </c>
      <c r="C79" s="38">
        <v>521045</v>
      </c>
      <c r="D79" s="155" t="s">
        <v>186</v>
      </c>
      <c r="E79" s="83" t="s">
        <v>53</v>
      </c>
      <c r="F79" s="147">
        <v>110000</v>
      </c>
      <c r="G79" s="148">
        <v>110764</v>
      </c>
      <c r="H79" s="38">
        <v>6.9</v>
      </c>
      <c r="I79" s="148">
        <f t="shared" ref="I79:I80" si="23">G79*H79/1000</f>
        <v>764.27160000000015</v>
      </c>
      <c r="J79" s="147">
        <f t="shared" ref="J79:J80" si="24">G79-I79</f>
        <v>109999.72839999999</v>
      </c>
      <c r="L79" s="90">
        <f t="shared" ref="L79:L80" si="25">G79*H79/1000</f>
        <v>764.27160000000015</v>
      </c>
      <c r="M79" s="158">
        <f t="shared" ref="M79:M80" si="26">I79-L79</f>
        <v>0</v>
      </c>
      <c r="N79" s="95">
        <f t="shared" ref="N79:N80" si="27">F79-J79</f>
        <v>0.27160000000731088</v>
      </c>
    </row>
    <row r="80" spans="1:14" x14ac:dyDescent="0.25">
      <c r="A80" s="38">
        <v>24449</v>
      </c>
      <c r="B80" s="83" t="s">
        <v>12</v>
      </c>
      <c r="C80" s="83">
        <v>521045</v>
      </c>
      <c r="D80" s="150" t="s">
        <v>121</v>
      </c>
      <c r="E80" s="83" t="s">
        <v>178</v>
      </c>
      <c r="F80" s="147">
        <f>2270000/2</f>
        <v>1135000</v>
      </c>
      <c r="G80" s="148">
        <v>1142886</v>
      </c>
      <c r="H80" s="38">
        <v>6.9</v>
      </c>
      <c r="I80" s="148">
        <f t="shared" si="23"/>
        <v>7885.9134000000004</v>
      </c>
      <c r="J80" s="147">
        <f t="shared" si="24"/>
        <v>1135000.0866</v>
      </c>
      <c r="L80" s="90">
        <f t="shared" si="25"/>
        <v>7885.9134000000004</v>
      </c>
      <c r="M80" s="158">
        <f t="shared" si="26"/>
        <v>0</v>
      </c>
      <c r="N80" s="95">
        <f t="shared" si="27"/>
        <v>-8.6600000038743019E-2</v>
      </c>
    </row>
    <row r="81" spans="1:14" x14ac:dyDescent="0.25">
      <c r="A81" s="38">
        <v>24450</v>
      </c>
      <c r="B81" s="83" t="s">
        <v>12</v>
      </c>
      <c r="C81" s="83">
        <v>521045</v>
      </c>
      <c r="D81" s="150" t="s">
        <v>121</v>
      </c>
      <c r="E81" s="83" t="s">
        <v>178</v>
      </c>
      <c r="F81" s="147">
        <f>2270000/2</f>
        <v>1135000</v>
      </c>
      <c r="G81" s="148">
        <v>1142886</v>
      </c>
      <c r="H81" s="38">
        <v>6.9</v>
      </c>
      <c r="I81" s="148">
        <f t="shared" ref="I81:I86" si="28">G81*H81/1000</f>
        <v>7885.9134000000004</v>
      </c>
      <c r="J81" s="147">
        <f t="shared" ref="J81:J107" si="29">G81-I81</f>
        <v>1135000.0866</v>
      </c>
      <c r="L81" s="90">
        <f t="shared" ref="L81:L107" si="30">G81*H81/1000</f>
        <v>7885.9134000000004</v>
      </c>
      <c r="M81" s="158">
        <f t="shared" ref="M81:M107" si="31">I81-L81</f>
        <v>0</v>
      </c>
      <c r="N81" s="95">
        <f t="shared" ref="N81:N82" si="32">F81-J81</f>
        <v>-8.6600000038743019E-2</v>
      </c>
    </row>
    <row r="82" spans="1:14" x14ac:dyDescent="0.25">
      <c r="A82" s="38">
        <v>24451</v>
      </c>
      <c r="B82" s="83" t="s">
        <v>11</v>
      </c>
      <c r="C82" s="83">
        <v>523565</v>
      </c>
      <c r="D82" s="155" t="s">
        <v>73</v>
      </c>
      <c r="E82" s="83" t="s">
        <v>208</v>
      </c>
      <c r="F82" s="147">
        <v>30000</v>
      </c>
      <c r="G82" s="148">
        <v>30000</v>
      </c>
      <c r="H82" s="38">
        <v>0</v>
      </c>
      <c r="I82" s="148">
        <f t="shared" si="28"/>
        <v>0</v>
      </c>
      <c r="J82" s="147">
        <f t="shared" si="29"/>
        <v>30000</v>
      </c>
      <c r="L82" s="90">
        <f t="shared" si="30"/>
        <v>0</v>
      </c>
      <c r="M82" s="158">
        <f t="shared" si="31"/>
        <v>0</v>
      </c>
      <c r="N82" s="95">
        <f t="shared" si="32"/>
        <v>0</v>
      </c>
    </row>
    <row r="83" spans="1:14" x14ac:dyDescent="0.25">
      <c r="A83" s="38">
        <v>24452</v>
      </c>
      <c r="B83" s="83" t="s">
        <v>12</v>
      </c>
      <c r="C83" s="83">
        <v>521045</v>
      </c>
      <c r="D83" s="155" t="s">
        <v>124</v>
      </c>
      <c r="E83" s="38" t="s">
        <v>209</v>
      </c>
      <c r="F83" s="147">
        <v>810000</v>
      </c>
      <c r="G83" s="148">
        <v>815628</v>
      </c>
      <c r="H83" s="38">
        <v>6.9</v>
      </c>
      <c r="I83" s="148">
        <f t="shared" si="28"/>
        <v>5627.8332</v>
      </c>
      <c r="J83" s="147">
        <f t="shared" si="29"/>
        <v>810000.16680000001</v>
      </c>
      <c r="L83" s="90">
        <f t="shared" si="30"/>
        <v>5627.8332</v>
      </c>
      <c r="M83" s="158">
        <f t="shared" si="31"/>
        <v>0</v>
      </c>
      <c r="N83" s="95">
        <f>F83-J83</f>
        <v>-0.16680000000633299</v>
      </c>
    </row>
    <row r="84" spans="1:14" x14ac:dyDescent="0.25">
      <c r="A84" s="38">
        <v>24453</v>
      </c>
      <c r="B84" s="83" t="s">
        <v>12</v>
      </c>
      <c r="C84" s="83">
        <v>521045</v>
      </c>
      <c r="D84" s="155" t="s">
        <v>73</v>
      </c>
      <c r="E84" s="38" t="s">
        <v>210</v>
      </c>
      <c r="F84" s="147">
        <v>270000</v>
      </c>
      <c r="G84" s="148">
        <v>271876</v>
      </c>
      <c r="H84" s="38">
        <v>6.9</v>
      </c>
      <c r="I84" s="148">
        <f t="shared" si="28"/>
        <v>1875.9444000000001</v>
      </c>
      <c r="J84" s="147">
        <f t="shared" si="29"/>
        <v>270000.05560000002</v>
      </c>
      <c r="L84" s="90">
        <f t="shared" si="30"/>
        <v>1875.9444000000001</v>
      </c>
      <c r="M84" s="158">
        <f t="shared" si="31"/>
        <v>0</v>
      </c>
      <c r="N84" s="95">
        <f>F84-J84</f>
        <v>-5.5600000021513551E-2</v>
      </c>
    </row>
    <row r="85" spans="1:14" x14ac:dyDescent="0.25">
      <c r="A85" s="38">
        <v>24454</v>
      </c>
      <c r="B85" s="83" t="s">
        <v>12</v>
      </c>
      <c r="C85" s="83">
        <v>521045</v>
      </c>
      <c r="D85" s="155" t="s">
        <v>192</v>
      </c>
      <c r="E85" s="38" t="s">
        <v>211</v>
      </c>
      <c r="F85" s="147">
        <v>1500000</v>
      </c>
      <c r="G85" s="148">
        <v>1510422</v>
      </c>
      <c r="H85" s="38">
        <v>6.9</v>
      </c>
      <c r="I85" s="148">
        <f t="shared" si="28"/>
        <v>10421.9118</v>
      </c>
      <c r="J85" s="147">
        <f t="shared" si="29"/>
        <v>1500000.0882000001</v>
      </c>
      <c r="L85" s="90">
        <f t="shared" si="30"/>
        <v>10421.9118</v>
      </c>
      <c r="M85" s="158">
        <f t="shared" si="31"/>
        <v>0</v>
      </c>
      <c r="N85" s="95">
        <f>F85-J85</f>
        <v>-8.8200000114738941E-2</v>
      </c>
    </row>
    <row r="86" spans="1:14" x14ac:dyDescent="0.25">
      <c r="A86" s="38">
        <v>24455</v>
      </c>
      <c r="B86" s="83" t="s">
        <v>11</v>
      </c>
      <c r="C86" s="83">
        <v>523565</v>
      </c>
      <c r="D86" s="153" t="s">
        <v>124</v>
      </c>
      <c r="E86" s="83" t="s">
        <v>57</v>
      </c>
      <c r="F86" s="147">
        <v>1125000</v>
      </c>
      <c r="G86" s="148">
        <v>1135973</v>
      </c>
      <c r="H86" s="38">
        <v>9.66</v>
      </c>
      <c r="I86" s="148">
        <f t="shared" si="28"/>
        <v>10973.499179999999</v>
      </c>
      <c r="J86" s="147">
        <f t="shared" si="29"/>
        <v>1124999.50082</v>
      </c>
      <c r="L86" s="90">
        <f t="shared" si="30"/>
        <v>10973.499179999999</v>
      </c>
      <c r="M86" s="158">
        <f t="shared" si="31"/>
        <v>0</v>
      </c>
      <c r="N86" s="95">
        <f t="shared" ref="N86:N107" si="33">F86-J86</f>
        <v>0.49918000004254282</v>
      </c>
    </row>
    <row r="87" spans="1:14" x14ac:dyDescent="0.25">
      <c r="A87" s="38">
        <v>24456</v>
      </c>
      <c r="B87" s="83" t="s">
        <v>11</v>
      </c>
      <c r="C87" s="83">
        <v>523565</v>
      </c>
      <c r="D87" s="155" t="s">
        <v>189</v>
      </c>
      <c r="E87" s="38" t="s">
        <v>58</v>
      </c>
      <c r="F87" s="147">
        <v>570000</v>
      </c>
      <c r="G87" s="148">
        <v>575560</v>
      </c>
      <c r="H87" s="38">
        <v>9.66</v>
      </c>
      <c r="I87" s="148">
        <f>G87*H87/1000</f>
        <v>5559.9096</v>
      </c>
      <c r="J87" s="147">
        <f t="shared" si="29"/>
        <v>570000.09039999999</v>
      </c>
      <c r="L87" s="90">
        <f t="shared" si="30"/>
        <v>5559.9096</v>
      </c>
      <c r="M87" s="158">
        <f t="shared" si="31"/>
        <v>0</v>
      </c>
      <c r="N87" s="95">
        <f t="shared" si="33"/>
        <v>-9.039999998640269E-2</v>
      </c>
    </row>
    <row r="88" spans="1:14" x14ac:dyDescent="0.25">
      <c r="A88" s="38">
        <v>24457</v>
      </c>
      <c r="B88" s="38" t="s">
        <v>12</v>
      </c>
      <c r="C88" s="38">
        <v>521045</v>
      </c>
      <c r="D88" s="150" t="s">
        <v>82</v>
      </c>
      <c r="E88" s="38" t="s">
        <v>134</v>
      </c>
      <c r="F88" s="147">
        <v>1500000</v>
      </c>
      <c r="G88" s="148">
        <v>1510422</v>
      </c>
      <c r="H88" s="38">
        <v>6.9</v>
      </c>
      <c r="I88" s="148">
        <f t="shared" ref="I88:I107" si="34">G88*H88/1000</f>
        <v>10421.9118</v>
      </c>
      <c r="J88" s="147">
        <f t="shared" si="29"/>
        <v>1500000.0882000001</v>
      </c>
      <c r="L88" s="90">
        <f t="shared" si="30"/>
        <v>10421.9118</v>
      </c>
      <c r="M88" s="158">
        <f t="shared" si="31"/>
        <v>0</v>
      </c>
      <c r="N88" s="95">
        <f t="shared" si="33"/>
        <v>-8.8200000114738941E-2</v>
      </c>
    </row>
    <row r="89" spans="1:14" x14ac:dyDescent="0.25">
      <c r="A89" s="38">
        <v>24458</v>
      </c>
      <c r="B89" s="38" t="s">
        <v>12</v>
      </c>
      <c r="C89" s="38">
        <v>521045</v>
      </c>
      <c r="D89" s="155" t="s">
        <v>201</v>
      </c>
      <c r="E89" s="38" t="s">
        <v>169</v>
      </c>
      <c r="F89" s="147">
        <v>750000</v>
      </c>
      <c r="G89" s="148">
        <v>755211</v>
      </c>
      <c r="H89" s="38">
        <v>6.9</v>
      </c>
      <c r="I89" s="148">
        <f t="shared" si="34"/>
        <v>5210.9558999999999</v>
      </c>
      <c r="J89" s="147">
        <f t="shared" si="29"/>
        <v>750000.04410000006</v>
      </c>
      <c r="L89" s="90">
        <f t="shared" si="30"/>
        <v>5210.9558999999999</v>
      </c>
      <c r="M89" s="158">
        <f t="shared" si="31"/>
        <v>0</v>
      </c>
      <c r="N89" s="95">
        <f t="shared" si="33"/>
        <v>-4.4100000057369471E-2</v>
      </c>
    </row>
    <row r="90" spans="1:14" x14ac:dyDescent="0.25">
      <c r="A90" s="38">
        <v>24459</v>
      </c>
      <c r="B90" s="38" t="s">
        <v>11</v>
      </c>
      <c r="C90" s="38">
        <v>523565</v>
      </c>
      <c r="D90" s="150" t="s">
        <v>106</v>
      </c>
      <c r="E90" s="38" t="s">
        <v>60</v>
      </c>
      <c r="F90" s="147">
        <v>750000</v>
      </c>
      <c r="G90" s="148">
        <v>757316</v>
      </c>
      <c r="H90" s="38">
        <v>9.66</v>
      </c>
      <c r="I90" s="148">
        <f t="shared" si="34"/>
        <v>7315.6725600000009</v>
      </c>
      <c r="J90" s="147">
        <f t="shared" si="29"/>
        <v>750000.32744000002</v>
      </c>
      <c r="L90" s="90">
        <f t="shared" si="30"/>
        <v>7315.6725600000009</v>
      </c>
      <c r="M90" s="158">
        <f t="shared" si="31"/>
        <v>0</v>
      </c>
      <c r="N90" s="95">
        <f t="shared" si="33"/>
        <v>-0.32744000002276152</v>
      </c>
    </row>
    <row r="91" spans="1:14" x14ac:dyDescent="0.25">
      <c r="A91" s="38">
        <v>24460</v>
      </c>
      <c r="B91" s="38" t="s">
        <v>11</v>
      </c>
      <c r="C91" s="38">
        <v>523565</v>
      </c>
      <c r="D91" s="155" t="s">
        <v>73</v>
      </c>
      <c r="E91" s="38" t="s">
        <v>135</v>
      </c>
      <c r="F91" s="147">
        <v>180000</v>
      </c>
      <c r="G91" s="148">
        <v>181756</v>
      </c>
      <c r="H91" s="38">
        <v>9.66</v>
      </c>
      <c r="I91" s="148">
        <f t="shared" si="34"/>
        <v>1755.76296</v>
      </c>
      <c r="J91" s="147">
        <f t="shared" si="29"/>
        <v>180000.23704000001</v>
      </c>
      <c r="L91" s="90">
        <f t="shared" si="30"/>
        <v>1755.76296</v>
      </c>
      <c r="M91" s="158">
        <f t="shared" si="31"/>
        <v>0</v>
      </c>
      <c r="N91" s="95">
        <f t="shared" si="33"/>
        <v>-0.237040000007255</v>
      </c>
    </row>
    <row r="92" spans="1:14" x14ac:dyDescent="0.25">
      <c r="A92" s="38">
        <v>24461</v>
      </c>
      <c r="B92" s="38" t="s">
        <v>11</v>
      </c>
      <c r="C92" s="38">
        <v>523565</v>
      </c>
      <c r="D92" s="150" t="s">
        <v>201</v>
      </c>
      <c r="E92" s="38" t="s">
        <v>62</v>
      </c>
      <c r="F92" s="147">
        <v>385000</v>
      </c>
      <c r="G92" s="148">
        <v>388755</v>
      </c>
      <c r="H92" s="38">
        <v>9.66</v>
      </c>
      <c r="I92" s="148">
        <f t="shared" si="34"/>
        <v>3755.3733000000002</v>
      </c>
      <c r="J92" s="147">
        <f t="shared" si="29"/>
        <v>384999.62670000002</v>
      </c>
      <c r="L92" s="90">
        <f t="shared" si="30"/>
        <v>3755.3733000000002</v>
      </c>
      <c r="M92" s="158">
        <f t="shared" si="31"/>
        <v>0</v>
      </c>
      <c r="N92" s="95">
        <f t="shared" si="33"/>
        <v>0.37329999997746199</v>
      </c>
    </row>
    <row r="93" spans="1:14" x14ac:dyDescent="0.25">
      <c r="A93" s="38">
        <v>24462</v>
      </c>
      <c r="B93" s="38" t="s">
        <v>11</v>
      </c>
      <c r="C93" s="38">
        <v>523565</v>
      </c>
      <c r="D93" s="155" t="s">
        <v>73</v>
      </c>
      <c r="E93" s="38" t="s">
        <v>138</v>
      </c>
      <c r="F93" s="147">
        <v>150000</v>
      </c>
      <c r="G93" s="148">
        <v>151463</v>
      </c>
      <c r="H93" s="38">
        <v>9.66</v>
      </c>
      <c r="I93" s="148">
        <f t="shared" si="34"/>
        <v>1463.13258</v>
      </c>
      <c r="J93" s="147">
        <f t="shared" si="29"/>
        <v>149999.86742</v>
      </c>
      <c r="L93" s="90">
        <f t="shared" si="30"/>
        <v>1463.13258</v>
      </c>
      <c r="M93" s="158">
        <f t="shared" si="31"/>
        <v>0</v>
      </c>
      <c r="N93" s="95">
        <f t="shared" si="33"/>
        <v>0.13258000000496395</v>
      </c>
    </row>
    <row r="94" spans="1:14" x14ac:dyDescent="0.25">
      <c r="A94" s="38">
        <v>24463</v>
      </c>
      <c r="B94" s="38" t="s">
        <v>11</v>
      </c>
      <c r="C94" s="38">
        <v>523565</v>
      </c>
      <c r="D94" s="150" t="s">
        <v>192</v>
      </c>
      <c r="E94" s="38" t="s">
        <v>139</v>
      </c>
      <c r="F94" s="147">
        <v>155000</v>
      </c>
      <c r="G94" s="148">
        <v>156512</v>
      </c>
      <c r="H94" s="38">
        <v>9.66</v>
      </c>
      <c r="I94" s="148">
        <f t="shared" si="34"/>
        <v>1511.9059199999999</v>
      </c>
      <c r="J94" s="147">
        <f t="shared" si="29"/>
        <v>155000.09408000001</v>
      </c>
      <c r="L94" s="90">
        <f t="shared" si="30"/>
        <v>1511.9059199999999</v>
      </c>
      <c r="M94" s="158">
        <f t="shared" si="31"/>
        <v>0</v>
      </c>
      <c r="N94" s="95">
        <f t="shared" si="33"/>
        <v>-9.4080000009853393E-2</v>
      </c>
    </row>
    <row r="95" spans="1:14" x14ac:dyDescent="0.25">
      <c r="A95" s="38">
        <v>24464</v>
      </c>
      <c r="B95" s="38" t="s">
        <v>12</v>
      </c>
      <c r="C95" s="38">
        <v>523565</v>
      </c>
      <c r="D95" s="155" t="s">
        <v>192</v>
      </c>
      <c r="E95" s="38" t="s">
        <v>64</v>
      </c>
      <c r="F95" s="147">
        <v>600000</v>
      </c>
      <c r="G95" s="148">
        <v>604169</v>
      </c>
      <c r="H95" s="38">
        <v>6.9</v>
      </c>
      <c r="I95" s="148">
        <f t="shared" si="34"/>
        <v>4168.7660999999998</v>
      </c>
      <c r="J95" s="147">
        <f t="shared" si="29"/>
        <v>600000.23389999999</v>
      </c>
      <c r="L95" s="90">
        <f t="shared" si="30"/>
        <v>4168.7660999999998</v>
      </c>
      <c r="M95" s="158">
        <f t="shared" si="31"/>
        <v>0</v>
      </c>
      <c r="N95" s="95">
        <f t="shared" si="33"/>
        <v>-0.23389999999199063</v>
      </c>
    </row>
    <row r="96" spans="1:14" x14ac:dyDescent="0.25">
      <c r="A96" s="38">
        <v>24465</v>
      </c>
      <c r="B96" s="38" t="s">
        <v>11</v>
      </c>
      <c r="C96" s="38">
        <v>523565</v>
      </c>
      <c r="D96" s="150" t="s">
        <v>183</v>
      </c>
      <c r="E96" s="38" t="s">
        <v>65</v>
      </c>
      <c r="F96" s="147">
        <v>285000</v>
      </c>
      <c r="G96" s="148">
        <v>287780</v>
      </c>
      <c r="H96" s="38">
        <v>9.66</v>
      </c>
      <c r="I96" s="148">
        <f t="shared" si="34"/>
        <v>2779.9548</v>
      </c>
      <c r="J96" s="147">
        <f t="shared" si="29"/>
        <v>285000.04519999999</v>
      </c>
      <c r="L96" s="90">
        <f t="shared" si="30"/>
        <v>2779.9548</v>
      </c>
      <c r="M96" s="158">
        <f t="shared" si="31"/>
        <v>0</v>
      </c>
      <c r="N96" s="95">
        <f t="shared" si="33"/>
        <v>-4.5199999993201345E-2</v>
      </c>
    </row>
    <row r="97" spans="1:14" x14ac:dyDescent="0.25">
      <c r="A97" s="38">
        <v>24466</v>
      </c>
      <c r="B97" s="38" t="s">
        <v>11</v>
      </c>
      <c r="C97" s="38">
        <v>523565</v>
      </c>
      <c r="D97" s="155" t="s">
        <v>183</v>
      </c>
      <c r="E97" s="38" t="s">
        <v>142</v>
      </c>
      <c r="F97" s="147">
        <v>605000</v>
      </c>
      <c r="G97" s="148">
        <v>610901</v>
      </c>
      <c r="H97" s="38">
        <v>9.66</v>
      </c>
      <c r="I97" s="148">
        <f t="shared" si="34"/>
        <v>5901.3036600000005</v>
      </c>
      <c r="J97" s="147">
        <f t="shared" si="29"/>
        <v>604999.69634000002</v>
      </c>
      <c r="L97" s="90">
        <f t="shared" si="30"/>
        <v>5901.3036600000005</v>
      </c>
      <c r="M97" s="158">
        <f t="shared" si="31"/>
        <v>0</v>
      </c>
      <c r="N97" s="95">
        <f t="shared" si="33"/>
        <v>0.30365999997593462</v>
      </c>
    </row>
    <row r="98" spans="1:14" x14ac:dyDescent="0.25">
      <c r="A98" s="38">
        <v>24467</v>
      </c>
      <c r="B98" s="38" t="s">
        <v>12</v>
      </c>
      <c r="C98" s="38">
        <v>521045</v>
      </c>
      <c r="D98" s="150" t="s">
        <v>73</v>
      </c>
      <c r="E98" s="38" t="s">
        <v>171</v>
      </c>
      <c r="F98" s="147">
        <v>270000</v>
      </c>
      <c r="G98" s="148">
        <v>271876</v>
      </c>
      <c r="H98" s="38">
        <v>6.9</v>
      </c>
      <c r="I98" s="148">
        <f t="shared" si="34"/>
        <v>1875.9444000000001</v>
      </c>
      <c r="J98" s="147">
        <f t="shared" si="29"/>
        <v>270000.05560000002</v>
      </c>
      <c r="L98" s="90">
        <f t="shared" si="30"/>
        <v>1875.9444000000001</v>
      </c>
      <c r="M98" s="158">
        <f t="shared" si="31"/>
        <v>0</v>
      </c>
      <c r="N98" s="95">
        <f t="shared" si="33"/>
        <v>-5.5600000021513551E-2</v>
      </c>
    </row>
    <row r="99" spans="1:14" x14ac:dyDescent="0.25">
      <c r="A99" s="38">
        <v>24468</v>
      </c>
      <c r="B99" s="38" t="s">
        <v>11</v>
      </c>
      <c r="C99" s="38">
        <v>523565</v>
      </c>
      <c r="D99" s="155" t="s">
        <v>87</v>
      </c>
      <c r="E99" s="38" t="s">
        <v>70</v>
      </c>
      <c r="F99" s="147">
        <v>435000</v>
      </c>
      <c r="G99" s="148">
        <v>439243</v>
      </c>
      <c r="H99" s="38">
        <v>9.66</v>
      </c>
      <c r="I99" s="148">
        <f t="shared" si="34"/>
        <v>4243.0873799999999</v>
      </c>
      <c r="J99" s="147">
        <f t="shared" si="29"/>
        <v>434999.91262000002</v>
      </c>
      <c r="L99" s="90">
        <f t="shared" si="30"/>
        <v>4243.0873799999999</v>
      </c>
      <c r="M99" s="158">
        <f t="shared" si="31"/>
        <v>0</v>
      </c>
      <c r="N99" s="95">
        <f t="shared" si="33"/>
        <v>8.7379999982658774E-2</v>
      </c>
    </row>
    <row r="100" spans="1:14" x14ac:dyDescent="0.25">
      <c r="A100" s="38">
        <v>24469</v>
      </c>
      <c r="B100" s="38" t="s">
        <v>11</v>
      </c>
      <c r="C100" s="38">
        <v>523565</v>
      </c>
      <c r="D100" s="150" t="s">
        <v>213</v>
      </c>
      <c r="E100" s="38" t="s">
        <v>143</v>
      </c>
      <c r="F100" s="147">
        <v>130000</v>
      </c>
      <c r="G100" s="148">
        <v>131268</v>
      </c>
      <c r="H100" s="38">
        <v>9.66</v>
      </c>
      <c r="I100" s="148">
        <f t="shared" si="34"/>
        <v>1268.0488800000001</v>
      </c>
      <c r="J100" s="147">
        <f t="shared" si="29"/>
        <v>129999.95112</v>
      </c>
      <c r="L100" s="90">
        <f t="shared" si="30"/>
        <v>1268.0488800000001</v>
      </c>
      <c r="M100" s="158">
        <f t="shared" si="31"/>
        <v>0</v>
      </c>
      <c r="N100" s="95">
        <f t="shared" si="33"/>
        <v>4.8880000002100132E-2</v>
      </c>
    </row>
    <row r="101" spans="1:14" x14ac:dyDescent="0.25">
      <c r="A101" s="38">
        <v>24470</v>
      </c>
      <c r="B101" s="38" t="s">
        <v>12</v>
      </c>
      <c r="C101" s="38">
        <v>521045</v>
      </c>
      <c r="D101" s="155" t="s">
        <v>214</v>
      </c>
      <c r="E101" s="38" t="s">
        <v>145</v>
      </c>
      <c r="F101" s="147">
        <v>1560000</v>
      </c>
      <c r="G101" s="148">
        <v>1570839</v>
      </c>
      <c r="H101" s="38">
        <v>6.9</v>
      </c>
      <c r="I101" s="148">
        <f t="shared" si="34"/>
        <v>10838.7891</v>
      </c>
      <c r="J101" s="147">
        <f t="shared" si="29"/>
        <v>1560000.2109000001</v>
      </c>
      <c r="L101" s="90">
        <f t="shared" si="30"/>
        <v>10838.7891</v>
      </c>
      <c r="M101" s="158">
        <f t="shared" si="31"/>
        <v>0</v>
      </c>
      <c r="N101" s="95">
        <f t="shared" si="33"/>
        <v>-0.21090000006370246</v>
      </c>
    </row>
    <row r="102" spans="1:14" x14ac:dyDescent="0.25">
      <c r="A102" s="38">
        <v>24471</v>
      </c>
      <c r="B102" s="38" t="s">
        <v>11</v>
      </c>
      <c r="C102" s="38">
        <v>523565</v>
      </c>
      <c r="D102" s="150" t="s">
        <v>73</v>
      </c>
      <c r="E102" s="38" t="s">
        <v>147</v>
      </c>
      <c r="F102" s="147">
        <v>80000</v>
      </c>
      <c r="G102" s="148">
        <v>80000</v>
      </c>
      <c r="H102" s="38">
        <v>0</v>
      </c>
      <c r="I102" s="148">
        <f t="shared" si="34"/>
        <v>0</v>
      </c>
      <c r="J102" s="147">
        <f t="shared" si="29"/>
        <v>80000</v>
      </c>
      <c r="L102" s="90">
        <f t="shared" si="30"/>
        <v>0</v>
      </c>
      <c r="M102" s="158">
        <f t="shared" si="31"/>
        <v>0</v>
      </c>
      <c r="N102" s="95">
        <f t="shared" si="33"/>
        <v>0</v>
      </c>
    </row>
    <row r="103" spans="1:14" x14ac:dyDescent="0.25">
      <c r="A103" s="38">
        <v>24472</v>
      </c>
      <c r="B103" s="38" t="s">
        <v>11</v>
      </c>
      <c r="C103" s="38">
        <v>523565</v>
      </c>
      <c r="D103" s="155" t="s">
        <v>78</v>
      </c>
      <c r="E103" s="38" t="s">
        <v>173</v>
      </c>
      <c r="F103" s="147">
        <v>800000</v>
      </c>
      <c r="G103" s="148">
        <v>807803</v>
      </c>
      <c r="H103" s="38">
        <v>9.66</v>
      </c>
      <c r="I103" s="148">
        <f t="shared" si="34"/>
        <v>7803.37698</v>
      </c>
      <c r="J103" s="147">
        <f t="shared" si="29"/>
        <v>799999.62302000006</v>
      </c>
      <c r="L103" s="90">
        <f t="shared" si="30"/>
        <v>7803.37698</v>
      </c>
      <c r="M103" s="158">
        <f t="shared" si="31"/>
        <v>0</v>
      </c>
      <c r="N103" s="95">
        <f t="shared" si="33"/>
        <v>0.37697999994270504</v>
      </c>
    </row>
    <row r="104" spans="1:14" x14ac:dyDescent="0.25">
      <c r="A104" s="38">
        <v>24473</v>
      </c>
      <c r="B104" s="38" t="s">
        <v>12</v>
      </c>
      <c r="C104" s="38">
        <v>521045</v>
      </c>
      <c r="D104" s="150" t="s">
        <v>124</v>
      </c>
      <c r="E104" s="38" t="s">
        <v>69</v>
      </c>
      <c r="F104" s="147">
        <v>660000</v>
      </c>
      <c r="G104" s="148">
        <v>664586</v>
      </c>
      <c r="H104" s="38">
        <v>6.9</v>
      </c>
      <c r="I104" s="148">
        <f t="shared" si="34"/>
        <v>4585.6433999999999</v>
      </c>
      <c r="J104" s="147">
        <f t="shared" si="29"/>
        <v>660000.35660000006</v>
      </c>
      <c r="L104" s="90">
        <f t="shared" si="30"/>
        <v>4585.6433999999999</v>
      </c>
      <c r="M104" s="158">
        <f t="shared" si="31"/>
        <v>0</v>
      </c>
      <c r="N104" s="95">
        <f t="shared" si="33"/>
        <v>-0.35660000005736947</v>
      </c>
    </row>
    <row r="105" spans="1:14" x14ac:dyDescent="0.25">
      <c r="A105" s="38">
        <v>24474</v>
      </c>
      <c r="B105" s="38" t="s">
        <v>11</v>
      </c>
      <c r="C105" s="38">
        <v>523565</v>
      </c>
      <c r="D105" s="155" t="s">
        <v>201</v>
      </c>
      <c r="E105" s="38" t="s">
        <v>149</v>
      </c>
      <c r="F105" s="147">
        <v>50000</v>
      </c>
      <c r="G105" s="148">
        <v>50000</v>
      </c>
      <c r="H105" s="38">
        <v>0</v>
      </c>
      <c r="I105" s="148">
        <f t="shared" si="34"/>
        <v>0</v>
      </c>
      <c r="J105" s="147">
        <f t="shared" si="29"/>
        <v>50000</v>
      </c>
      <c r="L105" s="90">
        <f t="shared" si="30"/>
        <v>0</v>
      </c>
      <c r="M105" s="158">
        <f t="shared" si="31"/>
        <v>0</v>
      </c>
      <c r="N105" s="95">
        <f t="shared" si="33"/>
        <v>0</v>
      </c>
    </row>
    <row r="106" spans="1:14" x14ac:dyDescent="0.25">
      <c r="A106" s="38">
        <v>24475</v>
      </c>
      <c r="B106" s="38" t="s">
        <v>11</v>
      </c>
      <c r="C106" s="38">
        <v>523565</v>
      </c>
      <c r="D106" s="150" t="s">
        <v>213</v>
      </c>
      <c r="E106" s="38" t="s">
        <v>212</v>
      </c>
      <c r="F106" s="147">
        <v>190000</v>
      </c>
      <c r="G106" s="148">
        <v>191853</v>
      </c>
      <c r="H106" s="38">
        <v>9.66</v>
      </c>
      <c r="I106" s="148">
        <f t="shared" si="34"/>
        <v>1853.29998</v>
      </c>
      <c r="J106" s="147">
        <f t="shared" si="29"/>
        <v>189999.70001999999</v>
      </c>
      <c r="L106" s="90">
        <f t="shared" si="30"/>
        <v>1853.29998</v>
      </c>
      <c r="M106" s="158">
        <f t="shared" si="31"/>
        <v>0</v>
      </c>
      <c r="N106" s="95">
        <f t="shared" si="33"/>
        <v>0.29998000001069158</v>
      </c>
    </row>
    <row r="107" spans="1:14" x14ac:dyDescent="0.25">
      <c r="A107" s="38">
        <v>24476</v>
      </c>
      <c r="B107" s="38" t="s">
        <v>11</v>
      </c>
      <c r="C107" s="38">
        <v>523565</v>
      </c>
      <c r="D107" s="155" t="s">
        <v>213</v>
      </c>
      <c r="E107" s="38" t="s">
        <v>215</v>
      </c>
      <c r="F107" s="147">
        <v>60000</v>
      </c>
      <c r="G107" s="148">
        <v>60000</v>
      </c>
      <c r="H107" s="38">
        <v>0</v>
      </c>
      <c r="I107" s="148">
        <f t="shared" si="34"/>
        <v>0</v>
      </c>
      <c r="J107" s="147">
        <f t="shared" si="29"/>
        <v>60000</v>
      </c>
      <c r="L107" s="90">
        <f t="shared" si="30"/>
        <v>0</v>
      </c>
      <c r="M107" s="158">
        <f t="shared" si="31"/>
        <v>0</v>
      </c>
      <c r="N107" s="95">
        <f t="shared" si="33"/>
        <v>0</v>
      </c>
    </row>
    <row r="108" spans="1:14" s="16" customFormat="1" ht="15.75" thickBot="1" x14ac:dyDescent="0.3">
      <c r="D108" s="35"/>
      <c r="F108" s="33"/>
      <c r="G108" s="33"/>
      <c r="I108" s="33"/>
      <c r="J108" s="33"/>
      <c r="L108" s="17"/>
      <c r="M108" s="36"/>
      <c r="N108" s="18"/>
    </row>
    <row r="109" spans="1:14" ht="15.75" thickBot="1" x14ac:dyDescent="0.3">
      <c r="A109" s="138" t="s">
        <v>670</v>
      </c>
      <c r="B109" s="139"/>
      <c r="C109" s="139"/>
      <c r="D109" s="139"/>
      <c r="E109" s="140"/>
      <c r="F109" s="151">
        <f>SUM(F2:F107)</f>
        <v>58062267</v>
      </c>
      <c r="G109" s="151">
        <f>SUM(G2:G107)</f>
        <v>58533187</v>
      </c>
      <c r="H109" s="151">
        <f>SUM(H2:H107)</f>
        <v>783.83999999999946</v>
      </c>
      <c r="I109" s="151">
        <f>SUM(I2:I107)</f>
        <v>470919.44135999994</v>
      </c>
      <c r="J109" s="151">
        <f>SUM(J2:J107)</f>
        <v>58062267.558640026</v>
      </c>
      <c r="K109" s="32">
        <f t="shared" ref="K109" si="35">SUM(K2:K106)</f>
        <v>0</v>
      </c>
      <c r="L109" s="151">
        <f>SUM(L2:L107)</f>
        <v>470919.44135999994</v>
      </c>
      <c r="M109" s="151">
        <f>SUM(M2:M107)</f>
        <v>0</v>
      </c>
      <c r="N109" s="151">
        <f>SUM(N2:N107)</f>
        <v>-0.55864000106521416</v>
      </c>
    </row>
    <row r="110" spans="1:14" x14ac:dyDescent="0.25">
      <c r="J110" s="33"/>
    </row>
    <row r="111" spans="1:14" x14ac:dyDescent="0.25">
      <c r="J111" s="33"/>
    </row>
    <row r="112" spans="1:14" x14ac:dyDescent="0.25">
      <c r="J112" s="33"/>
    </row>
    <row r="113" spans="10:10" x14ac:dyDescent="0.25">
      <c r="J113" s="33"/>
    </row>
    <row r="114" spans="10:10" x14ac:dyDescent="0.25">
      <c r="J114" s="33"/>
    </row>
    <row r="115" spans="10:10" x14ac:dyDescent="0.25">
      <c r="J115" s="33"/>
    </row>
    <row r="116" spans="10:10" x14ac:dyDescent="0.25">
      <c r="J116" s="33"/>
    </row>
    <row r="117" spans="10:10" x14ac:dyDescent="0.25">
      <c r="J117" s="33"/>
    </row>
    <row r="118" spans="10:10" x14ac:dyDescent="0.25">
      <c r="J118" s="33"/>
    </row>
    <row r="119" spans="10:10" x14ac:dyDescent="0.25">
      <c r="J119" s="33"/>
    </row>
    <row r="120" spans="10:10" x14ac:dyDescent="0.25">
      <c r="J120" s="33"/>
    </row>
    <row r="121" spans="10:10" x14ac:dyDescent="0.25">
      <c r="J121" s="33"/>
    </row>
    <row r="122" spans="10:10" x14ac:dyDescent="0.25">
      <c r="J122" s="33"/>
    </row>
    <row r="123" spans="10:10" x14ac:dyDescent="0.25">
      <c r="J123" s="33"/>
    </row>
    <row r="124" spans="10:10" x14ac:dyDescent="0.25">
      <c r="J124" s="33"/>
    </row>
    <row r="125" spans="10:10" x14ac:dyDescent="0.25">
      <c r="J125" s="33"/>
    </row>
    <row r="126" spans="10:10" x14ac:dyDescent="0.25">
      <c r="J126" s="33"/>
    </row>
    <row r="127" spans="10:10" x14ac:dyDescent="0.25">
      <c r="J127" s="33"/>
    </row>
    <row r="128" spans="10:10" x14ac:dyDescent="0.25">
      <c r="J128" s="33"/>
    </row>
    <row r="129" spans="10:10" x14ac:dyDescent="0.25">
      <c r="J129" s="33"/>
    </row>
    <row r="130" spans="10:10" x14ac:dyDescent="0.25">
      <c r="J130" s="33"/>
    </row>
    <row r="131" spans="10:10" x14ac:dyDescent="0.25">
      <c r="J131" s="33"/>
    </row>
    <row r="132" spans="10:10" x14ac:dyDescent="0.25">
      <c r="J132" s="33"/>
    </row>
    <row r="133" spans="10:10" x14ac:dyDescent="0.25">
      <c r="J133" s="33"/>
    </row>
    <row r="134" spans="10:10" x14ac:dyDescent="0.25">
      <c r="J134" s="33"/>
    </row>
    <row r="135" spans="10:10" x14ac:dyDescent="0.25">
      <c r="J135" s="33"/>
    </row>
    <row r="136" spans="10:10" x14ac:dyDescent="0.25">
      <c r="J136" s="33"/>
    </row>
    <row r="137" spans="10:10" x14ac:dyDescent="0.25">
      <c r="J137" s="33"/>
    </row>
    <row r="138" spans="10:10" x14ac:dyDescent="0.25">
      <c r="J138" s="33"/>
    </row>
    <row r="139" spans="10:10" x14ac:dyDescent="0.25">
      <c r="J139" s="33"/>
    </row>
    <row r="140" spans="10:10" x14ac:dyDescent="0.25">
      <c r="J140" s="33"/>
    </row>
    <row r="141" spans="10:10" x14ac:dyDescent="0.25">
      <c r="J141" s="33"/>
    </row>
    <row r="142" spans="10:10" x14ac:dyDescent="0.25">
      <c r="J142" s="33"/>
    </row>
    <row r="143" spans="10:10" x14ac:dyDescent="0.25">
      <c r="J143" s="33"/>
    </row>
    <row r="144" spans="10:10" x14ac:dyDescent="0.25">
      <c r="J144" s="33"/>
    </row>
    <row r="145" spans="10:10" x14ac:dyDescent="0.25">
      <c r="J145" s="33"/>
    </row>
    <row r="146" spans="10:10" x14ac:dyDescent="0.25">
      <c r="J146" s="33"/>
    </row>
    <row r="147" spans="10:10" x14ac:dyDescent="0.25">
      <c r="J147" s="33"/>
    </row>
    <row r="148" spans="10:10" x14ac:dyDescent="0.25">
      <c r="J148" s="33"/>
    </row>
    <row r="149" spans="10:10" x14ac:dyDescent="0.25">
      <c r="J149" s="33"/>
    </row>
    <row r="150" spans="10:10" x14ac:dyDescent="0.25">
      <c r="J150" s="33"/>
    </row>
    <row r="151" spans="10:10" x14ac:dyDescent="0.25">
      <c r="J151" s="33"/>
    </row>
    <row r="152" spans="10:10" x14ac:dyDescent="0.25">
      <c r="J152" s="33"/>
    </row>
    <row r="153" spans="10:10" x14ac:dyDescent="0.25">
      <c r="J153" s="33"/>
    </row>
    <row r="154" spans="10:10" x14ac:dyDescent="0.25">
      <c r="J154" s="33"/>
    </row>
    <row r="155" spans="10:10" x14ac:dyDescent="0.25">
      <c r="J155" s="33"/>
    </row>
    <row r="156" spans="10:10" x14ac:dyDescent="0.25">
      <c r="J156" s="33"/>
    </row>
    <row r="157" spans="10:10" x14ac:dyDescent="0.25">
      <c r="J157" s="33"/>
    </row>
    <row r="158" spans="10:10" x14ac:dyDescent="0.25">
      <c r="J158" s="33"/>
    </row>
    <row r="159" spans="10:10" x14ac:dyDescent="0.25">
      <c r="J159" s="33"/>
    </row>
    <row r="160" spans="10:10" x14ac:dyDescent="0.25">
      <c r="J160" s="33"/>
    </row>
    <row r="161" spans="10:10" x14ac:dyDescent="0.25">
      <c r="J161" s="33"/>
    </row>
    <row r="162" spans="10:10" x14ac:dyDescent="0.25">
      <c r="J162" s="33"/>
    </row>
    <row r="163" spans="10:10" x14ac:dyDescent="0.25">
      <c r="J163" s="33"/>
    </row>
    <row r="164" spans="10:10" x14ac:dyDescent="0.25">
      <c r="J164" s="33"/>
    </row>
    <row r="165" spans="10:10" x14ac:dyDescent="0.25">
      <c r="J165" s="33"/>
    </row>
    <row r="166" spans="10:10" x14ac:dyDescent="0.25">
      <c r="J166" s="33"/>
    </row>
    <row r="167" spans="10:10" x14ac:dyDescent="0.25">
      <c r="J167" s="33"/>
    </row>
    <row r="168" spans="10:10" x14ac:dyDescent="0.25">
      <c r="J168" s="33"/>
    </row>
    <row r="169" spans="10:10" x14ac:dyDescent="0.25">
      <c r="J169" s="33"/>
    </row>
    <row r="170" spans="10:10" x14ac:dyDescent="0.25">
      <c r="J170" s="33"/>
    </row>
    <row r="171" spans="10:10" x14ac:dyDescent="0.25">
      <c r="J171" s="33"/>
    </row>
    <row r="172" spans="10:10" x14ac:dyDescent="0.25">
      <c r="J172" s="33"/>
    </row>
    <row r="173" spans="10:10" x14ac:dyDescent="0.25">
      <c r="J173" s="33"/>
    </row>
    <row r="174" spans="10:10" x14ac:dyDescent="0.25">
      <c r="J174" s="33"/>
    </row>
    <row r="175" spans="10:10" x14ac:dyDescent="0.25">
      <c r="J175" s="33"/>
    </row>
    <row r="176" spans="10:10" x14ac:dyDescent="0.25">
      <c r="J176" s="33"/>
    </row>
    <row r="177" spans="10:10" x14ac:dyDescent="0.25">
      <c r="J177" s="33"/>
    </row>
    <row r="178" spans="10:10" x14ac:dyDescent="0.25">
      <c r="J178" s="33"/>
    </row>
    <row r="179" spans="10:10" x14ac:dyDescent="0.25">
      <c r="J179" s="33"/>
    </row>
    <row r="180" spans="10:10" x14ac:dyDescent="0.25">
      <c r="J180" s="33"/>
    </row>
    <row r="181" spans="10:10" x14ac:dyDescent="0.25">
      <c r="J181" s="33"/>
    </row>
    <row r="182" spans="10:10" x14ac:dyDescent="0.25">
      <c r="J182" s="33"/>
    </row>
    <row r="183" spans="10:10" x14ac:dyDescent="0.25">
      <c r="J183" s="33"/>
    </row>
    <row r="184" spans="10:10" x14ac:dyDescent="0.25">
      <c r="J184" s="33"/>
    </row>
    <row r="185" spans="10:10" x14ac:dyDescent="0.25">
      <c r="J185" s="33"/>
    </row>
    <row r="186" spans="10:10" x14ac:dyDescent="0.25">
      <c r="J186" s="33"/>
    </row>
    <row r="187" spans="10:10" x14ac:dyDescent="0.25">
      <c r="J187" s="33"/>
    </row>
    <row r="188" spans="10:10" x14ac:dyDescent="0.25">
      <c r="J188" s="33"/>
    </row>
    <row r="189" spans="10:10" x14ac:dyDescent="0.25">
      <c r="J189" s="33"/>
    </row>
    <row r="190" spans="10:10" x14ac:dyDescent="0.25">
      <c r="J190" s="33"/>
    </row>
    <row r="191" spans="10:10" x14ac:dyDescent="0.25">
      <c r="J191" s="33"/>
    </row>
    <row r="192" spans="10:10" x14ac:dyDescent="0.25">
      <c r="J192" s="33"/>
    </row>
    <row r="193" spans="10:10" x14ac:dyDescent="0.25">
      <c r="J193" s="33"/>
    </row>
    <row r="194" spans="10:10" x14ac:dyDescent="0.25">
      <c r="J194" s="33"/>
    </row>
    <row r="195" spans="10:10" x14ac:dyDescent="0.25">
      <c r="J195" s="33"/>
    </row>
    <row r="196" spans="10:10" x14ac:dyDescent="0.25">
      <c r="J196" s="33"/>
    </row>
    <row r="197" spans="10:10" x14ac:dyDescent="0.25">
      <c r="J197" s="33"/>
    </row>
    <row r="198" spans="10:10" x14ac:dyDescent="0.25">
      <c r="J198" s="33"/>
    </row>
    <row r="199" spans="10:10" x14ac:dyDescent="0.25">
      <c r="J199" s="33"/>
    </row>
    <row r="200" spans="10:10" x14ac:dyDescent="0.25">
      <c r="J200" s="33"/>
    </row>
    <row r="201" spans="10:10" x14ac:dyDescent="0.25">
      <c r="J201" s="33"/>
    </row>
    <row r="202" spans="10:10" x14ac:dyDescent="0.25">
      <c r="J202" s="33"/>
    </row>
    <row r="203" spans="10:10" x14ac:dyDescent="0.25">
      <c r="J203" s="33"/>
    </row>
    <row r="204" spans="10:10" x14ac:dyDescent="0.25">
      <c r="J204" s="33"/>
    </row>
    <row r="205" spans="10:10" x14ac:dyDescent="0.25">
      <c r="J205" s="33"/>
    </row>
    <row r="206" spans="10:10" x14ac:dyDescent="0.25">
      <c r="J206" s="33"/>
    </row>
    <row r="207" spans="10:10" x14ac:dyDescent="0.25">
      <c r="J207" s="33"/>
    </row>
    <row r="208" spans="10:10" x14ac:dyDescent="0.25">
      <c r="J208" s="33"/>
    </row>
    <row r="209" spans="10:10" x14ac:dyDescent="0.25">
      <c r="J209" s="33"/>
    </row>
    <row r="210" spans="10:10" x14ac:dyDescent="0.25">
      <c r="J210" s="33"/>
    </row>
    <row r="211" spans="10:10" x14ac:dyDescent="0.25">
      <c r="J211" s="33"/>
    </row>
    <row r="212" spans="10:10" x14ac:dyDescent="0.25">
      <c r="J212" s="33"/>
    </row>
    <row r="213" spans="10:10" x14ac:dyDescent="0.25">
      <c r="J213" s="33"/>
    </row>
    <row r="214" spans="10:10" x14ac:dyDescent="0.25">
      <c r="J214" s="33"/>
    </row>
    <row r="215" spans="10:10" x14ac:dyDescent="0.25">
      <c r="J215" s="33"/>
    </row>
    <row r="216" spans="10:10" x14ac:dyDescent="0.25">
      <c r="J216" s="33"/>
    </row>
    <row r="217" spans="10:10" x14ac:dyDescent="0.25">
      <c r="J217" s="33"/>
    </row>
    <row r="218" spans="10:10" x14ac:dyDescent="0.25">
      <c r="J218" s="33"/>
    </row>
    <row r="219" spans="10:10" x14ac:dyDescent="0.25">
      <c r="J219" s="33"/>
    </row>
    <row r="220" spans="10:10" x14ac:dyDescent="0.25">
      <c r="J220" s="33"/>
    </row>
    <row r="221" spans="10:10" x14ac:dyDescent="0.25">
      <c r="J221" s="33"/>
    </row>
    <row r="222" spans="10:10" x14ac:dyDescent="0.25">
      <c r="J222" s="33"/>
    </row>
    <row r="223" spans="10:10" x14ac:dyDescent="0.25">
      <c r="J223" s="33"/>
    </row>
    <row r="224" spans="10:10" x14ac:dyDescent="0.25">
      <c r="J224" s="33"/>
    </row>
    <row r="225" spans="10:10" x14ac:dyDescent="0.25">
      <c r="J225" s="33"/>
    </row>
    <row r="226" spans="10:10" x14ac:dyDescent="0.25">
      <c r="J226" s="33"/>
    </row>
    <row r="227" spans="10:10" x14ac:dyDescent="0.25">
      <c r="J227" s="33"/>
    </row>
    <row r="228" spans="10:10" x14ac:dyDescent="0.25">
      <c r="J228" s="33"/>
    </row>
    <row r="229" spans="10:10" x14ac:dyDescent="0.25">
      <c r="J229" s="33"/>
    </row>
    <row r="230" spans="10:10" x14ac:dyDescent="0.25">
      <c r="J230" s="33"/>
    </row>
    <row r="231" spans="10:10" x14ac:dyDescent="0.25">
      <c r="J231" s="33"/>
    </row>
    <row r="232" spans="10:10" x14ac:dyDescent="0.25">
      <c r="J232" s="33"/>
    </row>
    <row r="233" spans="10:10" x14ac:dyDescent="0.25">
      <c r="J233" s="33"/>
    </row>
    <row r="234" spans="10:10" x14ac:dyDescent="0.25">
      <c r="J234" s="33"/>
    </row>
    <row r="235" spans="10:10" x14ac:dyDescent="0.25">
      <c r="J235" s="33"/>
    </row>
    <row r="236" spans="10:10" x14ac:dyDescent="0.25">
      <c r="J236" s="33"/>
    </row>
    <row r="237" spans="10:10" x14ac:dyDescent="0.25">
      <c r="J237" s="33"/>
    </row>
    <row r="238" spans="10:10" x14ac:dyDescent="0.25">
      <c r="J238" s="33"/>
    </row>
    <row r="239" spans="10:10" x14ac:dyDescent="0.25">
      <c r="J239" s="33"/>
    </row>
    <row r="240" spans="10:10" x14ac:dyDescent="0.25">
      <c r="J240" s="33"/>
    </row>
    <row r="241" spans="10:10" x14ac:dyDescent="0.25">
      <c r="J241" s="33"/>
    </row>
    <row r="242" spans="10:10" x14ac:dyDescent="0.25">
      <c r="J242" s="33"/>
    </row>
    <row r="243" spans="10:10" x14ac:dyDescent="0.25">
      <c r="J243" s="33"/>
    </row>
    <row r="244" spans="10:10" x14ac:dyDescent="0.25">
      <c r="J244" s="33"/>
    </row>
    <row r="245" spans="10:10" x14ac:dyDescent="0.25">
      <c r="J245" s="33"/>
    </row>
    <row r="246" spans="10:10" x14ac:dyDescent="0.25">
      <c r="J246" s="33"/>
    </row>
    <row r="247" spans="10:10" x14ac:dyDescent="0.25">
      <c r="J247" s="33"/>
    </row>
    <row r="248" spans="10:10" x14ac:dyDescent="0.25">
      <c r="J248" s="33"/>
    </row>
    <row r="249" spans="10:10" x14ac:dyDescent="0.25">
      <c r="J249" s="33"/>
    </row>
    <row r="250" spans="10:10" x14ac:dyDescent="0.25">
      <c r="J250" s="33"/>
    </row>
    <row r="251" spans="10:10" x14ac:dyDescent="0.25">
      <c r="J251" s="33"/>
    </row>
    <row r="252" spans="10:10" x14ac:dyDescent="0.25">
      <c r="J252" s="33"/>
    </row>
    <row r="253" spans="10:10" x14ac:dyDescent="0.25">
      <c r="J253" s="33"/>
    </row>
    <row r="254" spans="10:10" x14ac:dyDescent="0.25">
      <c r="J254" s="33"/>
    </row>
    <row r="255" spans="10:10" x14ac:dyDescent="0.25">
      <c r="J255" s="33"/>
    </row>
    <row r="256" spans="10:10" x14ac:dyDescent="0.25">
      <c r="J256" s="33"/>
    </row>
    <row r="257" spans="10:10" x14ac:dyDescent="0.25">
      <c r="J257" s="33"/>
    </row>
    <row r="258" spans="10:10" x14ac:dyDescent="0.25">
      <c r="J258" s="33"/>
    </row>
    <row r="259" spans="10:10" x14ac:dyDescent="0.25">
      <c r="J259" s="33"/>
    </row>
    <row r="260" spans="10:10" x14ac:dyDescent="0.25">
      <c r="J260" s="33"/>
    </row>
    <row r="261" spans="10:10" x14ac:dyDescent="0.25">
      <c r="J261" s="33"/>
    </row>
    <row r="262" spans="10:10" x14ac:dyDescent="0.25">
      <c r="J262" s="33"/>
    </row>
    <row r="263" spans="10:10" x14ac:dyDescent="0.25">
      <c r="J263" s="33"/>
    </row>
    <row r="264" spans="10:10" x14ac:dyDescent="0.25">
      <c r="J264" s="33"/>
    </row>
    <row r="265" spans="10:10" x14ac:dyDescent="0.25">
      <c r="J265" s="33"/>
    </row>
    <row r="266" spans="10:10" x14ac:dyDescent="0.25">
      <c r="J266" s="33"/>
    </row>
    <row r="267" spans="10:10" x14ac:dyDescent="0.25">
      <c r="J267" s="33"/>
    </row>
    <row r="268" spans="10:10" x14ac:dyDescent="0.25">
      <c r="J268" s="33"/>
    </row>
    <row r="269" spans="10:10" x14ac:dyDescent="0.25">
      <c r="J269" s="33"/>
    </row>
    <row r="270" spans="10:10" x14ac:dyDescent="0.25">
      <c r="J270" s="33"/>
    </row>
    <row r="271" spans="10:10" x14ac:dyDescent="0.25">
      <c r="J271" s="33"/>
    </row>
    <row r="272" spans="10:10" x14ac:dyDescent="0.25">
      <c r="J272" s="33"/>
    </row>
    <row r="273" spans="10:10" x14ac:dyDescent="0.25">
      <c r="J273" s="33"/>
    </row>
    <row r="274" spans="10:10" x14ac:dyDescent="0.25">
      <c r="J274" s="33"/>
    </row>
    <row r="275" spans="10:10" x14ac:dyDescent="0.25">
      <c r="J275" s="33"/>
    </row>
    <row r="276" spans="10:10" x14ac:dyDescent="0.25">
      <c r="J276" s="33"/>
    </row>
    <row r="277" spans="10:10" x14ac:dyDescent="0.25">
      <c r="J277" s="33"/>
    </row>
    <row r="278" spans="10:10" x14ac:dyDescent="0.25">
      <c r="J278" s="33"/>
    </row>
    <row r="279" spans="10:10" x14ac:dyDescent="0.25">
      <c r="J279" s="33"/>
    </row>
    <row r="280" spans="10:10" x14ac:dyDescent="0.25">
      <c r="J280" s="33"/>
    </row>
    <row r="281" spans="10:10" x14ac:dyDescent="0.25">
      <c r="J281" s="33"/>
    </row>
    <row r="282" spans="10:10" x14ac:dyDescent="0.25">
      <c r="J282" s="33"/>
    </row>
    <row r="283" spans="10:10" x14ac:dyDescent="0.25">
      <c r="J283" s="33"/>
    </row>
    <row r="284" spans="10:10" x14ac:dyDescent="0.25">
      <c r="J284" s="33"/>
    </row>
    <row r="285" spans="10:10" x14ac:dyDescent="0.25">
      <c r="J285" s="33"/>
    </row>
    <row r="286" spans="10:10" x14ac:dyDescent="0.25">
      <c r="J286" s="33"/>
    </row>
    <row r="287" spans="10:10" x14ac:dyDescent="0.25">
      <c r="J287" s="33"/>
    </row>
    <row r="288" spans="10:10" x14ac:dyDescent="0.25">
      <c r="J288" s="33"/>
    </row>
    <row r="289" spans="10:10" x14ac:dyDescent="0.25">
      <c r="J289" s="33"/>
    </row>
    <row r="290" spans="10:10" x14ac:dyDescent="0.25">
      <c r="J290" s="33"/>
    </row>
    <row r="291" spans="10:10" x14ac:dyDescent="0.25">
      <c r="J291" s="33"/>
    </row>
    <row r="292" spans="10:10" x14ac:dyDescent="0.25">
      <c r="J292" s="33"/>
    </row>
    <row r="293" spans="10:10" x14ac:dyDescent="0.25">
      <c r="J293" s="33"/>
    </row>
    <row r="294" spans="10:10" x14ac:dyDescent="0.25">
      <c r="J294" s="33"/>
    </row>
    <row r="295" spans="10:10" x14ac:dyDescent="0.25">
      <c r="J295" s="33"/>
    </row>
    <row r="296" spans="10:10" x14ac:dyDescent="0.25">
      <c r="J296" s="33"/>
    </row>
    <row r="297" spans="10:10" x14ac:dyDescent="0.25">
      <c r="J297" s="33"/>
    </row>
    <row r="298" spans="10:10" x14ac:dyDescent="0.25">
      <c r="J298" s="33"/>
    </row>
    <row r="299" spans="10:10" x14ac:dyDescent="0.25">
      <c r="J299" s="33"/>
    </row>
    <row r="300" spans="10:10" x14ac:dyDescent="0.25">
      <c r="J300" s="33"/>
    </row>
    <row r="301" spans="10:10" x14ac:dyDescent="0.25">
      <c r="J301" s="33"/>
    </row>
    <row r="302" spans="10:10" x14ac:dyDescent="0.25">
      <c r="J302" s="33"/>
    </row>
    <row r="303" spans="10:10" x14ac:dyDescent="0.25">
      <c r="J303" s="33"/>
    </row>
    <row r="304" spans="10:10" x14ac:dyDescent="0.25">
      <c r="J304" s="33"/>
    </row>
    <row r="305" spans="10:10" x14ac:dyDescent="0.25">
      <c r="J305" s="33"/>
    </row>
    <row r="306" spans="10:10" x14ac:dyDescent="0.25">
      <c r="J306" s="33"/>
    </row>
    <row r="307" spans="10:10" x14ac:dyDescent="0.25">
      <c r="J307" s="33"/>
    </row>
    <row r="308" spans="10:10" x14ac:dyDescent="0.25">
      <c r="J308" s="33"/>
    </row>
    <row r="309" spans="10:10" x14ac:dyDescent="0.25">
      <c r="J309" s="33"/>
    </row>
    <row r="310" spans="10:10" x14ac:dyDescent="0.25">
      <c r="J310" s="33"/>
    </row>
    <row r="311" spans="10:10" x14ac:dyDescent="0.25">
      <c r="J311" s="33"/>
    </row>
    <row r="312" spans="10:10" x14ac:dyDescent="0.25">
      <c r="J312" s="33"/>
    </row>
    <row r="313" spans="10:10" x14ac:dyDescent="0.25">
      <c r="J313" s="33"/>
    </row>
    <row r="314" spans="10:10" x14ac:dyDescent="0.25">
      <c r="J314" s="33"/>
    </row>
    <row r="315" spans="10:10" x14ac:dyDescent="0.25">
      <c r="J315" s="33"/>
    </row>
    <row r="316" spans="10:10" x14ac:dyDescent="0.25">
      <c r="J316" s="33"/>
    </row>
    <row r="317" spans="10:10" x14ac:dyDescent="0.25">
      <c r="J317" s="33"/>
    </row>
    <row r="318" spans="10:10" x14ac:dyDescent="0.25">
      <c r="J318" s="33"/>
    </row>
    <row r="319" spans="10:10" x14ac:dyDescent="0.25">
      <c r="J319" s="33"/>
    </row>
    <row r="320" spans="10:10" x14ac:dyDescent="0.25">
      <c r="J320" s="33"/>
    </row>
    <row r="321" spans="10:10" x14ac:dyDescent="0.25">
      <c r="J321" s="33"/>
    </row>
    <row r="322" spans="10:10" x14ac:dyDescent="0.25">
      <c r="J322" s="33"/>
    </row>
    <row r="323" spans="10:10" x14ac:dyDescent="0.25">
      <c r="J323" s="33"/>
    </row>
    <row r="324" spans="10:10" x14ac:dyDescent="0.25">
      <c r="J324" s="33"/>
    </row>
    <row r="325" spans="10:10" x14ac:dyDescent="0.25">
      <c r="J325" s="33"/>
    </row>
    <row r="326" spans="10:10" x14ac:dyDescent="0.25">
      <c r="J326" s="33"/>
    </row>
    <row r="327" spans="10:10" x14ac:dyDescent="0.25">
      <c r="J327" s="33"/>
    </row>
    <row r="328" spans="10:10" x14ac:dyDescent="0.25">
      <c r="J328" s="33"/>
    </row>
    <row r="329" spans="10:10" x14ac:dyDescent="0.25">
      <c r="J329" s="33"/>
    </row>
    <row r="330" spans="10:10" x14ac:dyDescent="0.25">
      <c r="J330" s="33"/>
    </row>
    <row r="331" spans="10:10" x14ac:dyDescent="0.25">
      <c r="J331" s="33"/>
    </row>
    <row r="332" spans="10:10" x14ac:dyDescent="0.25">
      <c r="J332" s="33"/>
    </row>
    <row r="333" spans="10:10" x14ac:dyDescent="0.25">
      <c r="J333" s="33"/>
    </row>
    <row r="334" spans="10:10" x14ac:dyDescent="0.25">
      <c r="J334" s="33"/>
    </row>
    <row r="335" spans="10:10" x14ac:dyDescent="0.25">
      <c r="J335" s="33"/>
    </row>
    <row r="336" spans="10:10" x14ac:dyDescent="0.25">
      <c r="J336" s="33"/>
    </row>
    <row r="337" spans="10:10" x14ac:dyDescent="0.25">
      <c r="J337" s="33"/>
    </row>
    <row r="338" spans="10:10" x14ac:dyDescent="0.25">
      <c r="J338" s="33"/>
    </row>
    <row r="339" spans="10:10" x14ac:dyDescent="0.25">
      <c r="J339" s="33"/>
    </row>
    <row r="340" spans="10:10" x14ac:dyDescent="0.25">
      <c r="J340" s="33"/>
    </row>
    <row r="341" spans="10:10" x14ac:dyDescent="0.25">
      <c r="J341" s="33"/>
    </row>
    <row r="342" spans="10:10" x14ac:dyDescent="0.25">
      <c r="J342" s="33"/>
    </row>
    <row r="343" spans="10:10" x14ac:dyDescent="0.25">
      <c r="J343" s="33"/>
    </row>
    <row r="344" spans="10:10" x14ac:dyDescent="0.25">
      <c r="J344" s="33"/>
    </row>
    <row r="345" spans="10:10" x14ac:dyDescent="0.25">
      <c r="J345" s="33"/>
    </row>
    <row r="346" spans="10:10" x14ac:dyDescent="0.25">
      <c r="J346" s="33"/>
    </row>
    <row r="347" spans="10:10" x14ac:dyDescent="0.25">
      <c r="J347" s="33"/>
    </row>
    <row r="348" spans="10:10" x14ac:dyDescent="0.25">
      <c r="J348" s="33"/>
    </row>
    <row r="349" spans="10:10" x14ac:dyDescent="0.25">
      <c r="J349" s="33"/>
    </row>
    <row r="350" spans="10:10" x14ac:dyDescent="0.25">
      <c r="J350" s="33"/>
    </row>
    <row r="351" spans="10:10" x14ac:dyDescent="0.25">
      <c r="J351" s="33"/>
    </row>
    <row r="352" spans="10:10" x14ac:dyDescent="0.25">
      <c r="J352" s="33"/>
    </row>
    <row r="353" spans="10:10" x14ac:dyDescent="0.25">
      <c r="J353" s="33"/>
    </row>
    <row r="354" spans="10:10" x14ac:dyDescent="0.25">
      <c r="J354" s="33"/>
    </row>
    <row r="355" spans="10:10" x14ac:dyDescent="0.25">
      <c r="J355" s="33"/>
    </row>
    <row r="356" spans="10:10" x14ac:dyDescent="0.25">
      <c r="J356" s="33"/>
    </row>
    <row r="357" spans="10:10" x14ac:dyDescent="0.25">
      <c r="J357" s="33"/>
    </row>
    <row r="358" spans="10:10" x14ac:dyDescent="0.25">
      <c r="J358" s="33"/>
    </row>
    <row r="359" spans="10:10" x14ac:dyDescent="0.25">
      <c r="J359" s="33"/>
    </row>
    <row r="360" spans="10:10" x14ac:dyDescent="0.25">
      <c r="J360" s="33"/>
    </row>
    <row r="361" spans="10:10" x14ac:dyDescent="0.25">
      <c r="J361" s="33"/>
    </row>
    <row r="362" spans="10:10" x14ac:dyDescent="0.25">
      <c r="J362" s="33"/>
    </row>
    <row r="363" spans="10:10" x14ac:dyDescent="0.25">
      <c r="J363" s="33"/>
    </row>
    <row r="364" spans="10:10" x14ac:dyDescent="0.25">
      <c r="J364" s="33"/>
    </row>
    <row r="365" spans="10:10" x14ac:dyDescent="0.25">
      <c r="J365" s="33"/>
    </row>
    <row r="366" spans="10:10" x14ac:dyDescent="0.25">
      <c r="J366" s="33"/>
    </row>
    <row r="367" spans="10:10" x14ac:dyDescent="0.25">
      <c r="J367" s="33"/>
    </row>
    <row r="368" spans="10:10" x14ac:dyDescent="0.25">
      <c r="J368" s="33"/>
    </row>
    <row r="369" spans="10:10" x14ac:dyDescent="0.25">
      <c r="J369" s="33"/>
    </row>
    <row r="370" spans="10:10" x14ac:dyDescent="0.25">
      <c r="J370" s="33"/>
    </row>
    <row r="371" spans="10:10" x14ac:dyDescent="0.25">
      <c r="J371" s="33"/>
    </row>
    <row r="372" spans="10:10" x14ac:dyDescent="0.25">
      <c r="J372" s="33"/>
    </row>
    <row r="373" spans="10:10" x14ac:dyDescent="0.25">
      <c r="J373" s="33"/>
    </row>
    <row r="374" spans="10:10" x14ac:dyDescent="0.25">
      <c r="J374" s="33"/>
    </row>
    <row r="375" spans="10:10" x14ac:dyDescent="0.25">
      <c r="J375" s="33"/>
    </row>
    <row r="376" spans="10:10" x14ac:dyDescent="0.25">
      <c r="J376" s="33"/>
    </row>
    <row r="377" spans="10:10" x14ac:dyDescent="0.25">
      <c r="J377" s="33"/>
    </row>
    <row r="378" spans="10:10" x14ac:dyDescent="0.25">
      <c r="J378" s="33"/>
    </row>
    <row r="379" spans="10:10" x14ac:dyDescent="0.25">
      <c r="J379" s="33"/>
    </row>
    <row r="380" spans="10:10" x14ac:dyDescent="0.25">
      <c r="J380" s="33"/>
    </row>
    <row r="381" spans="10:10" x14ac:dyDescent="0.25">
      <c r="J381" s="33"/>
    </row>
    <row r="382" spans="10:10" x14ac:dyDescent="0.25">
      <c r="J382" s="33"/>
    </row>
    <row r="383" spans="10:10" x14ac:dyDescent="0.25">
      <c r="J383" s="33"/>
    </row>
    <row r="384" spans="10:10" x14ac:dyDescent="0.25">
      <c r="J384" s="33"/>
    </row>
    <row r="385" spans="10:10" x14ac:dyDescent="0.25">
      <c r="J385" s="33"/>
    </row>
    <row r="386" spans="10:10" x14ac:dyDescent="0.25">
      <c r="J386" s="33"/>
    </row>
    <row r="387" spans="10:10" x14ac:dyDescent="0.25">
      <c r="J387" s="33"/>
    </row>
    <row r="388" spans="10:10" x14ac:dyDescent="0.25">
      <c r="J388" s="33"/>
    </row>
    <row r="389" spans="10:10" x14ac:dyDescent="0.25">
      <c r="J389" s="33"/>
    </row>
    <row r="390" spans="10:10" x14ac:dyDescent="0.25">
      <c r="J390" s="33"/>
    </row>
    <row r="391" spans="10:10" x14ac:dyDescent="0.25">
      <c r="J391" s="33"/>
    </row>
    <row r="392" spans="10:10" x14ac:dyDescent="0.25">
      <c r="J392" s="33"/>
    </row>
    <row r="393" spans="10:10" x14ac:dyDescent="0.25">
      <c r="J393" s="33"/>
    </row>
    <row r="394" spans="10:10" x14ac:dyDescent="0.25">
      <c r="J394" s="33"/>
    </row>
  </sheetData>
  <mergeCells count="1">
    <mergeCell ref="A109:E109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9670D-46AA-4F93-BD9D-4D82F52D94DA}">
  <dimension ref="A1:N680"/>
  <sheetViews>
    <sheetView tabSelected="1" zoomScale="96" zoomScaleNormal="96" workbookViewId="0">
      <selection activeCell="A100" sqref="A100:E100"/>
    </sheetView>
  </sheetViews>
  <sheetFormatPr baseColWidth="10" defaultRowHeight="15" x14ac:dyDescent="0.25"/>
  <cols>
    <col min="1" max="1" width="8.140625" customWidth="1"/>
    <col min="2" max="2" width="8.28515625" customWidth="1"/>
    <col min="3" max="3" width="8" customWidth="1"/>
    <col min="4" max="4" width="7.42578125" style="64" customWidth="1"/>
    <col min="5" max="5" width="30.42578125" customWidth="1"/>
    <col min="6" max="6" width="14.85546875" customWidth="1"/>
    <col min="7" max="7" width="14.42578125" bestFit="1" customWidth="1"/>
    <col min="9" max="9" width="13.140625" bestFit="1" customWidth="1"/>
    <col min="10" max="10" width="13.140625" style="2" bestFit="1" customWidth="1"/>
    <col min="11" max="11" width="14" customWidth="1"/>
  </cols>
  <sheetData>
    <row r="1" spans="1:14" ht="19.5" customHeight="1" thickBot="1" x14ac:dyDescent="0.3">
      <c r="A1" s="22" t="s">
        <v>130</v>
      </c>
      <c r="B1" s="66" t="s">
        <v>13</v>
      </c>
      <c r="C1" s="66" t="s">
        <v>80</v>
      </c>
      <c r="D1" s="65" t="s">
        <v>76</v>
      </c>
      <c r="E1" s="23" t="s">
        <v>14</v>
      </c>
      <c r="F1" s="67" t="s">
        <v>1</v>
      </c>
      <c r="G1" s="72" t="s">
        <v>3</v>
      </c>
      <c r="H1" s="68" t="s">
        <v>187</v>
      </c>
      <c r="I1" s="73" t="s">
        <v>2</v>
      </c>
      <c r="J1" s="89" t="s">
        <v>1</v>
      </c>
      <c r="L1" s="96" t="s">
        <v>154</v>
      </c>
      <c r="M1" s="97" t="s">
        <v>155</v>
      </c>
      <c r="N1" s="97" t="s">
        <v>155</v>
      </c>
    </row>
    <row r="2" spans="1:14" ht="15.75" thickBot="1" x14ac:dyDescent="0.3">
      <c r="A2" s="50">
        <v>24516</v>
      </c>
      <c r="B2" s="51" t="s">
        <v>11</v>
      </c>
      <c r="C2" s="51">
        <v>523565</v>
      </c>
      <c r="D2" s="58" t="s">
        <v>124</v>
      </c>
      <c r="E2" s="52" t="s">
        <v>216</v>
      </c>
      <c r="F2" s="53">
        <v>155000</v>
      </c>
      <c r="G2" s="69">
        <v>156512</v>
      </c>
      <c r="H2" s="70">
        <v>9.66</v>
      </c>
      <c r="I2" s="69">
        <f>G2*H2/1000</f>
        <v>1511.9059199999999</v>
      </c>
      <c r="J2" s="90">
        <f>G2-I2</f>
        <v>155000.09408000001</v>
      </c>
      <c r="L2" s="98">
        <f>G2*H2/1000</f>
        <v>1511.9059199999999</v>
      </c>
      <c r="M2" s="99">
        <f>I2-L2</f>
        <v>0</v>
      </c>
      <c r="N2" s="100">
        <f>F2-J2</f>
        <v>-9.4080000009853393E-2</v>
      </c>
    </row>
    <row r="3" spans="1:14" ht="15.75" thickBot="1" x14ac:dyDescent="0.3">
      <c r="A3" s="54">
        <v>24517</v>
      </c>
      <c r="B3" s="38" t="s">
        <v>11</v>
      </c>
      <c r="C3" s="38">
        <v>523565</v>
      </c>
      <c r="D3" s="59" t="s">
        <v>214</v>
      </c>
      <c r="E3" s="40" t="s">
        <v>156</v>
      </c>
      <c r="F3" s="37">
        <v>165000</v>
      </c>
      <c r="G3" s="69">
        <v>166609</v>
      </c>
      <c r="H3" s="71">
        <v>9.66</v>
      </c>
      <c r="I3" s="69">
        <f>G3*H3/1000</f>
        <v>1609.4429399999999</v>
      </c>
      <c r="J3" s="90">
        <f>G3-I3</f>
        <v>164999.55705999999</v>
      </c>
      <c r="L3" s="98">
        <f t="shared" ref="L3:L66" si="0">G3*H3/1000</f>
        <v>1609.4429399999999</v>
      </c>
      <c r="M3" s="99">
        <f t="shared" ref="M3:M66" si="1">I3-L3</f>
        <v>0</v>
      </c>
      <c r="N3" s="100">
        <f t="shared" ref="N3:N66" si="2">F3-J3</f>
        <v>0.44294000000809319</v>
      </c>
    </row>
    <row r="4" spans="1:14" ht="15.75" thickBot="1" x14ac:dyDescent="0.3">
      <c r="A4" s="119">
        <v>24518</v>
      </c>
      <c r="B4" s="120" t="s">
        <v>12</v>
      </c>
      <c r="C4" s="120">
        <v>521045</v>
      </c>
      <c r="D4" s="121" t="s">
        <v>183</v>
      </c>
      <c r="E4" s="122" t="s">
        <v>184</v>
      </c>
      <c r="F4" s="123">
        <v>660000</v>
      </c>
      <c r="G4" s="124">
        <v>664586</v>
      </c>
      <c r="H4" s="125">
        <v>6.9</v>
      </c>
      <c r="I4" s="124">
        <f>G4*H4/1000</f>
        <v>4585.6433999999999</v>
      </c>
      <c r="J4" s="126">
        <f t="shared" ref="J4:J66" si="3">G4-I4</f>
        <v>660000.35660000006</v>
      </c>
      <c r="K4" s="7"/>
      <c r="L4" s="127">
        <f t="shared" si="0"/>
        <v>4585.6433999999999</v>
      </c>
      <c r="M4" s="128">
        <f t="shared" si="1"/>
        <v>0</v>
      </c>
      <c r="N4" s="129">
        <f t="shared" si="2"/>
        <v>-0.35660000005736947</v>
      </c>
    </row>
    <row r="5" spans="1:14" ht="15.75" thickBot="1" x14ac:dyDescent="0.3">
      <c r="A5" s="54">
        <v>24519</v>
      </c>
      <c r="B5" s="38" t="s">
        <v>12</v>
      </c>
      <c r="C5" s="38">
        <v>521045</v>
      </c>
      <c r="D5" s="59" t="s">
        <v>74</v>
      </c>
      <c r="E5" s="40" t="s">
        <v>7</v>
      </c>
      <c r="F5" s="37">
        <v>640000</v>
      </c>
      <c r="G5" s="69">
        <v>644447</v>
      </c>
      <c r="H5" s="71">
        <v>6.9</v>
      </c>
      <c r="I5" s="69">
        <f t="shared" ref="I5:I66" si="4">G5*H5/1000</f>
        <v>4446.6842999999999</v>
      </c>
      <c r="J5" s="90">
        <f t="shared" si="3"/>
        <v>640000.31570000004</v>
      </c>
      <c r="L5" s="98">
        <f t="shared" si="0"/>
        <v>4446.6842999999999</v>
      </c>
      <c r="M5" s="99">
        <f t="shared" si="1"/>
        <v>0</v>
      </c>
      <c r="N5" s="100">
        <f t="shared" si="2"/>
        <v>-0.31570000003557652</v>
      </c>
    </row>
    <row r="6" spans="1:14" ht="15.75" thickBot="1" x14ac:dyDescent="0.3">
      <c r="A6" s="54">
        <v>24520</v>
      </c>
      <c r="B6" s="38" t="s">
        <v>12</v>
      </c>
      <c r="C6" s="38">
        <v>521045</v>
      </c>
      <c r="D6" s="59" t="s">
        <v>186</v>
      </c>
      <c r="E6" s="40" t="s">
        <v>174</v>
      </c>
      <c r="F6" s="37">
        <v>250000</v>
      </c>
      <c r="G6" s="69">
        <v>251737</v>
      </c>
      <c r="H6" s="71">
        <v>6.9</v>
      </c>
      <c r="I6" s="69">
        <f t="shared" si="4"/>
        <v>1736.9853000000001</v>
      </c>
      <c r="J6" s="90">
        <f t="shared" si="3"/>
        <v>250000.0147</v>
      </c>
      <c r="L6" s="98">
        <f t="shared" si="0"/>
        <v>1736.9853000000001</v>
      </c>
      <c r="M6" s="99">
        <f t="shared" si="1"/>
        <v>0</v>
      </c>
      <c r="N6" s="100">
        <f t="shared" si="2"/>
        <v>-1.4699999999720603E-2</v>
      </c>
    </row>
    <row r="7" spans="1:14" ht="15.75" thickBot="1" x14ac:dyDescent="0.3">
      <c r="A7" s="54">
        <v>24521</v>
      </c>
      <c r="B7" s="38" t="s">
        <v>12</v>
      </c>
      <c r="C7" s="38">
        <v>521045</v>
      </c>
      <c r="D7" s="59" t="s">
        <v>189</v>
      </c>
      <c r="E7" s="40" t="s">
        <v>188</v>
      </c>
      <c r="F7" s="37">
        <v>250000</v>
      </c>
      <c r="G7" s="69">
        <v>251737</v>
      </c>
      <c r="H7" s="71">
        <v>6.9</v>
      </c>
      <c r="I7" s="69">
        <f t="shared" si="4"/>
        <v>1736.9853000000001</v>
      </c>
      <c r="J7" s="90">
        <f t="shared" si="3"/>
        <v>250000.0147</v>
      </c>
      <c r="L7" s="98">
        <f t="shared" si="0"/>
        <v>1736.9853000000001</v>
      </c>
      <c r="M7" s="99">
        <f t="shared" si="1"/>
        <v>0</v>
      </c>
      <c r="N7" s="100">
        <f t="shared" si="2"/>
        <v>-1.4699999999720603E-2</v>
      </c>
    </row>
    <row r="8" spans="1:14" ht="15.75" thickBot="1" x14ac:dyDescent="0.3">
      <c r="A8" s="54">
        <v>24522</v>
      </c>
      <c r="B8" s="38" t="s">
        <v>11</v>
      </c>
      <c r="C8" s="38">
        <v>523565</v>
      </c>
      <c r="D8" s="59" t="s">
        <v>190</v>
      </c>
      <c r="E8" s="40" t="s">
        <v>8</v>
      </c>
      <c r="F8" s="37">
        <v>60000</v>
      </c>
      <c r="G8" s="69">
        <v>60000</v>
      </c>
      <c r="H8" s="71">
        <v>0</v>
      </c>
      <c r="I8" s="69">
        <f t="shared" si="4"/>
        <v>0</v>
      </c>
      <c r="J8" s="90">
        <f t="shared" si="3"/>
        <v>60000</v>
      </c>
      <c r="L8" s="98">
        <f t="shared" si="0"/>
        <v>0</v>
      </c>
      <c r="M8" s="99">
        <f t="shared" si="1"/>
        <v>0</v>
      </c>
      <c r="N8" s="100">
        <f t="shared" si="2"/>
        <v>0</v>
      </c>
    </row>
    <row r="9" spans="1:14" ht="15.75" thickBot="1" x14ac:dyDescent="0.3">
      <c r="A9" s="54">
        <v>24523</v>
      </c>
      <c r="B9" s="38" t="s">
        <v>12</v>
      </c>
      <c r="C9" s="38">
        <v>521045</v>
      </c>
      <c r="D9" s="59" t="s">
        <v>82</v>
      </c>
      <c r="E9" s="40" t="s">
        <v>9</v>
      </c>
      <c r="F9" s="37">
        <v>640000</v>
      </c>
      <c r="G9" s="69">
        <v>644447</v>
      </c>
      <c r="H9" s="71">
        <v>6.9</v>
      </c>
      <c r="I9" s="69">
        <f t="shared" si="4"/>
        <v>4446.6842999999999</v>
      </c>
      <c r="J9" s="90">
        <f t="shared" si="3"/>
        <v>640000.31570000004</v>
      </c>
      <c r="L9" s="98">
        <f t="shared" si="0"/>
        <v>4446.6842999999999</v>
      </c>
      <c r="M9" s="99">
        <f t="shared" si="1"/>
        <v>0</v>
      </c>
      <c r="N9" s="100">
        <f t="shared" si="2"/>
        <v>-0.31570000003557652</v>
      </c>
    </row>
    <row r="10" spans="1:14" ht="15.75" thickBot="1" x14ac:dyDescent="0.3">
      <c r="A10" s="54">
        <v>24524</v>
      </c>
      <c r="B10" s="38" t="s">
        <v>12</v>
      </c>
      <c r="C10" s="38">
        <v>521045</v>
      </c>
      <c r="D10" s="59" t="s">
        <v>186</v>
      </c>
      <c r="E10" s="40" t="s">
        <v>217</v>
      </c>
      <c r="F10" s="37">
        <v>180000</v>
      </c>
      <c r="G10" s="69">
        <v>181251</v>
      </c>
      <c r="H10" s="71">
        <v>6.9</v>
      </c>
      <c r="I10" s="69">
        <f t="shared" si="4"/>
        <v>1250.6319000000001</v>
      </c>
      <c r="J10" s="90">
        <f t="shared" si="3"/>
        <v>180000.36809999999</v>
      </c>
      <c r="L10" s="98">
        <f t="shared" si="0"/>
        <v>1250.6319000000001</v>
      </c>
      <c r="M10" s="99">
        <f t="shared" si="1"/>
        <v>0</v>
      </c>
      <c r="N10" s="100">
        <f t="shared" si="2"/>
        <v>-0.36809999999240972</v>
      </c>
    </row>
    <row r="11" spans="1:14" ht="15.75" thickBot="1" x14ac:dyDescent="0.3">
      <c r="A11" s="54">
        <v>24525</v>
      </c>
      <c r="B11" s="38" t="s">
        <v>11</v>
      </c>
      <c r="C11" s="38">
        <v>523565</v>
      </c>
      <c r="D11" s="59" t="s">
        <v>192</v>
      </c>
      <c r="E11" s="40" t="s">
        <v>193</v>
      </c>
      <c r="F11" s="37">
        <v>180000</v>
      </c>
      <c r="G11" s="69">
        <v>181756</v>
      </c>
      <c r="H11" s="71">
        <v>9.66</v>
      </c>
      <c r="I11" s="69">
        <f t="shared" si="4"/>
        <v>1755.76296</v>
      </c>
      <c r="J11" s="90">
        <f t="shared" si="3"/>
        <v>180000.23704000001</v>
      </c>
      <c r="L11" s="98">
        <f t="shared" si="0"/>
        <v>1755.76296</v>
      </c>
      <c r="M11" s="99">
        <f t="shared" si="1"/>
        <v>0</v>
      </c>
      <c r="N11" s="100">
        <f t="shared" si="2"/>
        <v>-0.237040000007255</v>
      </c>
    </row>
    <row r="12" spans="1:14" ht="15.75" thickBot="1" x14ac:dyDescent="0.3">
      <c r="A12" s="54">
        <v>24526</v>
      </c>
      <c r="B12" s="38" t="s">
        <v>11</v>
      </c>
      <c r="C12" s="38">
        <v>523565</v>
      </c>
      <c r="D12" s="59" t="s">
        <v>72</v>
      </c>
      <c r="E12" s="40" t="s">
        <v>17</v>
      </c>
      <c r="F12" s="37">
        <v>125000</v>
      </c>
      <c r="G12" s="69">
        <v>126219</v>
      </c>
      <c r="H12" s="71">
        <v>9.66</v>
      </c>
      <c r="I12" s="69">
        <f t="shared" si="4"/>
        <v>1219.2755400000001</v>
      </c>
      <c r="J12" s="90">
        <f t="shared" si="3"/>
        <v>124999.72446</v>
      </c>
      <c r="L12" s="98">
        <f t="shared" si="0"/>
        <v>1219.2755400000001</v>
      </c>
      <c r="M12" s="99">
        <f t="shared" si="1"/>
        <v>0</v>
      </c>
      <c r="N12" s="100">
        <f t="shared" si="2"/>
        <v>0.27554000000236556</v>
      </c>
    </row>
    <row r="13" spans="1:14" ht="15.75" thickBot="1" x14ac:dyDescent="0.3">
      <c r="A13" s="54">
        <v>24527</v>
      </c>
      <c r="B13" s="38" t="s">
        <v>12</v>
      </c>
      <c r="C13" s="38">
        <v>521045</v>
      </c>
      <c r="D13" s="59" t="s">
        <v>85</v>
      </c>
      <c r="E13" s="40" t="s">
        <v>18</v>
      </c>
      <c r="F13" s="37">
        <v>640000</v>
      </c>
      <c r="G13" s="69">
        <v>644447</v>
      </c>
      <c r="H13" s="71">
        <v>6.9</v>
      </c>
      <c r="I13" s="69">
        <f t="shared" si="4"/>
        <v>4446.6842999999999</v>
      </c>
      <c r="J13" s="90">
        <f t="shared" si="3"/>
        <v>640000.31570000004</v>
      </c>
      <c r="L13" s="98">
        <f t="shared" si="0"/>
        <v>4446.6842999999999</v>
      </c>
      <c r="M13" s="99">
        <f t="shared" si="1"/>
        <v>0</v>
      </c>
      <c r="N13" s="100">
        <f t="shared" si="2"/>
        <v>-0.31570000003557652</v>
      </c>
    </row>
    <row r="14" spans="1:14" ht="15.75" thickBot="1" x14ac:dyDescent="0.3">
      <c r="A14" s="54">
        <v>24528</v>
      </c>
      <c r="B14" s="38" t="s">
        <v>12</v>
      </c>
      <c r="C14" s="38">
        <v>521045</v>
      </c>
      <c r="D14" s="59" t="s">
        <v>186</v>
      </c>
      <c r="E14" s="40" t="s">
        <v>194</v>
      </c>
      <c r="F14" s="37">
        <v>1000000</v>
      </c>
      <c r="G14" s="69">
        <v>1006948</v>
      </c>
      <c r="H14" s="71">
        <v>6.9</v>
      </c>
      <c r="I14" s="69">
        <f t="shared" si="4"/>
        <v>6947.9412000000002</v>
      </c>
      <c r="J14" s="90">
        <f t="shared" si="3"/>
        <v>1000000.0588</v>
      </c>
      <c r="L14" s="98">
        <f t="shared" si="0"/>
        <v>6947.9412000000002</v>
      </c>
      <c r="M14" s="99">
        <f t="shared" si="1"/>
        <v>0</v>
      </c>
      <c r="N14" s="100">
        <f t="shared" si="2"/>
        <v>-5.8799999998882413E-2</v>
      </c>
    </row>
    <row r="15" spans="1:14" ht="15.75" thickBot="1" x14ac:dyDescent="0.3">
      <c r="A15" s="54">
        <v>24529</v>
      </c>
      <c r="B15" s="38" t="s">
        <v>11</v>
      </c>
      <c r="C15" s="38">
        <v>523565</v>
      </c>
      <c r="D15" s="59" t="s">
        <v>183</v>
      </c>
      <c r="E15" s="40" t="s">
        <v>21</v>
      </c>
      <c r="F15" s="37">
        <v>645000</v>
      </c>
      <c r="G15" s="69">
        <v>651291</v>
      </c>
      <c r="H15" s="71">
        <v>9.66</v>
      </c>
      <c r="I15" s="69">
        <f t="shared" si="4"/>
        <v>6291.4710600000008</v>
      </c>
      <c r="J15" s="90">
        <f t="shared" si="3"/>
        <v>644999.52893999999</v>
      </c>
      <c r="L15" s="98">
        <f t="shared" si="0"/>
        <v>6291.4710600000008</v>
      </c>
      <c r="M15" s="99">
        <f t="shared" si="1"/>
        <v>0</v>
      </c>
      <c r="N15" s="100">
        <f t="shared" si="2"/>
        <v>0.47106000001076609</v>
      </c>
    </row>
    <row r="16" spans="1:14" ht="15.75" thickBot="1" x14ac:dyDescent="0.3">
      <c r="A16" s="54">
        <v>24530</v>
      </c>
      <c r="B16" s="38" t="s">
        <v>11</v>
      </c>
      <c r="C16" s="38">
        <v>523565</v>
      </c>
      <c r="D16" s="59" t="s">
        <v>124</v>
      </c>
      <c r="E16" s="40" t="s">
        <v>22</v>
      </c>
      <c r="F16" s="37">
        <v>100000</v>
      </c>
      <c r="G16" s="69">
        <v>100975</v>
      </c>
      <c r="H16" s="71">
        <v>9.66</v>
      </c>
      <c r="I16" s="69">
        <f t="shared" si="4"/>
        <v>975.41849999999999</v>
      </c>
      <c r="J16" s="90">
        <f t="shared" si="3"/>
        <v>99999.5815</v>
      </c>
      <c r="L16" s="98">
        <f t="shared" si="0"/>
        <v>975.41849999999999</v>
      </c>
      <c r="M16" s="99">
        <f t="shared" si="1"/>
        <v>0</v>
      </c>
      <c r="N16" s="100">
        <f t="shared" si="2"/>
        <v>0.41849999999976717</v>
      </c>
    </row>
    <row r="17" spans="1:14" ht="15.75" thickBot="1" x14ac:dyDescent="0.3">
      <c r="A17" s="54">
        <v>24531</v>
      </c>
      <c r="B17" s="38" t="s">
        <v>11</v>
      </c>
      <c r="C17" s="38">
        <v>523565</v>
      </c>
      <c r="D17" s="59" t="s">
        <v>124</v>
      </c>
      <c r="E17" s="40" t="s">
        <v>23</v>
      </c>
      <c r="F17" s="37">
        <v>660000</v>
      </c>
      <c r="G17" s="69">
        <v>666438</v>
      </c>
      <c r="H17" s="71">
        <v>9.66</v>
      </c>
      <c r="I17" s="69">
        <f t="shared" si="4"/>
        <v>6437.79108</v>
      </c>
      <c r="J17" s="90">
        <f t="shared" si="3"/>
        <v>660000.20892</v>
      </c>
      <c r="L17" s="98">
        <f t="shared" si="0"/>
        <v>6437.79108</v>
      </c>
      <c r="M17" s="99">
        <f t="shared" si="1"/>
        <v>0</v>
      </c>
      <c r="N17" s="100">
        <f t="shared" si="2"/>
        <v>-0.20892000000458211</v>
      </c>
    </row>
    <row r="18" spans="1:14" ht="15.75" thickBot="1" x14ac:dyDescent="0.3">
      <c r="A18" s="101" t="s">
        <v>667</v>
      </c>
      <c r="B18" s="47" t="s">
        <v>667</v>
      </c>
      <c r="C18" s="47" t="s">
        <v>667</v>
      </c>
      <c r="D18" s="105" t="s">
        <v>667</v>
      </c>
      <c r="E18" s="47" t="s">
        <v>218</v>
      </c>
      <c r="F18" s="48">
        <v>-200000</v>
      </c>
      <c r="G18" s="102">
        <v>-200000</v>
      </c>
      <c r="H18" s="103">
        <v>0</v>
      </c>
      <c r="I18" s="102">
        <f t="shared" si="4"/>
        <v>0</v>
      </c>
      <c r="J18" s="104">
        <f t="shared" si="3"/>
        <v>-200000</v>
      </c>
      <c r="L18" s="98">
        <f t="shared" si="0"/>
        <v>0</v>
      </c>
      <c r="M18" s="99">
        <f t="shared" si="1"/>
        <v>0</v>
      </c>
      <c r="N18" s="100">
        <f t="shared" si="2"/>
        <v>0</v>
      </c>
    </row>
    <row r="19" spans="1:14" ht="15.75" thickBot="1" x14ac:dyDescent="0.3">
      <c r="A19" s="54">
        <v>24532</v>
      </c>
      <c r="B19" s="38" t="s">
        <v>11</v>
      </c>
      <c r="C19" s="38">
        <v>523565</v>
      </c>
      <c r="D19" s="59" t="s">
        <v>73</v>
      </c>
      <c r="E19" s="40" t="s">
        <v>24</v>
      </c>
      <c r="F19" s="37">
        <v>120000</v>
      </c>
      <c r="G19" s="69">
        <v>121171</v>
      </c>
      <c r="H19" s="71">
        <v>9.66</v>
      </c>
      <c r="I19" s="69">
        <f t="shared" si="4"/>
        <v>1170.5118600000001</v>
      </c>
      <c r="J19" s="90">
        <f t="shared" si="3"/>
        <v>120000.48814</v>
      </c>
      <c r="L19" s="98">
        <f t="shared" si="0"/>
        <v>1170.5118600000001</v>
      </c>
      <c r="M19" s="99">
        <f t="shared" si="1"/>
        <v>0</v>
      </c>
      <c r="N19" s="100">
        <f t="shared" si="2"/>
        <v>-0.48814000000129454</v>
      </c>
    </row>
    <row r="20" spans="1:14" ht="15.75" thickBot="1" x14ac:dyDescent="0.3">
      <c r="A20" s="54">
        <v>24533</v>
      </c>
      <c r="B20" s="38" t="s">
        <v>11</v>
      </c>
      <c r="C20" s="38">
        <v>523565</v>
      </c>
      <c r="D20" s="59" t="s">
        <v>73</v>
      </c>
      <c r="E20" s="40" t="s">
        <v>25</v>
      </c>
      <c r="F20" s="37">
        <v>720000</v>
      </c>
      <c r="G20" s="69">
        <v>727023</v>
      </c>
      <c r="H20" s="71">
        <v>9.66</v>
      </c>
      <c r="I20" s="69">
        <f t="shared" si="4"/>
        <v>7023.0421799999995</v>
      </c>
      <c r="J20" s="90">
        <f t="shared" si="3"/>
        <v>719999.95782000001</v>
      </c>
      <c r="L20" s="98">
        <f t="shared" si="0"/>
        <v>7023.0421799999995</v>
      </c>
      <c r="M20" s="99">
        <f t="shared" si="1"/>
        <v>0</v>
      </c>
      <c r="N20" s="100">
        <f t="shared" si="2"/>
        <v>4.2179999989457428E-2</v>
      </c>
    </row>
    <row r="21" spans="1:14" s="16" customFormat="1" ht="15.75" thickBot="1" x14ac:dyDescent="0.3">
      <c r="A21" s="82">
        <v>24534</v>
      </c>
      <c r="B21" s="83" t="s">
        <v>12</v>
      </c>
      <c r="C21" s="83">
        <v>521045</v>
      </c>
      <c r="D21" s="84" t="s">
        <v>186</v>
      </c>
      <c r="E21" s="85" t="s">
        <v>89</v>
      </c>
      <c r="F21" s="86">
        <v>500000</v>
      </c>
      <c r="G21" s="87">
        <v>503474</v>
      </c>
      <c r="H21" s="88">
        <v>6.9</v>
      </c>
      <c r="I21" s="87">
        <f t="shared" si="4"/>
        <v>3473.9706000000001</v>
      </c>
      <c r="J21" s="91">
        <f t="shared" si="3"/>
        <v>500000.0294</v>
      </c>
      <c r="L21" s="98">
        <f t="shared" si="0"/>
        <v>3473.9706000000001</v>
      </c>
      <c r="M21" s="99">
        <f t="shared" si="1"/>
        <v>0</v>
      </c>
      <c r="N21" s="100">
        <f t="shared" si="2"/>
        <v>-2.9399999999441206E-2</v>
      </c>
    </row>
    <row r="22" spans="1:14" ht="15.75" thickBot="1" x14ac:dyDescent="0.3">
      <c r="A22" s="54">
        <v>24535</v>
      </c>
      <c r="B22" s="38" t="s">
        <v>11</v>
      </c>
      <c r="C22" s="38">
        <v>523565</v>
      </c>
      <c r="D22" s="59" t="s">
        <v>186</v>
      </c>
      <c r="E22" s="40" t="s">
        <v>26</v>
      </c>
      <c r="F22" s="37">
        <v>680000</v>
      </c>
      <c r="G22" s="69">
        <v>686633</v>
      </c>
      <c r="H22" s="71">
        <v>9.66</v>
      </c>
      <c r="I22" s="69">
        <f t="shared" si="4"/>
        <v>6632.8747800000001</v>
      </c>
      <c r="J22" s="90">
        <f t="shared" si="3"/>
        <v>680000.12522000005</v>
      </c>
      <c r="L22" s="98">
        <f t="shared" si="0"/>
        <v>6632.8747800000001</v>
      </c>
      <c r="M22" s="99">
        <f t="shared" si="1"/>
        <v>0</v>
      </c>
      <c r="N22" s="100">
        <f t="shared" si="2"/>
        <v>-0.12522000004537404</v>
      </c>
    </row>
    <row r="23" spans="1:14" ht="15.75" thickBot="1" x14ac:dyDescent="0.3">
      <c r="A23" s="54">
        <v>24536</v>
      </c>
      <c r="B23" s="38" t="s">
        <v>11</v>
      </c>
      <c r="C23" s="38">
        <v>523565</v>
      </c>
      <c r="D23" s="59" t="s">
        <v>73</v>
      </c>
      <c r="E23" s="40" t="s">
        <v>175</v>
      </c>
      <c r="F23" s="37">
        <v>56430</v>
      </c>
      <c r="G23" s="69">
        <v>56430</v>
      </c>
      <c r="H23" s="71">
        <v>0</v>
      </c>
      <c r="I23" s="69">
        <f t="shared" si="4"/>
        <v>0</v>
      </c>
      <c r="J23" s="90">
        <f t="shared" si="3"/>
        <v>56430</v>
      </c>
      <c r="L23" s="98">
        <f t="shared" si="0"/>
        <v>0</v>
      </c>
      <c r="M23" s="99">
        <f t="shared" si="1"/>
        <v>0</v>
      </c>
      <c r="N23" s="100">
        <f t="shared" si="2"/>
        <v>0</v>
      </c>
    </row>
    <row r="24" spans="1:14" ht="15.75" thickBot="1" x14ac:dyDescent="0.3">
      <c r="A24" s="54">
        <v>24537</v>
      </c>
      <c r="B24" s="38" t="s">
        <v>11</v>
      </c>
      <c r="C24" s="38">
        <v>523565</v>
      </c>
      <c r="D24" s="59" t="s">
        <v>73</v>
      </c>
      <c r="E24" s="40" t="s">
        <v>27</v>
      </c>
      <c r="F24" s="37">
        <v>1215000</v>
      </c>
      <c r="G24" s="69">
        <v>1226851</v>
      </c>
      <c r="H24" s="71">
        <v>9.66</v>
      </c>
      <c r="I24" s="69">
        <f t="shared" si="4"/>
        <v>11851.380660000001</v>
      </c>
      <c r="J24" s="90">
        <f t="shared" si="3"/>
        <v>1214999.61934</v>
      </c>
      <c r="L24" s="98">
        <f t="shared" si="0"/>
        <v>11851.380660000001</v>
      </c>
      <c r="M24" s="99">
        <f t="shared" si="1"/>
        <v>0</v>
      </c>
      <c r="N24" s="100">
        <f t="shared" si="2"/>
        <v>0.3806600000243634</v>
      </c>
    </row>
    <row r="25" spans="1:14" ht="15.75" thickBot="1" x14ac:dyDescent="0.3">
      <c r="A25" s="54">
        <v>24538</v>
      </c>
      <c r="B25" s="38" t="s">
        <v>11</v>
      </c>
      <c r="C25" s="38">
        <v>523565</v>
      </c>
      <c r="D25" s="59" t="s">
        <v>87</v>
      </c>
      <c r="E25" s="40" t="s">
        <v>197</v>
      </c>
      <c r="F25" s="37">
        <v>245000</v>
      </c>
      <c r="G25" s="69">
        <v>247390</v>
      </c>
      <c r="H25" s="71">
        <v>9.66</v>
      </c>
      <c r="I25" s="69">
        <f t="shared" si="4"/>
        <v>2389.7873999999997</v>
      </c>
      <c r="J25" s="90">
        <f t="shared" si="3"/>
        <v>245000.2126</v>
      </c>
      <c r="L25" s="98">
        <f t="shared" si="0"/>
        <v>2389.7873999999997</v>
      </c>
      <c r="M25" s="99">
        <f t="shared" si="1"/>
        <v>0</v>
      </c>
      <c r="N25" s="100">
        <f t="shared" si="2"/>
        <v>-0.21259999999892898</v>
      </c>
    </row>
    <row r="26" spans="1:14" ht="15.75" thickBot="1" x14ac:dyDescent="0.3">
      <c r="A26" s="54">
        <v>24539</v>
      </c>
      <c r="B26" s="38" t="s">
        <v>11</v>
      </c>
      <c r="C26" s="38">
        <v>523565</v>
      </c>
      <c r="D26" s="59" t="s">
        <v>73</v>
      </c>
      <c r="E26" s="40" t="s">
        <v>92</v>
      </c>
      <c r="F26" s="37">
        <v>220000</v>
      </c>
      <c r="G26" s="69">
        <v>222146</v>
      </c>
      <c r="H26" s="71">
        <v>9.66</v>
      </c>
      <c r="I26" s="69">
        <f t="shared" si="4"/>
        <v>2145.9303599999998</v>
      </c>
      <c r="J26" s="90">
        <f t="shared" si="3"/>
        <v>220000.06964</v>
      </c>
      <c r="L26" s="98">
        <f t="shared" si="0"/>
        <v>2145.9303599999998</v>
      </c>
      <c r="M26" s="99">
        <f t="shared" si="1"/>
        <v>0</v>
      </c>
      <c r="N26" s="100">
        <f t="shared" si="2"/>
        <v>-6.9640000001527369E-2</v>
      </c>
    </row>
    <row r="27" spans="1:14" ht="15.75" thickBot="1" x14ac:dyDescent="0.3">
      <c r="A27" s="54">
        <v>24540</v>
      </c>
      <c r="B27" s="38" t="s">
        <v>12</v>
      </c>
      <c r="C27" s="38">
        <v>521045</v>
      </c>
      <c r="D27" s="59" t="s">
        <v>213</v>
      </c>
      <c r="E27" s="40" t="s">
        <v>176</v>
      </c>
      <c r="F27" s="37">
        <v>2250000</v>
      </c>
      <c r="G27" s="69">
        <v>2265633</v>
      </c>
      <c r="H27" s="71">
        <v>6.9</v>
      </c>
      <c r="I27" s="69">
        <f t="shared" si="4"/>
        <v>15632.867700000001</v>
      </c>
      <c r="J27" s="90">
        <f t="shared" si="3"/>
        <v>2250000.1323000002</v>
      </c>
      <c r="L27" s="98">
        <f t="shared" si="0"/>
        <v>15632.867700000001</v>
      </c>
      <c r="M27" s="99">
        <f t="shared" si="1"/>
        <v>0</v>
      </c>
      <c r="N27" s="100">
        <f t="shared" si="2"/>
        <v>-0.13230000017210841</v>
      </c>
    </row>
    <row r="28" spans="1:14" ht="15.75" thickBot="1" x14ac:dyDescent="0.3">
      <c r="A28" s="54">
        <v>24541</v>
      </c>
      <c r="B28" s="38" t="s">
        <v>12</v>
      </c>
      <c r="C28" s="38">
        <v>521045</v>
      </c>
      <c r="D28" s="59" t="s">
        <v>186</v>
      </c>
      <c r="E28" s="40" t="s">
        <v>28</v>
      </c>
      <c r="F28" s="37">
        <v>1320000</v>
      </c>
      <c r="G28" s="69">
        <v>1329171</v>
      </c>
      <c r="H28" s="71">
        <v>6.9</v>
      </c>
      <c r="I28" s="69">
        <f t="shared" si="4"/>
        <v>9171.2798999999995</v>
      </c>
      <c r="J28" s="90">
        <f t="shared" si="3"/>
        <v>1319999.7201</v>
      </c>
      <c r="L28" s="98">
        <f t="shared" si="0"/>
        <v>9171.2798999999995</v>
      </c>
      <c r="M28" s="99">
        <f t="shared" si="1"/>
        <v>0</v>
      </c>
      <c r="N28" s="100">
        <f t="shared" si="2"/>
        <v>0.27989999996498227</v>
      </c>
    </row>
    <row r="29" spans="1:14" ht="15.75" thickBot="1" x14ac:dyDescent="0.3">
      <c r="A29" s="54">
        <v>24542</v>
      </c>
      <c r="B29" s="38" t="s">
        <v>12</v>
      </c>
      <c r="C29" s="38">
        <v>521045</v>
      </c>
      <c r="D29" s="59" t="s">
        <v>87</v>
      </c>
      <c r="E29" s="40" t="s">
        <v>29</v>
      </c>
      <c r="F29" s="37">
        <v>990000</v>
      </c>
      <c r="G29" s="69">
        <v>996878</v>
      </c>
      <c r="H29" s="71">
        <v>6.9</v>
      </c>
      <c r="I29" s="69">
        <f t="shared" si="4"/>
        <v>6878.4582</v>
      </c>
      <c r="J29" s="90">
        <f t="shared" si="3"/>
        <v>989999.54180000001</v>
      </c>
      <c r="L29" s="98">
        <f t="shared" si="0"/>
        <v>6878.4582</v>
      </c>
      <c r="M29" s="99">
        <f t="shared" si="1"/>
        <v>0</v>
      </c>
      <c r="N29" s="100">
        <f t="shared" si="2"/>
        <v>0.45819999999366701</v>
      </c>
    </row>
    <row r="30" spans="1:14" ht="15.75" thickBot="1" x14ac:dyDescent="0.3">
      <c r="A30" s="54">
        <v>24543</v>
      </c>
      <c r="B30" s="38" t="s">
        <v>11</v>
      </c>
      <c r="C30" s="38">
        <v>523565</v>
      </c>
      <c r="D30" s="59" t="s">
        <v>189</v>
      </c>
      <c r="E30" s="40" t="s">
        <v>94</v>
      </c>
      <c r="F30" s="37">
        <v>210000</v>
      </c>
      <c r="G30" s="69">
        <v>212048</v>
      </c>
      <c r="H30" s="71">
        <v>9.66</v>
      </c>
      <c r="I30" s="69">
        <f t="shared" si="4"/>
        <v>2048.3836799999999</v>
      </c>
      <c r="J30" s="90">
        <f t="shared" si="3"/>
        <v>209999.61632</v>
      </c>
      <c r="L30" s="98">
        <f t="shared" si="0"/>
        <v>2048.3836799999999</v>
      </c>
      <c r="M30" s="99">
        <f t="shared" si="1"/>
        <v>0</v>
      </c>
      <c r="N30" s="100">
        <f t="shared" si="2"/>
        <v>0.38367999999900348</v>
      </c>
    </row>
    <row r="31" spans="1:14" s="81" customFormat="1" ht="15.75" thickBot="1" x14ac:dyDescent="0.3">
      <c r="A31" s="74">
        <v>24544</v>
      </c>
      <c r="B31" s="75" t="s">
        <v>11</v>
      </c>
      <c r="C31" s="75">
        <v>523565</v>
      </c>
      <c r="D31" s="76" t="s">
        <v>214</v>
      </c>
      <c r="E31" s="77" t="s">
        <v>95</v>
      </c>
      <c r="F31" s="78">
        <v>180000</v>
      </c>
      <c r="G31" s="79">
        <v>181756</v>
      </c>
      <c r="H31" s="80">
        <v>9.66</v>
      </c>
      <c r="I31" s="79">
        <f t="shared" si="4"/>
        <v>1755.76296</v>
      </c>
      <c r="J31" s="92">
        <f t="shared" si="3"/>
        <v>180000.23704000001</v>
      </c>
      <c r="L31" s="98">
        <f t="shared" si="0"/>
        <v>1755.76296</v>
      </c>
      <c r="M31" s="99">
        <f t="shared" si="1"/>
        <v>0</v>
      </c>
      <c r="N31" s="100">
        <f t="shared" si="2"/>
        <v>-0.237040000007255</v>
      </c>
    </row>
    <row r="32" spans="1:14" ht="15.75" thickBot="1" x14ac:dyDescent="0.3">
      <c r="A32" s="54">
        <v>24545</v>
      </c>
      <c r="B32" s="38" t="s">
        <v>11</v>
      </c>
      <c r="C32" s="38">
        <v>523565</v>
      </c>
      <c r="D32" s="59" t="s">
        <v>186</v>
      </c>
      <c r="E32" s="40" t="s">
        <v>30</v>
      </c>
      <c r="F32" s="37">
        <v>770000</v>
      </c>
      <c r="G32" s="69">
        <v>777511</v>
      </c>
      <c r="H32" s="71">
        <v>9.66</v>
      </c>
      <c r="I32" s="69">
        <f t="shared" si="4"/>
        <v>7510.7562600000001</v>
      </c>
      <c r="J32" s="90">
        <f t="shared" si="3"/>
        <v>770000.24373999995</v>
      </c>
      <c r="L32" s="98">
        <f t="shared" si="0"/>
        <v>7510.7562600000001</v>
      </c>
      <c r="M32" s="99">
        <f t="shared" si="1"/>
        <v>0</v>
      </c>
      <c r="N32" s="100">
        <f t="shared" si="2"/>
        <v>-0.24373999994713813</v>
      </c>
    </row>
    <row r="33" spans="1:14" ht="15.75" thickBot="1" x14ac:dyDescent="0.3">
      <c r="A33" s="54">
        <v>24546</v>
      </c>
      <c r="B33" s="38" t="s">
        <v>11</v>
      </c>
      <c r="C33" s="38">
        <v>523565</v>
      </c>
      <c r="D33" s="59" t="s">
        <v>183</v>
      </c>
      <c r="E33" s="40" t="s">
        <v>96</v>
      </c>
      <c r="F33" s="37">
        <v>375000</v>
      </c>
      <c r="G33" s="69">
        <v>378658</v>
      </c>
      <c r="H33" s="71">
        <v>9.66</v>
      </c>
      <c r="I33" s="69">
        <f t="shared" si="4"/>
        <v>3657.8362800000004</v>
      </c>
      <c r="J33" s="90">
        <f t="shared" si="3"/>
        <v>375000.16372000001</v>
      </c>
      <c r="L33" s="98">
        <f t="shared" si="0"/>
        <v>3657.8362800000004</v>
      </c>
      <c r="M33" s="99">
        <f t="shared" si="1"/>
        <v>0</v>
      </c>
      <c r="N33" s="100">
        <f t="shared" si="2"/>
        <v>-0.16372000001138076</v>
      </c>
    </row>
    <row r="34" spans="1:14" ht="15.75" thickBot="1" x14ac:dyDescent="0.3">
      <c r="A34" s="54">
        <v>24547</v>
      </c>
      <c r="B34" s="38" t="s">
        <v>11</v>
      </c>
      <c r="C34" s="38">
        <v>523565</v>
      </c>
      <c r="D34" s="59" t="s">
        <v>201</v>
      </c>
      <c r="E34" s="40" t="s">
        <v>219</v>
      </c>
      <c r="F34" s="37">
        <v>80000</v>
      </c>
      <c r="G34" s="69">
        <v>80000</v>
      </c>
      <c r="H34" s="71"/>
      <c r="I34" s="69">
        <f t="shared" si="4"/>
        <v>0</v>
      </c>
      <c r="J34" s="90">
        <f t="shared" si="3"/>
        <v>80000</v>
      </c>
      <c r="L34" s="98">
        <f t="shared" si="0"/>
        <v>0</v>
      </c>
      <c r="M34" s="99">
        <f t="shared" si="1"/>
        <v>0</v>
      </c>
      <c r="N34" s="100">
        <f t="shared" si="2"/>
        <v>0</v>
      </c>
    </row>
    <row r="35" spans="1:14" ht="15.75" thickBot="1" x14ac:dyDescent="0.3">
      <c r="A35" s="54">
        <v>24548</v>
      </c>
      <c r="B35" s="38" t="s">
        <v>11</v>
      </c>
      <c r="C35" s="38">
        <v>523565</v>
      </c>
      <c r="D35" s="59" t="s">
        <v>201</v>
      </c>
      <c r="E35" s="40" t="s">
        <v>200</v>
      </c>
      <c r="F35" s="37">
        <v>140000</v>
      </c>
      <c r="G35" s="69">
        <v>141366</v>
      </c>
      <c r="H35" s="71">
        <v>9.66</v>
      </c>
      <c r="I35" s="69">
        <f t="shared" si="4"/>
        <v>1365.59556</v>
      </c>
      <c r="J35" s="90">
        <f t="shared" si="3"/>
        <v>140000.40444000001</v>
      </c>
      <c r="L35" s="98">
        <f t="shared" si="0"/>
        <v>1365.59556</v>
      </c>
      <c r="M35" s="99">
        <f t="shared" si="1"/>
        <v>0</v>
      </c>
      <c r="N35" s="100">
        <f t="shared" si="2"/>
        <v>-0.40444000001298264</v>
      </c>
    </row>
    <row r="36" spans="1:14" ht="15.75" thickBot="1" x14ac:dyDescent="0.3">
      <c r="A36" s="54">
        <v>24549</v>
      </c>
      <c r="B36" s="38" t="s">
        <v>12</v>
      </c>
      <c r="C36" s="38">
        <v>521045</v>
      </c>
      <c r="D36" s="59" t="s">
        <v>213</v>
      </c>
      <c r="E36" s="40" t="s">
        <v>32</v>
      </c>
      <c r="F36" s="37">
        <v>900000</v>
      </c>
      <c r="G36" s="69">
        <v>906253</v>
      </c>
      <c r="H36" s="71">
        <v>6.9</v>
      </c>
      <c r="I36" s="69">
        <f t="shared" si="4"/>
        <v>6253.1457</v>
      </c>
      <c r="J36" s="90">
        <f t="shared" si="3"/>
        <v>899999.85430000001</v>
      </c>
      <c r="L36" s="98">
        <f t="shared" si="0"/>
        <v>6253.1457</v>
      </c>
      <c r="M36" s="99">
        <f t="shared" si="1"/>
        <v>0</v>
      </c>
      <c r="N36" s="100">
        <f t="shared" si="2"/>
        <v>0.14569999999366701</v>
      </c>
    </row>
    <row r="37" spans="1:14" ht="15.75" thickBot="1" x14ac:dyDescent="0.3">
      <c r="A37" s="54">
        <v>24550</v>
      </c>
      <c r="B37" s="49" t="s">
        <v>11</v>
      </c>
      <c r="C37" s="49">
        <v>523565</v>
      </c>
      <c r="D37" s="60" t="s">
        <v>73</v>
      </c>
      <c r="E37" s="40" t="s">
        <v>98</v>
      </c>
      <c r="F37" s="37">
        <v>305000</v>
      </c>
      <c r="G37" s="69">
        <v>307975</v>
      </c>
      <c r="H37" s="71">
        <v>9.66</v>
      </c>
      <c r="I37" s="69">
        <f t="shared" si="4"/>
        <v>2975.0385000000001</v>
      </c>
      <c r="J37" s="90">
        <f t="shared" si="3"/>
        <v>304999.96149999998</v>
      </c>
      <c r="L37" s="98">
        <f t="shared" si="0"/>
        <v>2975.0385000000001</v>
      </c>
      <c r="M37" s="99">
        <f t="shared" si="1"/>
        <v>0</v>
      </c>
      <c r="N37" s="100">
        <f t="shared" si="2"/>
        <v>3.8500000024214387E-2</v>
      </c>
    </row>
    <row r="38" spans="1:14" ht="15.75" thickBot="1" x14ac:dyDescent="0.3">
      <c r="A38" s="54">
        <v>24551</v>
      </c>
      <c r="B38" s="38" t="s">
        <v>11</v>
      </c>
      <c r="C38" s="38">
        <v>523565</v>
      </c>
      <c r="D38" s="59" t="s">
        <v>81</v>
      </c>
      <c r="E38" s="40" t="s">
        <v>99</v>
      </c>
      <c r="F38" s="37">
        <v>55000</v>
      </c>
      <c r="G38" s="69">
        <v>55000</v>
      </c>
      <c r="H38" s="71">
        <v>0</v>
      </c>
      <c r="I38" s="69">
        <f t="shared" si="4"/>
        <v>0</v>
      </c>
      <c r="J38" s="90">
        <f t="shared" si="3"/>
        <v>55000</v>
      </c>
      <c r="L38" s="98">
        <f t="shared" si="0"/>
        <v>0</v>
      </c>
      <c r="M38" s="99">
        <f t="shared" si="1"/>
        <v>0</v>
      </c>
      <c r="N38" s="100">
        <f t="shared" si="2"/>
        <v>0</v>
      </c>
    </row>
    <row r="39" spans="1:14" ht="15.75" thickBot="1" x14ac:dyDescent="0.3">
      <c r="A39" s="54">
        <v>24552</v>
      </c>
      <c r="B39" s="38" t="s">
        <v>11</v>
      </c>
      <c r="C39" s="38">
        <v>523565</v>
      </c>
      <c r="D39" s="59" t="s">
        <v>100</v>
      </c>
      <c r="E39" s="40" t="s">
        <v>101</v>
      </c>
      <c r="F39" s="37">
        <v>150000</v>
      </c>
      <c r="G39" s="69">
        <v>151463</v>
      </c>
      <c r="H39" s="71">
        <v>9.66</v>
      </c>
      <c r="I39" s="69">
        <f t="shared" si="4"/>
        <v>1463.13258</v>
      </c>
      <c r="J39" s="90">
        <f t="shared" si="3"/>
        <v>149999.86742</v>
      </c>
      <c r="L39" s="98">
        <f t="shared" si="0"/>
        <v>1463.13258</v>
      </c>
      <c r="M39" s="99">
        <f t="shared" si="1"/>
        <v>0</v>
      </c>
      <c r="N39" s="100">
        <f t="shared" si="2"/>
        <v>0.13258000000496395</v>
      </c>
    </row>
    <row r="40" spans="1:14" ht="15.75" thickBot="1" x14ac:dyDescent="0.3">
      <c r="A40" s="54">
        <v>24553</v>
      </c>
      <c r="B40" s="38" t="s">
        <v>11</v>
      </c>
      <c r="C40" s="38">
        <v>521045</v>
      </c>
      <c r="D40" s="59" t="s">
        <v>87</v>
      </c>
      <c r="E40" s="40" t="s">
        <v>220</v>
      </c>
      <c r="F40" s="37">
        <v>100000</v>
      </c>
      <c r="G40" s="69">
        <v>100974</v>
      </c>
      <c r="H40" s="71">
        <v>9.66</v>
      </c>
      <c r="I40" s="69">
        <f t="shared" si="4"/>
        <v>975.40883999999994</v>
      </c>
      <c r="J40" s="90">
        <f t="shared" si="3"/>
        <v>99998.591159999996</v>
      </c>
      <c r="L40" s="98">
        <f t="shared" si="0"/>
        <v>975.40883999999994</v>
      </c>
      <c r="M40" s="99">
        <f t="shared" si="1"/>
        <v>0</v>
      </c>
      <c r="N40" s="100">
        <f t="shared" si="2"/>
        <v>1.4088400000036927</v>
      </c>
    </row>
    <row r="41" spans="1:14" ht="15.75" thickBot="1" x14ac:dyDescent="0.3">
      <c r="A41" s="101" t="s">
        <v>667</v>
      </c>
      <c r="B41" s="137" t="s">
        <v>668</v>
      </c>
      <c r="C41" s="137"/>
      <c r="D41" s="137"/>
      <c r="E41" s="47" t="s">
        <v>221</v>
      </c>
      <c r="F41" s="48">
        <v>2190519</v>
      </c>
      <c r="G41" s="102">
        <v>2190519</v>
      </c>
      <c r="H41" s="103">
        <v>0</v>
      </c>
      <c r="I41" s="102">
        <f t="shared" si="4"/>
        <v>0</v>
      </c>
      <c r="J41" s="104">
        <f t="shared" si="3"/>
        <v>2190519</v>
      </c>
      <c r="L41" s="98">
        <f t="shared" si="0"/>
        <v>0</v>
      </c>
      <c r="M41" s="99">
        <f t="shared" si="1"/>
        <v>0</v>
      </c>
      <c r="N41" s="100">
        <f t="shared" si="2"/>
        <v>0</v>
      </c>
    </row>
    <row r="42" spans="1:14" ht="15.75" thickBot="1" x14ac:dyDescent="0.3">
      <c r="A42" s="54">
        <v>24554</v>
      </c>
      <c r="B42" s="38" t="s">
        <v>12</v>
      </c>
      <c r="C42" s="38">
        <v>521045</v>
      </c>
      <c r="D42" s="59" t="s">
        <v>106</v>
      </c>
      <c r="E42" s="40" t="s">
        <v>35</v>
      </c>
      <c r="F42" s="37">
        <v>300000</v>
      </c>
      <c r="G42" s="69">
        <v>302084</v>
      </c>
      <c r="H42" s="71">
        <v>6.9</v>
      </c>
      <c r="I42" s="69">
        <f t="shared" si="4"/>
        <v>2084.3796000000002</v>
      </c>
      <c r="J42" s="90">
        <f t="shared" si="3"/>
        <v>299999.62040000001</v>
      </c>
      <c r="L42" s="98">
        <f t="shared" si="0"/>
        <v>2084.3796000000002</v>
      </c>
      <c r="M42" s="99">
        <f t="shared" si="1"/>
        <v>0</v>
      </c>
      <c r="N42" s="100">
        <f t="shared" si="2"/>
        <v>0.37959999998565763</v>
      </c>
    </row>
    <row r="43" spans="1:14" ht="15.75" thickBot="1" x14ac:dyDescent="0.3">
      <c r="A43" s="54">
        <v>24555</v>
      </c>
      <c r="B43" s="38" t="s">
        <v>11</v>
      </c>
      <c r="C43" s="38">
        <v>523565</v>
      </c>
      <c r="D43" s="59" t="s">
        <v>82</v>
      </c>
      <c r="E43" s="40" t="s">
        <v>107</v>
      </c>
      <c r="F43" s="37">
        <v>510000</v>
      </c>
      <c r="G43" s="69">
        <v>514975</v>
      </c>
      <c r="H43" s="71">
        <v>9.66</v>
      </c>
      <c r="I43" s="69">
        <f t="shared" si="4"/>
        <v>4974.6584999999995</v>
      </c>
      <c r="J43" s="90">
        <f t="shared" si="3"/>
        <v>510000.34149999998</v>
      </c>
      <c r="L43" s="98">
        <f t="shared" si="0"/>
        <v>4974.6584999999995</v>
      </c>
      <c r="M43" s="99">
        <f t="shared" si="1"/>
        <v>0</v>
      </c>
      <c r="N43" s="100">
        <f t="shared" si="2"/>
        <v>-0.34149999998044223</v>
      </c>
    </row>
    <row r="44" spans="1:14" ht="15.75" thickBot="1" x14ac:dyDescent="0.3">
      <c r="A44" s="54">
        <v>24556</v>
      </c>
      <c r="B44" s="38" t="s">
        <v>12</v>
      </c>
      <c r="C44" s="38">
        <v>521045</v>
      </c>
      <c r="D44" s="59" t="s">
        <v>82</v>
      </c>
      <c r="E44" s="40" t="s">
        <v>222</v>
      </c>
      <c r="F44" s="37">
        <v>200000</v>
      </c>
      <c r="G44" s="69">
        <v>201390</v>
      </c>
      <c r="H44" s="71">
        <v>6.9</v>
      </c>
      <c r="I44" s="69">
        <f t="shared" si="4"/>
        <v>1389.5909999999999</v>
      </c>
      <c r="J44" s="90">
        <f t="shared" si="3"/>
        <v>200000.40900000001</v>
      </c>
      <c r="L44" s="98">
        <f t="shared" si="0"/>
        <v>1389.5909999999999</v>
      </c>
      <c r="M44" s="99">
        <f t="shared" si="1"/>
        <v>0</v>
      </c>
      <c r="N44" s="100">
        <f t="shared" si="2"/>
        <v>-0.40900000001420267</v>
      </c>
    </row>
    <row r="45" spans="1:14" ht="15.75" thickBot="1" x14ac:dyDescent="0.3">
      <c r="A45" s="54">
        <v>24557</v>
      </c>
      <c r="B45" s="38" t="s">
        <v>11</v>
      </c>
      <c r="C45" s="38">
        <v>523565</v>
      </c>
      <c r="D45" s="59" t="s">
        <v>78</v>
      </c>
      <c r="E45" s="40" t="s">
        <v>108</v>
      </c>
      <c r="F45" s="37">
        <v>350000</v>
      </c>
      <c r="G45" s="69">
        <v>353414</v>
      </c>
      <c r="H45" s="71">
        <v>9.66</v>
      </c>
      <c r="I45" s="69">
        <f t="shared" si="4"/>
        <v>3413.9792400000001</v>
      </c>
      <c r="J45" s="90">
        <f t="shared" si="3"/>
        <v>350000.02075999998</v>
      </c>
      <c r="L45" s="98">
        <f t="shared" si="0"/>
        <v>3413.9792400000001</v>
      </c>
      <c r="M45" s="99">
        <f t="shared" si="1"/>
        <v>0</v>
      </c>
      <c r="N45" s="100">
        <f t="shared" si="2"/>
        <v>-2.0759999984875321E-2</v>
      </c>
    </row>
    <row r="46" spans="1:14" ht="15.75" thickBot="1" x14ac:dyDescent="0.3">
      <c r="A46" s="54">
        <v>24558</v>
      </c>
      <c r="B46" s="38" t="s">
        <v>11</v>
      </c>
      <c r="C46" s="38">
        <v>523565</v>
      </c>
      <c r="D46" s="59" t="s">
        <v>189</v>
      </c>
      <c r="E46" s="40" t="s">
        <v>37</v>
      </c>
      <c r="F46" s="37">
        <v>190000</v>
      </c>
      <c r="G46" s="69">
        <v>191853</v>
      </c>
      <c r="H46" s="71">
        <v>9.66</v>
      </c>
      <c r="I46" s="69">
        <f t="shared" si="4"/>
        <v>1853.29998</v>
      </c>
      <c r="J46" s="90">
        <f t="shared" si="3"/>
        <v>189999.70001999999</v>
      </c>
      <c r="L46" s="98">
        <f t="shared" si="0"/>
        <v>1853.29998</v>
      </c>
      <c r="M46" s="99">
        <f t="shared" si="1"/>
        <v>0</v>
      </c>
      <c r="N46" s="100">
        <f t="shared" si="2"/>
        <v>0.29998000001069158</v>
      </c>
    </row>
    <row r="47" spans="1:14" ht="15.75" thickBot="1" x14ac:dyDescent="0.3">
      <c r="A47" s="54">
        <v>24559</v>
      </c>
      <c r="B47" s="38" t="s">
        <v>12</v>
      </c>
      <c r="C47" s="38">
        <v>521045</v>
      </c>
      <c r="D47" s="59" t="s">
        <v>186</v>
      </c>
      <c r="E47" s="40" t="s">
        <v>109</v>
      </c>
      <c r="F47" s="37">
        <v>390000</v>
      </c>
      <c r="G47" s="69">
        <v>392710</v>
      </c>
      <c r="H47" s="71">
        <v>6.9</v>
      </c>
      <c r="I47" s="69">
        <f t="shared" si="4"/>
        <v>2709.6990000000001</v>
      </c>
      <c r="J47" s="90">
        <f t="shared" si="3"/>
        <v>390000.30099999998</v>
      </c>
      <c r="L47" s="98">
        <f t="shared" si="0"/>
        <v>2709.6990000000001</v>
      </c>
      <c r="M47" s="99">
        <f t="shared" si="1"/>
        <v>0</v>
      </c>
      <c r="N47" s="100">
        <f t="shared" si="2"/>
        <v>-0.30099999997764826</v>
      </c>
    </row>
    <row r="48" spans="1:14" ht="15.75" thickBot="1" x14ac:dyDescent="0.3">
      <c r="A48" s="54">
        <v>24560</v>
      </c>
      <c r="B48" s="38" t="s">
        <v>11</v>
      </c>
      <c r="C48" s="38">
        <v>523565</v>
      </c>
      <c r="D48" s="59" t="s">
        <v>214</v>
      </c>
      <c r="E48" s="40" t="s">
        <v>38</v>
      </c>
      <c r="F48" s="37">
        <v>225000</v>
      </c>
      <c r="G48" s="69">
        <v>227195</v>
      </c>
      <c r="H48" s="71">
        <v>9.66</v>
      </c>
      <c r="I48" s="69">
        <f t="shared" si="4"/>
        <v>2194.7037</v>
      </c>
      <c r="J48" s="90">
        <f t="shared" si="3"/>
        <v>225000.29629999999</v>
      </c>
      <c r="L48" s="98">
        <f t="shared" si="0"/>
        <v>2194.7037</v>
      </c>
      <c r="M48" s="99">
        <f t="shared" si="1"/>
        <v>0</v>
      </c>
      <c r="N48" s="100">
        <f t="shared" si="2"/>
        <v>-0.29629999998724088</v>
      </c>
    </row>
    <row r="49" spans="1:14" ht="15.75" thickBot="1" x14ac:dyDescent="0.3">
      <c r="A49" s="54">
        <v>24561</v>
      </c>
      <c r="B49" s="38" t="s">
        <v>12</v>
      </c>
      <c r="C49" s="38">
        <v>521045</v>
      </c>
      <c r="D49" s="59" t="s">
        <v>124</v>
      </c>
      <c r="E49" s="40" t="s">
        <v>223</v>
      </c>
      <c r="F49" s="37">
        <v>1060000</v>
      </c>
      <c r="G49" s="69">
        <v>1067365</v>
      </c>
      <c r="H49" s="71">
        <v>6.9</v>
      </c>
      <c r="I49" s="69">
        <f t="shared" si="4"/>
        <v>7364.8185000000003</v>
      </c>
      <c r="J49" s="90">
        <f t="shared" si="3"/>
        <v>1060000.1814999999</v>
      </c>
      <c r="L49" s="98">
        <f t="shared" si="0"/>
        <v>7364.8185000000003</v>
      </c>
      <c r="M49" s="99">
        <f t="shared" si="1"/>
        <v>0</v>
      </c>
      <c r="N49" s="100">
        <f t="shared" si="2"/>
        <v>-0.18149999994784594</v>
      </c>
    </row>
    <row r="50" spans="1:14" ht="15.75" thickBot="1" x14ac:dyDescent="0.3">
      <c r="A50" s="54">
        <v>24562</v>
      </c>
      <c r="B50" s="38" t="s">
        <v>11</v>
      </c>
      <c r="C50" s="38">
        <v>523565</v>
      </c>
      <c r="D50" s="59" t="s">
        <v>192</v>
      </c>
      <c r="E50" s="40" t="s">
        <v>224</v>
      </c>
      <c r="F50" s="37">
        <v>55000</v>
      </c>
      <c r="G50" s="69">
        <v>55000</v>
      </c>
      <c r="H50" s="71"/>
      <c r="I50" s="69">
        <f t="shared" si="4"/>
        <v>0</v>
      </c>
      <c r="J50" s="90">
        <f t="shared" si="3"/>
        <v>55000</v>
      </c>
      <c r="L50" s="98">
        <f t="shared" si="0"/>
        <v>0</v>
      </c>
      <c r="M50" s="99">
        <f t="shared" si="1"/>
        <v>0</v>
      </c>
      <c r="N50" s="100">
        <f t="shared" si="2"/>
        <v>0</v>
      </c>
    </row>
    <row r="51" spans="1:14" ht="15.75" thickBot="1" x14ac:dyDescent="0.3">
      <c r="A51" s="54">
        <v>24563</v>
      </c>
      <c r="B51" s="38" t="s">
        <v>12</v>
      </c>
      <c r="C51" s="38">
        <v>521045</v>
      </c>
      <c r="D51" s="59" t="s">
        <v>189</v>
      </c>
      <c r="E51" s="40" t="s">
        <v>225</v>
      </c>
      <c r="F51" s="37">
        <v>900000</v>
      </c>
      <c r="G51" s="69">
        <v>906253</v>
      </c>
      <c r="H51" s="71">
        <v>6.9</v>
      </c>
      <c r="I51" s="69">
        <f t="shared" si="4"/>
        <v>6253.1457</v>
      </c>
      <c r="J51" s="90">
        <f t="shared" si="3"/>
        <v>899999.85430000001</v>
      </c>
      <c r="L51" s="98">
        <f t="shared" si="0"/>
        <v>6253.1457</v>
      </c>
      <c r="M51" s="99">
        <f t="shared" si="1"/>
        <v>0</v>
      </c>
      <c r="N51" s="100">
        <f t="shared" si="2"/>
        <v>0.14569999999366701</v>
      </c>
    </row>
    <row r="52" spans="1:14" ht="15.75" thickBot="1" x14ac:dyDescent="0.3">
      <c r="A52" s="54">
        <v>24564</v>
      </c>
      <c r="B52" s="38" t="s">
        <v>12</v>
      </c>
      <c r="C52" s="38">
        <v>521045</v>
      </c>
      <c r="D52" s="59" t="s">
        <v>87</v>
      </c>
      <c r="E52" s="40" t="s">
        <v>40</v>
      </c>
      <c r="F52" s="37">
        <v>750000</v>
      </c>
      <c r="G52" s="69">
        <v>755211</v>
      </c>
      <c r="H52" s="71">
        <v>6.9</v>
      </c>
      <c r="I52" s="69">
        <f t="shared" si="4"/>
        <v>5210.9558999999999</v>
      </c>
      <c r="J52" s="90">
        <f t="shared" si="3"/>
        <v>750000.04410000006</v>
      </c>
      <c r="L52" s="98">
        <f t="shared" si="0"/>
        <v>5210.9558999999999</v>
      </c>
      <c r="M52" s="99">
        <f t="shared" si="1"/>
        <v>0</v>
      </c>
      <c r="N52" s="100">
        <f t="shared" si="2"/>
        <v>-4.4100000057369471E-2</v>
      </c>
    </row>
    <row r="53" spans="1:14" ht="15.75" thickBot="1" x14ac:dyDescent="0.3">
      <c r="A53" s="54">
        <v>24565</v>
      </c>
      <c r="B53" s="38" t="s">
        <v>12</v>
      </c>
      <c r="C53" s="38">
        <v>521045</v>
      </c>
      <c r="D53" s="59" t="s">
        <v>201</v>
      </c>
      <c r="E53" s="40" t="s">
        <v>111</v>
      </c>
      <c r="F53" s="37">
        <v>1250000</v>
      </c>
      <c r="G53" s="69">
        <v>1258685</v>
      </c>
      <c r="H53" s="71">
        <v>6.9</v>
      </c>
      <c r="I53" s="69">
        <f t="shared" si="4"/>
        <v>8684.9264999999996</v>
      </c>
      <c r="J53" s="90">
        <f t="shared" si="3"/>
        <v>1250000.0734999999</v>
      </c>
      <c r="L53" s="98">
        <f t="shared" si="0"/>
        <v>8684.9264999999996</v>
      </c>
      <c r="M53" s="99">
        <f t="shared" si="1"/>
        <v>0</v>
      </c>
      <c r="N53" s="100">
        <f t="shared" si="2"/>
        <v>-7.3499999940395355E-2</v>
      </c>
    </row>
    <row r="54" spans="1:14" ht="15.75" thickBot="1" x14ac:dyDescent="0.3">
      <c r="A54" s="54">
        <v>24566</v>
      </c>
      <c r="B54" s="38" t="s">
        <v>11</v>
      </c>
      <c r="C54" s="38">
        <v>523565</v>
      </c>
      <c r="D54" s="59" t="s">
        <v>189</v>
      </c>
      <c r="E54" s="40" t="s">
        <v>116</v>
      </c>
      <c r="F54" s="37">
        <v>260000</v>
      </c>
      <c r="G54" s="69">
        <v>262536</v>
      </c>
      <c r="H54" s="71">
        <v>9.66</v>
      </c>
      <c r="I54" s="69">
        <f t="shared" si="4"/>
        <v>2536.0977600000001</v>
      </c>
      <c r="J54" s="90">
        <f t="shared" si="3"/>
        <v>259999.90224</v>
      </c>
      <c r="L54" s="98">
        <f t="shared" si="0"/>
        <v>2536.0977600000001</v>
      </c>
      <c r="M54" s="99">
        <f t="shared" si="1"/>
        <v>0</v>
      </c>
      <c r="N54" s="100">
        <f t="shared" si="2"/>
        <v>9.7760000004200265E-2</v>
      </c>
    </row>
    <row r="55" spans="1:14" ht="15.75" thickBot="1" x14ac:dyDescent="0.3">
      <c r="A55" s="101" t="s">
        <v>667</v>
      </c>
      <c r="B55" s="137" t="s">
        <v>669</v>
      </c>
      <c r="C55" s="137"/>
      <c r="D55" s="137"/>
      <c r="E55" s="47" t="s">
        <v>226</v>
      </c>
      <c r="F55" s="48">
        <v>8000</v>
      </c>
      <c r="G55" s="102">
        <v>8000</v>
      </c>
      <c r="H55" s="103">
        <v>0</v>
      </c>
      <c r="I55" s="102">
        <f t="shared" si="4"/>
        <v>0</v>
      </c>
      <c r="J55" s="104">
        <f t="shared" si="3"/>
        <v>8000</v>
      </c>
      <c r="L55" s="98">
        <f t="shared" si="0"/>
        <v>0</v>
      </c>
      <c r="M55" s="99">
        <f t="shared" si="1"/>
        <v>0</v>
      </c>
      <c r="N55" s="100">
        <f t="shared" si="2"/>
        <v>0</v>
      </c>
    </row>
    <row r="56" spans="1:14" ht="15.75" thickBot="1" x14ac:dyDescent="0.3">
      <c r="A56" s="54">
        <v>24567</v>
      </c>
      <c r="B56" s="38" t="s">
        <v>12</v>
      </c>
      <c r="C56" s="38">
        <v>521045</v>
      </c>
      <c r="D56" s="59" t="s">
        <v>87</v>
      </c>
      <c r="E56" s="40" t="s">
        <v>227</v>
      </c>
      <c r="F56" s="37">
        <v>250000</v>
      </c>
      <c r="G56" s="69">
        <v>251737</v>
      </c>
      <c r="H56" s="71">
        <v>6.9</v>
      </c>
      <c r="I56" s="69">
        <f t="shared" si="4"/>
        <v>1736.9853000000001</v>
      </c>
      <c r="J56" s="90">
        <f t="shared" si="3"/>
        <v>250000.0147</v>
      </c>
      <c r="L56" s="98">
        <f t="shared" si="0"/>
        <v>1736.9853000000001</v>
      </c>
      <c r="M56" s="99">
        <f t="shared" si="1"/>
        <v>0</v>
      </c>
      <c r="N56" s="100">
        <f t="shared" si="2"/>
        <v>-1.4699999999720603E-2</v>
      </c>
    </row>
    <row r="57" spans="1:14" ht="15.75" thickBot="1" x14ac:dyDescent="0.3">
      <c r="A57" s="54">
        <v>24568</v>
      </c>
      <c r="B57" s="38" t="s">
        <v>11</v>
      </c>
      <c r="C57" s="38">
        <v>523564</v>
      </c>
      <c r="D57" s="59" t="s">
        <v>186</v>
      </c>
      <c r="E57" s="40" t="s">
        <v>118</v>
      </c>
      <c r="F57" s="37">
        <v>120000</v>
      </c>
      <c r="G57" s="69">
        <v>121171</v>
      </c>
      <c r="H57" s="71">
        <v>9.66</v>
      </c>
      <c r="I57" s="69">
        <f t="shared" si="4"/>
        <v>1170.5118600000001</v>
      </c>
      <c r="J57" s="90">
        <f t="shared" si="3"/>
        <v>120000.48814</v>
      </c>
      <c r="L57" s="98">
        <f t="shared" si="0"/>
        <v>1170.5118600000001</v>
      </c>
      <c r="M57" s="99">
        <f t="shared" si="1"/>
        <v>0</v>
      </c>
      <c r="N57" s="100">
        <f t="shared" si="2"/>
        <v>-0.48814000000129454</v>
      </c>
    </row>
    <row r="58" spans="1:14" ht="15.75" thickBot="1" x14ac:dyDescent="0.3">
      <c r="A58" s="54">
        <v>24569</v>
      </c>
      <c r="B58" s="38" t="s">
        <v>11</v>
      </c>
      <c r="C58" s="38">
        <v>523565</v>
      </c>
      <c r="D58" s="59" t="s">
        <v>214</v>
      </c>
      <c r="E58" s="40" t="s">
        <v>42</v>
      </c>
      <c r="F58" s="37">
        <v>550000</v>
      </c>
      <c r="G58" s="69">
        <v>555365</v>
      </c>
      <c r="H58" s="71">
        <v>9.66</v>
      </c>
      <c r="I58" s="69">
        <f t="shared" si="4"/>
        <v>5364.8259000000007</v>
      </c>
      <c r="J58" s="90">
        <f t="shared" si="3"/>
        <v>550000.17409999995</v>
      </c>
      <c r="L58" s="98">
        <f t="shared" si="0"/>
        <v>5364.8259000000007</v>
      </c>
      <c r="M58" s="99">
        <f t="shared" si="1"/>
        <v>0</v>
      </c>
      <c r="N58" s="100">
        <f t="shared" si="2"/>
        <v>-0.17409999994561076</v>
      </c>
    </row>
    <row r="59" spans="1:14" ht="15.75" thickBot="1" x14ac:dyDescent="0.3">
      <c r="A59" s="54">
        <v>24570</v>
      </c>
      <c r="B59" s="38" t="s">
        <v>11</v>
      </c>
      <c r="C59" s="38">
        <v>523565</v>
      </c>
      <c r="D59" s="59" t="s">
        <v>201</v>
      </c>
      <c r="E59" s="40" t="s">
        <v>43</v>
      </c>
      <c r="F59" s="37">
        <v>430000</v>
      </c>
      <c r="G59" s="69">
        <v>434194</v>
      </c>
      <c r="H59" s="71">
        <v>9.66</v>
      </c>
      <c r="I59" s="69">
        <f t="shared" si="4"/>
        <v>4194.3140400000002</v>
      </c>
      <c r="J59" s="90">
        <f t="shared" si="3"/>
        <v>429999.68595999997</v>
      </c>
      <c r="L59" s="98">
        <f t="shared" si="0"/>
        <v>4194.3140400000002</v>
      </c>
      <c r="M59" s="99">
        <f t="shared" si="1"/>
        <v>0</v>
      </c>
      <c r="N59" s="100">
        <f t="shared" si="2"/>
        <v>0.31404000002657995</v>
      </c>
    </row>
    <row r="60" spans="1:14" ht="15.75" thickBot="1" x14ac:dyDescent="0.3">
      <c r="A60" s="54">
        <v>24571</v>
      </c>
      <c r="B60" s="38" t="s">
        <v>11</v>
      </c>
      <c r="C60" s="38">
        <v>523565</v>
      </c>
      <c r="D60" s="59" t="s">
        <v>73</v>
      </c>
      <c r="E60" s="40" t="s">
        <v>120</v>
      </c>
      <c r="F60" s="37">
        <v>350000</v>
      </c>
      <c r="G60" s="69">
        <v>353414</v>
      </c>
      <c r="H60" s="71">
        <v>9.66</v>
      </c>
      <c r="I60" s="69">
        <f t="shared" si="4"/>
        <v>3413.9792400000001</v>
      </c>
      <c r="J60" s="90">
        <f t="shared" si="3"/>
        <v>350000.02075999998</v>
      </c>
      <c r="L60" s="98">
        <f t="shared" si="0"/>
        <v>3413.9792400000001</v>
      </c>
      <c r="M60" s="99">
        <f t="shared" si="1"/>
        <v>0</v>
      </c>
      <c r="N60" s="100">
        <f t="shared" si="2"/>
        <v>-2.0759999984875321E-2</v>
      </c>
    </row>
    <row r="61" spans="1:14" ht="15.75" thickBot="1" x14ac:dyDescent="0.3">
      <c r="A61" s="54">
        <v>24572</v>
      </c>
      <c r="B61" s="38" t="s">
        <v>11</v>
      </c>
      <c r="C61" s="38">
        <v>523565</v>
      </c>
      <c r="D61" s="59" t="s">
        <v>73</v>
      </c>
      <c r="E61" s="40" t="s">
        <v>45</v>
      </c>
      <c r="F61" s="37">
        <v>600000</v>
      </c>
      <c r="G61" s="69">
        <v>605853</v>
      </c>
      <c r="H61" s="71">
        <v>9.66</v>
      </c>
      <c r="I61" s="69">
        <f t="shared" si="4"/>
        <v>5852.5399800000005</v>
      </c>
      <c r="J61" s="90">
        <f t="shared" si="3"/>
        <v>600000.46002</v>
      </c>
      <c r="L61" s="98">
        <f t="shared" si="0"/>
        <v>5852.5399800000005</v>
      </c>
      <c r="M61" s="99">
        <f t="shared" si="1"/>
        <v>0</v>
      </c>
      <c r="N61" s="100">
        <f t="shared" si="2"/>
        <v>-0.46001999999862164</v>
      </c>
    </row>
    <row r="62" spans="1:14" ht="15.75" thickBot="1" x14ac:dyDescent="0.3">
      <c r="A62" s="54">
        <v>24573</v>
      </c>
      <c r="B62" s="38" t="s">
        <v>12</v>
      </c>
      <c r="C62" s="38">
        <v>521045</v>
      </c>
      <c r="D62" s="59" t="s">
        <v>121</v>
      </c>
      <c r="E62" s="40" t="s">
        <v>164</v>
      </c>
      <c r="F62" s="37">
        <v>1000000</v>
      </c>
      <c r="G62" s="69">
        <v>1006948</v>
      </c>
      <c r="H62" s="71">
        <v>6.9</v>
      </c>
      <c r="I62" s="69">
        <f>G62*H62/1000</f>
        <v>6947.9412000000002</v>
      </c>
      <c r="J62" s="90">
        <f t="shared" si="3"/>
        <v>1000000.0588</v>
      </c>
      <c r="L62" s="98">
        <f t="shared" si="0"/>
        <v>6947.9412000000002</v>
      </c>
      <c r="M62" s="99">
        <f t="shared" si="1"/>
        <v>0</v>
      </c>
      <c r="N62" s="100">
        <f t="shared" si="2"/>
        <v>-5.8799999998882413E-2</v>
      </c>
    </row>
    <row r="63" spans="1:14" ht="15.75" thickBot="1" x14ac:dyDescent="0.3">
      <c r="A63" s="54">
        <v>24574</v>
      </c>
      <c r="B63" s="38" t="s">
        <v>12</v>
      </c>
      <c r="C63" s="38">
        <v>521045</v>
      </c>
      <c r="D63" s="59" t="s">
        <v>201</v>
      </c>
      <c r="E63" s="40" t="s">
        <v>165</v>
      </c>
      <c r="F63" s="37">
        <v>250000</v>
      </c>
      <c r="G63" s="69">
        <v>251737</v>
      </c>
      <c r="H63" s="117">
        <v>6.9</v>
      </c>
      <c r="I63" s="69">
        <f t="shared" si="4"/>
        <v>1736.9853000000001</v>
      </c>
      <c r="J63" s="90">
        <f t="shared" si="3"/>
        <v>250000.0147</v>
      </c>
      <c r="L63" s="98">
        <f t="shared" si="0"/>
        <v>1736.9853000000001</v>
      </c>
      <c r="M63" s="99">
        <f t="shared" si="1"/>
        <v>0</v>
      </c>
      <c r="N63" s="100">
        <f t="shared" si="2"/>
        <v>-1.4699999999720603E-2</v>
      </c>
    </row>
    <row r="64" spans="1:14" ht="15.75" thickBot="1" x14ac:dyDescent="0.3">
      <c r="A64" s="54">
        <v>24575</v>
      </c>
      <c r="B64" s="38" t="s">
        <v>11</v>
      </c>
      <c r="C64" s="38">
        <v>523565</v>
      </c>
      <c r="D64" s="59" t="s">
        <v>183</v>
      </c>
      <c r="E64" s="40" t="s">
        <v>47</v>
      </c>
      <c r="F64" s="37">
        <v>400000</v>
      </c>
      <c r="G64" s="69">
        <v>403902</v>
      </c>
      <c r="H64" s="71">
        <v>9.66</v>
      </c>
      <c r="I64" s="69">
        <f t="shared" si="4"/>
        <v>3901.6933199999999</v>
      </c>
      <c r="J64" s="90">
        <f t="shared" si="3"/>
        <v>400000.30667999998</v>
      </c>
      <c r="L64" s="98">
        <f t="shared" si="0"/>
        <v>3901.6933199999999</v>
      </c>
      <c r="M64" s="99">
        <f t="shared" si="1"/>
        <v>0</v>
      </c>
      <c r="N64" s="100">
        <f t="shared" si="2"/>
        <v>-0.30667999997967854</v>
      </c>
    </row>
    <row r="65" spans="1:14" ht="15.75" thickBot="1" x14ac:dyDescent="0.3">
      <c r="A65" s="54">
        <v>24576</v>
      </c>
      <c r="B65" s="38" t="s">
        <v>12</v>
      </c>
      <c r="C65" s="38">
        <v>521045</v>
      </c>
      <c r="D65" s="59" t="s">
        <v>87</v>
      </c>
      <c r="E65" s="40" t="s">
        <v>204</v>
      </c>
      <c r="F65" s="37">
        <v>250000</v>
      </c>
      <c r="G65" s="69">
        <v>251737</v>
      </c>
      <c r="H65" s="71">
        <v>6.9</v>
      </c>
      <c r="I65" s="69">
        <f t="shared" si="4"/>
        <v>1736.9853000000001</v>
      </c>
      <c r="J65" s="90">
        <f t="shared" si="3"/>
        <v>250000.0147</v>
      </c>
      <c r="L65" s="98">
        <f t="shared" si="0"/>
        <v>1736.9853000000001</v>
      </c>
      <c r="M65" s="99">
        <f t="shared" si="1"/>
        <v>0</v>
      </c>
      <c r="N65" s="100">
        <f t="shared" si="2"/>
        <v>-1.4699999999720603E-2</v>
      </c>
    </row>
    <row r="66" spans="1:14" ht="15.75" thickBot="1" x14ac:dyDescent="0.3">
      <c r="A66" s="54">
        <v>24577</v>
      </c>
      <c r="B66" s="38" t="s">
        <v>12</v>
      </c>
      <c r="C66" s="38">
        <v>521045</v>
      </c>
      <c r="D66" s="59" t="s">
        <v>192</v>
      </c>
      <c r="E66" s="40" t="s">
        <v>48</v>
      </c>
      <c r="F66" s="37">
        <v>250000</v>
      </c>
      <c r="G66" s="69">
        <v>251737</v>
      </c>
      <c r="H66" s="71">
        <v>6.9</v>
      </c>
      <c r="I66" s="69">
        <f t="shared" si="4"/>
        <v>1736.9853000000001</v>
      </c>
      <c r="J66" s="90">
        <f t="shared" si="3"/>
        <v>250000.0147</v>
      </c>
      <c r="L66" s="98">
        <f t="shared" si="0"/>
        <v>1736.9853000000001</v>
      </c>
      <c r="M66" s="99">
        <f t="shared" si="1"/>
        <v>0</v>
      </c>
      <c r="N66" s="100">
        <f t="shared" si="2"/>
        <v>-1.4699999999720603E-2</v>
      </c>
    </row>
    <row r="67" spans="1:14" ht="15.75" thickBot="1" x14ac:dyDescent="0.3">
      <c r="A67" s="54">
        <v>24578</v>
      </c>
      <c r="B67" s="38" t="s">
        <v>12</v>
      </c>
      <c r="C67" s="38">
        <v>521045</v>
      </c>
      <c r="D67" s="59" t="s">
        <v>87</v>
      </c>
      <c r="E67" s="40" t="s">
        <v>228</v>
      </c>
      <c r="F67" s="37">
        <v>250000</v>
      </c>
      <c r="G67" s="69">
        <v>251737</v>
      </c>
      <c r="H67" s="71">
        <v>6.9</v>
      </c>
      <c r="I67" s="69">
        <f t="shared" ref="I67:I98" si="5">G67*H67/1000</f>
        <v>1736.9853000000001</v>
      </c>
      <c r="J67" s="90">
        <f t="shared" ref="J67:J99" si="6">G67-I67</f>
        <v>250000.0147</v>
      </c>
      <c r="L67" s="98">
        <f t="shared" ref="L67:L99" si="7">G67*H67/1000</f>
        <v>1736.9853000000001</v>
      </c>
      <c r="M67" s="99">
        <f t="shared" ref="M67:M99" si="8">I67-L67</f>
        <v>0</v>
      </c>
      <c r="N67" s="100">
        <f t="shared" ref="N67:N99" si="9">F67-J67</f>
        <v>-1.4699999999720603E-2</v>
      </c>
    </row>
    <row r="68" spans="1:14" ht="15.75" thickBot="1" x14ac:dyDescent="0.3">
      <c r="A68" s="54">
        <v>24579</v>
      </c>
      <c r="B68" s="38" t="s">
        <v>11</v>
      </c>
      <c r="C68" s="38">
        <v>523565</v>
      </c>
      <c r="D68" s="59" t="s">
        <v>189</v>
      </c>
      <c r="E68" s="40" t="s">
        <v>229</v>
      </c>
      <c r="F68" s="37">
        <v>50000</v>
      </c>
      <c r="G68" s="69">
        <v>50000</v>
      </c>
      <c r="H68" s="71">
        <v>0</v>
      </c>
      <c r="I68" s="69">
        <f t="shared" si="5"/>
        <v>0</v>
      </c>
      <c r="J68" s="90">
        <f t="shared" si="6"/>
        <v>50000</v>
      </c>
      <c r="L68" s="98">
        <f t="shared" si="7"/>
        <v>0</v>
      </c>
      <c r="M68" s="99">
        <f t="shared" si="8"/>
        <v>0</v>
      </c>
      <c r="N68" s="100">
        <f t="shared" si="9"/>
        <v>0</v>
      </c>
    </row>
    <row r="69" spans="1:14" ht="15.75" thickBot="1" x14ac:dyDescent="0.3">
      <c r="A69" s="54">
        <v>24580</v>
      </c>
      <c r="B69" s="38" t="s">
        <v>12</v>
      </c>
      <c r="C69" s="38">
        <v>521045</v>
      </c>
      <c r="D69" s="59" t="s">
        <v>189</v>
      </c>
      <c r="E69" s="40" t="s">
        <v>49</v>
      </c>
      <c r="F69" s="37">
        <v>920000</v>
      </c>
      <c r="G69" s="69">
        <v>926392</v>
      </c>
      <c r="H69" s="71">
        <v>6.9</v>
      </c>
      <c r="I69" s="69">
        <f t="shared" si="5"/>
        <v>6392.104800000001</v>
      </c>
      <c r="J69" s="90">
        <f t="shared" si="6"/>
        <v>919999.89520000003</v>
      </c>
      <c r="L69" s="98">
        <f t="shared" si="7"/>
        <v>6392.104800000001</v>
      </c>
      <c r="M69" s="99">
        <f t="shared" si="8"/>
        <v>0</v>
      </c>
      <c r="N69" s="100">
        <f t="shared" si="9"/>
        <v>0.10479999997187406</v>
      </c>
    </row>
    <row r="70" spans="1:14" ht="15.75" thickBot="1" x14ac:dyDescent="0.3">
      <c r="A70" s="54">
        <v>24581</v>
      </c>
      <c r="B70" s="38" t="s">
        <v>11</v>
      </c>
      <c r="C70" s="38">
        <v>523565</v>
      </c>
      <c r="D70" s="59" t="s">
        <v>82</v>
      </c>
      <c r="E70" s="40" t="s">
        <v>122</v>
      </c>
      <c r="F70" s="37">
        <v>650000</v>
      </c>
      <c r="G70" s="69">
        <v>656340</v>
      </c>
      <c r="H70" s="71">
        <v>9.66</v>
      </c>
      <c r="I70" s="69">
        <f t="shared" si="5"/>
        <v>6340.2444000000005</v>
      </c>
      <c r="J70" s="90">
        <f t="shared" si="6"/>
        <v>649999.75560000003</v>
      </c>
      <c r="L70" s="98">
        <f t="shared" si="7"/>
        <v>6340.2444000000005</v>
      </c>
      <c r="M70" s="99">
        <f t="shared" si="8"/>
        <v>0</v>
      </c>
      <c r="N70" s="100">
        <f t="shared" si="9"/>
        <v>0.24439999996684492</v>
      </c>
    </row>
    <row r="71" spans="1:14" ht="15.75" thickBot="1" x14ac:dyDescent="0.3">
      <c r="A71" s="54">
        <v>24582</v>
      </c>
      <c r="B71" s="38" t="s">
        <v>11</v>
      </c>
      <c r="C71" s="38">
        <v>523565</v>
      </c>
      <c r="D71" s="59" t="s">
        <v>73</v>
      </c>
      <c r="E71" s="40" t="s">
        <v>123</v>
      </c>
      <c r="F71" s="37">
        <v>200000</v>
      </c>
      <c r="G71" s="69">
        <v>201951</v>
      </c>
      <c r="H71" s="71">
        <v>9.66</v>
      </c>
      <c r="I71" s="69">
        <f t="shared" si="5"/>
        <v>1950.8466599999999</v>
      </c>
      <c r="J71" s="90">
        <f t="shared" si="6"/>
        <v>200000.15333999999</v>
      </c>
      <c r="L71" s="98">
        <f t="shared" si="7"/>
        <v>1950.8466599999999</v>
      </c>
      <c r="M71" s="99">
        <f t="shared" si="8"/>
        <v>0</v>
      </c>
      <c r="N71" s="100">
        <f t="shared" si="9"/>
        <v>-0.15333999998983927</v>
      </c>
    </row>
    <row r="72" spans="1:14" ht="15.75" thickBot="1" x14ac:dyDescent="0.3">
      <c r="A72" s="54">
        <v>24583</v>
      </c>
      <c r="B72" s="38" t="s">
        <v>11</v>
      </c>
      <c r="C72" s="38">
        <v>523565</v>
      </c>
      <c r="D72" s="59" t="s">
        <v>186</v>
      </c>
      <c r="E72" s="40" t="s">
        <v>51</v>
      </c>
      <c r="F72" s="37">
        <v>355000</v>
      </c>
      <c r="G72" s="69">
        <v>358463</v>
      </c>
      <c r="H72" s="71">
        <v>9.66</v>
      </c>
      <c r="I72" s="69">
        <f t="shared" si="5"/>
        <v>3462.7525799999999</v>
      </c>
      <c r="J72" s="90">
        <f t="shared" si="6"/>
        <v>355000.24742000003</v>
      </c>
      <c r="L72" s="98">
        <f t="shared" si="7"/>
        <v>3462.7525799999999</v>
      </c>
      <c r="M72" s="99">
        <f t="shared" si="8"/>
        <v>0</v>
      </c>
      <c r="N72" s="100">
        <f t="shared" si="9"/>
        <v>-0.24742000002879649</v>
      </c>
    </row>
    <row r="73" spans="1:14" ht="15.75" thickBot="1" x14ac:dyDescent="0.3">
      <c r="A73" s="54">
        <v>24584</v>
      </c>
      <c r="B73" s="38" t="s">
        <v>12</v>
      </c>
      <c r="C73" s="38">
        <v>521045</v>
      </c>
      <c r="D73" s="59" t="s">
        <v>87</v>
      </c>
      <c r="E73" s="40" t="s">
        <v>177</v>
      </c>
      <c r="F73" s="37">
        <v>300000</v>
      </c>
      <c r="G73" s="69">
        <v>302084</v>
      </c>
      <c r="H73" s="71">
        <v>6.9</v>
      </c>
      <c r="I73" s="69">
        <f t="shared" si="5"/>
        <v>2084.3796000000002</v>
      </c>
      <c r="J73" s="90">
        <f t="shared" si="6"/>
        <v>299999.62040000001</v>
      </c>
      <c r="L73" s="98">
        <f t="shared" si="7"/>
        <v>2084.3796000000002</v>
      </c>
      <c r="M73" s="99">
        <f t="shared" si="8"/>
        <v>0</v>
      </c>
      <c r="N73" s="100">
        <f t="shared" si="9"/>
        <v>0.37959999998565763</v>
      </c>
    </row>
    <row r="74" spans="1:14" ht="15.75" thickBot="1" x14ac:dyDescent="0.3">
      <c r="A74" s="54">
        <v>24585</v>
      </c>
      <c r="B74" s="38" t="s">
        <v>12</v>
      </c>
      <c r="C74" s="38">
        <v>521045</v>
      </c>
      <c r="D74" s="59" t="s">
        <v>186</v>
      </c>
      <c r="E74" s="40" t="s">
        <v>53</v>
      </c>
      <c r="F74" s="37">
        <v>610000</v>
      </c>
      <c r="G74" s="69">
        <v>614238</v>
      </c>
      <c r="H74" s="71">
        <v>6.9</v>
      </c>
      <c r="I74" s="69">
        <f t="shared" si="5"/>
        <v>4238.2422000000006</v>
      </c>
      <c r="J74" s="90">
        <f t="shared" si="6"/>
        <v>609999.75780000002</v>
      </c>
      <c r="L74" s="98">
        <f t="shared" si="7"/>
        <v>4238.2422000000006</v>
      </c>
      <c r="M74" s="99">
        <f t="shared" si="8"/>
        <v>0</v>
      </c>
      <c r="N74" s="100">
        <f t="shared" si="9"/>
        <v>0.24219999997876585</v>
      </c>
    </row>
    <row r="75" spans="1:14" ht="15.75" thickBot="1" x14ac:dyDescent="0.3">
      <c r="A75" s="54">
        <v>24586</v>
      </c>
      <c r="B75" s="38" t="s">
        <v>12</v>
      </c>
      <c r="C75" s="38">
        <v>521045</v>
      </c>
      <c r="D75" s="59" t="s">
        <v>189</v>
      </c>
      <c r="E75" s="40" t="s">
        <v>230</v>
      </c>
      <c r="F75" s="37">
        <v>250000</v>
      </c>
      <c r="G75" s="69">
        <v>251737</v>
      </c>
      <c r="H75" s="71">
        <v>6.9</v>
      </c>
      <c r="I75" s="69">
        <f t="shared" si="5"/>
        <v>1736.9853000000001</v>
      </c>
      <c r="J75" s="90">
        <f t="shared" si="6"/>
        <v>250000.0147</v>
      </c>
      <c r="L75" s="98">
        <f t="shared" si="7"/>
        <v>1736.9853000000001</v>
      </c>
      <c r="M75" s="99">
        <f t="shared" si="8"/>
        <v>0</v>
      </c>
      <c r="N75" s="100">
        <f t="shared" si="9"/>
        <v>-1.4699999999720603E-2</v>
      </c>
    </row>
    <row r="76" spans="1:14" ht="15.75" thickBot="1" x14ac:dyDescent="0.3">
      <c r="A76" s="54">
        <v>24587</v>
      </c>
      <c r="B76" s="38" t="s">
        <v>12</v>
      </c>
      <c r="C76" s="38">
        <v>521045</v>
      </c>
      <c r="D76" s="59" t="s">
        <v>82</v>
      </c>
      <c r="E76" s="40" t="s">
        <v>54</v>
      </c>
      <c r="F76" s="37">
        <v>1000000</v>
      </c>
      <c r="G76" s="69">
        <v>1006948</v>
      </c>
      <c r="H76" s="71">
        <v>6.9</v>
      </c>
      <c r="I76" s="69">
        <f t="shared" si="5"/>
        <v>6947.9412000000002</v>
      </c>
      <c r="J76" s="90">
        <f t="shared" si="6"/>
        <v>1000000.0588</v>
      </c>
      <c r="L76" s="98">
        <f t="shared" si="7"/>
        <v>6947.9412000000002</v>
      </c>
      <c r="M76" s="99">
        <f t="shared" si="8"/>
        <v>0</v>
      </c>
      <c r="N76" s="100">
        <f t="shared" si="9"/>
        <v>-5.8799999998882413E-2</v>
      </c>
    </row>
    <row r="77" spans="1:14" ht="15.75" thickBot="1" x14ac:dyDescent="0.3">
      <c r="A77" s="54">
        <v>24588</v>
      </c>
      <c r="B77" s="38" t="s">
        <v>12</v>
      </c>
      <c r="C77" s="38">
        <v>521045</v>
      </c>
      <c r="D77" s="59" t="s">
        <v>106</v>
      </c>
      <c r="E77" s="40" t="s">
        <v>211</v>
      </c>
      <c r="F77" s="37">
        <v>1000000</v>
      </c>
      <c r="G77" s="69">
        <v>1006948</v>
      </c>
      <c r="H77" s="71">
        <v>6.9</v>
      </c>
      <c r="I77" s="69">
        <f t="shared" si="5"/>
        <v>6947.9412000000002</v>
      </c>
      <c r="J77" s="90">
        <f t="shared" si="6"/>
        <v>1000000.0588</v>
      </c>
      <c r="L77" s="98">
        <f t="shared" si="7"/>
        <v>6947.9412000000002</v>
      </c>
      <c r="M77" s="99">
        <f t="shared" si="8"/>
        <v>0</v>
      </c>
      <c r="N77" s="100">
        <f t="shared" si="9"/>
        <v>-5.8799999998882413E-2</v>
      </c>
    </row>
    <row r="78" spans="1:14" ht="15.75" thickBot="1" x14ac:dyDescent="0.3">
      <c r="A78" s="54">
        <v>24589</v>
      </c>
      <c r="B78" s="38" t="s">
        <v>11</v>
      </c>
      <c r="C78" s="38">
        <v>523565</v>
      </c>
      <c r="D78" s="59" t="s">
        <v>124</v>
      </c>
      <c r="E78" s="40" t="s">
        <v>57</v>
      </c>
      <c r="F78" s="37">
        <v>880000</v>
      </c>
      <c r="G78" s="69">
        <v>888584</v>
      </c>
      <c r="H78" s="71">
        <v>9.66</v>
      </c>
      <c r="I78" s="69">
        <f t="shared" si="5"/>
        <v>8583.7214399999993</v>
      </c>
      <c r="J78" s="90">
        <f t="shared" si="6"/>
        <v>880000.27856000001</v>
      </c>
      <c r="L78" s="98">
        <f t="shared" si="7"/>
        <v>8583.7214399999993</v>
      </c>
      <c r="M78" s="99">
        <f t="shared" si="8"/>
        <v>0</v>
      </c>
      <c r="N78" s="100">
        <f t="shared" si="9"/>
        <v>-0.27856000000610948</v>
      </c>
    </row>
    <row r="79" spans="1:14" ht="15.75" thickBot="1" x14ac:dyDescent="0.3">
      <c r="A79" s="54">
        <v>24590</v>
      </c>
      <c r="B79" s="38" t="s">
        <v>11</v>
      </c>
      <c r="C79" s="38">
        <v>523565</v>
      </c>
      <c r="D79" s="59" t="s">
        <v>213</v>
      </c>
      <c r="E79" s="40" t="s">
        <v>133</v>
      </c>
      <c r="F79" s="37">
        <v>260000</v>
      </c>
      <c r="G79" s="69">
        <v>262536</v>
      </c>
      <c r="H79" s="71">
        <v>9.66</v>
      </c>
      <c r="I79" s="69">
        <f t="shared" si="5"/>
        <v>2536.0977600000001</v>
      </c>
      <c r="J79" s="90">
        <f t="shared" si="6"/>
        <v>259999.90224</v>
      </c>
      <c r="L79" s="98">
        <f t="shared" si="7"/>
        <v>2536.0977600000001</v>
      </c>
      <c r="M79" s="99">
        <f t="shared" si="8"/>
        <v>0</v>
      </c>
      <c r="N79" s="100">
        <f t="shared" si="9"/>
        <v>9.7760000004200265E-2</v>
      </c>
    </row>
    <row r="80" spans="1:14" ht="15.75" thickBot="1" x14ac:dyDescent="0.3">
      <c r="A80" s="54">
        <v>24591</v>
      </c>
      <c r="B80" s="38" t="s">
        <v>11</v>
      </c>
      <c r="C80" s="38">
        <v>523565</v>
      </c>
      <c r="D80" s="59" t="s">
        <v>201</v>
      </c>
      <c r="E80" s="40" t="s">
        <v>58</v>
      </c>
      <c r="F80" s="37">
        <v>460000</v>
      </c>
      <c r="G80" s="69">
        <v>464487</v>
      </c>
      <c r="H80" s="71">
        <v>9.66</v>
      </c>
      <c r="I80" s="69">
        <f t="shared" si="5"/>
        <v>4486.9444199999998</v>
      </c>
      <c r="J80" s="90">
        <f t="shared" si="6"/>
        <v>460000.05557999999</v>
      </c>
      <c r="L80" s="98">
        <f t="shared" si="7"/>
        <v>4486.9444199999998</v>
      </c>
      <c r="M80" s="99">
        <f t="shared" si="8"/>
        <v>0</v>
      </c>
      <c r="N80" s="100">
        <f t="shared" si="9"/>
        <v>-5.5579999985639006E-2</v>
      </c>
    </row>
    <row r="81" spans="1:14" ht="15.75" thickBot="1" x14ac:dyDescent="0.3">
      <c r="A81" s="54">
        <v>24592</v>
      </c>
      <c r="B81" s="38" t="s">
        <v>12</v>
      </c>
      <c r="C81" s="38">
        <v>521045</v>
      </c>
      <c r="D81" s="59" t="s">
        <v>87</v>
      </c>
      <c r="E81" s="40" t="s">
        <v>231</v>
      </c>
      <c r="F81" s="37">
        <v>250000</v>
      </c>
      <c r="G81" s="69">
        <v>251737</v>
      </c>
      <c r="H81" s="71">
        <v>6.9</v>
      </c>
      <c r="I81" s="69">
        <f t="shared" si="5"/>
        <v>1736.9853000000001</v>
      </c>
      <c r="J81" s="90">
        <f t="shared" si="6"/>
        <v>250000.0147</v>
      </c>
      <c r="L81" s="98">
        <f t="shared" si="7"/>
        <v>1736.9853000000001</v>
      </c>
      <c r="M81" s="99">
        <f t="shared" si="8"/>
        <v>0</v>
      </c>
      <c r="N81" s="100">
        <f t="shared" si="9"/>
        <v>-1.4699999999720603E-2</v>
      </c>
    </row>
    <row r="82" spans="1:14" ht="15.75" thickBot="1" x14ac:dyDescent="0.3">
      <c r="A82" s="54">
        <v>24593</v>
      </c>
      <c r="B82" s="38" t="s">
        <v>12</v>
      </c>
      <c r="C82" s="38">
        <v>521045</v>
      </c>
      <c r="D82" s="59" t="s">
        <v>82</v>
      </c>
      <c r="E82" s="40" t="s">
        <v>59</v>
      </c>
      <c r="F82" s="37">
        <v>1550000</v>
      </c>
      <c r="G82" s="69">
        <v>1560769</v>
      </c>
      <c r="H82" s="71">
        <v>6.9</v>
      </c>
      <c r="I82" s="69">
        <f t="shared" si="5"/>
        <v>10769.3061</v>
      </c>
      <c r="J82" s="90">
        <f t="shared" si="6"/>
        <v>1549999.6939000001</v>
      </c>
      <c r="L82" s="98">
        <f t="shared" si="7"/>
        <v>10769.3061</v>
      </c>
      <c r="M82" s="99">
        <f t="shared" si="8"/>
        <v>0</v>
      </c>
      <c r="N82" s="100">
        <f t="shared" si="9"/>
        <v>0.30609999992884696</v>
      </c>
    </row>
    <row r="83" spans="1:14" ht="15.75" thickBot="1" x14ac:dyDescent="0.3">
      <c r="A83" s="54">
        <v>24594</v>
      </c>
      <c r="B83" s="38" t="s">
        <v>11</v>
      </c>
      <c r="C83" s="38">
        <v>523565</v>
      </c>
      <c r="D83" s="59" t="s">
        <v>106</v>
      </c>
      <c r="E83" s="40" t="s">
        <v>60</v>
      </c>
      <c r="F83" s="37">
        <v>465000</v>
      </c>
      <c r="G83" s="69">
        <v>469536</v>
      </c>
      <c r="H83" s="71">
        <v>9.66</v>
      </c>
      <c r="I83" s="69">
        <f t="shared" si="5"/>
        <v>4535.7177599999995</v>
      </c>
      <c r="J83" s="90">
        <f t="shared" si="6"/>
        <v>465000.28223999997</v>
      </c>
      <c r="L83" s="98">
        <f t="shared" si="7"/>
        <v>4535.7177599999995</v>
      </c>
      <c r="M83" s="99">
        <f t="shared" si="8"/>
        <v>0</v>
      </c>
      <c r="N83" s="100">
        <f t="shared" si="9"/>
        <v>-0.28223999997135252</v>
      </c>
    </row>
    <row r="84" spans="1:14" ht="15.75" thickBot="1" x14ac:dyDescent="0.3">
      <c r="A84" s="54">
        <v>24595</v>
      </c>
      <c r="B84" s="38" t="s">
        <v>12</v>
      </c>
      <c r="C84" s="38">
        <v>521045</v>
      </c>
      <c r="D84" s="59" t="s">
        <v>87</v>
      </c>
      <c r="E84" s="40" t="s">
        <v>137</v>
      </c>
      <c r="F84" s="37">
        <v>250000</v>
      </c>
      <c r="G84" s="69">
        <v>251737</v>
      </c>
      <c r="H84" s="71">
        <v>6.9</v>
      </c>
      <c r="I84" s="69">
        <f t="shared" si="5"/>
        <v>1736.9853000000001</v>
      </c>
      <c r="J84" s="90">
        <f t="shared" si="6"/>
        <v>250000.0147</v>
      </c>
      <c r="L84" s="98">
        <f t="shared" si="7"/>
        <v>1736.9853000000001</v>
      </c>
      <c r="M84" s="99">
        <f t="shared" si="8"/>
        <v>0</v>
      </c>
      <c r="N84" s="100">
        <f t="shared" si="9"/>
        <v>-1.4699999999720603E-2</v>
      </c>
    </row>
    <row r="85" spans="1:14" ht="15.75" thickBot="1" x14ac:dyDescent="0.3">
      <c r="A85" s="54">
        <v>24596</v>
      </c>
      <c r="B85" s="38" t="s">
        <v>11</v>
      </c>
      <c r="C85" s="38">
        <v>523565</v>
      </c>
      <c r="D85" s="59" t="s">
        <v>201</v>
      </c>
      <c r="E85" s="40" t="s">
        <v>62</v>
      </c>
      <c r="F85" s="37">
        <v>350000</v>
      </c>
      <c r="G85" s="69">
        <v>353414</v>
      </c>
      <c r="H85" s="71">
        <v>9.66</v>
      </c>
      <c r="I85" s="69">
        <f t="shared" si="5"/>
        <v>3413.9792400000001</v>
      </c>
      <c r="J85" s="90">
        <f t="shared" si="6"/>
        <v>350000.02075999998</v>
      </c>
      <c r="L85" s="98">
        <f t="shared" si="7"/>
        <v>3413.9792400000001</v>
      </c>
      <c r="M85" s="99">
        <f t="shared" si="8"/>
        <v>0</v>
      </c>
      <c r="N85" s="100">
        <f t="shared" si="9"/>
        <v>-2.0759999984875321E-2</v>
      </c>
    </row>
    <row r="86" spans="1:14" ht="15.75" thickBot="1" x14ac:dyDescent="0.3">
      <c r="A86" s="54">
        <v>24597</v>
      </c>
      <c r="B86" s="38" t="s">
        <v>12</v>
      </c>
      <c r="C86" s="38">
        <v>521045</v>
      </c>
      <c r="D86" s="59" t="s">
        <v>192</v>
      </c>
      <c r="E86" s="40" t="s">
        <v>232</v>
      </c>
      <c r="F86" s="37">
        <v>250000</v>
      </c>
      <c r="G86" s="69">
        <v>251737</v>
      </c>
      <c r="H86" s="71">
        <v>6.9</v>
      </c>
      <c r="I86" s="69">
        <f t="shared" si="5"/>
        <v>1736.9853000000001</v>
      </c>
      <c r="J86" s="90">
        <f t="shared" si="6"/>
        <v>250000.0147</v>
      </c>
      <c r="L86" s="98">
        <f t="shared" si="7"/>
        <v>1736.9853000000001</v>
      </c>
      <c r="M86" s="99">
        <f t="shared" si="8"/>
        <v>0</v>
      </c>
      <c r="N86" s="100">
        <f t="shared" si="9"/>
        <v>-1.4699999999720603E-2</v>
      </c>
    </row>
    <row r="87" spans="1:14" ht="15.75" thickBot="1" x14ac:dyDescent="0.3">
      <c r="A87" s="54">
        <v>24598</v>
      </c>
      <c r="B87" s="38" t="s">
        <v>11</v>
      </c>
      <c r="C87" s="38">
        <v>523565</v>
      </c>
      <c r="D87" s="59" t="s">
        <v>73</v>
      </c>
      <c r="E87" s="40" t="s">
        <v>138</v>
      </c>
      <c r="F87" s="37">
        <v>150000</v>
      </c>
      <c r="G87" s="69">
        <v>151463</v>
      </c>
      <c r="H87" s="71">
        <v>9.66</v>
      </c>
      <c r="I87" s="69">
        <f t="shared" si="5"/>
        <v>1463.13258</v>
      </c>
      <c r="J87" s="90">
        <f t="shared" si="6"/>
        <v>149999.86742</v>
      </c>
      <c r="L87" s="98">
        <f t="shared" si="7"/>
        <v>1463.13258</v>
      </c>
      <c r="M87" s="99">
        <f t="shared" si="8"/>
        <v>0</v>
      </c>
      <c r="N87" s="100">
        <f t="shared" si="9"/>
        <v>0.13258000000496395</v>
      </c>
    </row>
    <row r="88" spans="1:14" ht="15.75" thickBot="1" x14ac:dyDescent="0.3">
      <c r="A88" s="54">
        <v>24599</v>
      </c>
      <c r="B88" s="38" t="s">
        <v>11</v>
      </c>
      <c r="C88" s="38">
        <v>523565</v>
      </c>
      <c r="D88" s="59" t="s">
        <v>192</v>
      </c>
      <c r="E88" s="40" t="s">
        <v>139</v>
      </c>
      <c r="F88" s="37">
        <v>150000</v>
      </c>
      <c r="G88" s="69">
        <v>151463</v>
      </c>
      <c r="H88" s="71">
        <v>9.66</v>
      </c>
      <c r="I88" s="69">
        <f t="shared" si="5"/>
        <v>1463.13258</v>
      </c>
      <c r="J88" s="90">
        <f t="shared" si="6"/>
        <v>149999.86742</v>
      </c>
      <c r="L88" s="98">
        <f t="shared" si="7"/>
        <v>1463.13258</v>
      </c>
      <c r="M88" s="99">
        <f t="shared" si="8"/>
        <v>0</v>
      </c>
      <c r="N88" s="100">
        <f t="shared" si="9"/>
        <v>0.13258000000496395</v>
      </c>
    </row>
    <row r="89" spans="1:14" ht="15.75" thickBot="1" x14ac:dyDescent="0.3">
      <c r="A89" s="54">
        <v>24600</v>
      </c>
      <c r="B89" s="38" t="s">
        <v>12</v>
      </c>
      <c r="C89" s="38">
        <v>521045</v>
      </c>
      <c r="D89" s="59" t="s">
        <v>213</v>
      </c>
      <c r="E89" s="40" t="s">
        <v>64</v>
      </c>
      <c r="F89" s="37">
        <v>600000</v>
      </c>
      <c r="G89" s="69">
        <v>604169</v>
      </c>
      <c r="H89" s="71">
        <v>6.9</v>
      </c>
      <c r="I89" s="69">
        <f t="shared" si="5"/>
        <v>4168.7660999999998</v>
      </c>
      <c r="J89" s="90">
        <f t="shared" si="6"/>
        <v>600000.23389999999</v>
      </c>
      <c r="L89" s="98">
        <f t="shared" si="7"/>
        <v>4168.7660999999998</v>
      </c>
      <c r="M89" s="99">
        <f t="shared" si="8"/>
        <v>0</v>
      </c>
      <c r="N89" s="100">
        <f t="shared" si="9"/>
        <v>-0.23389999999199063</v>
      </c>
    </row>
    <row r="90" spans="1:14" ht="15.75" thickBot="1" x14ac:dyDescent="0.3">
      <c r="A90" s="54">
        <v>24601</v>
      </c>
      <c r="B90" s="38" t="s">
        <v>11</v>
      </c>
      <c r="C90" s="38">
        <v>523565</v>
      </c>
      <c r="D90" s="59" t="s">
        <v>183</v>
      </c>
      <c r="E90" s="40" t="s">
        <v>65</v>
      </c>
      <c r="F90" s="37">
        <v>470000</v>
      </c>
      <c r="G90" s="69">
        <v>474584</v>
      </c>
      <c r="H90" s="71">
        <v>9.66</v>
      </c>
      <c r="I90" s="69">
        <f t="shared" si="5"/>
        <v>4584.4814400000005</v>
      </c>
      <c r="J90" s="90">
        <f t="shared" si="6"/>
        <v>469999.51856</v>
      </c>
      <c r="L90" s="98">
        <f t="shared" si="7"/>
        <v>4584.4814400000005</v>
      </c>
      <c r="M90" s="99">
        <f t="shared" si="8"/>
        <v>0</v>
      </c>
      <c r="N90" s="100">
        <f t="shared" si="9"/>
        <v>0.48144000000320375</v>
      </c>
    </row>
    <row r="91" spans="1:14" ht="15.75" thickBot="1" x14ac:dyDescent="0.3">
      <c r="A91" s="54">
        <v>24602</v>
      </c>
      <c r="B91" s="38" t="s">
        <v>11</v>
      </c>
      <c r="C91" s="38">
        <v>523565</v>
      </c>
      <c r="D91" s="59" t="s">
        <v>183</v>
      </c>
      <c r="E91" s="40" t="s">
        <v>142</v>
      </c>
      <c r="F91" s="37">
        <v>275000</v>
      </c>
      <c r="G91" s="69">
        <v>277682</v>
      </c>
      <c r="H91" s="71">
        <v>9.66</v>
      </c>
      <c r="I91" s="69">
        <f t="shared" si="5"/>
        <v>2682.4081200000001</v>
      </c>
      <c r="J91" s="90">
        <f t="shared" si="6"/>
        <v>274999.59188000002</v>
      </c>
      <c r="L91" s="98">
        <f t="shared" si="7"/>
        <v>2682.4081200000001</v>
      </c>
      <c r="M91" s="99">
        <f t="shared" si="8"/>
        <v>0</v>
      </c>
      <c r="N91" s="100">
        <f t="shared" si="9"/>
        <v>0.40811999997822568</v>
      </c>
    </row>
    <row r="92" spans="1:14" ht="15.75" thickBot="1" x14ac:dyDescent="0.3">
      <c r="A92" s="54">
        <v>24603</v>
      </c>
      <c r="B92" s="38" t="s">
        <v>11</v>
      </c>
      <c r="C92" s="38">
        <v>523565</v>
      </c>
      <c r="D92" s="59" t="s">
        <v>192</v>
      </c>
      <c r="E92" s="40" t="s">
        <v>70</v>
      </c>
      <c r="F92" s="37">
        <v>325000</v>
      </c>
      <c r="G92" s="69">
        <v>328170</v>
      </c>
      <c r="H92" s="71">
        <v>9.66</v>
      </c>
      <c r="I92" s="69">
        <f t="shared" si="5"/>
        <v>3170.1222000000002</v>
      </c>
      <c r="J92" s="90">
        <f t="shared" si="6"/>
        <v>324999.87780000002</v>
      </c>
      <c r="L92" s="98">
        <f t="shared" si="7"/>
        <v>3170.1222000000002</v>
      </c>
      <c r="M92" s="99">
        <f t="shared" si="8"/>
        <v>0</v>
      </c>
      <c r="N92" s="100">
        <f t="shared" si="9"/>
        <v>0.12219999998342246</v>
      </c>
    </row>
    <row r="93" spans="1:14" ht="15.75" thickBot="1" x14ac:dyDescent="0.3">
      <c r="A93" s="54">
        <v>24604</v>
      </c>
      <c r="B93" s="38" t="s">
        <v>11</v>
      </c>
      <c r="C93" s="38">
        <v>523565</v>
      </c>
      <c r="D93" s="59" t="s">
        <v>189</v>
      </c>
      <c r="E93" s="40" t="s">
        <v>143</v>
      </c>
      <c r="F93" s="37">
        <v>195000</v>
      </c>
      <c r="G93" s="69">
        <v>196902</v>
      </c>
      <c r="H93" s="71">
        <v>9.66</v>
      </c>
      <c r="I93" s="69">
        <f t="shared" si="5"/>
        <v>1902.07332</v>
      </c>
      <c r="J93" s="90">
        <f t="shared" si="6"/>
        <v>194999.92668</v>
      </c>
      <c r="L93" s="98">
        <f t="shared" si="7"/>
        <v>1902.07332</v>
      </c>
      <c r="M93" s="99">
        <f t="shared" si="8"/>
        <v>0</v>
      </c>
      <c r="N93" s="100">
        <f t="shared" si="9"/>
        <v>7.3319999995874241E-2</v>
      </c>
    </row>
    <row r="94" spans="1:14" ht="15.75" thickBot="1" x14ac:dyDescent="0.3">
      <c r="A94" s="54">
        <v>24605</v>
      </c>
      <c r="B94" s="38" t="s">
        <v>11</v>
      </c>
      <c r="C94" s="38">
        <v>523565</v>
      </c>
      <c r="D94" s="59" t="s">
        <v>201</v>
      </c>
      <c r="E94" s="40" t="s">
        <v>233</v>
      </c>
      <c r="F94" s="37">
        <v>90000</v>
      </c>
      <c r="G94" s="69">
        <v>90000</v>
      </c>
      <c r="H94" s="71">
        <v>0</v>
      </c>
      <c r="I94" s="69">
        <f t="shared" si="5"/>
        <v>0</v>
      </c>
      <c r="J94" s="90">
        <f t="shared" si="6"/>
        <v>90000</v>
      </c>
      <c r="L94" s="98">
        <f t="shared" si="7"/>
        <v>0</v>
      </c>
      <c r="M94" s="99">
        <f t="shared" si="8"/>
        <v>0</v>
      </c>
      <c r="N94" s="100">
        <f t="shared" si="9"/>
        <v>0</v>
      </c>
    </row>
    <row r="95" spans="1:14" ht="15.75" thickBot="1" x14ac:dyDescent="0.3">
      <c r="A95" s="54">
        <v>24606</v>
      </c>
      <c r="B95" s="38" t="s">
        <v>12</v>
      </c>
      <c r="C95" s="38">
        <v>521045</v>
      </c>
      <c r="D95" s="59" t="s">
        <v>214</v>
      </c>
      <c r="E95" s="40" t="s">
        <v>67</v>
      </c>
      <c r="F95" s="37">
        <v>600000</v>
      </c>
      <c r="G95" s="69">
        <v>604169</v>
      </c>
      <c r="H95" s="71">
        <v>6.9</v>
      </c>
      <c r="I95" s="69">
        <f t="shared" si="5"/>
        <v>4168.7660999999998</v>
      </c>
      <c r="J95" s="90">
        <f t="shared" si="6"/>
        <v>600000.23389999999</v>
      </c>
      <c r="L95" s="98">
        <f t="shared" si="7"/>
        <v>4168.7660999999998</v>
      </c>
      <c r="M95" s="99">
        <f t="shared" si="8"/>
        <v>0</v>
      </c>
      <c r="N95" s="100">
        <f t="shared" si="9"/>
        <v>-0.23389999999199063</v>
      </c>
    </row>
    <row r="96" spans="1:14" ht="15.75" thickBot="1" x14ac:dyDescent="0.3">
      <c r="A96" s="54">
        <v>24607</v>
      </c>
      <c r="B96" s="38" t="s">
        <v>12</v>
      </c>
      <c r="C96" s="38">
        <v>521045</v>
      </c>
      <c r="D96" s="59" t="s">
        <v>214</v>
      </c>
      <c r="E96" s="40" t="s">
        <v>234</v>
      </c>
      <c r="F96" s="37">
        <v>500000</v>
      </c>
      <c r="G96" s="69">
        <v>503474</v>
      </c>
      <c r="H96" s="71">
        <v>6.9</v>
      </c>
      <c r="I96" s="69">
        <f t="shared" si="5"/>
        <v>3473.9706000000001</v>
      </c>
      <c r="J96" s="90">
        <f t="shared" si="6"/>
        <v>500000.0294</v>
      </c>
      <c r="L96" s="98">
        <f t="shared" si="7"/>
        <v>3473.9706000000001</v>
      </c>
      <c r="M96" s="99">
        <f t="shared" si="8"/>
        <v>0</v>
      </c>
      <c r="N96" s="100">
        <f t="shared" si="9"/>
        <v>-2.9399999999441206E-2</v>
      </c>
    </row>
    <row r="97" spans="1:14" ht="15.75" thickBot="1" x14ac:dyDescent="0.3">
      <c r="A97" s="54">
        <v>24608</v>
      </c>
      <c r="B97" s="38" t="s">
        <v>12</v>
      </c>
      <c r="C97" s="38">
        <v>521045</v>
      </c>
      <c r="D97" s="59" t="s">
        <v>121</v>
      </c>
      <c r="E97" s="40" t="s">
        <v>180</v>
      </c>
      <c r="F97" s="37">
        <v>250000</v>
      </c>
      <c r="G97" s="69">
        <v>251737</v>
      </c>
      <c r="H97" s="71">
        <v>6.9</v>
      </c>
      <c r="I97" s="69">
        <f t="shared" si="5"/>
        <v>1736.9853000000001</v>
      </c>
      <c r="J97" s="90">
        <f t="shared" si="6"/>
        <v>250000.0147</v>
      </c>
      <c r="L97" s="98">
        <f t="shared" si="7"/>
        <v>1736.9853000000001</v>
      </c>
      <c r="M97" s="99">
        <f t="shared" si="8"/>
        <v>0</v>
      </c>
      <c r="N97" s="100">
        <f t="shared" si="9"/>
        <v>-1.4699999999720603E-2</v>
      </c>
    </row>
    <row r="98" spans="1:14" ht="15.75" thickBot="1" x14ac:dyDescent="0.3">
      <c r="A98" s="54">
        <v>24609</v>
      </c>
      <c r="B98" s="38" t="s">
        <v>12</v>
      </c>
      <c r="C98" s="38">
        <v>521045</v>
      </c>
      <c r="D98" s="59" t="s">
        <v>124</v>
      </c>
      <c r="E98" s="40" t="s">
        <v>69</v>
      </c>
      <c r="F98" s="37">
        <v>600000</v>
      </c>
      <c r="G98" s="69">
        <v>604169</v>
      </c>
      <c r="H98" s="71">
        <v>6.9</v>
      </c>
      <c r="I98" s="69">
        <f t="shared" si="5"/>
        <v>4168.7660999999998</v>
      </c>
      <c r="J98" s="90">
        <f t="shared" si="6"/>
        <v>600000.23389999999</v>
      </c>
      <c r="L98" s="98">
        <f t="shared" si="7"/>
        <v>4168.7660999999998</v>
      </c>
      <c r="M98" s="99">
        <f t="shared" si="8"/>
        <v>0</v>
      </c>
      <c r="N98" s="100">
        <f t="shared" si="9"/>
        <v>-0.23389999999199063</v>
      </c>
    </row>
    <row r="99" spans="1:14" ht="15.75" thickBot="1" x14ac:dyDescent="0.3">
      <c r="A99" s="55">
        <v>24610</v>
      </c>
      <c r="B99" s="56" t="s">
        <v>11</v>
      </c>
      <c r="C99" s="56">
        <v>523565</v>
      </c>
      <c r="D99" s="61" t="s">
        <v>213</v>
      </c>
      <c r="E99" s="57" t="s">
        <v>150</v>
      </c>
      <c r="F99" s="107">
        <v>145000</v>
      </c>
      <c r="G99" s="108">
        <v>146414</v>
      </c>
      <c r="H99" s="109">
        <v>9.66</v>
      </c>
      <c r="I99" s="108">
        <f>G99*H99/1000</f>
        <v>1414.35924</v>
      </c>
      <c r="J99" s="110">
        <f t="shared" si="6"/>
        <v>144999.64076000001</v>
      </c>
      <c r="L99" s="114">
        <f t="shared" si="7"/>
        <v>1414.35924</v>
      </c>
      <c r="M99" s="115">
        <f t="shared" si="8"/>
        <v>0</v>
      </c>
      <c r="N99" s="116">
        <f t="shared" si="9"/>
        <v>0.35923999999067746</v>
      </c>
    </row>
    <row r="100" spans="1:14" ht="15.75" thickBot="1" x14ac:dyDescent="0.3">
      <c r="A100" s="138" t="s">
        <v>670</v>
      </c>
      <c r="B100" s="139"/>
      <c r="C100" s="139"/>
      <c r="D100" s="139"/>
      <c r="E100" s="140"/>
      <c r="F100" s="111">
        <f>SUM(F2:F99)</f>
        <v>45469949</v>
      </c>
      <c r="G100" s="112">
        <f t="shared" ref="G100:N100" si="10">SUM(G2:G99)</f>
        <v>45815960</v>
      </c>
      <c r="H100" s="112">
        <f t="shared" si="10"/>
        <v>736.91999999999928</v>
      </c>
      <c r="I100" s="112">
        <f>SUM(I2:I99)</f>
        <v>346010.58365999995</v>
      </c>
      <c r="J100" s="113">
        <f t="shared" si="10"/>
        <v>45469949.416340016</v>
      </c>
      <c r="K100" s="106"/>
      <c r="L100" s="111">
        <f t="shared" si="10"/>
        <v>346010.58365999995</v>
      </c>
      <c r="M100" s="112">
        <f t="shared" si="10"/>
        <v>0</v>
      </c>
      <c r="N100" s="113">
        <f t="shared" si="10"/>
        <v>-0.41634000027261209</v>
      </c>
    </row>
    <row r="120" spans="2:11" ht="24.75" customHeight="1" x14ac:dyDescent="0.25">
      <c r="B120" s="45" t="s">
        <v>236</v>
      </c>
      <c r="C120" s="45" t="s">
        <v>237</v>
      </c>
      <c r="D120" s="45" t="s">
        <v>238</v>
      </c>
      <c r="E120" s="45" t="s">
        <v>235</v>
      </c>
      <c r="F120" s="45" t="s">
        <v>239</v>
      </c>
      <c r="G120" s="45" t="s">
        <v>240</v>
      </c>
      <c r="H120" s="45" t="s">
        <v>241</v>
      </c>
      <c r="I120" s="45" t="s">
        <v>242</v>
      </c>
      <c r="J120" s="93" t="s">
        <v>243</v>
      </c>
      <c r="K120" s="45" t="s">
        <v>244</v>
      </c>
    </row>
    <row r="121" spans="2:11" x14ac:dyDescent="0.25">
      <c r="B121" s="37" t="s">
        <v>245</v>
      </c>
      <c r="C121" s="38"/>
      <c r="D121" s="62">
        <v>3002147785</v>
      </c>
      <c r="E121" s="40" t="s">
        <v>216</v>
      </c>
      <c r="F121" s="37" t="s">
        <v>246</v>
      </c>
      <c r="G121" s="41">
        <v>45915</v>
      </c>
      <c r="H121" s="37" t="s">
        <v>247</v>
      </c>
      <c r="I121" s="37" t="s">
        <v>248</v>
      </c>
      <c r="J121" s="94" t="s">
        <v>249</v>
      </c>
      <c r="K121" s="37">
        <v>75000</v>
      </c>
    </row>
    <row r="122" spans="2:11" x14ac:dyDescent="0.25">
      <c r="B122" s="37" t="s">
        <v>250</v>
      </c>
      <c r="C122" s="39" t="s">
        <v>250</v>
      </c>
      <c r="D122" s="62" t="s">
        <v>250</v>
      </c>
      <c r="E122" s="40" t="s">
        <v>216</v>
      </c>
      <c r="F122" s="37" t="s">
        <v>250</v>
      </c>
      <c r="G122" s="41">
        <v>45915</v>
      </c>
      <c r="H122" s="37" t="s">
        <v>247</v>
      </c>
      <c r="I122" s="37" t="s">
        <v>248</v>
      </c>
      <c r="J122" s="94" t="s">
        <v>251</v>
      </c>
      <c r="K122" s="37">
        <v>80000</v>
      </c>
    </row>
    <row r="123" spans="2:11" x14ac:dyDescent="0.25">
      <c r="B123" s="38"/>
      <c r="C123" s="38"/>
      <c r="D123" s="63"/>
      <c r="E123" s="40" t="s">
        <v>216</v>
      </c>
      <c r="F123" s="42" t="s">
        <v>252</v>
      </c>
      <c r="G123" s="41"/>
      <c r="H123" s="38"/>
      <c r="I123" s="38"/>
      <c r="J123" s="95"/>
      <c r="K123" s="37">
        <v>155000</v>
      </c>
    </row>
    <row r="124" spans="2:11" x14ac:dyDescent="0.25">
      <c r="B124" s="37" t="s">
        <v>250</v>
      </c>
      <c r="C124" s="39" t="s">
        <v>250</v>
      </c>
      <c r="D124" s="62" t="s">
        <v>250</v>
      </c>
      <c r="E124" s="43" t="s">
        <v>253</v>
      </c>
      <c r="F124" s="37" t="s">
        <v>250</v>
      </c>
      <c r="G124" s="41"/>
      <c r="H124" s="38"/>
      <c r="I124" s="38"/>
      <c r="J124" s="95"/>
      <c r="K124" s="42">
        <v>155000</v>
      </c>
    </row>
    <row r="125" spans="2:11" x14ac:dyDescent="0.25">
      <c r="B125" s="37" t="s">
        <v>254</v>
      </c>
      <c r="C125" s="39" t="s">
        <v>250</v>
      </c>
      <c r="D125" s="62" t="s">
        <v>250</v>
      </c>
      <c r="E125" s="40" t="s">
        <v>156</v>
      </c>
      <c r="F125" s="37" t="s">
        <v>246</v>
      </c>
      <c r="G125" s="41">
        <v>45907</v>
      </c>
      <c r="H125" s="37" t="s">
        <v>255</v>
      </c>
      <c r="I125" s="37" t="s">
        <v>248</v>
      </c>
      <c r="J125" s="94" t="s">
        <v>256</v>
      </c>
      <c r="K125" s="37">
        <v>75000</v>
      </c>
    </row>
    <row r="126" spans="2:11" x14ac:dyDescent="0.25">
      <c r="B126" s="37" t="s">
        <v>250</v>
      </c>
      <c r="C126" s="39" t="s">
        <v>250</v>
      </c>
      <c r="D126" s="62" t="s">
        <v>250</v>
      </c>
      <c r="E126" s="40" t="s">
        <v>156</v>
      </c>
      <c r="F126" s="37" t="s">
        <v>250</v>
      </c>
      <c r="G126" s="41">
        <v>45921</v>
      </c>
      <c r="H126" s="37" t="s">
        <v>257</v>
      </c>
      <c r="I126" s="37" t="s">
        <v>248</v>
      </c>
      <c r="J126" s="94" t="s">
        <v>256</v>
      </c>
      <c r="K126" s="37">
        <v>90000</v>
      </c>
    </row>
    <row r="127" spans="2:11" x14ac:dyDescent="0.25">
      <c r="B127" s="38"/>
      <c r="C127" s="38"/>
      <c r="D127" s="63"/>
      <c r="E127" s="40" t="s">
        <v>156</v>
      </c>
      <c r="F127" s="42" t="s">
        <v>252</v>
      </c>
      <c r="G127" s="41"/>
      <c r="H127" s="38"/>
      <c r="I127" s="38"/>
      <c r="J127" s="95"/>
      <c r="K127" s="37">
        <v>165000</v>
      </c>
    </row>
    <row r="128" spans="2:11" x14ac:dyDescent="0.25">
      <c r="B128" s="37" t="s">
        <v>250</v>
      </c>
      <c r="C128" s="39" t="s">
        <v>250</v>
      </c>
      <c r="D128" s="62" t="s">
        <v>250</v>
      </c>
      <c r="E128" s="44" t="s">
        <v>258</v>
      </c>
      <c r="F128" s="37" t="s">
        <v>250</v>
      </c>
      <c r="G128" s="41"/>
      <c r="H128" s="38"/>
      <c r="I128" s="38"/>
      <c r="J128" s="95"/>
      <c r="K128" s="42">
        <v>165000</v>
      </c>
    </row>
    <row r="129" spans="2:11" x14ac:dyDescent="0.25">
      <c r="B129" s="37" t="s">
        <v>259</v>
      </c>
      <c r="C129" s="39" t="s">
        <v>260</v>
      </c>
      <c r="D129" s="62" t="s">
        <v>250</v>
      </c>
      <c r="E129" s="40" t="s">
        <v>184</v>
      </c>
      <c r="F129" s="37" t="s">
        <v>246</v>
      </c>
      <c r="G129" s="41">
        <v>45892</v>
      </c>
      <c r="H129" s="37" t="s">
        <v>261</v>
      </c>
      <c r="I129" s="37" t="s">
        <v>248</v>
      </c>
      <c r="J129" s="94" t="s">
        <v>262</v>
      </c>
      <c r="K129" s="37">
        <v>50000</v>
      </c>
    </row>
    <row r="130" spans="2:11" x14ac:dyDescent="0.25">
      <c r="B130" s="37" t="s">
        <v>250</v>
      </c>
      <c r="C130" s="39" t="s">
        <v>250</v>
      </c>
      <c r="D130" s="62" t="s">
        <v>250</v>
      </c>
      <c r="E130" s="40" t="s">
        <v>184</v>
      </c>
      <c r="F130" s="37" t="s">
        <v>250</v>
      </c>
      <c r="G130" s="41">
        <v>45893</v>
      </c>
      <c r="H130" s="37" t="s">
        <v>263</v>
      </c>
      <c r="I130" s="37" t="s">
        <v>248</v>
      </c>
      <c r="J130" s="94" t="s">
        <v>264</v>
      </c>
      <c r="K130" s="37">
        <v>85000</v>
      </c>
    </row>
    <row r="131" spans="2:11" x14ac:dyDescent="0.25">
      <c r="B131" s="37" t="s">
        <v>250</v>
      </c>
      <c r="C131" s="39" t="s">
        <v>250</v>
      </c>
      <c r="D131" s="62" t="s">
        <v>250</v>
      </c>
      <c r="E131" s="40" t="s">
        <v>184</v>
      </c>
      <c r="F131" s="37" t="s">
        <v>250</v>
      </c>
      <c r="G131" s="41">
        <v>45899</v>
      </c>
      <c r="H131" s="37" t="s">
        <v>265</v>
      </c>
      <c r="I131" s="37" t="s">
        <v>248</v>
      </c>
      <c r="J131" s="94" t="s">
        <v>266</v>
      </c>
      <c r="K131" s="37">
        <v>50000</v>
      </c>
    </row>
    <row r="132" spans="2:11" x14ac:dyDescent="0.25">
      <c r="B132" s="37" t="s">
        <v>250</v>
      </c>
      <c r="C132" s="39" t="s">
        <v>250</v>
      </c>
      <c r="D132" s="62" t="s">
        <v>250</v>
      </c>
      <c r="E132" s="40" t="s">
        <v>184</v>
      </c>
      <c r="F132" s="37" t="s">
        <v>250</v>
      </c>
      <c r="G132" s="41">
        <v>45900</v>
      </c>
      <c r="H132" s="37" t="s">
        <v>267</v>
      </c>
      <c r="I132" s="37" t="s">
        <v>248</v>
      </c>
      <c r="J132" s="94" t="s">
        <v>268</v>
      </c>
      <c r="K132" s="37">
        <v>50000</v>
      </c>
    </row>
    <row r="133" spans="2:11" x14ac:dyDescent="0.25">
      <c r="B133" s="37" t="s">
        <v>250</v>
      </c>
      <c r="C133" s="39" t="s">
        <v>250</v>
      </c>
      <c r="D133" s="62" t="s">
        <v>250</v>
      </c>
      <c r="E133" s="40" t="s">
        <v>184</v>
      </c>
      <c r="F133" s="37" t="s">
        <v>250</v>
      </c>
      <c r="G133" s="41">
        <v>45906</v>
      </c>
      <c r="H133" s="37" t="s">
        <v>269</v>
      </c>
      <c r="I133" s="37" t="s">
        <v>248</v>
      </c>
      <c r="J133" s="94" t="s">
        <v>270</v>
      </c>
      <c r="K133" s="37">
        <v>50000</v>
      </c>
    </row>
    <row r="134" spans="2:11" x14ac:dyDescent="0.25">
      <c r="B134" s="37" t="s">
        <v>250</v>
      </c>
      <c r="C134" s="39" t="s">
        <v>250</v>
      </c>
      <c r="D134" s="62" t="s">
        <v>250</v>
      </c>
      <c r="E134" s="40" t="s">
        <v>184</v>
      </c>
      <c r="F134" s="37" t="s">
        <v>250</v>
      </c>
      <c r="G134" s="41">
        <v>45906</v>
      </c>
      <c r="H134" s="37" t="s">
        <v>269</v>
      </c>
      <c r="I134" s="37" t="s">
        <v>248</v>
      </c>
      <c r="J134" s="94" t="s">
        <v>271</v>
      </c>
      <c r="K134" s="37">
        <v>30000</v>
      </c>
    </row>
    <row r="135" spans="2:11" x14ac:dyDescent="0.25">
      <c r="B135" s="37" t="s">
        <v>250</v>
      </c>
      <c r="C135" s="39" t="s">
        <v>250</v>
      </c>
      <c r="D135" s="62" t="s">
        <v>250</v>
      </c>
      <c r="E135" s="40" t="s">
        <v>184</v>
      </c>
      <c r="F135" s="37" t="s">
        <v>250</v>
      </c>
      <c r="G135" s="41">
        <v>45907</v>
      </c>
      <c r="H135" s="37" t="s">
        <v>255</v>
      </c>
      <c r="I135" s="37" t="s">
        <v>248</v>
      </c>
      <c r="J135" s="94" t="s">
        <v>272</v>
      </c>
      <c r="K135" s="37">
        <v>100000</v>
      </c>
    </row>
    <row r="136" spans="2:11" x14ac:dyDescent="0.25">
      <c r="B136" s="37" t="s">
        <v>250</v>
      </c>
      <c r="C136" s="39" t="s">
        <v>250</v>
      </c>
      <c r="D136" s="62" t="s">
        <v>250</v>
      </c>
      <c r="E136" s="40" t="s">
        <v>184</v>
      </c>
      <c r="F136" s="37" t="s">
        <v>250</v>
      </c>
      <c r="G136" s="41">
        <v>45913</v>
      </c>
      <c r="H136" s="37" t="s">
        <v>273</v>
      </c>
      <c r="I136" s="37" t="s">
        <v>248</v>
      </c>
      <c r="J136" s="94" t="s">
        <v>264</v>
      </c>
      <c r="K136" s="37">
        <v>50000</v>
      </c>
    </row>
    <row r="137" spans="2:11" x14ac:dyDescent="0.25">
      <c r="B137" s="37" t="s">
        <v>250</v>
      </c>
      <c r="C137" s="39" t="s">
        <v>250</v>
      </c>
      <c r="D137" s="62" t="s">
        <v>250</v>
      </c>
      <c r="E137" s="40" t="s">
        <v>184</v>
      </c>
      <c r="F137" s="37" t="s">
        <v>250</v>
      </c>
      <c r="G137" s="41">
        <v>45914</v>
      </c>
      <c r="H137" s="37" t="s">
        <v>274</v>
      </c>
      <c r="I137" s="37" t="s">
        <v>248</v>
      </c>
      <c r="J137" s="94" t="s">
        <v>275</v>
      </c>
      <c r="K137" s="37">
        <v>90000</v>
      </c>
    </row>
    <row r="138" spans="2:11" x14ac:dyDescent="0.25">
      <c r="B138" s="37" t="s">
        <v>250</v>
      </c>
      <c r="C138" s="39" t="s">
        <v>250</v>
      </c>
      <c r="D138" s="62" t="s">
        <v>250</v>
      </c>
      <c r="E138" s="40" t="s">
        <v>184</v>
      </c>
      <c r="F138" s="37" t="s">
        <v>250</v>
      </c>
      <c r="G138" s="41">
        <v>45920</v>
      </c>
      <c r="H138" s="37" t="s">
        <v>276</v>
      </c>
      <c r="I138" s="37" t="s">
        <v>248</v>
      </c>
      <c r="J138" s="94" t="s">
        <v>277</v>
      </c>
      <c r="K138" s="37">
        <v>50000</v>
      </c>
    </row>
    <row r="139" spans="2:11" x14ac:dyDescent="0.25">
      <c r="B139" s="37" t="s">
        <v>250</v>
      </c>
      <c r="C139" s="39" t="s">
        <v>250</v>
      </c>
      <c r="D139" s="62" t="s">
        <v>250</v>
      </c>
      <c r="E139" s="40" t="s">
        <v>184</v>
      </c>
      <c r="F139" s="37" t="s">
        <v>250</v>
      </c>
      <c r="G139" s="41">
        <v>45921</v>
      </c>
      <c r="H139" s="37" t="s">
        <v>257</v>
      </c>
      <c r="I139" s="37" t="s">
        <v>248</v>
      </c>
      <c r="J139" s="94" t="s">
        <v>272</v>
      </c>
      <c r="K139" s="37">
        <v>55000</v>
      </c>
    </row>
    <row r="140" spans="2:11" x14ac:dyDescent="0.25">
      <c r="B140" s="38"/>
      <c r="C140" s="38"/>
      <c r="D140" s="63"/>
      <c r="E140" s="40" t="s">
        <v>184</v>
      </c>
      <c r="F140" s="42" t="s">
        <v>252</v>
      </c>
      <c r="G140" s="41"/>
      <c r="H140" s="38"/>
      <c r="I140" s="38"/>
      <c r="J140" s="95"/>
      <c r="K140" s="37">
        <v>660000</v>
      </c>
    </row>
    <row r="141" spans="2:11" x14ac:dyDescent="0.25">
      <c r="B141" s="37" t="s">
        <v>250</v>
      </c>
      <c r="C141" s="39" t="s">
        <v>250</v>
      </c>
      <c r="D141" s="62" t="s">
        <v>250</v>
      </c>
      <c r="E141" s="44" t="s">
        <v>278</v>
      </c>
      <c r="F141" s="37" t="s">
        <v>250</v>
      </c>
      <c r="G141" s="41"/>
      <c r="H141" s="38"/>
      <c r="I141" s="38"/>
      <c r="J141" s="95"/>
      <c r="K141" s="42">
        <v>660000</v>
      </c>
    </row>
    <row r="142" spans="2:11" x14ac:dyDescent="0.25">
      <c r="B142" s="37" t="s">
        <v>279</v>
      </c>
      <c r="C142" s="39" t="s">
        <v>280</v>
      </c>
      <c r="D142" s="62" t="s">
        <v>250</v>
      </c>
      <c r="E142" s="40" t="s">
        <v>7</v>
      </c>
      <c r="F142" s="37" t="s">
        <v>246</v>
      </c>
      <c r="G142" s="41">
        <v>45893</v>
      </c>
      <c r="H142" s="37" t="s">
        <v>263</v>
      </c>
      <c r="I142" s="37" t="s">
        <v>248</v>
      </c>
      <c r="J142" s="94" t="s">
        <v>281</v>
      </c>
      <c r="K142" s="37">
        <v>300000</v>
      </c>
    </row>
    <row r="143" spans="2:11" x14ac:dyDescent="0.25">
      <c r="B143" s="37" t="s">
        <v>250</v>
      </c>
      <c r="C143" s="39" t="s">
        <v>250</v>
      </c>
      <c r="D143" s="62" t="s">
        <v>250</v>
      </c>
      <c r="E143" s="40" t="s">
        <v>7</v>
      </c>
      <c r="F143" s="37" t="s">
        <v>250</v>
      </c>
      <c r="G143" s="41">
        <v>45900</v>
      </c>
      <c r="H143" s="37" t="s">
        <v>267</v>
      </c>
      <c r="I143" s="37" t="s">
        <v>248</v>
      </c>
      <c r="J143" s="94" t="s">
        <v>281</v>
      </c>
      <c r="K143" s="37">
        <v>300000</v>
      </c>
    </row>
    <row r="144" spans="2:11" x14ac:dyDescent="0.25">
      <c r="B144" s="37" t="s">
        <v>250</v>
      </c>
      <c r="C144" s="39" t="s">
        <v>250</v>
      </c>
      <c r="D144" s="62" t="s">
        <v>250</v>
      </c>
      <c r="E144" s="40" t="s">
        <v>7</v>
      </c>
      <c r="F144" s="37" t="s">
        <v>250</v>
      </c>
      <c r="G144" s="41">
        <v>45906</v>
      </c>
      <c r="H144" s="37" t="s">
        <v>269</v>
      </c>
      <c r="I144" s="37" t="s">
        <v>248</v>
      </c>
      <c r="J144" s="94" t="s">
        <v>282</v>
      </c>
      <c r="K144" s="37">
        <v>20000</v>
      </c>
    </row>
    <row r="145" spans="2:11" x14ac:dyDescent="0.25">
      <c r="B145" s="37" t="s">
        <v>250</v>
      </c>
      <c r="C145" s="39" t="s">
        <v>250</v>
      </c>
      <c r="D145" s="62" t="s">
        <v>250</v>
      </c>
      <c r="E145" s="40" t="s">
        <v>7</v>
      </c>
      <c r="F145" s="37" t="s">
        <v>250</v>
      </c>
      <c r="G145" s="41">
        <v>45913</v>
      </c>
      <c r="H145" s="37" t="s">
        <v>273</v>
      </c>
      <c r="I145" s="37" t="s">
        <v>248</v>
      </c>
      <c r="J145" s="94" t="s">
        <v>282</v>
      </c>
      <c r="K145" s="37">
        <v>20000</v>
      </c>
    </row>
    <row r="146" spans="2:11" x14ac:dyDescent="0.25">
      <c r="B146" s="38"/>
      <c r="C146" s="38"/>
      <c r="D146" s="63"/>
      <c r="E146" s="40" t="s">
        <v>7</v>
      </c>
      <c r="F146" s="42" t="s">
        <v>252</v>
      </c>
      <c r="G146" s="41"/>
      <c r="H146" s="38"/>
      <c r="I146" s="38"/>
      <c r="J146" s="95"/>
      <c r="K146" s="37">
        <v>640000</v>
      </c>
    </row>
    <row r="147" spans="2:11" x14ac:dyDescent="0.25">
      <c r="B147" s="37" t="s">
        <v>250</v>
      </c>
      <c r="C147" s="39" t="s">
        <v>250</v>
      </c>
      <c r="D147" s="62" t="s">
        <v>250</v>
      </c>
      <c r="E147" s="44" t="s">
        <v>283</v>
      </c>
      <c r="F147" s="37" t="s">
        <v>250</v>
      </c>
      <c r="G147" s="41"/>
      <c r="H147" s="38"/>
      <c r="I147" s="38"/>
      <c r="J147" s="95"/>
      <c r="K147" s="42">
        <v>640000</v>
      </c>
    </row>
    <row r="148" spans="2:11" x14ac:dyDescent="0.25">
      <c r="B148" s="37" t="s">
        <v>284</v>
      </c>
      <c r="C148" s="39" t="s">
        <v>250</v>
      </c>
      <c r="D148" s="62" t="s">
        <v>250</v>
      </c>
      <c r="E148" s="40" t="s">
        <v>174</v>
      </c>
      <c r="F148" s="37" t="s">
        <v>246</v>
      </c>
      <c r="G148" s="41">
        <v>45892</v>
      </c>
      <c r="H148" s="37" t="s">
        <v>261</v>
      </c>
      <c r="I148" s="37" t="s">
        <v>248</v>
      </c>
      <c r="J148" s="94" t="s">
        <v>285</v>
      </c>
      <c r="K148" s="37">
        <v>250000</v>
      </c>
    </row>
    <row r="149" spans="2:11" x14ac:dyDescent="0.25">
      <c r="B149" s="38"/>
      <c r="C149" s="38"/>
      <c r="D149" s="63"/>
      <c r="E149" s="40" t="s">
        <v>174</v>
      </c>
      <c r="F149" s="42" t="s">
        <v>252</v>
      </c>
      <c r="G149" s="41"/>
      <c r="H149" s="38"/>
      <c r="I149" s="38"/>
      <c r="J149" s="95"/>
      <c r="K149" s="37">
        <v>250000</v>
      </c>
    </row>
    <row r="150" spans="2:11" x14ac:dyDescent="0.25">
      <c r="B150" s="37" t="s">
        <v>250</v>
      </c>
      <c r="C150" s="39" t="s">
        <v>250</v>
      </c>
      <c r="D150" s="62" t="s">
        <v>250</v>
      </c>
      <c r="E150" s="44" t="s">
        <v>286</v>
      </c>
      <c r="F150" s="37" t="s">
        <v>250</v>
      </c>
      <c r="G150" s="41"/>
      <c r="H150" s="38"/>
      <c r="I150" s="38"/>
      <c r="J150" s="95"/>
      <c r="K150" s="42">
        <v>250000</v>
      </c>
    </row>
    <row r="151" spans="2:11" x14ac:dyDescent="0.25">
      <c r="B151" s="37" t="s">
        <v>287</v>
      </c>
      <c r="C151" s="39" t="s">
        <v>250</v>
      </c>
      <c r="D151" s="62" t="s">
        <v>250</v>
      </c>
      <c r="E151" s="40" t="s">
        <v>188</v>
      </c>
      <c r="F151" s="37" t="s">
        <v>246</v>
      </c>
      <c r="G151" s="41">
        <v>45893</v>
      </c>
      <c r="H151" s="37" t="s">
        <v>263</v>
      </c>
      <c r="I151" s="37" t="s">
        <v>248</v>
      </c>
      <c r="J151" s="94" t="s">
        <v>285</v>
      </c>
      <c r="K151" s="37">
        <v>250000</v>
      </c>
    </row>
    <row r="152" spans="2:11" x14ac:dyDescent="0.25">
      <c r="B152" s="38"/>
      <c r="C152" s="38"/>
      <c r="D152" s="63"/>
      <c r="E152" s="40" t="s">
        <v>188</v>
      </c>
      <c r="F152" s="42" t="s">
        <v>252</v>
      </c>
      <c r="G152" s="41"/>
      <c r="H152" s="38"/>
      <c r="I152" s="38"/>
      <c r="J152" s="95"/>
      <c r="K152" s="37">
        <v>250000</v>
      </c>
    </row>
    <row r="153" spans="2:11" x14ac:dyDescent="0.25">
      <c r="B153" s="37" t="s">
        <v>250</v>
      </c>
      <c r="C153" s="39" t="s">
        <v>250</v>
      </c>
      <c r="D153" s="62" t="s">
        <v>250</v>
      </c>
      <c r="E153" s="44" t="s">
        <v>288</v>
      </c>
      <c r="F153" s="37" t="s">
        <v>250</v>
      </c>
      <c r="G153" s="41"/>
      <c r="H153" s="38"/>
      <c r="I153" s="38"/>
      <c r="J153" s="95"/>
      <c r="K153" s="42">
        <v>250000</v>
      </c>
    </row>
    <row r="154" spans="2:11" x14ac:dyDescent="0.25">
      <c r="B154" s="37" t="s">
        <v>289</v>
      </c>
      <c r="C154" s="39" t="s">
        <v>290</v>
      </c>
      <c r="D154" s="62" t="s">
        <v>250</v>
      </c>
      <c r="E154" s="40" t="s">
        <v>8</v>
      </c>
      <c r="F154" s="37" t="s">
        <v>246</v>
      </c>
      <c r="G154" s="41">
        <v>45900</v>
      </c>
      <c r="H154" s="37" t="s">
        <v>267</v>
      </c>
      <c r="I154" s="37" t="s">
        <v>248</v>
      </c>
      <c r="J154" s="94" t="s">
        <v>291</v>
      </c>
      <c r="K154" s="37">
        <v>60000</v>
      </c>
    </row>
    <row r="155" spans="2:11" x14ac:dyDescent="0.25">
      <c r="B155" s="38"/>
      <c r="C155" s="38"/>
      <c r="D155" s="63"/>
      <c r="E155" s="40" t="s">
        <v>8</v>
      </c>
      <c r="F155" s="42" t="s">
        <v>252</v>
      </c>
      <c r="G155" s="41"/>
      <c r="H155" s="38"/>
      <c r="I155" s="38"/>
      <c r="J155" s="95"/>
      <c r="K155" s="37">
        <v>60000</v>
      </c>
    </row>
    <row r="156" spans="2:11" x14ac:dyDescent="0.25">
      <c r="B156" s="37" t="s">
        <v>250</v>
      </c>
      <c r="C156" s="39" t="s">
        <v>250</v>
      </c>
      <c r="D156" s="62" t="s">
        <v>250</v>
      </c>
      <c r="E156" s="44" t="s">
        <v>292</v>
      </c>
      <c r="F156" s="37" t="s">
        <v>250</v>
      </c>
      <c r="G156" s="41"/>
      <c r="H156" s="38"/>
      <c r="I156" s="38"/>
      <c r="J156" s="95"/>
      <c r="K156" s="42">
        <v>60000</v>
      </c>
    </row>
    <row r="157" spans="2:11" x14ac:dyDescent="0.25">
      <c r="B157" s="37" t="s">
        <v>293</v>
      </c>
      <c r="C157" s="39" t="s">
        <v>294</v>
      </c>
      <c r="D157" s="62" t="s">
        <v>250</v>
      </c>
      <c r="E157" s="40" t="s">
        <v>9</v>
      </c>
      <c r="F157" s="37" t="s">
        <v>246</v>
      </c>
      <c r="G157" s="41">
        <v>45901</v>
      </c>
      <c r="H157" s="37" t="s">
        <v>295</v>
      </c>
      <c r="I157" s="37" t="s">
        <v>248</v>
      </c>
      <c r="J157" s="94" t="s">
        <v>296</v>
      </c>
      <c r="K157" s="37">
        <v>300000</v>
      </c>
    </row>
    <row r="158" spans="2:11" x14ac:dyDescent="0.25">
      <c r="B158" s="37" t="s">
        <v>250</v>
      </c>
      <c r="C158" s="39" t="s">
        <v>250</v>
      </c>
      <c r="D158" s="62" t="s">
        <v>250</v>
      </c>
      <c r="E158" s="40" t="s">
        <v>9</v>
      </c>
      <c r="F158" s="37" t="s">
        <v>250</v>
      </c>
      <c r="G158" s="41">
        <v>45908</v>
      </c>
      <c r="H158" s="37" t="s">
        <v>297</v>
      </c>
      <c r="I158" s="37" t="s">
        <v>248</v>
      </c>
      <c r="J158" s="94" t="s">
        <v>298</v>
      </c>
      <c r="K158" s="37">
        <v>20000</v>
      </c>
    </row>
    <row r="159" spans="2:11" x14ac:dyDescent="0.25">
      <c r="B159" s="37" t="s">
        <v>250</v>
      </c>
      <c r="C159" s="39" t="s">
        <v>250</v>
      </c>
      <c r="D159" s="62" t="s">
        <v>250</v>
      </c>
      <c r="E159" s="40" t="s">
        <v>9</v>
      </c>
      <c r="F159" s="37" t="s">
        <v>250</v>
      </c>
      <c r="G159" s="41">
        <v>45915</v>
      </c>
      <c r="H159" s="37" t="s">
        <v>247</v>
      </c>
      <c r="I159" s="37" t="s">
        <v>248</v>
      </c>
      <c r="J159" s="94" t="s">
        <v>299</v>
      </c>
      <c r="K159" s="37">
        <v>20000</v>
      </c>
    </row>
    <row r="160" spans="2:11" x14ac:dyDescent="0.25">
      <c r="B160" s="37" t="s">
        <v>250</v>
      </c>
      <c r="C160" s="39" t="s">
        <v>250</v>
      </c>
      <c r="D160" s="62" t="s">
        <v>250</v>
      </c>
      <c r="E160" s="40" t="s">
        <v>9</v>
      </c>
      <c r="F160" s="37" t="s">
        <v>250</v>
      </c>
      <c r="G160" s="41">
        <v>45919</v>
      </c>
      <c r="H160" s="37" t="s">
        <v>300</v>
      </c>
      <c r="I160" s="37" t="s">
        <v>248</v>
      </c>
      <c r="J160" s="94" t="s">
        <v>301</v>
      </c>
      <c r="K160" s="37">
        <v>200000</v>
      </c>
    </row>
    <row r="161" spans="2:11" x14ac:dyDescent="0.25">
      <c r="B161" s="37" t="s">
        <v>250</v>
      </c>
      <c r="C161" s="39" t="s">
        <v>250</v>
      </c>
      <c r="D161" s="62" t="s">
        <v>250</v>
      </c>
      <c r="E161" s="40" t="s">
        <v>9</v>
      </c>
      <c r="F161" s="37" t="s">
        <v>250</v>
      </c>
      <c r="G161" s="41">
        <v>45920</v>
      </c>
      <c r="H161" s="37" t="s">
        <v>302</v>
      </c>
      <c r="I161" s="37" t="s">
        <v>248</v>
      </c>
      <c r="J161" s="94" t="s">
        <v>303</v>
      </c>
      <c r="K161" s="37">
        <v>100000</v>
      </c>
    </row>
    <row r="162" spans="2:11" x14ac:dyDescent="0.25">
      <c r="B162" s="38"/>
      <c r="C162" s="38"/>
      <c r="D162" s="63"/>
      <c r="E162" s="40" t="s">
        <v>9</v>
      </c>
      <c r="F162" s="42" t="s">
        <v>252</v>
      </c>
      <c r="G162" s="41"/>
      <c r="H162" s="38"/>
      <c r="I162" s="38"/>
      <c r="J162" s="95"/>
      <c r="K162" s="37">
        <v>640000</v>
      </c>
    </row>
    <row r="163" spans="2:11" x14ac:dyDescent="0.25">
      <c r="B163" s="37" t="s">
        <v>250</v>
      </c>
      <c r="C163" s="39" t="s">
        <v>250</v>
      </c>
      <c r="D163" s="62" t="s">
        <v>250</v>
      </c>
      <c r="E163" s="44" t="s">
        <v>304</v>
      </c>
      <c r="F163" s="37" t="s">
        <v>250</v>
      </c>
      <c r="G163" s="41"/>
      <c r="H163" s="38"/>
      <c r="I163" s="38"/>
      <c r="J163" s="95"/>
      <c r="K163" s="42">
        <v>640000</v>
      </c>
    </row>
    <row r="164" spans="2:11" x14ac:dyDescent="0.25">
      <c r="B164" s="37" t="s">
        <v>305</v>
      </c>
      <c r="C164" s="39" t="s">
        <v>250</v>
      </c>
      <c r="D164" s="62" t="s">
        <v>250</v>
      </c>
      <c r="E164" s="40" t="s">
        <v>217</v>
      </c>
      <c r="F164" s="37" t="s">
        <v>246</v>
      </c>
      <c r="G164" s="41">
        <v>45921</v>
      </c>
      <c r="H164" s="37" t="s">
        <v>257</v>
      </c>
      <c r="I164" s="37" t="s">
        <v>248</v>
      </c>
      <c r="J164" s="94" t="s">
        <v>306</v>
      </c>
      <c r="K164" s="37">
        <v>180000</v>
      </c>
    </row>
    <row r="165" spans="2:11" x14ac:dyDescent="0.25">
      <c r="B165" s="38"/>
      <c r="C165" s="38"/>
      <c r="D165" s="63"/>
      <c r="E165" s="40" t="s">
        <v>217</v>
      </c>
      <c r="F165" s="42" t="s">
        <v>252</v>
      </c>
      <c r="G165" s="41"/>
      <c r="H165" s="38"/>
      <c r="I165" s="38"/>
      <c r="J165" s="95"/>
      <c r="K165" s="37">
        <v>180000</v>
      </c>
    </row>
    <row r="166" spans="2:11" x14ac:dyDescent="0.25">
      <c r="B166" s="37" t="s">
        <v>250</v>
      </c>
      <c r="C166" s="39" t="s">
        <v>250</v>
      </c>
      <c r="D166" s="62" t="s">
        <v>250</v>
      </c>
      <c r="E166" s="44" t="s">
        <v>307</v>
      </c>
      <c r="F166" s="37" t="s">
        <v>250</v>
      </c>
      <c r="G166" s="41"/>
      <c r="H166" s="38"/>
      <c r="I166" s="38"/>
      <c r="J166" s="95"/>
      <c r="K166" s="42">
        <v>180000</v>
      </c>
    </row>
    <row r="167" spans="2:11" x14ac:dyDescent="0.25">
      <c r="B167" s="37" t="s">
        <v>308</v>
      </c>
      <c r="C167" s="39" t="s">
        <v>309</v>
      </c>
      <c r="D167" s="62" t="s">
        <v>250</v>
      </c>
      <c r="E167" s="40" t="s">
        <v>193</v>
      </c>
      <c r="F167" s="37" t="s">
        <v>246</v>
      </c>
      <c r="G167" s="41">
        <v>45893</v>
      </c>
      <c r="H167" s="37" t="s">
        <v>263</v>
      </c>
      <c r="I167" s="37" t="s">
        <v>248</v>
      </c>
      <c r="J167" s="94" t="s">
        <v>310</v>
      </c>
      <c r="K167" s="37">
        <v>50000</v>
      </c>
    </row>
    <row r="168" spans="2:11" x14ac:dyDescent="0.25">
      <c r="B168" s="37" t="s">
        <v>250</v>
      </c>
      <c r="C168" s="39" t="s">
        <v>250</v>
      </c>
      <c r="D168" s="62" t="s">
        <v>250</v>
      </c>
      <c r="E168" s="40" t="s">
        <v>193</v>
      </c>
      <c r="F168" s="37" t="s">
        <v>250</v>
      </c>
      <c r="G168" s="41">
        <v>45907</v>
      </c>
      <c r="H168" s="37" t="s">
        <v>255</v>
      </c>
      <c r="I168" s="37" t="s">
        <v>248</v>
      </c>
      <c r="J168" s="94" t="s">
        <v>311</v>
      </c>
      <c r="K168" s="37">
        <v>70000</v>
      </c>
    </row>
    <row r="169" spans="2:11" x14ac:dyDescent="0.25">
      <c r="B169" s="37" t="s">
        <v>250</v>
      </c>
      <c r="C169" s="39" t="s">
        <v>250</v>
      </c>
      <c r="D169" s="62" t="s">
        <v>250</v>
      </c>
      <c r="E169" s="40" t="s">
        <v>193</v>
      </c>
      <c r="F169" s="37" t="s">
        <v>250</v>
      </c>
      <c r="G169" s="41">
        <v>45914</v>
      </c>
      <c r="H169" s="37" t="s">
        <v>274</v>
      </c>
      <c r="I169" s="37" t="s">
        <v>248</v>
      </c>
      <c r="J169" s="94" t="s">
        <v>311</v>
      </c>
      <c r="K169" s="37">
        <v>60000</v>
      </c>
    </row>
    <row r="170" spans="2:11" x14ac:dyDescent="0.25">
      <c r="B170" s="38"/>
      <c r="C170" s="38"/>
      <c r="D170" s="63"/>
      <c r="E170" s="40" t="s">
        <v>193</v>
      </c>
      <c r="F170" s="42" t="s">
        <v>252</v>
      </c>
      <c r="G170" s="41"/>
      <c r="H170" s="38"/>
      <c r="I170" s="38"/>
      <c r="J170" s="95"/>
      <c r="K170" s="37">
        <v>180000</v>
      </c>
    </row>
    <row r="171" spans="2:11" x14ac:dyDescent="0.25">
      <c r="B171" s="37" t="s">
        <v>250</v>
      </c>
      <c r="C171" s="39" t="s">
        <v>250</v>
      </c>
      <c r="D171" s="62" t="s">
        <v>250</v>
      </c>
      <c r="E171" s="44" t="s">
        <v>312</v>
      </c>
      <c r="F171" s="37" t="s">
        <v>250</v>
      </c>
      <c r="G171" s="41"/>
      <c r="H171" s="38"/>
      <c r="I171" s="38"/>
      <c r="J171" s="95"/>
      <c r="K171" s="42">
        <v>180000</v>
      </c>
    </row>
    <row r="172" spans="2:11" x14ac:dyDescent="0.25">
      <c r="B172" s="37" t="s">
        <v>313</v>
      </c>
      <c r="C172" s="39" t="s">
        <v>314</v>
      </c>
      <c r="D172" s="62" t="s">
        <v>250</v>
      </c>
      <c r="E172" s="40" t="s">
        <v>17</v>
      </c>
      <c r="F172" s="37" t="s">
        <v>246</v>
      </c>
      <c r="G172" s="41">
        <v>45900</v>
      </c>
      <c r="H172" s="37" t="s">
        <v>267</v>
      </c>
      <c r="I172" s="37" t="s">
        <v>248</v>
      </c>
      <c r="J172" s="94" t="s">
        <v>291</v>
      </c>
      <c r="K172" s="37">
        <v>60000</v>
      </c>
    </row>
    <row r="173" spans="2:11" x14ac:dyDescent="0.25">
      <c r="B173" s="37" t="s">
        <v>250</v>
      </c>
      <c r="C173" s="39" t="s">
        <v>250</v>
      </c>
      <c r="D173" s="62" t="s">
        <v>250</v>
      </c>
      <c r="E173" s="40" t="s">
        <v>17</v>
      </c>
      <c r="F173" s="37" t="s">
        <v>250</v>
      </c>
      <c r="G173" s="41">
        <v>45914</v>
      </c>
      <c r="H173" s="37" t="s">
        <v>274</v>
      </c>
      <c r="I173" s="37" t="s">
        <v>248</v>
      </c>
      <c r="J173" s="94" t="s">
        <v>256</v>
      </c>
      <c r="K173" s="37">
        <v>65000</v>
      </c>
    </row>
    <row r="174" spans="2:11" x14ac:dyDescent="0.25">
      <c r="B174" s="38"/>
      <c r="C174" s="38"/>
      <c r="D174" s="63"/>
      <c r="E174" s="40" t="s">
        <v>17</v>
      </c>
      <c r="F174" s="42" t="s">
        <v>252</v>
      </c>
      <c r="G174" s="41"/>
      <c r="H174" s="38"/>
      <c r="I174" s="38"/>
      <c r="J174" s="95"/>
      <c r="K174" s="37">
        <v>125000</v>
      </c>
    </row>
    <row r="175" spans="2:11" x14ac:dyDescent="0.25">
      <c r="B175" s="37" t="s">
        <v>250</v>
      </c>
      <c r="C175" s="39" t="s">
        <v>250</v>
      </c>
      <c r="D175" s="62" t="s">
        <v>250</v>
      </c>
      <c r="E175" s="44" t="s">
        <v>315</v>
      </c>
      <c r="F175" s="37" t="s">
        <v>250</v>
      </c>
      <c r="G175" s="41"/>
      <c r="H175" s="38"/>
      <c r="I175" s="38"/>
      <c r="J175" s="95"/>
      <c r="K175" s="42">
        <v>125000</v>
      </c>
    </row>
    <row r="176" spans="2:11" x14ac:dyDescent="0.25">
      <c r="B176" s="37" t="s">
        <v>316</v>
      </c>
      <c r="C176" s="39" t="s">
        <v>317</v>
      </c>
      <c r="D176" s="62" t="s">
        <v>250</v>
      </c>
      <c r="E176" s="40" t="s">
        <v>18</v>
      </c>
      <c r="F176" s="37" t="s">
        <v>246</v>
      </c>
      <c r="G176" s="41">
        <v>45894</v>
      </c>
      <c r="H176" s="37" t="s">
        <v>318</v>
      </c>
      <c r="I176" s="37" t="s">
        <v>248</v>
      </c>
      <c r="J176" s="94" t="s">
        <v>319</v>
      </c>
      <c r="K176" s="37">
        <v>20000</v>
      </c>
    </row>
    <row r="177" spans="2:11" x14ac:dyDescent="0.25">
      <c r="B177" s="37" t="s">
        <v>250</v>
      </c>
      <c r="C177" s="39" t="s">
        <v>250</v>
      </c>
      <c r="D177" s="62" t="s">
        <v>250</v>
      </c>
      <c r="E177" s="40" t="s">
        <v>18</v>
      </c>
      <c r="F177" s="37" t="s">
        <v>250</v>
      </c>
      <c r="G177" s="41">
        <v>45900</v>
      </c>
      <c r="H177" s="37" t="s">
        <v>267</v>
      </c>
      <c r="I177" s="37" t="s">
        <v>248</v>
      </c>
      <c r="J177" s="94" t="s">
        <v>320</v>
      </c>
      <c r="K177" s="37">
        <v>300000</v>
      </c>
    </row>
    <row r="178" spans="2:11" x14ac:dyDescent="0.25">
      <c r="B178" s="37" t="s">
        <v>250</v>
      </c>
      <c r="C178" s="39" t="s">
        <v>250</v>
      </c>
      <c r="D178" s="62" t="s">
        <v>250</v>
      </c>
      <c r="E178" s="40" t="s">
        <v>18</v>
      </c>
      <c r="F178" s="37" t="s">
        <v>250</v>
      </c>
      <c r="G178" s="41">
        <v>45908</v>
      </c>
      <c r="H178" s="37" t="s">
        <v>297</v>
      </c>
      <c r="I178" s="37" t="s">
        <v>248</v>
      </c>
      <c r="J178" s="94" t="s">
        <v>321</v>
      </c>
      <c r="K178" s="37">
        <v>20000</v>
      </c>
    </row>
    <row r="179" spans="2:11" x14ac:dyDescent="0.25">
      <c r="B179" s="37" t="s">
        <v>250</v>
      </c>
      <c r="C179" s="39" t="s">
        <v>250</v>
      </c>
      <c r="D179" s="62" t="s">
        <v>250</v>
      </c>
      <c r="E179" s="40" t="s">
        <v>18</v>
      </c>
      <c r="F179" s="37" t="s">
        <v>250</v>
      </c>
      <c r="G179" s="41">
        <v>45914</v>
      </c>
      <c r="H179" s="37" t="s">
        <v>274</v>
      </c>
      <c r="I179" s="37" t="s">
        <v>248</v>
      </c>
      <c r="J179" s="94" t="s">
        <v>322</v>
      </c>
      <c r="K179" s="37">
        <v>300000</v>
      </c>
    </row>
    <row r="180" spans="2:11" x14ac:dyDescent="0.25">
      <c r="B180" s="38"/>
      <c r="C180" s="38"/>
      <c r="D180" s="63"/>
      <c r="E180" s="40" t="s">
        <v>18</v>
      </c>
      <c r="F180" s="42" t="s">
        <v>252</v>
      </c>
      <c r="G180" s="41"/>
      <c r="H180" s="38"/>
      <c r="I180" s="38"/>
      <c r="J180" s="95"/>
      <c r="K180" s="37">
        <v>640000</v>
      </c>
    </row>
    <row r="181" spans="2:11" x14ac:dyDescent="0.25">
      <c r="B181" s="37" t="s">
        <v>250</v>
      </c>
      <c r="C181" s="39" t="s">
        <v>250</v>
      </c>
      <c r="D181" s="62" t="s">
        <v>250</v>
      </c>
      <c r="E181" s="44" t="s">
        <v>323</v>
      </c>
      <c r="F181" s="37" t="s">
        <v>250</v>
      </c>
      <c r="G181" s="41"/>
      <c r="H181" s="38"/>
      <c r="I181" s="38"/>
      <c r="J181" s="95"/>
      <c r="K181" s="42">
        <v>640000</v>
      </c>
    </row>
    <row r="182" spans="2:11" x14ac:dyDescent="0.25">
      <c r="B182" s="37" t="s">
        <v>324</v>
      </c>
      <c r="C182" s="39" t="s">
        <v>325</v>
      </c>
      <c r="D182" s="62" t="s">
        <v>250</v>
      </c>
      <c r="E182" s="40" t="s">
        <v>194</v>
      </c>
      <c r="F182" s="37" t="s">
        <v>246</v>
      </c>
      <c r="G182" s="41">
        <v>45892</v>
      </c>
      <c r="H182" s="37" t="s">
        <v>261</v>
      </c>
      <c r="I182" s="37" t="s">
        <v>248</v>
      </c>
      <c r="J182" s="94" t="s">
        <v>326</v>
      </c>
      <c r="K182" s="37">
        <v>250000</v>
      </c>
    </row>
    <row r="183" spans="2:11" x14ac:dyDescent="0.25">
      <c r="B183" s="37" t="s">
        <v>250</v>
      </c>
      <c r="C183" s="39" t="s">
        <v>250</v>
      </c>
      <c r="D183" s="62" t="s">
        <v>250</v>
      </c>
      <c r="E183" s="40" t="s">
        <v>194</v>
      </c>
      <c r="F183" s="37" t="s">
        <v>250</v>
      </c>
      <c r="G183" s="41">
        <v>45893</v>
      </c>
      <c r="H183" s="37" t="s">
        <v>263</v>
      </c>
      <c r="I183" s="37" t="s">
        <v>248</v>
      </c>
      <c r="J183" s="94" t="s">
        <v>327</v>
      </c>
      <c r="K183" s="37">
        <v>250000</v>
      </c>
    </row>
    <row r="184" spans="2:11" x14ac:dyDescent="0.25">
      <c r="B184" s="37" t="s">
        <v>250</v>
      </c>
      <c r="C184" s="39" t="s">
        <v>250</v>
      </c>
      <c r="D184" s="62" t="s">
        <v>250</v>
      </c>
      <c r="E184" s="40" t="s">
        <v>194</v>
      </c>
      <c r="F184" s="37" t="s">
        <v>250</v>
      </c>
      <c r="G184" s="41">
        <v>45899</v>
      </c>
      <c r="H184" s="37" t="s">
        <v>265</v>
      </c>
      <c r="I184" s="37" t="s">
        <v>248</v>
      </c>
      <c r="J184" s="94" t="s">
        <v>327</v>
      </c>
      <c r="K184" s="37">
        <v>250000</v>
      </c>
    </row>
    <row r="185" spans="2:11" x14ac:dyDescent="0.25">
      <c r="B185" s="37" t="s">
        <v>250</v>
      </c>
      <c r="C185" s="39" t="s">
        <v>250</v>
      </c>
      <c r="D185" s="62" t="s">
        <v>250</v>
      </c>
      <c r="E185" s="40" t="s">
        <v>194</v>
      </c>
      <c r="F185" s="37" t="s">
        <v>250</v>
      </c>
      <c r="G185" s="41">
        <v>45900</v>
      </c>
      <c r="H185" s="37" t="s">
        <v>267</v>
      </c>
      <c r="I185" s="37" t="s">
        <v>248</v>
      </c>
      <c r="J185" s="94" t="s">
        <v>328</v>
      </c>
      <c r="K185" s="37">
        <v>250000</v>
      </c>
    </row>
    <row r="186" spans="2:11" x14ac:dyDescent="0.25">
      <c r="B186" s="38"/>
      <c r="C186" s="38"/>
      <c r="D186" s="63"/>
      <c r="E186" s="40" t="s">
        <v>194</v>
      </c>
      <c r="F186" s="42" t="s">
        <v>252</v>
      </c>
      <c r="G186" s="41"/>
      <c r="H186" s="38"/>
      <c r="I186" s="38"/>
      <c r="J186" s="95"/>
      <c r="K186" s="37">
        <v>1000000</v>
      </c>
    </row>
    <row r="187" spans="2:11" x14ac:dyDescent="0.25">
      <c r="B187" s="37" t="s">
        <v>250</v>
      </c>
      <c r="C187" s="39" t="s">
        <v>250</v>
      </c>
      <c r="D187" s="62" t="s">
        <v>250</v>
      </c>
      <c r="E187" s="44" t="s">
        <v>329</v>
      </c>
      <c r="F187" s="37" t="s">
        <v>250</v>
      </c>
      <c r="G187" s="41"/>
      <c r="H187" s="38"/>
      <c r="I187" s="38"/>
      <c r="J187" s="95"/>
      <c r="K187" s="42">
        <v>1000000</v>
      </c>
    </row>
    <row r="188" spans="2:11" x14ac:dyDescent="0.25">
      <c r="B188" s="37" t="s">
        <v>330</v>
      </c>
      <c r="C188" s="39" t="s">
        <v>331</v>
      </c>
      <c r="D188" s="62" t="s">
        <v>250</v>
      </c>
      <c r="E188" s="40" t="s">
        <v>21</v>
      </c>
      <c r="F188" s="37" t="s">
        <v>246</v>
      </c>
      <c r="G188" s="41">
        <v>45892</v>
      </c>
      <c r="H188" s="37" t="s">
        <v>261</v>
      </c>
      <c r="I188" s="37" t="s">
        <v>248</v>
      </c>
      <c r="J188" s="94" t="s">
        <v>271</v>
      </c>
      <c r="K188" s="37">
        <v>30000</v>
      </c>
    </row>
    <row r="189" spans="2:11" x14ac:dyDescent="0.25">
      <c r="B189" s="37" t="s">
        <v>250</v>
      </c>
      <c r="C189" s="39" t="s">
        <v>250</v>
      </c>
      <c r="D189" s="62" t="s">
        <v>250</v>
      </c>
      <c r="E189" s="40" t="s">
        <v>21</v>
      </c>
      <c r="F189" s="37" t="s">
        <v>250</v>
      </c>
      <c r="G189" s="41">
        <v>45893</v>
      </c>
      <c r="H189" s="37" t="s">
        <v>263</v>
      </c>
      <c r="I189" s="37" t="s">
        <v>248</v>
      </c>
      <c r="J189" s="94" t="s">
        <v>332</v>
      </c>
      <c r="K189" s="37">
        <v>115000</v>
      </c>
    </row>
    <row r="190" spans="2:11" x14ac:dyDescent="0.25">
      <c r="B190" s="37" t="s">
        <v>250</v>
      </c>
      <c r="C190" s="39" t="s">
        <v>250</v>
      </c>
      <c r="D190" s="62" t="s">
        <v>250</v>
      </c>
      <c r="E190" s="40" t="s">
        <v>21</v>
      </c>
      <c r="F190" s="37" t="s">
        <v>250</v>
      </c>
      <c r="G190" s="41">
        <v>45899</v>
      </c>
      <c r="H190" s="37" t="s">
        <v>265</v>
      </c>
      <c r="I190" s="37" t="s">
        <v>248</v>
      </c>
      <c r="J190" s="94" t="s">
        <v>333</v>
      </c>
      <c r="K190" s="37">
        <v>30000</v>
      </c>
    </row>
    <row r="191" spans="2:11" x14ac:dyDescent="0.25">
      <c r="B191" s="37" t="s">
        <v>250</v>
      </c>
      <c r="C191" s="39" t="s">
        <v>250</v>
      </c>
      <c r="D191" s="62" t="s">
        <v>250</v>
      </c>
      <c r="E191" s="40" t="s">
        <v>21</v>
      </c>
      <c r="F191" s="37" t="s">
        <v>250</v>
      </c>
      <c r="G191" s="41">
        <v>45900</v>
      </c>
      <c r="H191" s="37" t="s">
        <v>267</v>
      </c>
      <c r="I191" s="37" t="s">
        <v>248</v>
      </c>
      <c r="J191" s="94" t="s">
        <v>332</v>
      </c>
      <c r="K191" s="37">
        <v>85000</v>
      </c>
    </row>
    <row r="192" spans="2:11" x14ac:dyDescent="0.25">
      <c r="B192" s="37" t="s">
        <v>250</v>
      </c>
      <c r="C192" s="39" t="s">
        <v>250</v>
      </c>
      <c r="D192" s="62" t="s">
        <v>250</v>
      </c>
      <c r="E192" s="40" t="s">
        <v>21</v>
      </c>
      <c r="F192" s="37" t="s">
        <v>250</v>
      </c>
      <c r="G192" s="41">
        <v>45906</v>
      </c>
      <c r="H192" s="37" t="s">
        <v>269</v>
      </c>
      <c r="I192" s="37" t="s">
        <v>248</v>
      </c>
      <c r="J192" s="94" t="s">
        <v>271</v>
      </c>
      <c r="K192" s="37">
        <v>30000</v>
      </c>
    </row>
    <row r="193" spans="2:11" x14ac:dyDescent="0.25">
      <c r="B193" s="37" t="s">
        <v>250</v>
      </c>
      <c r="C193" s="39" t="s">
        <v>250</v>
      </c>
      <c r="D193" s="62" t="s">
        <v>250</v>
      </c>
      <c r="E193" s="40" t="s">
        <v>21</v>
      </c>
      <c r="F193" s="37" t="s">
        <v>250</v>
      </c>
      <c r="G193" s="41">
        <v>45907</v>
      </c>
      <c r="H193" s="37" t="s">
        <v>255</v>
      </c>
      <c r="I193" s="37" t="s">
        <v>248</v>
      </c>
      <c r="J193" s="94" t="s">
        <v>306</v>
      </c>
      <c r="K193" s="37">
        <v>175000</v>
      </c>
    </row>
    <row r="194" spans="2:11" x14ac:dyDescent="0.25">
      <c r="B194" s="37" t="s">
        <v>250</v>
      </c>
      <c r="C194" s="39" t="s">
        <v>250</v>
      </c>
      <c r="D194" s="62" t="s">
        <v>250</v>
      </c>
      <c r="E194" s="40" t="s">
        <v>21</v>
      </c>
      <c r="F194" s="37" t="s">
        <v>250</v>
      </c>
      <c r="G194" s="41">
        <v>45913</v>
      </c>
      <c r="H194" s="37" t="s">
        <v>273</v>
      </c>
      <c r="I194" s="37" t="s">
        <v>248</v>
      </c>
      <c r="J194" s="94" t="s">
        <v>271</v>
      </c>
      <c r="K194" s="37">
        <v>30000</v>
      </c>
    </row>
    <row r="195" spans="2:11" x14ac:dyDescent="0.25">
      <c r="B195" s="37" t="s">
        <v>250</v>
      </c>
      <c r="C195" s="39" t="s">
        <v>250</v>
      </c>
      <c r="D195" s="62" t="s">
        <v>250</v>
      </c>
      <c r="E195" s="40" t="s">
        <v>21</v>
      </c>
      <c r="F195" s="37" t="s">
        <v>250</v>
      </c>
      <c r="G195" s="41">
        <v>45914</v>
      </c>
      <c r="H195" s="37" t="s">
        <v>274</v>
      </c>
      <c r="I195" s="37" t="s">
        <v>248</v>
      </c>
      <c r="J195" s="94" t="s">
        <v>306</v>
      </c>
      <c r="K195" s="37">
        <v>150000</v>
      </c>
    </row>
    <row r="196" spans="2:11" x14ac:dyDescent="0.25">
      <c r="B196" s="38"/>
      <c r="C196" s="38"/>
      <c r="D196" s="63"/>
      <c r="E196" s="40" t="s">
        <v>21</v>
      </c>
      <c r="F196" s="42" t="s">
        <v>252</v>
      </c>
      <c r="G196" s="41"/>
      <c r="H196" s="38"/>
      <c r="I196" s="38"/>
      <c r="J196" s="95"/>
      <c r="K196" s="37">
        <v>645000</v>
      </c>
    </row>
    <row r="197" spans="2:11" x14ac:dyDescent="0.25">
      <c r="B197" s="37" t="s">
        <v>250</v>
      </c>
      <c r="C197" s="39" t="s">
        <v>250</v>
      </c>
      <c r="D197" s="62" t="s">
        <v>250</v>
      </c>
      <c r="E197" s="44" t="s">
        <v>334</v>
      </c>
      <c r="F197" s="37" t="s">
        <v>250</v>
      </c>
      <c r="G197" s="41"/>
      <c r="H197" s="38"/>
      <c r="I197" s="38"/>
      <c r="J197" s="95"/>
      <c r="K197" s="42">
        <v>645000</v>
      </c>
    </row>
    <row r="198" spans="2:11" x14ac:dyDescent="0.25">
      <c r="B198" s="37" t="s">
        <v>335</v>
      </c>
      <c r="C198" s="39" t="s">
        <v>336</v>
      </c>
      <c r="D198" s="62" t="s">
        <v>250</v>
      </c>
      <c r="E198" s="40" t="s">
        <v>22</v>
      </c>
      <c r="F198" s="37" t="s">
        <v>246</v>
      </c>
      <c r="G198" s="41">
        <v>45922</v>
      </c>
      <c r="H198" s="37" t="s">
        <v>337</v>
      </c>
      <c r="I198" s="37" t="s">
        <v>248</v>
      </c>
      <c r="J198" s="94" t="s">
        <v>338</v>
      </c>
      <c r="K198" s="37">
        <v>100000</v>
      </c>
    </row>
    <row r="199" spans="2:11" x14ac:dyDescent="0.25">
      <c r="B199" s="38"/>
      <c r="C199" s="38"/>
      <c r="D199" s="63"/>
      <c r="E199" s="40" t="s">
        <v>22</v>
      </c>
      <c r="F199" s="42" t="s">
        <v>252</v>
      </c>
      <c r="G199" s="41"/>
      <c r="H199" s="38"/>
      <c r="I199" s="38"/>
      <c r="J199" s="95"/>
      <c r="K199" s="37">
        <v>100000</v>
      </c>
    </row>
    <row r="200" spans="2:11" x14ac:dyDescent="0.25">
      <c r="B200" s="37" t="s">
        <v>250</v>
      </c>
      <c r="C200" s="39" t="s">
        <v>250</v>
      </c>
      <c r="D200" s="62" t="s">
        <v>250</v>
      </c>
      <c r="E200" s="44" t="s">
        <v>339</v>
      </c>
      <c r="F200" s="37" t="s">
        <v>250</v>
      </c>
      <c r="G200" s="41"/>
      <c r="H200" s="38"/>
      <c r="I200" s="38"/>
      <c r="J200" s="95"/>
      <c r="K200" s="42">
        <v>100000</v>
      </c>
    </row>
    <row r="201" spans="2:11" x14ac:dyDescent="0.25">
      <c r="B201" s="37" t="s">
        <v>340</v>
      </c>
      <c r="C201" s="39" t="s">
        <v>341</v>
      </c>
      <c r="D201" s="62" t="s">
        <v>250</v>
      </c>
      <c r="E201" s="40" t="s">
        <v>23</v>
      </c>
      <c r="F201" s="37" t="s">
        <v>246</v>
      </c>
      <c r="G201" s="41">
        <v>45894</v>
      </c>
      <c r="H201" s="37" t="s">
        <v>318</v>
      </c>
      <c r="I201" s="37" t="s">
        <v>248</v>
      </c>
      <c r="J201" s="94" t="s">
        <v>342</v>
      </c>
      <c r="K201" s="37">
        <v>70000</v>
      </c>
    </row>
    <row r="202" spans="2:11" x14ac:dyDescent="0.25">
      <c r="B202" s="37" t="s">
        <v>250</v>
      </c>
      <c r="C202" s="39" t="s">
        <v>250</v>
      </c>
      <c r="D202" s="62" t="s">
        <v>250</v>
      </c>
      <c r="E202" s="40" t="s">
        <v>23</v>
      </c>
      <c r="F202" s="37" t="s">
        <v>250</v>
      </c>
      <c r="G202" s="41">
        <v>45894</v>
      </c>
      <c r="H202" s="37" t="s">
        <v>318</v>
      </c>
      <c r="I202" s="37" t="s">
        <v>248</v>
      </c>
      <c r="J202" s="94" t="s">
        <v>251</v>
      </c>
      <c r="K202" s="37">
        <v>80000</v>
      </c>
    </row>
    <row r="203" spans="2:11" x14ac:dyDescent="0.25">
      <c r="B203" s="37" t="s">
        <v>250</v>
      </c>
      <c r="C203" s="39" t="s">
        <v>250</v>
      </c>
      <c r="D203" s="62" t="s">
        <v>250</v>
      </c>
      <c r="E203" s="40" t="s">
        <v>23</v>
      </c>
      <c r="F203" s="37" t="s">
        <v>250</v>
      </c>
      <c r="G203" s="41">
        <v>45901</v>
      </c>
      <c r="H203" s="37" t="s">
        <v>295</v>
      </c>
      <c r="I203" s="37" t="s">
        <v>248</v>
      </c>
      <c r="J203" s="94" t="s">
        <v>343</v>
      </c>
      <c r="K203" s="37">
        <v>150000</v>
      </c>
    </row>
    <row r="204" spans="2:11" x14ac:dyDescent="0.25">
      <c r="B204" s="37" t="s">
        <v>250</v>
      </c>
      <c r="C204" s="39" t="s">
        <v>250</v>
      </c>
      <c r="D204" s="62" t="s">
        <v>250</v>
      </c>
      <c r="E204" s="40" t="s">
        <v>23</v>
      </c>
      <c r="F204" s="37" t="s">
        <v>250</v>
      </c>
      <c r="G204" s="41">
        <v>45903</v>
      </c>
      <c r="H204" s="37" t="s">
        <v>344</v>
      </c>
      <c r="I204" s="37" t="s">
        <v>248</v>
      </c>
      <c r="J204" s="94" t="s">
        <v>345</v>
      </c>
      <c r="K204" s="37">
        <v>50000</v>
      </c>
    </row>
    <row r="205" spans="2:11" x14ac:dyDescent="0.25">
      <c r="B205" s="37" t="s">
        <v>250</v>
      </c>
      <c r="C205" s="39" t="s">
        <v>250</v>
      </c>
      <c r="D205" s="62" t="s">
        <v>250</v>
      </c>
      <c r="E205" s="40" t="s">
        <v>23</v>
      </c>
      <c r="F205" s="37" t="s">
        <v>250</v>
      </c>
      <c r="G205" s="41">
        <v>45908</v>
      </c>
      <c r="H205" s="37" t="s">
        <v>297</v>
      </c>
      <c r="I205" s="37" t="s">
        <v>248</v>
      </c>
      <c r="J205" s="94" t="s">
        <v>346</v>
      </c>
      <c r="K205" s="37">
        <v>25000</v>
      </c>
    </row>
    <row r="206" spans="2:11" x14ac:dyDescent="0.25">
      <c r="B206" s="37" t="s">
        <v>250</v>
      </c>
      <c r="C206" s="39" t="s">
        <v>250</v>
      </c>
      <c r="D206" s="62" t="s">
        <v>250</v>
      </c>
      <c r="E206" s="40" t="s">
        <v>23</v>
      </c>
      <c r="F206" s="37" t="s">
        <v>250</v>
      </c>
      <c r="G206" s="41">
        <v>45908</v>
      </c>
      <c r="H206" s="37" t="s">
        <v>297</v>
      </c>
      <c r="I206" s="37" t="s">
        <v>248</v>
      </c>
      <c r="J206" s="94" t="s">
        <v>338</v>
      </c>
      <c r="K206" s="37">
        <v>80000</v>
      </c>
    </row>
    <row r="207" spans="2:11" x14ac:dyDescent="0.25">
      <c r="B207" s="37" t="s">
        <v>250</v>
      </c>
      <c r="C207" s="39" t="s">
        <v>250</v>
      </c>
      <c r="D207" s="62" t="s">
        <v>250</v>
      </c>
      <c r="E207" s="40" t="s">
        <v>23</v>
      </c>
      <c r="F207" s="37" t="s">
        <v>250</v>
      </c>
      <c r="G207" s="41">
        <v>45915</v>
      </c>
      <c r="H207" s="37" t="s">
        <v>247</v>
      </c>
      <c r="I207" s="37" t="s">
        <v>248</v>
      </c>
      <c r="J207" s="94" t="s">
        <v>347</v>
      </c>
      <c r="K207" s="37">
        <v>75000</v>
      </c>
    </row>
    <row r="208" spans="2:11" x14ac:dyDescent="0.25">
      <c r="B208" s="37" t="s">
        <v>250</v>
      </c>
      <c r="C208" s="39" t="s">
        <v>250</v>
      </c>
      <c r="D208" s="62" t="s">
        <v>250</v>
      </c>
      <c r="E208" s="40" t="s">
        <v>23</v>
      </c>
      <c r="F208" s="37" t="s">
        <v>250</v>
      </c>
      <c r="G208" s="41">
        <v>45915</v>
      </c>
      <c r="H208" s="37" t="s">
        <v>247</v>
      </c>
      <c r="I208" s="37" t="s">
        <v>248</v>
      </c>
      <c r="J208" s="94" t="s">
        <v>251</v>
      </c>
      <c r="K208" s="37">
        <v>80000</v>
      </c>
    </row>
    <row r="209" spans="2:11" x14ac:dyDescent="0.25">
      <c r="B209" s="37" t="s">
        <v>250</v>
      </c>
      <c r="C209" s="39" t="s">
        <v>250</v>
      </c>
      <c r="D209" s="62" t="s">
        <v>250</v>
      </c>
      <c r="E209" s="40" t="s">
        <v>23</v>
      </c>
      <c r="F209" s="37" t="s">
        <v>250</v>
      </c>
      <c r="G209" s="41">
        <v>45917</v>
      </c>
      <c r="H209" s="37" t="s">
        <v>348</v>
      </c>
      <c r="I209" s="37" t="s">
        <v>248</v>
      </c>
      <c r="J209" s="94" t="s">
        <v>349</v>
      </c>
      <c r="K209" s="37">
        <v>50000</v>
      </c>
    </row>
    <row r="210" spans="2:11" x14ac:dyDescent="0.25">
      <c r="B210" s="38"/>
      <c r="C210" s="38"/>
      <c r="D210" s="63"/>
      <c r="E210" s="40" t="s">
        <v>23</v>
      </c>
      <c r="F210" s="42" t="s">
        <v>252</v>
      </c>
      <c r="G210" s="41"/>
      <c r="H210" s="38"/>
      <c r="I210" s="38"/>
      <c r="J210" s="95"/>
      <c r="K210" s="37">
        <v>660000</v>
      </c>
    </row>
    <row r="211" spans="2:11" x14ac:dyDescent="0.25">
      <c r="B211" s="37" t="s">
        <v>250</v>
      </c>
      <c r="C211" s="39" t="s">
        <v>250</v>
      </c>
      <c r="D211" s="62" t="s">
        <v>250</v>
      </c>
      <c r="E211" s="44" t="s">
        <v>350</v>
      </c>
      <c r="F211" s="37" t="s">
        <v>250</v>
      </c>
      <c r="G211" s="41"/>
      <c r="H211" s="38"/>
      <c r="I211" s="38"/>
      <c r="J211" s="95"/>
      <c r="K211" s="42">
        <v>660000</v>
      </c>
    </row>
    <row r="212" spans="2:11" x14ac:dyDescent="0.25">
      <c r="B212" s="37" t="s">
        <v>287</v>
      </c>
      <c r="C212" s="39" t="s">
        <v>250</v>
      </c>
      <c r="D212" s="62" t="s">
        <v>250</v>
      </c>
      <c r="E212" s="40" t="s">
        <v>218</v>
      </c>
      <c r="F212" s="37" t="s">
        <v>246</v>
      </c>
      <c r="G212" s="41">
        <v>44926</v>
      </c>
      <c r="H212" s="37" t="s">
        <v>351</v>
      </c>
      <c r="I212" s="37" t="s">
        <v>248</v>
      </c>
      <c r="J212" s="94" t="s">
        <v>352</v>
      </c>
      <c r="K212" s="37">
        <v>-200000</v>
      </c>
    </row>
    <row r="213" spans="2:11" x14ac:dyDescent="0.25">
      <c r="B213" s="38"/>
      <c r="C213" s="38"/>
      <c r="D213" s="63"/>
      <c r="E213" s="40" t="s">
        <v>218</v>
      </c>
      <c r="F213" s="42" t="s">
        <v>252</v>
      </c>
      <c r="G213" s="41"/>
      <c r="H213" s="38"/>
      <c r="I213" s="38"/>
      <c r="J213" s="95"/>
      <c r="K213" s="37">
        <v>-200000</v>
      </c>
    </row>
    <row r="214" spans="2:11" x14ac:dyDescent="0.25">
      <c r="B214" s="37" t="s">
        <v>250</v>
      </c>
      <c r="C214" s="39" t="s">
        <v>250</v>
      </c>
      <c r="D214" s="62" t="s">
        <v>250</v>
      </c>
      <c r="E214" s="44" t="s">
        <v>353</v>
      </c>
      <c r="F214" s="37" t="s">
        <v>250</v>
      </c>
      <c r="G214" s="41"/>
      <c r="H214" s="38"/>
      <c r="I214" s="38"/>
      <c r="J214" s="95"/>
      <c r="K214" s="42">
        <v>-200000</v>
      </c>
    </row>
    <row r="215" spans="2:11" x14ac:dyDescent="0.25">
      <c r="B215" s="37" t="s">
        <v>354</v>
      </c>
      <c r="C215" s="39" t="s">
        <v>355</v>
      </c>
      <c r="D215" s="62" t="s">
        <v>250</v>
      </c>
      <c r="E215" s="40" t="s">
        <v>24</v>
      </c>
      <c r="F215" s="37" t="s">
        <v>246</v>
      </c>
      <c r="G215" s="41">
        <v>45892</v>
      </c>
      <c r="H215" s="37" t="s">
        <v>261</v>
      </c>
      <c r="I215" s="37" t="s">
        <v>248</v>
      </c>
      <c r="J215" s="94" t="s">
        <v>271</v>
      </c>
      <c r="K215" s="37">
        <v>30000</v>
      </c>
    </row>
    <row r="216" spans="2:11" x14ac:dyDescent="0.25">
      <c r="B216" s="37" t="s">
        <v>250</v>
      </c>
      <c r="C216" s="39" t="s">
        <v>250</v>
      </c>
      <c r="D216" s="62" t="s">
        <v>250</v>
      </c>
      <c r="E216" s="40" t="s">
        <v>24</v>
      </c>
      <c r="F216" s="37" t="s">
        <v>250</v>
      </c>
      <c r="G216" s="41">
        <v>45899</v>
      </c>
      <c r="H216" s="37" t="s">
        <v>265</v>
      </c>
      <c r="I216" s="37" t="s">
        <v>248</v>
      </c>
      <c r="J216" s="94" t="s">
        <v>333</v>
      </c>
      <c r="K216" s="37">
        <v>30000</v>
      </c>
    </row>
    <row r="217" spans="2:11" x14ac:dyDescent="0.25">
      <c r="B217" s="37" t="s">
        <v>250</v>
      </c>
      <c r="C217" s="39" t="s">
        <v>250</v>
      </c>
      <c r="D217" s="62" t="s">
        <v>250</v>
      </c>
      <c r="E217" s="40" t="s">
        <v>24</v>
      </c>
      <c r="F217" s="37" t="s">
        <v>250</v>
      </c>
      <c r="G217" s="41">
        <v>45906</v>
      </c>
      <c r="H217" s="37" t="s">
        <v>269</v>
      </c>
      <c r="I217" s="37" t="s">
        <v>248</v>
      </c>
      <c r="J217" s="94" t="s">
        <v>271</v>
      </c>
      <c r="K217" s="37">
        <v>30000</v>
      </c>
    </row>
    <row r="218" spans="2:11" x14ac:dyDescent="0.25">
      <c r="B218" s="37" t="s">
        <v>250</v>
      </c>
      <c r="C218" s="39" t="s">
        <v>250</v>
      </c>
      <c r="D218" s="62" t="s">
        <v>250</v>
      </c>
      <c r="E218" s="40" t="s">
        <v>24</v>
      </c>
      <c r="F218" s="37" t="s">
        <v>250</v>
      </c>
      <c r="G218" s="41">
        <v>45920</v>
      </c>
      <c r="H218" s="37" t="s">
        <v>276</v>
      </c>
      <c r="I218" s="37" t="s">
        <v>248</v>
      </c>
      <c r="J218" s="94" t="s">
        <v>356</v>
      </c>
      <c r="K218" s="37">
        <v>30000</v>
      </c>
    </row>
    <row r="219" spans="2:11" x14ac:dyDescent="0.25">
      <c r="B219" s="38"/>
      <c r="C219" s="38"/>
      <c r="D219" s="63"/>
      <c r="E219" s="40" t="s">
        <v>24</v>
      </c>
      <c r="F219" s="42" t="s">
        <v>252</v>
      </c>
      <c r="G219" s="41"/>
      <c r="H219" s="38"/>
      <c r="I219" s="38"/>
      <c r="J219" s="95"/>
      <c r="K219" s="37">
        <v>120000</v>
      </c>
    </row>
    <row r="220" spans="2:11" x14ac:dyDescent="0.25">
      <c r="B220" s="37" t="s">
        <v>250</v>
      </c>
      <c r="C220" s="39" t="s">
        <v>250</v>
      </c>
      <c r="D220" s="62" t="s">
        <v>250</v>
      </c>
      <c r="E220" s="44" t="s">
        <v>357</v>
      </c>
      <c r="F220" s="37" t="s">
        <v>250</v>
      </c>
      <c r="G220" s="41"/>
      <c r="H220" s="38"/>
      <c r="I220" s="38"/>
      <c r="J220" s="95"/>
      <c r="K220" s="42">
        <v>120000</v>
      </c>
    </row>
    <row r="221" spans="2:11" x14ac:dyDescent="0.25">
      <c r="B221" s="37" t="s">
        <v>358</v>
      </c>
      <c r="C221" s="39" t="s">
        <v>359</v>
      </c>
      <c r="D221" s="62" t="s">
        <v>250</v>
      </c>
      <c r="E221" s="40" t="s">
        <v>25</v>
      </c>
      <c r="F221" s="37" t="s">
        <v>246</v>
      </c>
      <c r="G221" s="41">
        <v>45892</v>
      </c>
      <c r="H221" s="37" t="s">
        <v>261</v>
      </c>
      <c r="I221" s="37" t="s">
        <v>248</v>
      </c>
      <c r="J221" s="94" t="s">
        <v>271</v>
      </c>
      <c r="K221" s="37">
        <v>30000</v>
      </c>
    </row>
    <row r="222" spans="2:11" x14ac:dyDescent="0.25">
      <c r="B222" s="37" t="s">
        <v>250</v>
      </c>
      <c r="C222" s="39" t="s">
        <v>250</v>
      </c>
      <c r="D222" s="62" t="s">
        <v>250</v>
      </c>
      <c r="E222" s="40" t="s">
        <v>25</v>
      </c>
      <c r="F222" s="37" t="s">
        <v>250</v>
      </c>
      <c r="G222" s="41">
        <v>45893</v>
      </c>
      <c r="H222" s="37" t="s">
        <v>263</v>
      </c>
      <c r="I222" s="37" t="s">
        <v>248</v>
      </c>
      <c r="J222" s="94" t="s">
        <v>360</v>
      </c>
      <c r="K222" s="37">
        <v>200000</v>
      </c>
    </row>
    <row r="223" spans="2:11" x14ac:dyDescent="0.25">
      <c r="B223" s="37" t="s">
        <v>250</v>
      </c>
      <c r="C223" s="39" t="s">
        <v>250</v>
      </c>
      <c r="D223" s="62" t="s">
        <v>250</v>
      </c>
      <c r="E223" s="40" t="s">
        <v>25</v>
      </c>
      <c r="F223" s="37" t="s">
        <v>250</v>
      </c>
      <c r="G223" s="41">
        <v>45899</v>
      </c>
      <c r="H223" s="37" t="s">
        <v>265</v>
      </c>
      <c r="I223" s="37" t="s">
        <v>248</v>
      </c>
      <c r="J223" s="94" t="s">
        <v>333</v>
      </c>
      <c r="K223" s="37">
        <v>30000</v>
      </c>
    </row>
    <row r="224" spans="2:11" x14ac:dyDescent="0.25">
      <c r="B224" s="37" t="s">
        <v>250</v>
      </c>
      <c r="C224" s="39" t="s">
        <v>250</v>
      </c>
      <c r="D224" s="62" t="s">
        <v>250</v>
      </c>
      <c r="E224" s="40" t="s">
        <v>25</v>
      </c>
      <c r="F224" s="37" t="s">
        <v>250</v>
      </c>
      <c r="G224" s="41">
        <v>45900</v>
      </c>
      <c r="H224" s="37" t="s">
        <v>267</v>
      </c>
      <c r="I224" s="37" t="s">
        <v>248</v>
      </c>
      <c r="J224" s="94" t="s">
        <v>361</v>
      </c>
      <c r="K224" s="37">
        <v>170000</v>
      </c>
    </row>
    <row r="225" spans="2:11" x14ac:dyDescent="0.25">
      <c r="B225" s="37" t="s">
        <v>250</v>
      </c>
      <c r="C225" s="39" t="s">
        <v>250</v>
      </c>
      <c r="D225" s="62" t="s">
        <v>250</v>
      </c>
      <c r="E225" s="40" t="s">
        <v>25</v>
      </c>
      <c r="F225" s="37" t="s">
        <v>250</v>
      </c>
      <c r="G225" s="41">
        <v>45906</v>
      </c>
      <c r="H225" s="37" t="s">
        <v>269</v>
      </c>
      <c r="I225" s="37" t="s">
        <v>248</v>
      </c>
      <c r="J225" s="94" t="s">
        <v>271</v>
      </c>
      <c r="K225" s="37">
        <v>30000</v>
      </c>
    </row>
    <row r="226" spans="2:11" x14ac:dyDescent="0.25">
      <c r="B226" s="37" t="s">
        <v>250</v>
      </c>
      <c r="C226" s="39" t="s">
        <v>250</v>
      </c>
      <c r="D226" s="62" t="s">
        <v>250</v>
      </c>
      <c r="E226" s="40" t="s">
        <v>25</v>
      </c>
      <c r="F226" s="37" t="s">
        <v>250</v>
      </c>
      <c r="G226" s="41">
        <v>45913</v>
      </c>
      <c r="H226" s="37" t="s">
        <v>273</v>
      </c>
      <c r="I226" s="37" t="s">
        <v>248</v>
      </c>
      <c r="J226" s="94" t="s">
        <v>271</v>
      </c>
      <c r="K226" s="37">
        <v>30000</v>
      </c>
    </row>
    <row r="227" spans="2:11" x14ac:dyDescent="0.25">
      <c r="B227" s="37" t="s">
        <v>250</v>
      </c>
      <c r="C227" s="39" t="s">
        <v>250</v>
      </c>
      <c r="D227" s="62" t="s">
        <v>250</v>
      </c>
      <c r="E227" s="40" t="s">
        <v>25</v>
      </c>
      <c r="F227" s="37" t="s">
        <v>250</v>
      </c>
      <c r="G227" s="41">
        <v>45920</v>
      </c>
      <c r="H227" s="37" t="s">
        <v>276</v>
      </c>
      <c r="I227" s="37" t="s">
        <v>248</v>
      </c>
      <c r="J227" s="94" t="s">
        <v>356</v>
      </c>
      <c r="K227" s="37">
        <v>30000</v>
      </c>
    </row>
    <row r="228" spans="2:11" x14ac:dyDescent="0.25">
      <c r="B228" s="37" t="s">
        <v>250</v>
      </c>
      <c r="C228" s="39" t="s">
        <v>250</v>
      </c>
      <c r="D228" s="62" t="s">
        <v>250</v>
      </c>
      <c r="E228" s="40" t="s">
        <v>25</v>
      </c>
      <c r="F228" s="37" t="s">
        <v>250</v>
      </c>
      <c r="G228" s="41">
        <v>45921</v>
      </c>
      <c r="H228" s="37" t="s">
        <v>257</v>
      </c>
      <c r="I228" s="37" t="s">
        <v>248</v>
      </c>
      <c r="J228" s="94" t="s">
        <v>362</v>
      </c>
      <c r="K228" s="37">
        <v>200000</v>
      </c>
    </row>
    <row r="229" spans="2:11" x14ac:dyDescent="0.25">
      <c r="B229" s="38"/>
      <c r="C229" s="38"/>
      <c r="D229" s="63"/>
      <c r="E229" s="40" t="s">
        <v>25</v>
      </c>
      <c r="F229" s="42" t="s">
        <v>252</v>
      </c>
      <c r="G229" s="41"/>
      <c r="H229" s="38"/>
      <c r="I229" s="38"/>
      <c r="J229" s="95"/>
      <c r="K229" s="37">
        <v>720000</v>
      </c>
    </row>
    <row r="230" spans="2:11" x14ac:dyDescent="0.25">
      <c r="B230" s="37" t="s">
        <v>250</v>
      </c>
      <c r="C230" s="39" t="s">
        <v>250</v>
      </c>
      <c r="D230" s="62" t="s">
        <v>250</v>
      </c>
      <c r="E230" s="44" t="s">
        <v>363</v>
      </c>
      <c r="F230" s="37" t="s">
        <v>250</v>
      </c>
      <c r="G230" s="41"/>
      <c r="H230" s="38"/>
      <c r="I230" s="38"/>
      <c r="J230" s="95"/>
      <c r="K230" s="42">
        <v>720000</v>
      </c>
    </row>
    <row r="231" spans="2:11" x14ac:dyDescent="0.25">
      <c r="B231" s="37" t="s">
        <v>364</v>
      </c>
      <c r="C231" s="39" t="s">
        <v>365</v>
      </c>
      <c r="D231" s="62" t="s">
        <v>250</v>
      </c>
      <c r="E231" s="40" t="s">
        <v>89</v>
      </c>
      <c r="F231" s="37" t="s">
        <v>246</v>
      </c>
      <c r="G231" s="41">
        <v>45907</v>
      </c>
      <c r="H231" s="37" t="s">
        <v>255</v>
      </c>
      <c r="I231" s="37" t="s">
        <v>248</v>
      </c>
      <c r="J231" s="94" t="s">
        <v>366</v>
      </c>
      <c r="K231" s="37">
        <v>250000</v>
      </c>
    </row>
    <row r="232" spans="2:11" x14ac:dyDescent="0.25">
      <c r="B232" s="37" t="s">
        <v>250</v>
      </c>
      <c r="C232" s="39" t="s">
        <v>250</v>
      </c>
      <c r="D232" s="62" t="s">
        <v>250</v>
      </c>
      <c r="E232" s="40" t="s">
        <v>89</v>
      </c>
      <c r="F232" s="37" t="s">
        <v>250</v>
      </c>
      <c r="G232" s="41">
        <v>45921</v>
      </c>
      <c r="H232" s="37" t="s">
        <v>257</v>
      </c>
      <c r="I232" s="37" t="s">
        <v>248</v>
      </c>
      <c r="J232" s="94" t="s">
        <v>367</v>
      </c>
      <c r="K232" s="37">
        <v>250000</v>
      </c>
    </row>
    <row r="233" spans="2:11" x14ac:dyDescent="0.25">
      <c r="B233" s="38"/>
      <c r="C233" s="38"/>
      <c r="D233" s="63"/>
      <c r="E233" s="40" t="s">
        <v>89</v>
      </c>
      <c r="F233" s="42" t="s">
        <v>252</v>
      </c>
      <c r="G233" s="41"/>
      <c r="H233" s="38"/>
      <c r="I233" s="38"/>
      <c r="J233" s="95"/>
      <c r="K233" s="37">
        <v>500000</v>
      </c>
    </row>
    <row r="234" spans="2:11" x14ac:dyDescent="0.25">
      <c r="B234" s="37" t="s">
        <v>250</v>
      </c>
      <c r="C234" s="39" t="s">
        <v>250</v>
      </c>
      <c r="D234" s="62" t="s">
        <v>250</v>
      </c>
      <c r="E234" s="44" t="s">
        <v>368</v>
      </c>
      <c r="F234" s="37" t="s">
        <v>250</v>
      </c>
      <c r="G234" s="41"/>
      <c r="H234" s="38"/>
      <c r="I234" s="38"/>
      <c r="J234" s="95"/>
      <c r="K234" s="42">
        <v>500000</v>
      </c>
    </row>
    <row r="235" spans="2:11" x14ac:dyDescent="0.25">
      <c r="B235" s="37" t="s">
        <v>369</v>
      </c>
      <c r="C235" s="39" t="s">
        <v>370</v>
      </c>
      <c r="D235" s="62" t="s">
        <v>250</v>
      </c>
      <c r="E235" s="40" t="s">
        <v>26</v>
      </c>
      <c r="F235" s="37" t="s">
        <v>246</v>
      </c>
      <c r="G235" s="41">
        <v>45892</v>
      </c>
      <c r="H235" s="37" t="s">
        <v>261</v>
      </c>
      <c r="I235" s="37" t="s">
        <v>248</v>
      </c>
      <c r="J235" s="94" t="s">
        <v>270</v>
      </c>
      <c r="K235" s="37">
        <v>50000</v>
      </c>
    </row>
    <row r="236" spans="2:11" x14ac:dyDescent="0.25">
      <c r="B236" s="37" t="s">
        <v>250</v>
      </c>
      <c r="C236" s="39" t="s">
        <v>250</v>
      </c>
      <c r="D236" s="62" t="s">
        <v>250</v>
      </c>
      <c r="E236" s="40" t="s">
        <v>26</v>
      </c>
      <c r="F236" s="37" t="s">
        <v>250</v>
      </c>
      <c r="G236" s="41">
        <v>45892</v>
      </c>
      <c r="H236" s="37" t="s">
        <v>261</v>
      </c>
      <c r="I236" s="37" t="s">
        <v>248</v>
      </c>
      <c r="J236" s="94" t="s">
        <v>271</v>
      </c>
      <c r="K236" s="37">
        <v>30000</v>
      </c>
    </row>
    <row r="237" spans="2:11" x14ac:dyDescent="0.25">
      <c r="B237" s="37" t="s">
        <v>250</v>
      </c>
      <c r="C237" s="39" t="s">
        <v>250</v>
      </c>
      <c r="D237" s="62" t="s">
        <v>250</v>
      </c>
      <c r="E237" s="40" t="s">
        <v>26</v>
      </c>
      <c r="F237" s="37" t="s">
        <v>250</v>
      </c>
      <c r="G237" s="41">
        <v>45893</v>
      </c>
      <c r="H237" s="37" t="s">
        <v>263</v>
      </c>
      <c r="I237" s="37" t="s">
        <v>248</v>
      </c>
      <c r="J237" s="94" t="s">
        <v>328</v>
      </c>
      <c r="K237" s="37">
        <v>85000</v>
      </c>
    </row>
    <row r="238" spans="2:11" x14ac:dyDescent="0.25">
      <c r="B238" s="37" t="s">
        <v>250</v>
      </c>
      <c r="C238" s="39" t="s">
        <v>250</v>
      </c>
      <c r="D238" s="62" t="s">
        <v>250</v>
      </c>
      <c r="E238" s="40" t="s">
        <v>26</v>
      </c>
      <c r="F238" s="37" t="s">
        <v>250</v>
      </c>
      <c r="G238" s="41">
        <v>45899</v>
      </c>
      <c r="H238" s="37" t="s">
        <v>265</v>
      </c>
      <c r="I238" s="37" t="s">
        <v>248</v>
      </c>
      <c r="J238" s="94" t="s">
        <v>270</v>
      </c>
      <c r="K238" s="37">
        <v>50000</v>
      </c>
    </row>
    <row r="239" spans="2:11" x14ac:dyDescent="0.25">
      <c r="B239" s="37" t="s">
        <v>250</v>
      </c>
      <c r="C239" s="39" t="s">
        <v>250</v>
      </c>
      <c r="D239" s="62" t="s">
        <v>250</v>
      </c>
      <c r="E239" s="40" t="s">
        <v>26</v>
      </c>
      <c r="F239" s="37" t="s">
        <v>250</v>
      </c>
      <c r="G239" s="41">
        <v>45899</v>
      </c>
      <c r="H239" s="37" t="s">
        <v>265</v>
      </c>
      <c r="I239" s="37" t="s">
        <v>248</v>
      </c>
      <c r="J239" s="94" t="s">
        <v>333</v>
      </c>
      <c r="K239" s="37">
        <v>30000</v>
      </c>
    </row>
    <row r="240" spans="2:11" x14ac:dyDescent="0.25">
      <c r="B240" s="37" t="s">
        <v>250</v>
      </c>
      <c r="C240" s="39" t="s">
        <v>250</v>
      </c>
      <c r="D240" s="62" t="s">
        <v>250</v>
      </c>
      <c r="E240" s="40" t="s">
        <v>26</v>
      </c>
      <c r="F240" s="37" t="s">
        <v>250</v>
      </c>
      <c r="G240" s="41">
        <v>45900</v>
      </c>
      <c r="H240" s="37" t="s">
        <v>267</v>
      </c>
      <c r="I240" s="37" t="s">
        <v>248</v>
      </c>
      <c r="J240" s="94" t="s">
        <v>310</v>
      </c>
      <c r="K240" s="37">
        <v>50000</v>
      </c>
    </row>
    <row r="241" spans="2:11" x14ac:dyDescent="0.25">
      <c r="B241" s="37" t="s">
        <v>250</v>
      </c>
      <c r="C241" s="39" t="s">
        <v>250</v>
      </c>
      <c r="D241" s="62" t="s">
        <v>250</v>
      </c>
      <c r="E241" s="40" t="s">
        <v>26</v>
      </c>
      <c r="F241" s="37" t="s">
        <v>250</v>
      </c>
      <c r="G241" s="41">
        <v>45913</v>
      </c>
      <c r="H241" s="37" t="s">
        <v>273</v>
      </c>
      <c r="I241" s="37" t="s">
        <v>248</v>
      </c>
      <c r="J241" s="94" t="s">
        <v>271</v>
      </c>
      <c r="K241" s="37">
        <v>30000</v>
      </c>
    </row>
    <row r="242" spans="2:11" x14ac:dyDescent="0.25">
      <c r="B242" s="37" t="s">
        <v>250</v>
      </c>
      <c r="C242" s="39" t="s">
        <v>250</v>
      </c>
      <c r="D242" s="62" t="s">
        <v>250</v>
      </c>
      <c r="E242" s="40" t="s">
        <v>26</v>
      </c>
      <c r="F242" s="37" t="s">
        <v>250</v>
      </c>
      <c r="G242" s="41">
        <v>45913</v>
      </c>
      <c r="H242" s="37" t="s">
        <v>273</v>
      </c>
      <c r="I242" s="37" t="s">
        <v>248</v>
      </c>
      <c r="J242" s="94" t="s">
        <v>332</v>
      </c>
      <c r="K242" s="37">
        <v>50000</v>
      </c>
    </row>
    <row r="243" spans="2:11" x14ac:dyDescent="0.25">
      <c r="B243" s="37" t="s">
        <v>250</v>
      </c>
      <c r="C243" s="39" t="s">
        <v>250</v>
      </c>
      <c r="D243" s="62" t="s">
        <v>250</v>
      </c>
      <c r="E243" s="40" t="s">
        <v>26</v>
      </c>
      <c r="F243" s="37" t="s">
        <v>250</v>
      </c>
      <c r="G243" s="41">
        <v>45914</v>
      </c>
      <c r="H243" s="37" t="s">
        <v>274</v>
      </c>
      <c r="I243" s="37" t="s">
        <v>248</v>
      </c>
      <c r="J243" s="94" t="s">
        <v>371</v>
      </c>
      <c r="K243" s="37">
        <v>135000</v>
      </c>
    </row>
    <row r="244" spans="2:11" x14ac:dyDescent="0.25">
      <c r="B244" s="37" t="s">
        <v>250</v>
      </c>
      <c r="C244" s="39" t="s">
        <v>250</v>
      </c>
      <c r="D244" s="62" t="s">
        <v>250</v>
      </c>
      <c r="E244" s="40" t="s">
        <v>26</v>
      </c>
      <c r="F244" s="37" t="s">
        <v>250</v>
      </c>
      <c r="G244" s="41">
        <v>45920</v>
      </c>
      <c r="H244" s="37" t="s">
        <v>276</v>
      </c>
      <c r="I244" s="37" t="s">
        <v>248</v>
      </c>
      <c r="J244" s="94" t="s">
        <v>356</v>
      </c>
      <c r="K244" s="37">
        <v>30000</v>
      </c>
    </row>
    <row r="245" spans="2:11" x14ac:dyDescent="0.25">
      <c r="B245" s="37" t="s">
        <v>250</v>
      </c>
      <c r="C245" s="39" t="s">
        <v>250</v>
      </c>
      <c r="D245" s="62" t="s">
        <v>250</v>
      </c>
      <c r="E245" s="40" t="s">
        <v>26</v>
      </c>
      <c r="F245" s="37" t="s">
        <v>250</v>
      </c>
      <c r="G245" s="41">
        <v>45920</v>
      </c>
      <c r="H245" s="37" t="s">
        <v>276</v>
      </c>
      <c r="I245" s="37" t="s">
        <v>248</v>
      </c>
      <c r="J245" s="94" t="s">
        <v>332</v>
      </c>
      <c r="K245" s="37">
        <v>50000</v>
      </c>
    </row>
    <row r="246" spans="2:11" x14ac:dyDescent="0.25">
      <c r="B246" s="37" t="s">
        <v>250</v>
      </c>
      <c r="C246" s="39" t="s">
        <v>250</v>
      </c>
      <c r="D246" s="62" t="s">
        <v>250</v>
      </c>
      <c r="E246" s="40" t="s">
        <v>26</v>
      </c>
      <c r="F246" s="37" t="s">
        <v>250</v>
      </c>
      <c r="G246" s="41">
        <v>45921</v>
      </c>
      <c r="H246" s="37" t="s">
        <v>257</v>
      </c>
      <c r="I246" s="37" t="s">
        <v>248</v>
      </c>
      <c r="J246" s="94" t="s">
        <v>256</v>
      </c>
      <c r="K246" s="37">
        <v>90000</v>
      </c>
    </row>
    <row r="247" spans="2:11" x14ac:dyDescent="0.25">
      <c r="B247" s="38"/>
      <c r="C247" s="38"/>
      <c r="D247" s="63"/>
      <c r="E247" s="40" t="s">
        <v>26</v>
      </c>
      <c r="F247" s="42" t="s">
        <v>252</v>
      </c>
      <c r="G247" s="41"/>
      <c r="H247" s="38"/>
      <c r="I247" s="38"/>
      <c r="J247" s="95"/>
      <c r="K247" s="37">
        <v>680000</v>
      </c>
    </row>
    <row r="248" spans="2:11" x14ac:dyDescent="0.25">
      <c r="B248" s="37" t="s">
        <v>250</v>
      </c>
      <c r="C248" s="39" t="s">
        <v>250</v>
      </c>
      <c r="D248" s="62" t="s">
        <v>250</v>
      </c>
      <c r="E248" s="44" t="s">
        <v>372</v>
      </c>
      <c r="F248" s="37" t="s">
        <v>250</v>
      </c>
      <c r="G248" s="41"/>
      <c r="H248" s="38"/>
      <c r="I248" s="38"/>
      <c r="J248" s="95"/>
      <c r="K248" s="42">
        <v>680000</v>
      </c>
    </row>
    <row r="249" spans="2:11" x14ac:dyDescent="0.25">
      <c r="B249" s="37" t="s">
        <v>373</v>
      </c>
      <c r="C249" s="39" t="s">
        <v>374</v>
      </c>
      <c r="D249" s="62" t="s">
        <v>250</v>
      </c>
      <c r="E249" s="40" t="s">
        <v>175</v>
      </c>
      <c r="F249" s="37" t="s">
        <v>246</v>
      </c>
      <c r="G249" s="41">
        <v>45916</v>
      </c>
      <c r="H249" s="37" t="s">
        <v>375</v>
      </c>
      <c r="I249" s="37" t="s">
        <v>248</v>
      </c>
      <c r="J249" s="94" t="s">
        <v>376</v>
      </c>
      <c r="K249" s="37">
        <v>56430</v>
      </c>
    </row>
    <row r="250" spans="2:11" x14ac:dyDescent="0.25">
      <c r="B250" s="38"/>
      <c r="C250" s="38"/>
      <c r="D250" s="63"/>
      <c r="E250" s="40" t="s">
        <v>175</v>
      </c>
      <c r="F250" s="42" t="s">
        <v>252</v>
      </c>
      <c r="G250" s="41"/>
      <c r="H250" s="38"/>
      <c r="I250" s="38"/>
      <c r="J250" s="95"/>
      <c r="K250" s="37">
        <v>56430</v>
      </c>
    </row>
    <row r="251" spans="2:11" x14ac:dyDescent="0.25">
      <c r="B251" s="37" t="s">
        <v>250</v>
      </c>
      <c r="C251" s="39" t="s">
        <v>250</v>
      </c>
      <c r="D251" s="62" t="s">
        <v>250</v>
      </c>
      <c r="E251" s="44" t="s">
        <v>377</v>
      </c>
      <c r="F251" s="37" t="s">
        <v>250</v>
      </c>
      <c r="G251" s="41"/>
      <c r="H251" s="38"/>
      <c r="I251" s="38"/>
      <c r="J251" s="95"/>
      <c r="K251" s="42">
        <v>56430</v>
      </c>
    </row>
    <row r="252" spans="2:11" x14ac:dyDescent="0.25">
      <c r="B252" s="37" t="s">
        <v>378</v>
      </c>
      <c r="C252" s="39" t="s">
        <v>379</v>
      </c>
      <c r="D252" s="62" t="s">
        <v>250</v>
      </c>
      <c r="E252" s="40" t="s">
        <v>27</v>
      </c>
      <c r="F252" s="37" t="s">
        <v>246</v>
      </c>
      <c r="G252" s="41">
        <v>45892</v>
      </c>
      <c r="H252" s="37" t="s">
        <v>261</v>
      </c>
      <c r="I252" s="37" t="s">
        <v>248</v>
      </c>
      <c r="J252" s="94" t="s">
        <v>380</v>
      </c>
      <c r="K252" s="37">
        <v>150000</v>
      </c>
    </row>
    <row r="253" spans="2:11" x14ac:dyDescent="0.25">
      <c r="B253" s="37" t="s">
        <v>250</v>
      </c>
      <c r="C253" s="39" t="s">
        <v>250</v>
      </c>
      <c r="D253" s="62" t="s">
        <v>250</v>
      </c>
      <c r="E253" s="40" t="s">
        <v>27</v>
      </c>
      <c r="F253" s="37" t="s">
        <v>250</v>
      </c>
      <c r="G253" s="41">
        <v>45892</v>
      </c>
      <c r="H253" s="37" t="s">
        <v>261</v>
      </c>
      <c r="I253" s="37" t="s">
        <v>248</v>
      </c>
      <c r="J253" s="94" t="s">
        <v>271</v>
      </c>
      <c r="K253" s="37">
        <v>30000</v>
      </c>
    </row>
    <row r="254" spans="2:11" x14ac:dyDescent="0.25">
      <c r="B254" s="37" t="s">
        <v>250</v>
      </c>
      <c r="C254" s="39" t="s">
        <v>250</v>
      </c>
      <c r="D254" s="62" t="s">
        <v>250</v>
      </c>
      <c r="E254" s="40" t="s">
        <v>27</v>
      </c>
      <c r="F254" s="37" t="s">
        <v>250</v>
      </c>
      <c r="G254" s="41">
        <v>45893</v>
      </c>
      <c r="H254" s="37" t="s">
        <v>263</v>
      </c>
      <c r="I254" s="37" t="s">
        <v>248</v>
      </c>
      <c r="J254" s="94" t="s">
        <v>361</v>
      </c>
      <c r="K254" s="37">
        <v>170000</v>
      </c>
    </row>
    <row r="255" spans="2:11" x14ac:dyDescent="0.25">
      <c r="B255" s="37" t="s">
        <v>250</v>
      </c>
      <c r="C255" s="39" t="s">
        <v>250</v>
      </c>
      <c r="D255" s="62" t="s">
        <v>250</v>
      </c>
      <c r="E255" s="40" t="s">
        <v>27</v>
      </c>
      <c r="F255" s="37" t="s">
        <v>250</v>
      </c>
      <c r="G255" s="41">
        <v>45899</v>
      </c>
      <c r="H255" s="37" t="s">
        <v>265</v>
      </c>
      <c r="I255" s="37" t="s">
        <v>248</v>
      </c>
      <c r="J255" s="94" t="s">
        <v>333</v>
      </c>
      <c r="K255" s="37">
        <v>30000</v>
      </c>
    </row>
    <row r="256" spans="2:11" x14ac:dyDescent="0.25">
      <c r="B256" s="37" t="s">
        <v>250</v>
      </c>
      <c r="C256" s="39" t="s">
        <v>250</v>
      </c>
      <c r="D256" s="62" t="s">
        <v>250</v>
      </c>
      <c r="E256" s="40" t="s">
        <v>27</v>
      </c>
      <c r="F256" s="37" t="s">
        <v>250</v>
      </c>
      <c r="G256" s="41">
        <v>45900</v>
      </c>
      <c r="H256" s="37" t="s">
        <v>267</v>
      </c>
      <c r="I256" s="37" t="s">
        <v>248</v>
      </c>
      <c r="J256" s="94" t="s">
        <v>332</v>
      </c>
      <c r="K256" s="37">
        <v>85000</v>
      </c>
    </row>
    <row r="257" spans="2:11" x14ac:dyDescent="0.25">
      <c r="B257" s="37" t="s">
        <v>250</v>
      </c>
      <c r="C257" s="39" t="s">
        <v>250</v>
      </c>
      <c r="D257" s="62" t="s">
        <v>250</v>
      </c>
      <c r="E257" s="40" t="s">
        <v>27</v>
      </c>
      <c r="F257" s="37" t="s">
        <v>250</v>
      </c>
      <c r="G257" s="41">
        <v>45904</v>
      </c>
      <c r="H257" s="37" t="s">
        <v>381</v>
      </c>
      <c r="I257" s="37" t="s">
        <v>248</v>
      </c>
      <c r="J257" s="94" t="s">
        <v>382</v>
      </c>
      <c r="K257" s="37">
        <v>50000</v>
      </c>
    </row>
    <row r="258" spans="2:11" x14ac:dyDescent="0.25">
      <c r="B258" s="37" t="s">
        <v>250</v>
      </c>
      <c r="C258" s="39" t="s">
        <v>250</v>
      </c>
      <c r="D258" s="62" t="s">
        <v>250</v>
      </c>
      <c r="E258" s="40" t="s">
        <v>27</v>
      </c>
      <c r="F258" s="37" t="s">
        <v>250</v>
      </c>
      <c r="G258" s="41">
        <v>45906</v>
      </c>
      <c r="H258" s="37" t="s">
        <v>269</v>
      </c>
      <c r="I258" s="37" t="s">
        <v>248</v>
      </c>
      <c r="J258" s="94" t="s">
        <v>383</v>
      </c>
      <c r="K258" s="37">
        <v>100000</v>
      </c>
    </row>
    <row r="259" spans="2:11" x14ac:dyDescent="0.25">
      <c r="B259" s="37" t="s">
        <v>250</v>
      </c>
      <c r="C259" s="39" t="s">
        <v>250</v>
      </c>
      <c r="D259" s="62" t="s">
        <v>250</v>
      </c>
      <c r="E259" s="40" t="s">
        <v>27</v>
      </c>
      <c r="F259" s="37" t="s">
        <v>250</v>
      </c>
      <c r="G259" s="41">
        <v>45906</v>
      </c>
      <c r="H259" s="37" t="s">
        <v>269</v>
      </c>
      <c r="I259" s="37" t="s">
        <v>248</v>
      </c>
      <c r="J259" s="94" t="s">
        <v>271</v>
      </c>
      <c r="K259" s="37">
        <v>30000</v>
      </c>
    </row>
    <row r="260" spans="2:11" x14ac:dyDescent="0.25">
      <c r="B260" s="37" t="s">
        <v>250</v>
      </c>
      <c r="C260" s="39" t="s">
        <v>250</v>
      </c>
      <c r="D260" s="62" t="s">
        <v>250</v>
      </c>
      <c r="E260" s="40" t="s">
        <v>27</v>
      </c>
      <c r="F260" s="37" t="s">
        <v>250</v>
      </c>
      <c r="G260" s="41">
        <v>45907</v>
      </c>
      <c r="H260" s="37" t="s">
        <v>255</v>
      </c>
      <c r="I260" s="37" t="s">
        <v>248</v>
      </c>
      <c r="J260" s="94" t="s">
        <v>384</v>
      </c>
      <c r="K260" s="37">
        <v>170000</v>
      </c>
    </row>
    <row r="261" spans="2:11" x14ac:dyDescent="0.25">
      <c r="B261" s="37" t="s">
        <v>250</v>
      </c>
      <c r="C261" s="39" t="s">
        <v>250</v>
      </c>
      <c r="D261" s="62" t="s">
        <v>250</v>
      </c>
      <c r="E261" s="40" t="s">
        <v>27</v>
      </c>
      <c r="F261" s="37" t="s">
        <v>250</v>
      </c>
      <c r="G261" s="41">
        <v>45913</v>
      </c>
      <c r="H261" s="37" t="s">
        <v>273</v>
      </c>
      <c r="I261" s="37" t="s">
        <v>248</v>
      </c>
      <c r="J261" s="94" t="s">
        <v>271</v>
      </c>
      <c r="K261" s="37">
        <v>30000</v>
      </c>
    </row>
    <row r="262" spans="2:11" x14ac:dyDescent="0.25">
      <c r="B262" s="37" t="s">
        <v>250</v>
      </c>
      <c r="C262" s="39" t="s">
        <v>250</v>
      </c>
      <c r="D262" s="62" t="s">
        <v>250</v>
      </c>
      <c r="E262" s="40" t="s">
        <v>27</v>
      </c>
      <c r="F262" s="37" t="s">
        <v>250</v>
      </c>
      <c r="G262" s="41">
        <v>45914</v>
      </c>
      <c r="H262" s="37" t="s">
        <v>274</v>
      </c>
      <c r="I262" s="37" t="s">
        <v>248</v>
      </c>
      <c r="J262" s="94" t="s">
        <v>361</v>
      </c>
      <c r="K262" s="37">
        <v>170000</v>
      </c>
    </row>
    <row r="263" spans="2:11" x14ac:dyDescent="0.25">
      <c r="B263" s="37" t="s">
        <v>250</v>
      </c>
      <c r="C263" s="39" t="s">
        <v>250</v>
      </c>
      <c r="D263" s="62" t="s">
        <v>250</v>
      </c>
      <c r="E263" s="40" t="s">
        <v>27</v>
      </c>
      <c r="F263" s="37" t="s">
        <v>250</v>
      </c>
      <c r="G263" s="41">
        <v>45920</v>
      </c>
      <c r="H263" s="37" t="s">
        <v>276</v>
      </c>
      <c r="I263" s="37" t="s">
        <v>248</v>
      </c>
      <c r="J263" s="94" t="s">
        <v>356</v>
      </c>
      <c r="K263" s="37">
        <v>30000</v>
      </c>
    </row>
    <row r="264" spans="2:11" x14ac:dyDescent="0.25">
      <c r="B264" s="37" t="s">
        <v>250</v>
      </c>
      <c r="C264" s="39" t="s">
        <v>250</v>
      </c>
      <c r="D264" s="62" t="s">
        <v>250</v>
      </c>
      <c r="E264" s="40" t="s">
        <v>27</v>
      </c>
      <c r="F264" s="37" t="s">
        <v>250</v>
      </c>
      <c r="G264" s="41">
        <v>45921</v>
      </c>
      <c r="H264" s="37" t="s">
        <v>257</v>
      </c>
      <c r="I264" s="37" t="s">
        <v>248</v>
      </c>
      <c r="J264" s="94" t="s">
        <v>385</v>
      </c>
      <c r="K264" s="37">
        <v>170000</v>
      </c>
    </row>
    <row r="265" spans="2:11" x14ac:dyDescent="0.25">
      <c r="B265" s="38"/>
      <c r="C265" s="38"/>
      <c r="D265" s="63"/>
      <c r="E265" s="40" t="s">
        <v>27</v>
      </c>
      <c r="F265" s="42" t="s">
        <v>252</v>
      </c>
      <c r="G265" s="41"/>
      <c r="H265" s="38"/>
      <c r="I265" s="38"/>
      <c r="J265" s="95"/>
      <c r="K265" s="37">
        <v>1215000</v>
      </c>
    </row>
    <row r="266" spans="2:11" x14ac:dyDescent="0.25">
      <c r="B266" s="37" t="s">
        <v>250</v>
      </c>
      <c r="C266" s="39" t="s">
        <v>250</v>
      </c>
      <c r="D266" s="62" t="s">
        <v>250</v>
      </c>
      <c r="E266" s="44" t="s">
        <v>386</v>
      </c>
      <c r="F266" s="37" t="s">
        <v>250</v>
      </c>
      <c r="G266" s="41"/>
      <c r="H266" s="38"/>
      <c r="I266" s="38"/>
      <c r="J266" s="95"/>
      <c r="K266" s="42">
        <v>1215000</v>
      </c>
    </row>
    <row r="267" spans="2:11" x14ac:dyDescent="0.25">
      <c r="B267" s="37" t="s">
        <v>387</v>
      </c>
      <c r="C267" s="39" t="s">
        <v>388</v>
      </c>
      <c r="D267" s="62" t="s">
        <v>250</v>
      </c>
      <c r="E267" s="40" t="s">
        <v>197</v>
      </c>
      <c r="F267" s="37" t="s">
        <v>246</v>
      </c>
      <c r="G267" s="41">
        <v>45893</v>
      </c>
      <c r="H267" s="37" t="s">
        <v>263</v>
      </c>
      <c r="I267" s="37" t="s">
        <v>248</v>
      </c>
      <c r="J267" s="94" t="s">
        <v>264</v>
      </c>
      <c r="K267" s="37">
        <v>85000</v>
      </c>
    </row>
    <row r="268" spans="2:11" x14ac:dyDescent="0.25">
      <c r="B268" s="37" t="s">
        <v>250</v>
      </c>
      <c r="C268" s="39" t="s">
        <v>250</v>
      </c>
      <c r="D268" s="62" t="s">
        <v>250</v>
      </c>
      <c r="E268" s="40" t="s">
        <v>197</v>
      </c>
      <c r="F268" s="37" t="s">
        <v>250</v>
      </c>
      <c r="G268" s="41">
        <v>45904</v>
      </c>
      <c r="H268" s="37" t="s">
        <v>381</v>
      </c>
      <c r="I268" s="37" t="s">
        <v>248</v>
      </c>
      <c r="J268" s="94" t="s">
        <v>389</v>
      </c>
      <c r="K268" s="37">
        <v>50000</v>
      </c>
    </row>
    <row r="269" spans="2:11" x14ac:dyDescent="0.25">
      <c r="B269" s="37" t="s">
        <v>250</v>
      </c>
      <c r="C269" s="39" t="s">
        <v>250</v>
      </c>
      <c r="D269" s="62" t="s">
        <v>250</v>
      </c>
      <c r="E269" s="40" t="s">
        <v>197</v>
      </c>
      <c r="F269" s="37" t="s">
        <v>250</v>
      </c>
      <c r="G269" s="41">
        <v>45907</v>
      </c>
      <c r="H269" s="37" t="s">
        <v>255</v>
      </c>
      <c r="I269" s="37" t="s">
        <v>248</v>
      </c>
      <c r="J269" s="94" t="s">
        <v>264</v>
      </c>
      <c r="K269" s="37">
        <v>55000</v>
      </c>
    </row>
    <row r="270" spans="2:11" x14ac:dyDescent="0.25">
      <c r="B270" s="37" t="s">
        <v>250</v>
      </c>
      <c r="C270" s="39" t="s">
        <v>250</v>
      </c>
      <c r="D270" s="62" t="s">
        <v>250</v>
      </c>
      <c r="E270" s="40" t="s">
        <v>197</v>
      </c>
      <c r="F270" s="37" t="s">
        <v>250</v>
      </c>
      <c r="G270" s="41">
        <v>45921</v>
      </c>
      <c r="H270" s="37" t="s">
        <v>257</v>
      </c>
      <c r="I270" s="37" t="s">
        <v>248</v>
      </c>
      <c r="J270" s="94" t="s">
        <v>390</v>
      </c>
      <c r="K270" s="37">
        <v>55000</v>
      </c>
    </row>
    <row r="271" spans="2:11" x14ac:dyDescent="0.25">
      <c r="B271" s="38"/>
      <c r="C271" s="38"/>
      <c r="D271" s="63"/>
      <c r="E271" s="40" t="s">
        <v>197</v>
      </c>
      <c r="F271" s="42" t="s">
        <v>252</v>
      </c>
      <c r="G271" s="41"/>
      <c r="H271" s="38"/>
      <c r="I271" s="38"/>
      <c r="J271" s="95"/>
      <c r="K271" s="37">
        <v>245000</v>
      </c>
    </row>
    <row r="272" spans="2:11" x14ac:dyDescent="0.25">
      <c r="B272" s="37" t="s">
        <v>250</v>
      </c>
      <c r="C272" s="39" t="s">
        <v>250</v>
      </c>
      <c r="D272" s="62" t="s">
        <v>250</v>
      </c>
      <c r="E272" s="44" t="s">
        <v>391</v>
      </c>
      <c r="F272" s="37" t="s">
        <v>250</v>
      </c>
      <c r="G272" s="41"/>
      <c r="H272" s="38"/>
      <c r="I272" s="38"/>
      <c r="J272" s="95"/>
      <c r="K272" s="42">
        <v>245000</v>
      </c>
    </row>
    <row r="273" spans="2:11" x14ac:dyDescent="0.25">
      <c r="B273" s="37" t="s">
        <v>392</v>
      </c>
      <c r="C273" s="39" t="s">
        <v>393</v>
      </c>
      <c r="D273" s="62" t="s">
        <v>250</v>
      </c>
      <c r="E273" s="40" t="s">
        <v>92</v>
      </c>
      <c r="F273" s="37" t="s">
        <v>246</v>
      </c>
      <c r="G273" s="41">
        <v>45892</v>
      </c>
      <c r="H273" s="37" t="s">
        <v>261</v>
      </c>
      <c r="I273" s="37" t="s">
        <v>248</v>
      </c>
      <c r="J273" s="94" t="s">
        <v>271</v>
      </c>
      <c r="K273" s="37">
        <v>30000</v>
      </c>
    </row>
    <row r="274" spans="2:11" x14ac:dyDescent="0.25">
      <c r="B274" s="37" t="s">
        <v>250</v>
      </c>
      <c r="C274" s="39" t="s">
        <v>250</v>
      </c>
      <c r="D274" s="62" t="s">
        <v>250</v>
      </c>
      <c r="E274" s="40" t="s">
        <v>92</v>
      </c>
      <c r="F274" s="37" t="s">
        <v>250</v>
      </c>
      <c r="G274" s="41">
        <v>45899</v>
      </c>
      <c r="H274" s="37" t="s">
        <v>265</v>
      </c>
      <c r="I274" s="37" t="s">
        <v>248</v>
      </c>
      <c r="J274" s="94" t="s">
        <v>333</v>
      </c>
      <c r="K274" s="37">
        <v>30000</v>
      </c>
    </row>
    <row r="275" spans="2:11" x14ac:dyDescent="0.25">
      <c r="B275" s="37" t="s">
        <v>250</v>
      </c>
      <c r="C275" s="39" t="s">
        <v>250</v>
      </c>
      <c r="D275" s="62" t="s">
        <v>250</v>
      </c>
      <c r="E275" s="40" t="s">
        <v>92</v>
      </c>
      <c r="F275" s="37" t="s">
        <v>250</v>
      </c>
      <c r="G275" s="41">
        <v>45904</v>
      </c>
      <c r="H275" s="37" t="s">
        <v>381</v>
      </c>
      <c r="I275" s="37" t="s">
        <v>248</v>
      </c>
      <c r="J275" s="94" t="s">
        <v>394</v>
      </c>
      <c r="K275" s="37">
        <v>100000</v>
      </c>
    </row>
    <row r="276" spans="2:11" x14ac:dyDescent="0.25">
      <c r="B276" s="37" t="s">
        <v>250</v>
      </c>
      <c r="C276" s="39" t="s">
        <v>250</v>
      </c>
      <c r="D276" s="62" t="s">
        <v>250</v>
      </c>
      <c r="E276" s="40" t="s">
        <v>92</v>
      </c>
      <c r="F276" s="37" t="s">
        <v>250</v>
      </c>
      <c r="G276" s="41">
        <v>45906</v>
      </c>
      <c r="H276" s="37" t="s">
        <v>269</v>
      </c>
      <c r="I276" s="37" t="s">
        <v>248</v>
      </c>
      <c r="J276" s="94" t="s">
        <v>271</v>
      </c>
      <c r="K276" s="37">
        <v>30000</v>
      </c>
    </row>
    <row r="277" spans="2:11" x14ac:dyDescent="0.25">
      <c r="B277" s="37" t="s">
        <v>250</v>
      </c>
      <c r="C277" s="39" t="s">
        <v>250</v>
      </c>
      <c r="D277" s="62" t="s">
        <v>250</v>
      </c>
      <c r="E277" s="40" t="s">
        <v>92</v>
      </c>
      <c r="F277" s="37" t="s">
        <v>250</v>
      </c>
      <c r="G277" s="41">
        <v>45913</v>
      </c>
      <c r="H277" s="37" t="s">
        <v>273</v>
      </c>
      <c r="I277" s="37" t="s">
        <v>248</v>
      </c>
      <c r="J277" s="94" t="s">
        <v>271</v>
      </c>
      <c r="K277" s="37">
        <v>30000</v>
      </c>
    </row>
    <row r="278" spans="2:11" x14ac:dyDescent="0.25">
      <c r="B278" s="38"/>
      <c r="C278" s="38"/>
      <c r="D278" s="63"/>
      <c r="E278" s="40" t="s">
        <v>92</v>
      </c>
      <c r="F278" s="42" t="s">
        <v>252</v>
      </c>
      <c r="G278" s="41"/>
      <c r="H278" s="38"/>
      <c r="I278" s="38"/>
      <c r="J278" s="95"/>
      <c r="K278" s="37">
        <v>220000</v>
      </c>
    </row>
    <row r="279" spans="2:11" x14ac:dyDescent="0.25">
      <c r="B279" s="37" t="s">
        <v>250</v>
      </c>
      <c r="C279" s="39" t="s">
        <v>250</v>
      </c>
      <c r="D279" s="62" t="s">
        <v>250</v>
      </c>
      <c r="E279" s="44" t="s">
        <v>395</v>
      </c>
      <c r="F279" s="37" t="s">
        <v>250</v>
      </c>
      <c r="G279" s="41"/>
      <c r="H279" s="38"/>
      <c r="I279" s="38"/>
      <c r="J279" s="95"/>
      <c r="K279" s="42">
        <v>220000</v>
      </c>
    </row>
    <row r="280" spans="2:11" x14ac:dyDescent="0.25">
      <c r="B280" s="37" t="s">
        <v>396</v>
      </c>
      <c r="C280" s="39" t="s">
        <v>250</v>
      </c>
      <c r="D280" s="62" t="s">
        <v>250</v>
      </c>
      <c r="E280" s="40" t="s">
        <v>176</v>
      </c>
      <c r="F280" s="37" t="s">
        <v>246</v>
      </c>
      <c r="G280" s="41">
        <v>45892</v>
      </c>
      <c r="H280" s="37" t="s">
        <v>261</v>
      </c>
      <c r="I280" s="37" t="s">
        <v>248</v>
      </c>
      <c r="J280" s="94" t="s">
        <v>397</v>
      </c>
      <c r="K280" s="37">
        <v>250000</v>
      </c>
    </row>
    <row r="281" spans="2:11" x14ac:dyDescent="0.25">
      <c r="B281" s="37" t="s">
        <v>250</v>
      </c>
      <c r="C281" s="39" t="s">
        <v>250</v>
      </c>
      <c r="D281" s="62" t="s">
        <v>250</v>
      </c>
      <c r="E281" s="40" t="s">
        <v>176</v>
      </c>
      <c r="F281" s="37" t="s">
        <v>250</v>
      </c>
      <c r="G281" s="41">
        <v>45892</v>
      </c>
      <c r="H281" s="37" t="s">
        <v>261</v>
      </c>
      <c r="I281" s="37" t="s">
        <v>248</v>
      </c>
      <c r="J281" s="94" t="s">
        <v>398</v>
      </c>
      <c r="K281" s="37">
        <v>250000</v>
      </c>
    </row>
    <row r="282" spans="2:11" x14ac:dyDescent="0.25">
      <c r="B282" s="37" t="s">
        <v>250</v>
      </c>
      <c r="C282" s="39" t="s">
        <v>250</v>
      </c>
      <c r="D282" s="62" t="s">
        <v>250</v>
      </c>
      <c r="E282" s="40" t="s">
        <v>176</v>
      </c>
      <c r="F282" s="37" t="s">
        <v>250</v>
      </c>
      <c r="G282" s="41">
        <v>45893</v>
      </c>
      <c r="H282" s="37" t="s">
        <v>263</v>
      </c>
      <c r="I282" s="37" t="s">
        <v>248</v>
      </c>
      <c r="J282" s="94" t="s">
        <v>399</v>
      </c>
      <c r="K282" s="37">
        <v>250000</v>
      </c>
    </row>
    <row r="283" spans="2:11" x14ac:dyDescent="0.25">
      <c r="B283" s="37" t="s">
        <v>250</v>
      </c>
      <c r="C283" s="39" t="s">
        <v>250</v>
      </c>
      <c r="D283" s="62" t="s">
        <v>250</v>
      </c>
      <c r="E283" s="40" t="s">
        <v>176</v>
      </c>
      <c r="F283" s="37" t="s">
        <v>250</v>
      </c>
      <c r="G283" s="41">
        <v>45899</v>
      </c>
      <c r="H283" s="37" t="s">
        <v>265</v>
      </c>
      <c r="I283" s="37" t="s">
        <v>248</v>
      </c>
      <c r="J283" s="94" t="s">
        <v>400</v>
      </c>
      <c r="K283" s="37">
        <v>250000</v>
      </c>
    </row>
    <row r="284" spans="2:11" x14ac:dyDescent="0.25">
      <c r="B284" s="37" t="s">
        <v>250</v>
      </c>
      <c r="C284" s="39" t="s">
        <v>250</v>
      </c>
      <c r="D284" s="62" t="s">
        <v>250</v>
      </c>
      <c r="E284" s="40" t="s">
        <v>176</v>
      </c>
      <c r="F284" s="37" t="s">
        <v>250</v>
      </c>
      <c r="G284" s="41">
        <v>45906</v>
      </c>
      <c r="H284" s="37" t="s">
        <v>269</v>
      </c>
      <c r="I284" s="37" t="s">
        <v>248</v>
      </c>
      <c r="J284" s="94" t="s">
        <v>400</v>
      </c>
      <c r="K284" s="37">
        <v>250000</v>
      </c>
    </row>
    <row r="285" spans="2:11" x14ac:dyDescent="0.25">
      <c r="B285" s="37" t="s">
        <v>250</v>
      </c>
      <c r="C285" s="39" t="s">
        <v>250</v>
      </c>
      <c r="D285" s="62" t="s">
        <v>250</v>
      </c>
      <c r="E285" s="40" t="s">
        <v>176</v>
      </c>
      <c r="F285" s="37" t="s">
        <v>250</v>
      </c>
      <c r="G285" s="41">
        <v>45907</v>
      </c>
      <c r="H285" s="37" t="s">
        <v>255</v>
      </c>
      <c r="I285" s="37" t="s">
        <v>248</v>
      </c>
      <c r="J285" s="94" t="s">
        <v>401</v>
      </c>
      <c r="K285" s="37">
        <v>250000</v>
      </c>
    </row>
    <row r="286" spans="2:11" x14ac:dyDescent="0.25">
      <c r="B286" s="37" t="s">
        <v>250</v>
      </c>
      <c r="C286" s="39" t="s">
        <v>250</v>
      </c>
      <c r="D286" s="62" t="s">
        <v>250</v>
      </c>
      <c r="E286" s="40" t="s">
        <v>176</v>
      </c>
      <c r="F286" s="37" t="s">
        <v>250</v>
      </c>
      <c r="G286" s="41">
        <v>45913</v>
      </c>
      <c r="H286" s="37" t="s">
        <v>273</v>
      </c>
      <c r="I286" s="37" t="s">
        <v>248</v>
      </c>
      <c r="J286" s="94" t="s">
        <v>281</v>
      </c>
      <c r="K286" s="37">
        <v>250000</v>
      </c>
    </row>
    <row r="287" spans="2:11" x14ac:dyDescent="0.25">
      <c r="B287" s="37" t="s">
        <v>250</v>
      </c>
      <c r="C287" s="39" t="s">
        <v>250</v>
      </c>
      <c r="D287" s="62" t="s">
        <v>250</v>
      </c>
      <c r="E287" s="40" t="s">
        <v>176</v>
      </c>
      <c r="F287" s="37" t="s">
        <v>250</v>
      </c>
      <c r="G287" s="41">
        <v>45914</v>
      </c>
      <c r="H287" s="37" t="s">
        <v>274</v>
      </c>
      <c r="I287" s="37" t="s">
        <v>248</v>
      </c>
      <c r="J287" s="94" t="s">
        <v>366</v>
      </c>
      <c r="K287" s="37">
        <v>250000</v>
      </c>
    </row>
    <row r="288" spans="2:11" x14ac:dyDescent="0.25">
      <c r="B288" s="37" t="s">
        <v>250</v>
      </c>
      <c r="C288" s="39" t="s">
        <v>250</v>
      </c>
      <c r="D288" s="62" t="s">
        <v>250</v>
      </c>
      <c r="E288" s="40" t="s">
        <v>176</v>
      </c>
      <c r="F288" s="37" t="s">
        <v>250</v>
      </c>
      <c r="G288" s="41">
        <v>45920</v>
      </c>
      <c r="H288" s="37" t="s">
        <v>276</v>
      </c>
      <c r="I288" s="37" t="s">
        <v>248</v>
      </c>
      <c r="J288" s="94" t="s">
        <v>402</v>
      </c>
      <c r="K288" s="37">
        <v>250000</v>
      </c>
    </row>
    <row r="289" spans="2:11" x14ac:dyDescent="0.25">
      <c r="B289" s="38"/>
      <c r="C289" s="38"/>
      <c r="D289" s="63"/>
      <c r="E289" s="40" t="s">
        <v>176</v>
      </c>
      <c r="F289" s="42" t="s">
        <v>252</v>
      </c>
      <c r="G289" s="41"/>
      <c r="H289" s="38"/>
      <c r="I289" s="38"/>
      <c r="J289" s="95"/>
      <c r="K289" s="37">
        <v>2250000</v>
      </c>
    </row>
    <row r="290" spans="2:11" x14ac:dyDescent="0.25">
      <c r="B290" s="37" t="s">
        <v>250</v>
      </c>
      <c r="C290" s="39" t="s">
        <v>250</v>
      </c>
      <c r="D290" s="62" t="s">
        <v>250</v>
      </c>
      <c r="E290" s="44" t="s">
        <v>403</v>
      </c>
      <c r="F290" s="37" t="s">
        <v>250</v>
      </c>
      <c r="G290" s="41"/>
      <c r="H290" s="38"/>
      <c r="I290" s="38"/>
      <c r="J290" s="95"/>
      <c r="K290" s="42">
        <v>2250000</v>
      </c>
    </row>
    <row r="291" spans="2:11" x14ac:dyDescent="0.25">
      <c r="B291" s="37" t="s">
        <v>404</v>
      </c>
      <c r="C291" s="39" t="s">
        <v>405</v>
      </c>
      <c r="D291" s="62" t="s">
        <v>250</v>
      </c>
      <c r="E291" s="40" t="s">
        <v>28</v>
      </c>
      <c r="F291" s="37" t="s">
        <v>246</v>
      </c>
      <c r="G291" s="41">
        <v>45892</v>
      </c>
      <c r="H291" s="37" t="s">
        <v>261</v>
      </c>
      <c r="I291" s="37" t="s">
        <v>248</v>
      </c>
      <c r="J291" s="94" t="s">
        <v>271</v>
      </c>
      <c r="K291" s="37">
        <v>30000</v>
      </c>
    </row>
    <row r="292" spans="2:11" x14ac:dyDescent="0.25">
      <c r="B292" s="37" t="s">
        <v>250</v>
      </c>
      <c r="C292" s="39" t="s">
        <v>250</v>
      </c>
      <c r="D292" s="62" t="s">
        <v>250</v>
      </c>
      <c r="E292" s="40" t="s">
        <v>28</v>
      </c>
      <c r="F292" s="37" t="s">
        <v>250</v>
      </c>
      <c r="G292" s="41">
        <v>45893</v>
      </c>
      <c r="H292" s="37" t="s">
        <v>263</v>
      </c>
      <c r="I292" s="37" t="s">
        <v>248</v>
      </c>
      <c r="J292" s="94" t="s">
        <v>400</v>
      </c>
      <c r="K292" s="37">
        <v>300000</v>
      </c>
    </row>
    <row r="293" spans="2:11" x14ac:dyDescent="0.25">
      <c r="B293" s="37" t="s">
        <v>250</v>
      </c>
      <c r="C293" s="39" t="s">
        <v>250</v>
      </c>
      <c r="D293" s="62" t="s">
        <v>250</v>
      </c>
      <c r="E293" s="40" t="s">
        <v>28</v>
      </c>
      <c r="F293" s="37" t="s">
        <v>250</v>
      </c>
      <c r="G293" s="41">
        <v>45899</v>
      </c>
      <c r="H293" s="37" t="s">
        <v>265</v>
      </c>
      <c r="I293" s="37" t="s">
        <v>248</v>
      </c>
      <c r="J293" s="94" t="s">
        <v>333</v>
      </c>
      <c r="K293" s="37">
        <v>30000</v>
      </c>
    </row>
    <row r="294" spans="2:11" x14ac:dyDescent="0.25">
      <c r="B294" s="37" t="s">
        <v>250</v>
      </c>
      <c r="C294" s="39" t="s">
        <v>250</v>
      </c>
      <c r="D294" s="62" t="s">
        <v>250</v>
      </c>
      <c r="E294" s="40" t="s">
        <v>28</v>
      </c>
      <c r="F294" s="37" t="s">
        <v>250</v>
      </c>
      <c r="G294" s="41">
        <v>45900</v>
      </c>
      <c r="H294" s="37" t="s">
        <v>267</v>
      </c>
      <c r="I294" s="37" t="s">
        <v>248</v>
      </c>
      <c r="J294" s="94" t="s">
        <v>400</v>
      </c>
      <c r="K294" s="37">
        <v>300000</v>
      </c>
    </row>
    <row r="295" spans="2:11" x14ac:dyDescent="0.25">
      <c r="B295" s="37" t="s">
        <v>250</v>
      </c>
      <c r="C295" s="39" t="s">
        <v>250</v>
      </c>
      <c r="D295" s="62" t="s">
        <v>250</v>
      </c>
      <c r="E295" s="40" t="s">
        <v>28</v>
      </c>
      <c r="F295" s="37" t="s">
        <v>250</v>
      </c>
      <c r="G295" s="41">
        <v>45913</v>
      </c>
      <c r="H295" s="37" t="s">
        <v>273</v>
      </c>
      <c r="I295" s="37" t="s">
        <v>248</v>
      </c>
      <c r="J295" s="94" t="s">
        <v>271</v>
      </c>
      <c r="K295" s="37">
        <v>30000</v>
      </c>
    </row>
    <row r="296" spans="2:11" x14ac:dyDescent="0.25">
      <c r="B296" s="37" t="s">
        <v>250</v>
      </c>
      <c r="C296" s="39" t="s">
        <v>250</v>
      </c>
      <c r="D296" s="62" t="s">
        <v>250</v>
      </c>
      <c r="E296" s="40" t="s">
        <v>28</v>
      </c>
      <c r="F296" s="37" t="s">
        <v>250</v>
      </c>
      <c r="G296" s="41">
        <v>45914</v>
      </c>
      <c r="H296" s="37" t="s">
        <v>274</v>
      </c>
      <c r="I296" s="37" t="s">
        <v>248</v>
      </c>
      <c r="J296" s="94" t="s">
        <v>366</v>
      </c>
      <c r="K296" s="37">
        <v>300000</v>
      </c>
    </row>
    <row r="297" spans="2:11" x14ac:dyDescent="0.25">
      <c r="B297" s="37" t="s">
        <v>250</v>
      </c>
      <c r="C297" s="39" t="s">
        <v>250</v>
      </c>
      <c r="D297" s="62" t="s">
        <v>250</v>
      </c>
      <c r="E297" s="40" t="s">
        <v>28</v>
      </c>
      <c r="F297" s="37" t="s">
        <v>250</v>
      </c>
      <c r="G297" s="41">
        <v>45920</v>
      </c>
      <c r="H297" s="37" t="s">
        <v>276</v>
      </c>
      <c r="I297" s="37" t="s">
        <v>248</v>
      </c>
      <c r="J297" s="94" t="s">
        <v>356</v>
      </c>
      <c r="K297" s="37">
        <v>30000</v>
      </c>
    </row>
    <row r="298" spans="2:11" x14ac:dyDescent="0.25">
      <c r="B298" s="37" t="s">
        <v>250</v>
      </c>
      <c r="C298" s="39" t="s">
        <v>250</v>
      </c>
      <c r="D298" s="62" t="s">
        <v>250</v>
      </c>
      <c r="E298" s="40" t="s">
        <v>28</v>
      </c>
      <c r="F298" s="37" t="s">
        <v>250</v>
      </c>
      <c r="G298" s="41">
        <v>45921</v>
      </c>
      <c r="H298" s="37" t="s">
        <v>257</v>
      </c>
      <c r="I298" s="37" t="s">
        <v>248</v>
      </c>
      <c r="J298" s="94" t="s">
        <v>366</v>
      </c>
      <c r="K298" s="37">
        <v>300000</v>
      </c>
    </row>
    <row r="299" spans="2:11" x14ac:dyDescent="0.25">
      <c r="B299" s="38"/>
      <c r="C299" s="38"/>
      <c r="D299" s="63"/>
      <c r="E299" s="40" t="s">
        <v>28</v>
      </c>
      <c r="F299" s="42" t="s">
        <v>252</v>
      </c>
      <c r="G299" s="41"/>
      <c r="H299" s="38"/>
      <c r="I299" s="38"/>
      <c r="J299" s="95"/>
      <c r="K299" s="37">
        <v>1320000</v>
      </c>
    </row>
    <row r="300" spans="2:11" x14ac:dyDescent="0.25">
      <c r="B300" s="37" t="s">
        <v>250</v>
      </c>
      <c r="C300" s="39" t="s">
        <v>250</v>
      </c>
      <c r="D300" s="62" t="s">
        <v>250</v>
      </c>
      <c r="E300" s="44" t="s">
        <v>406</v>
      </c>
      <c r="F300" s="37" t="s">
        <v>250</v>
      </c>
      <c r="G300" s="41"/>
      <c r="H300" s="38"/>
      <c r="I300" s="38"/>
      <c r="J300" s="95"/>
      <c r="K300" s="42">
        <v>1320000</v>
      </c>
    </row>
    <row r="301" spans="2:11" x14ac:dyDescent="0.25">
      <c r="B301" s="37" t="s">
        <v>407</v>
      </c>
      <c r="C301" s="39" t="s">
        <v>250</v>
      </c>
      <c r="D301" s="62">
        <v>3102547895</v>
      </c>
      <c r="E301" s="40" t="s">
        <v>29</v>
      </c>
      <c r="F301" s="37" t="s">
        <v>246</v>
      </c>
      <c r="G301" s="41">
        <v>45901</v>
      </c>
      <c r="H301" s="37" t="s">
        <v>295</v>
      </c>
      <c r="I301" s="37" t="s">
        <v>248</v>
      </c>
      <c r="J301" s="94" t="s">
        <v>408</v>
      </c>
      <c r="K301" s="37">
        <v>300000</v>
      </c>
    </row>
    <row r="302" spans="2:11" x14ac:dyDescent="0.25">
      <c r="B302" s="37" t="s">
        <v>250</v>
      </c>
      <c r="C302" s="39" t="s">
        <v>250</v>
      </c>
      <c r="D302" s="62" t="s">
        <v>250</v>
      </c>
      <c r="E302" s="40" t="s">
        <v>29</v>
      </c>
      <c r="F302" s="37" t="s">
        <v>250</v>
      </c>
      <c r="G302" s="41">
        <v>45908</v>
      </c>
      <c r="H302" s="37" t="s">
        <v>297</v>
      </c>
      <c r="I302" s="37" t="s">
        <v>248</v>
      </c>
      <c r="J302" s="94" t="s">
        <v>409</v>
      </c>
      <c r="K302" s="37">
        <v>30000</v>
      </c>
    </row>
    <row r="303" spans="2:11" x14ac:dyDescent="0.25">
      <c r="B303" s="37" t="s">
        <v>250</v>
      </c>
      <c r="C303" s="39" t="s">
        <v>250</v>
      </c>
      <c r="D303" s="62" t="s">
        <v>250</v>
      </c>
      <c r="E303" s="40" t="s">
        <v>29</v>
      </c>
      <c r="F303" s="37" t="s">
        <v>250</v>
      </c>
      <c r="G303" s="41">
        <v>45908</v>
      </c>
      <c r="H303" s="37" t="s">
        <v>297</v>
      </c>
      <c r="I303" s="37" t="s">
        <v>248</v>
      </c>
      <c r="J303" s="94" t="s">
        <v>410</v>
      </c>
      <c r="K303" s="37">
        <v>300000</v>
      </c>
    </row>
    <row r="304" spans="2:11" x14ac:dyDescent="0.25">
      <c r="B304" s="37" t="s">
        <v>250</v>
      </c>
      <c r="C304" s="39" t="s">
        <v>250</v>
      </c>
      <c r="D304" s="62" t="s">
        <v>250</v>
      </c>
      <c r="E304" s="40" t="s">
        <v>29</v>
      </c>
      <c r="F304" s="37" t="s">
        <v>250</v>
      </c>
      <c r="G304" s="41">
        <v>45913</v>
      </c>
      <c r="H304" s="37" t="s">
        <v>273</v>
      </c>
      <c r="I304" s="37" t="s">
        <v>248</v>
      </c>
      <c r="J304" s="94" t="s">
        <v>271</v>
      </c>
      <c r="K304" s="37">
        <v>30000</v>
      </c>
    </row>
    <row r="305" spans="2:11" x14ac:dyDescent="0.25">
      <c r="B305" s="37" t="s">
        <v>250</v>
      </c>
      <c r="C305" s="39" t="s">
        <v>250</v>
      </c>
      <c r="D305" s="62" t="s">
        <v>250</v>
      </c>
      <c r="E305" s="40" t="s">
        <v>29</v>
      </c>
      <c r="F305" s="37" t="s">
        <v>250</v>
      </c>
      <c r="G305" s="41">
        <v>45920</v>
      </c>
      <c r="H305" s="37" t="s">
        <v>276</v>
      </c>
      <c r="I305" s="37" t="s">
        <v>248</v>
      </c>
      <c r="J305" s="94" t="s">
        <v>356</v>
      </c>
      <c r="K305" s="37">
        <v>30000</v>
      </c>
    </row>
    <row r="306" spans="2:11" x14ac:dyDescent="0.25">
      <c r="B306" s="37" t="s">
        <v>250</v>
      </c>
      <c r="C306" s="39" t="s">
        <v>250</v>
      </c>
      <c r="D306" s="62" t="s">
        <v>250</v>
      </c>
      <c r="E306" s="40" t="s">
        <v>29</v>
      </c>
      <c r="F306" s="37" t="s">
        <v>250</v>
      </c>
      <c r="G306" s="41">
        <v>45921</v>
      </c>
      <c r="H306" s="37" t="s">
        <v>257</v>
      </c>
      <c r="I306" s="37" t="s">
        <v>248</v>
      </c>
      <c r="J306" s="94" t="s">
        <v>366</v>
      </c>
      <c r="K306" s="37">
        <v>300000</v>
      </c>
    </row>
    <row r="307" spans="2:11" x14ac:dyDescent="0.25">
      <c r="B307" s="38"/>
      <c r="C307" s="38"/>
      <c r="D307" s="63"/>
      <c r="E307" s="40" t="s">
        <v>29</v>
      </c>
      <c r="F307" s="42" t="s">
        <v>252</v>
      </c>
      <c r="G307" s="41"/>
      <c r="H307" s="38"/>
      <c r="I307" s="38"/>
      <c r="J307" s="95"/>
      <c r="K307" s="37">
        <v>990000</v>
      </c>
    </row>
    <row r="308" spans="2:11" x14ac:dyDescent="0.25">
      <c r="B308" s="37" t="s">
        <v>250</v>
      </c>
      <c r="C308" s="39" t="s">
        <v>250</v>
      </c>
      <c r="D308" s="62" t="s">
        <v>250</v>
      </c>
      <c r="E308" s="44" t="s">
        <v>411</v>
      </c>
      <c r="F308" s="37" t="s">
        <v>250</v>
      </c>
      <c r="G308" s="41"/>
      <c r="H308" s="38"/>
      <c r="I308" s="38"/>
      <c r="J308" s="95"/>
      <c r="K308" s="42">
        <v>990000</v>
      </c>
    </row>
    <row r="309" spans="2:11" x14ac:dyDescent="0.25">
      <c r="B309" s="37" t="s">
        <v>412</v>
      </c>
      <c r="C309" s="39" t="s">
        <v>413</v>
      </c>
      <c r="D309" s="62" t="s">
        <v>250</v>
      </c>
      <c r="E309" s="40" t="s">
        <v>94</v>
      </c>
      <c r="F309" s="37" t="s">
        <v>246</v>
      </c>
      <c r="G309" s="41">
        <v>45906</v>
      </c>
      <c r="H309" s="37" t="s">
        <v>269</v>
      </c>
      <c r="I309" s="37" t="s">
        <v>248</v>
      </c>
      <c r="J309" s="94" t="s">
        <v>414</v>
      </c>
      <c r="K309" s="37">
        <v>20000</v>
      </c>
    </row>
    <row r="310" spans="2:11" x14ac:dyDescent="0.25">
      <c r="B310" s="37" t="s">
        <v>250</v>
      </c>
      <c r="C310" s="39" t="s">
        <v>250</v>
      </c>
      <c r="D310" s="62" t="s">
        <v>250</v>
      </c>
      <c r="E310" s="40" t="s">
        <v>94</v>
      </c>
      <c r="F310" s="37" t="s">
        <v>250</v>
      </c>
      <c r="G310" s="41">
        <v>45908</v>
      </c>
      <c r="H310" s="37" t="s">
        <v>297</v>
      </c>
      <c r="I310" s="37" t="s">
        <v>248</v>
      </c>
      <c r="J310" s="94" t="s">
        <v>415</v>
      </c>
      <c r="K310" s="37">
        <v>100000</v>
      </c>
    </row>
    <row r="311" spans="2:11" x14ac:dyDescent="0.25">
      <c r="B311" s="37" t="s">
        <v>250</v>
      </c>
      <c r="C311" s="39" t="s">
        <v>250</v>
      </c>
      <c r="D311" s="62" t="s">
        <v>250</v>
      </c>
      <c r="E311" s="40" t="s">
        <v>94</v>
      </c>
      <c r="F311" s="37" t="s">
        <v>250</v>
      </c>
      <c r="G311" s="41">
        <v>45922</v>
      </c>
      <c r="H311" s="37" t="s">
        <v>337</v>
      </c>
      <c r="I311" s="37" t="s">
        <v>248</v>
      </c>
      <c r="J311" s="94" t="s">
        <v>415</v>
      </c>
      <c r="K311" s="37">
        <v>90000</v>
      </c>
    </row>
    <row r="312" spans="2:11" x14ac:dyDescent="0.25">
      <c r="B312" s="38"/>
      <c r="C312" s="38"/>
      <c r="D312" s="63"/>
      <c r="E312" s="40" t="s">
        <v>94</v>
      </c>
      <c r="F312" s="42" t="s">
        <v>252</v>
      </c>
      <c r="G312" s="41"/>
      <c r="H312" s="38"/>
      <c r="I312" s="38"/>
      <c r="J312" s="95"/>
      <c r="K312" s="37">
        <v>210000</v>
      </c>
    </row>
    <row r="313" spans="2:11" x14ac:dyDescent="0.25">
      <c r="B313" s="37" t="s">
        <v>250</v>
      </c>
      <c r="C313" s="39" t="s">
        <v>250</v>
      </c>
      <c r="D313" s="62" t="s">
        <v>250</v>
      </c>
      <c r="E313" s="44" t="s">
        <v>416</v>
      </c>
      <c r="F313" s="37" t="s">
        <v>250</v>
      </c>
      <c r="G313" s="41"/>
      <c r="H313" s="38"/>
      <c r="I313" s="38"/>
      <c r="J313" s="95"/>
      <c r="K313" s="42">
        <v>210000</v>
      </c>
    </row>
    <row r="314" spans="2:11" x14ac:dyDescent="0.25">
      <c r="B314" s="37" t="s">
        <v>417</v>
      </c>
      <c r="C314" s="39" t="s">
        <v>250</v>
      </c>
      <c r="D314" s="62" t="s">
        <v>250</v>
      </c>
      <c r="E314" s="40" t="s">
        <v>95</v>
      </c>
      <c r="F314" s="37" t="s">
        <v>246</v>
      </c>
      <c r="G314" s="41">
        <v>45893</v>
      </c>
      <c r="H314" s="37" t="s">
        <v>263</v>
      </c>
      <c r="I314" s="37" t="s">
        <v>248</v>
      </c>
      <c r="J314" s="94" t="s">
        <v>291</v>
      </c>
      <c r="K314" s="37">
        <v>65000</v>
      </c>
    </row>
    <row r="315" spans="2:11" x14ac:dyDescent="0.25">
      <c r="B315" s="37" t="s">
        <v>250</v>
      </c>
      <c r="C315" s="39" t="s">
        <v>250</v>
      </c>
      <c r="D315" s="62" t="s">
        <v>250</v>
      </c>
      <c r="E315" s="40" t="s">
        <v>95</v>
      </c>
      <c r="F315" s="37" t="s">
        <v>250</v>
      </c>
      <c r="G315" s="41">
        <v>45903</v>
      </c>
      <c r="H315" s="37" t="s">
        <v>344</v>
      </c>
      <c r="I315" s="37" t="s">
        <v>248</v>
      </c>
      <c r="J315" s="94" t="s">
        <v>418</v>
      </c>
      <c r="K315" s="37">
        <v>50000</v>
      </c>
    </row>
    <row r="316" spans="2:11" x14ac:dyDescent="0.25">
      <c r="B316" s="37" t="s">
        <v>250</v>
      </c>
      <c r="C316" s="39" t="s">
        <v>250</v>
      </c>
      <c r="D316" s="62" t="s">
        <v>250</v>
      </c>
      <c r="E316" s="40" t="s">
        <v>95</v>
      </c>
      <c r="F316" s="37" t="s">
        <v>250</v>
      </c>
      <c r="G316" s="41">
        <v>45914</v>
      </c>
      <c r="H316" s="37" t="s">
        <v>274</v>
      </c>
      <c r="I316" s="37" t="s">
        <v>248</v>
      </c>
      <c r="J316" s="94" t="s">
        <v>256</v>
      </c>
      <c r="K316" s="37">
        <v>65000</v>
      </c>
    </row>
    <row r="317" spans="2:11" x14ac:dyDescent="0.25">
      <c r="B317" s="38"/>
      <c r="C317" s="38"/>
      <c r="D317" s="63"/>
      <c r="E317" s="40" t="s">
        <v>95</v>
      </c>
      <c r="F317" s="42" t="s">
        <v>252</v>
      </c>
      <c r="G317" s="41"/>
      <c r="H317" s="38"/>
      <c r="I317" s="38"/>
      <c r="J317" s="95"/>
      <c r="K317" s="37">
        <v>180000</v>
      </c>
    </row>
    <row r="318" spans="2:11" x14ac:dyDescent="0.25">
      <c r="B318" s="37" t="s">
        <v>250</v>
      </c>
      <c r="C318" s="39" t="s">
        <v>250</v>
      </c>
      <c r="D318" s="62" t="s">
        <v>250</v>
      </c>
      <c r="E318" s="44" t="s">
        <v>419</v>
      </c>
      <c r="F318" s="37" t="s">
        <v>250</v>
      </c>
      <c r="G318" s="41"/>
      <c r="H318" s="38"/>
      <c r="I318" s="38"/>
      <c r="J318" s="95"/>
      <c r="K318" s="37">
        <v>180000</v>
      </c>
    </row>
    <row r="319" spans="2:11" x14ac:dyDescent="0.25">
      <c r="B319" s="37" t="s">
        <v>420</v>
      </c>
      <c r="C319" s="39" t="s">
        <v>421</v>
      </c>
      <c r="D319" s="62" t="s">
        <v>250</v>
      </c>
      <c r="E319" s="40" t="s">
        <v>30</v>
      </c>
      <c r="F319" s="37" t="s">
        <v>246</v>
      </c>
      <c r="G319" s="41">
        <v>45892</v>
      </c>
      <c r="H319" s="37" t="s">
        <v>261</v>
      </c>
      <c r="I319" s="37" t="s">
        <v>248</v>
      </c>
      <c r="J319" s="94" t="s">
        <v>271</v>
      </c>
      <c r="K319" s="37">
        <v>30000</v>
      </c>
    </row>
    <row r="320" spans="2:11" x14ac:dyDescent="0.25">
      <c r="B320" s="37" t="s">
        <v>250</v>
      </c>
      <c r="C320" s="39" t="s">
        <v>250</v>
      </c>
      <c r="D320" s="62" t="s">
        <v>250</v>
      </c>
      <c r="E320" s="40" t="s">
        <v>30</v>
      </c>
      <c r="F320" s="37" t="s">
        <v>250</v>
      </c>
      <c r="G320" s="41">
        <v>45893</v>
      </c>
      <c r="H320" s="37" t="s">
        <v>263</v>
      </c>
      <c r="I320" s="37" t="s">
        <v>248</v>
      </c>
      <c r="J320" s="94" t="s">
        <v>332</v>
      </c>
      <c r="K320" s="37">
        <v>115000</v>
      </c>
    </row>
    <row r="321" spans="2:11" x14ac:dyDescent="0.25">
      <c r="B321" s="37" t="s">
        <v>250</v>
      </c>
      <c r="C321" s="39" t="s">
        <v>250</v>
      </c>
      <c r="D321" s="62" t="s">
        <v>250</v>
      </c>
      <c r="E321" s="40" t="s">
        <v>30</v>
      </c>
      <c r="F321" s="37" t="s">
        <v>250</v>
      </c>
      <c r="G321" s="41">
        <v>45899</v>
      </c>
      <c r="H321" s="37" t="s">
        <v>265</v>
      </c>
      <c r="I321" s="37" t="s">
        <v>248</v>
      </c>
      <c r="J321" s="94" t="s">
        <v>333</v>
      </c>
      <c r="K321" s="37">
        <v>30000</v>
      </c>
    </row>
    <row r="322" spans="2:11" x14ac:dyDescent="0.25">
      <c r="B322" s="37" t="s">
        <v>250</v>
      </c>
      <c r="C322" s="39" t="s">
        <v>250</v>
      </c>
      <c r="D322" s="62" t="s">
        <v>250</v>
      </c>
      <c r="E322" s="40" t="s">
        <v>30</v>
      </c>
      <c r="F322" s="37" t="s">
        <v>250</v>
      </c>
      <c r="G322" s="41">
        <v>45906</v>
      </c>
      <c r="H322" s="37" t="s">
        <v>269</v>
      </c>
      <c r="I322" s="37" t="s">
        <v>248</v>
      </c>
      <c r="J322" s="94" t="s">
        <v>271</v>
      </c>
      <c r="K322" s="37">
        <v>30000</v>
      </c>
    </row>
    <row r="323" spans="2:11" x14ac:dyDescent="0.25">
      <c r="B323" s="37" t="s">
        <v>250</v>
      </c>
      <c r="C323" s="39" t="s">
        <v>250</v>
      </c>
      <c r="D323" s="62" t="s">
        <v>250</v>
      </c>
      <c r="E323" s="40" t="s">
        <v>30</v>
      </c>
      <c r="F323" s="37" t="s">
        <v>250</v>
      </c>
      <c r="G323" s="41">
        <v>45907</v>
      </c>
      <c r="H323" s="37" t="s">
        <v>255</v>
      </c>
      <c r="I323" s="37" t="s">
        <v>248</v>
      </c>
      <c r="J323" s="94" t="s">
        <v>306</v>
      </c>
      <c r="K323" s="37">
        <v>175000</v>
      </c>
    </row>
    <row r="324" spans="2:11" x14ac:dyDescent="0.25">
      <c r="B324" s="37" t="s">
        <v>250</v>
      </c>
      <c r="C324" s="39" t="s">
        <v>250</v>
      </c>
      <c r="D324" s="62" t="s">
        <v>250</v>
      </c>
      <c r="E324" s="40" t="s">
        <v>30</v>
      </c>
      <c r="F324" s="37" t="s">
        <v>250</v>
      </c>
      <c r="G324" s="41">
        <v>45913</v>
      </c>
      <c r="H324" s="37" t="s">
        <v>273</v>
      </c>
      <c r="I324" s="37" t="s">
        <v>248</v>
      </c>
      <c r="J324" s="94" t="s">
        <v>271</v>
      </c>
      <c r="K324" s="37">
        <v>30000</v>
      </c>
    </row>
    <row r="325" spans="2:11" x14ac:dyDescent="0.25">
      <c r="B325" s="37" t="s">
        <v>250</v>
      </c>
      <c r="C325" s="39" t="s">
        <v>250</v>
      </c>
      <c r="D325" s="62" t="s">
        <v>250</v>
      </c>
      <c r="E325" s="40" t="s">
        <v>30</v>
      </c>
      <c r="F325" s="37" t="s">
        <v>250</v>
      </c>
      <c r="G325" s="41">
        <v>45914</v>
      </c>
      <c r="H325" s="37" t="s">
        <v>274</v>
      </c>
      <c r="I325" s="37" t="s">
        <v>248</v>
      </c>
      <c r="J325" s="94" t="s">
        <v>306</v>
      </c>
      <c r="K325" s="37">
        <v>150000</v>
      </c>
    </row>
    <row r="326" spans="2:11" x14ac:dyDescent="0.25">
      <c r="B326" s="37" t="s">
        <v>250</v>
      </c>
      <c r="C326" s="39" t="s">
        <v>250</v>
      </c>
      <c r="D326" s="62" t="s">
        <v>250</v>
      </c>
      <c r="E326" s="40" t="s">
        <v>30</v>
      </c>
      <c r="F326" s="37" t="s">
        <v>250</v>
      </c>
      <c r="G326" s="41">
        <v>45920</v>
      </c>
      <c r="H326" s="37" t="s">
        <v>276</v>
      </c>
      <c r="I326" s="37" t="s">
        <v>248</v>
      </c>
      <c r="J326" s="94" t="s">
        <v>356</v>
      </c>
      <c r="K326" s="37">
        <v>30000</v>
      </c>
    </row>
    <row r="327" spans="2:11" x14ac:dyDescent="0.25">
      <c r="B327" s="37" t="s">
        <v>250</v>
      </c>
      <c r="C327" s="39" t="s">
        <v>250</v>
      </c>
      <c r="D327" s="62" t="s">
        <v>250</v>
      </c>
      <c r="E327" s="40" t="s">
        <v>30</v>
      </c>
      <c r="F327" s="37" t="s">
        <v>250</v>
      </c>
      <c r="G327" s="41">
        <v>45921</v>
      </c>
      <c r="H327" s="37" t="s">
        <v>257</v>
      </c>
      <c r="I327" s="37" t="s">
        <v>248</v>
      </c>
      <c r="J327" s="94" t="s">
        <v>306</v>
      </c>
      <c r="K327" s="37">
        <v>180000</v>
      </c>
    </row>
    <row r="328" spans="2:11" x14ac:dyDescent="0.25">
      <c r="B328" s="38"/>
      <c r="C328" s="38"/>
      <c r="D328" s="63"/>
      <c r="E328" s="40" t="s">
        <v>30</v>
      </c>
      <c r="F328" s="42" t="s">
        <v>252</v>
      </c>
      <c r="G328" s="41"/>
      <c r="H328" s="38"/>
      <c r="I328" s="38"/>
      <c r="J328" s="95"/>
      <c r="K328" s="37">
        <v>770000</v>
      </c>
    </row>
    <row r="329" spans="2:11" x14ac:dyDescent="0.25">
      <c r="B329" s="37" t="s">
        <v>250</v>
      </c>
      <c r="C329" s="39" t="s">
        <v>250</v>
      </c>
      <c r="D329" s="62" t="s">
        <v>250</v>
      </c>
      <c r="E329" s="44" t="s">
        <v>422</v>
      </c>
      <c r="F329" s="37" t="s">
        <v>250</v>
      </c>
      <c r="G329" s="41"/>
      <c r="H329" s="38"/>
      <c r="I329" s="38"/>
      <c r="J329" s="95"/>
      <c r="K329" s="42">
        <v>770000</v>
      </c>
    </row>
    <row r="330" spans="2:11" x14ac:dyDescent="0.25">
      <c r="B330" s="37" t="s">
        <v>423</v>
      </c>
      <c r="C330" s="39" t="s">
        <v>424</v>
      </c>
      <c r="D330" s="62" t="s">
        <v>250</v>
      </c>
      <c r="E330" s="40" t="s">
        <v>96</v>
      </c>
      <c r="F330" s="37" t="s">
        <v>246</v>
      </c>
      <c r="G330" s="41">
        <v>45907</v>
      </c>
      <c r="H330" s="37" t="s">
        <v>255</v>
      </c>
      <c r="I330" s="37" t="s">
        <v>248</v>
      </c>
      <c r="J330" s="94" t="s">
        <v>371</v>
      </c>
      <c r="K330" s="37">
        <v>130000</v>
      </c>
    </row>
    <row r="331" spans="2:11" x14ac:dyDescent="0.25">
      <c r="B331" s="37" t="s">
        <v>250</v>
      </c>
      <c r="C331" s="39" t="s">
        <v>250</v>
      </c>
      <c r="D331" s="62" t="s">
        <v>250</v>
      </c>
      <c r="E331" s="40" t="s">
        <v>96</v>
      </c>
      <c r="F331" s="37" t="s">
        <v>250</v>
      </c>
      <c r="G331" s="41">
        <v>45914</v>
      </c>
      <c r="H331" s="37" t="s">
        <v>274</v>
      </c>
      <c r="I331" s="37" t="s">
        <v>248</v>
      </c>
      <c r="J331" s="94" t="s">
        <v>371</v>
      </c>
      <c r="K331" s="37">
        <v>135000</v>
      </c>
    </row>
    <row r="332" spans="2:11" x14ac:dyDescent="0.25">
      <c r="B332" s="37" t="s">
        <v>250</v>
      </c>
      <c r="C332" s="39" t="s">
        <v>250</v>
      </c>
      <c r="D332" s="62" t="s">
        <v>250</v>
      </c>
      <c r="E332" s="40" t="s">
        <v>96</v>
      </c>
      <c r="F332" s="37" t="s">
        <v>250</v>
      </c>
      <c r="G332" s="41">
        <v>45921</v>
      </c>
      <c r="H332" s="37" t="s">
        <v>257</v>
      </c>
      <c r="I332" s="37" t="s">
        <v>248</v>
      </c>
      <c r="J332" s="94" t="s">
        <v>371</v>
      </c>
      <c r="K332" s="37">
        <v>110000</v>
      </c>
    </row>
    <row r="333" spans="2:11" x14ac:dyDescent="0.25">
      <c r="B333" s="38"/>
      <c r="C333" s="38"/>
      <c r="D333" s="63"/>
      <c r="E333" s="40" t="s">
        <v>96</v>
      </c>
      <c r="F333" s="42" t="s">
        <v>252</v>
      </c>
      <c r="G333" s="41"/>
      <c r="H333" s="38"/>
      <c r="I333" s="38"/>
      <c r="J333" s="95"/>
      <c r="K333" s="37">
        <v>375000</v>
      </c>
    </row>
    <row r="334" spans="2:11" x14ac:dyDescent="0.25">
      <c r="B334" s="37" t="s">
        <v>250</v>
      </c>
      <c r="C334" s="39" t="s">
        <v>250</v>
      </c>
      <c r="D334" s="62" t="s">
        <v>250</v>
      </c>
      <c r="E334" s="44" t="s">
        <v>425</v>
      </c>
      <c r="F334" s="37" t="s">
        <v>250</v>
      </c>
      <c r="G334" s="41"/>
      <c r="H334" s="38"/>
      <c r="I334" s="38"/>
      <c r="J334" s="95"/>
      <c r="K334" s="37">
        <v>375000</v>
      </c>
    </row>
    <row r="335" spans="2:11" x14ac:dyDescent="0.25">
      <c r="B335" s="37" t="s">
        <v>426</v>
      </c>
      <c r="C335" s="39" t="s">
        <v>427</v>
      </c>
      <c r="D335" s="62" t="s">
        <v>250</v>
      </c>
      <c r="E335" s="40" t="s">
        <v>219</v>
      </c>
      <c r="F335" s="37" t="s">
        <v>246</v>
      </c>
      <c r="G335" s="41">
        <v>45914</v>
      </c>
      <c r="H335" s="37" t="s">
        <v>274</v>
      </c>
      <c r="I335" s="37" t="s">
        <v>248</v>
      </c>
      <c r="J335" s="94" t="s">
        <v>428</v>
      </c>
      <c r="K335" s="37">
        <v>80000</v>
      </c>
    </row>
    <row r="336" spans="2:11" x14ac:dyDescent="0.25">
      <c r="B336" s="38"/>
      <c r="C336" s="38"/>
      <c r="D336" s="63"/>
      <c r="E336" s="40" t="s">
        <v>219</v>
      </c>
      <c r="F336" s="42" t="s">
        <v>252</v>
      </c>
      <c r="G336" s="41"/>
      <c r="H336" s="38"/>
      <c r="I336" s="38"/>
      <c r="J336" s="95"/>
      <c r="K336" s="37">
        <v>80000</v>
      </c>
    </row>
    <row r="337" spans="2:11" x14ac:dyDescent="0.25">
      <c r="B337" s="37" t="s">
        <v>250</v>
      </c>
      <c r="C337" s="39" t="s">
        <v>250</v>
      </c>
      <c r="D337" s="62" t="s">
        <v>250</v>
      </c>
      <c r="E337" s="44" t="s">
        <v>429</v>
      </c>
      <c r="F337" s="37" t="s">
        <v>250</v>
      </c>
      <c r="G337" s="41"/>
      <c r="H337" s="38"/>
      <c r="I337" s="38"/>
      <c r="J337" s="95"/>
      <c r="K337" s="37">
        <v>80000</v>
      </c>
    </row>
    <row r="338" spans="2:11" x14ac:dyDescent="0.25">
      <c r="B338" s="37" t="s">
        <v>430</v>
      </c>
      <c r="C338" s="39" t="s">
        <v>431</v>
      </c>
      <c r="D338" s="62" t="s">
        <v>250</v>
      </c>
      <c r="E338" s="40" t="s">
        <v>200</v>
      </c>
      <c r="F338" s="37" t="s">
        <v>246</v>
      </c>
      <c r="G338" s="41">
        <v>45892</v>
      </c>
      <c r="H338" s="37" t="s">
        <v>261</v>
      </c>
      <c r="I338" s="37" t="s">
        <v>248</v>
      </c>
      <c r="J338" s="94" t="s">
        <v>319</v>
      </c>
      <c r="K338" s="37">
        <v>20000</v>
      </c>
    </row>
    <row r="339" spans="2:11" x14ac:dyDescent="0.25">
      <c r="B339" s="37" t="s">
        <v>250</v>
      </c>
      <c r="C339" s="39" t="s">
        <v>250</v>
      </c>
      <c r="D339" s="62" t="s">
        <v>250</v>
      </c>
      <c r="E339" s="40" t="s">
        <v>200</v>
      </c>
      <c r="F339" s="37" t="s">
        <v>250</v>
      </c>
      <c r="G339" s="41">
        <v>45900</v>
      </c>
      <c r="H339" s="37" t="s">
        <v>267</v>
      </c>
      <c r="I339" s="37" t="s">
        <v>248</v>
      </c>
      <c r="J339" s="94" t="s">
        <v>432</v>
      </c>
      <c r="K339" s="37">
        <v>100000</v>
      </c>
    </row>
    <row r="340" spans="2:11" x14ac:dyDescent="0.25">
      <c r="B340" s="37" t="s">
        <v>250</v>
      </c>
      <c r="C340" s="39" t="s">
        <v>250</v>
      </c>
      <c r="D340" s="62" t="s">
        <v>250</v>
      </c>
      <c r="E340" s="40" t="s">
        <v>200</v>
      </c>
      <c r="F340" s="37" t="s">
        <v>250</v>
      </c>
      <c r="G340" s="41">
        <v>45906</v>
      </c>
      <c r="H340" s="37" t="s">
        <v>269</v>
      </c>
      <c r="I340" s="37" t="s">
        <v>248</v>
      </c>
      <c r="J340" s="94" t="s">
        <v>319</v>
      </c>
      <c r="K340" s="37">
        <v>20000</v>
      </c>
    </row>
    <row r="341" spans="2:11" x14ac:dyDescent="0.25">
      <c r="B341" s="38"/>
      <c r="C341" s="38"/>
      <c r="D341" s="63"/>
      <c r="E341" s="40" t="s">
        <v>200</v>
      </c>
      <c r="F341" s="42" t="s">
        <v>252</v>
      </c>
      <c r="G341" s="41"/>
      <c r="H341" s="38"/>
      <c r="I341" s="38"/>
      <c r="J341" s="95"/>
      <c r="K341" s="37">
        <v>140000</v>
      </c>
    </row>
    <row r="342" spans="2:11" x14ac:dyDescent="0.25">
      <c r="B342" s="37" t="s">
        <v>250</v>
      </c>
      <c r="C342" s="39" t="s">
        <v>250</v>
      </c>
      <c r="D342" s="62" t="s">
        <v>250</v>
      </c>
      <c r="E342" s="44" t="s">
        <v>433</v>
      </c>
      <c r="F342" s="37" t="s">
        <v>250</v>
      </c>
      <c r="G342" s="41"/>
      <c r="H342" s="38"/>
      <c r="I342" s="38"/>
      <c r="J342" s="95"/>
      <c r="K342" s="37">
        <v>140000</v>
      </c>
    </row>
    <row r="343" spans="2:11" x14ac:dyDescent="0.25">
      <c r="B343" s="37" t="s">
        <v>434</v>
      </c>
      <c r="C343" s="39" t="s">
        <v>435</v>
      </c>
      <c r="D343" s="62" t="s">
        <v>250</v>
      </c>
      <c r="E343" s="40" t="s">
        <v>32</v>
      </c>
      <c r="F343" s="37" t="s">
        <v>246</v>
      </c>
      <c r="G343" s="41">
        <v>45900</v>
      </c>
      <c r="H343" s="37" t="s">
        <v>267</v>
      </c>
      <c r="I343" s="37" t="s">
        <v>248</v>
      </c>
      <c r="J343" s="94" t="s">
        <v>399</v>
      </c>
      <c r="K343" s="37">
        <v>300000</v>
      </c>
    </row>
    <row r="344" spans="2:11" x14ac:dyDescent="0.25">
      <c r="B344" s="37" t="s">
        <v>250</v>
      </c>
      <c r="C344" s="39" t="s">
        <v>250</v>
      </c>
      <c r="D344" s="62" t="s">
        <v>250</v>
      </c>
      <c r="E344" s="40" t="s">
        <v>32</v>
      </c>
      <c r="F344" s="37" t="s">
        <v>250</v>
      </c>
      <c r="G344" s="41">
        <v>45914</v>
      </c>
      <c r="H344" s="37" t="s">
        <v>274</v>
      </c>
      <c r="I344" s="37" t="s">
        <v>248</v>
      </c>
      <c r="J344" s="94" t="s">
        <v>401</v>
      </c>
      <c r="K344" s="37">
        <v>300000</v>
      </c>
    </row>
    <row r="345" spans="2:11" x14ac:dyDescent="0.25">
      <c r="B345" s="37" t="s">
        <v>250</v>
      </c>
      <c r="C345" s="39" t="s">
        <v>250</v>
      </c>
      <c r="D345" s="62" t="s">
        <v>250</v>
      </c>
      <c r="E345" s="40" t="s">
        <v>32</v>
      </c>
      <c r="F345" s="37" t="s">
        <v>250</v>
      </c>
      <c r="G345" s="41">
        <v>45921</v>
      </c>
      <c r="H345" s="37" t="s">
        <v>257</v>
      </c>
      <c r="I345" s="37" t="s">
        <v>248</v>
      </c>
      <c r="J345" s="94" t="s">
        <v>401</v>
      </c>
      <c r="K345" s="37">
        <v>300000</v>
      </c>
    </row>
    <row r="346" spans="2:11" x14ac:dyDescent="0.25">
      <c r="B346" s="38"/>
      <c r="C346" s="38"/>
      <c r="D346" s="63"/>
      <c r="E346" s="40" t="s">
        <v>32</v>
      </c>
      <c r="F346" s="42" t="s">
        <v>252</v>
      </c>
      <c r="G346" s="41"/>
      <c r="H346" s="38"/>
      <c r="I346" s="38"/>
      <c r="J346" s="95"/>
      <c r="K346" s="37">
        <v>900000</v>
      </c>
    </row>
    <row r="347" spans="2:11" x14ac:dyDescent="0.25">
      <c r="B347" s="37" t="s">
        <v>250</v>
      </c>
      <c r="C347" s="39" t="s">
        <v>250</v>
      </c>
      <c r="D347" s="62" t="s">
        <v>250</v>
      </c>
      <c r="E347" s="44" t="s">
        <v>436</v>
      </c>
      <c r="F347" s="37" t="s">
        <v>250</v>
      </c>
      <c r="G347" s="41"/>
      <c r="H347" s="38"/>
      <c r="I347" s="38"/>
      <c r="J347" s="95"/>
      <c r="K347" s="37">
        <v>900000</v>
      </c>
    </row>
    <row r="348" spans="2:11" x14ac:dyDescent="0.25">
      <c r="B348" s="37" t="s">
        <v>437</v>
      </c>
      <c r="C348" s="39" t="s">
        <v>438</v>
      </c>
      <c r="D348" s="62" t="s">
        <v>250</v>
      </c>
      <c r="E348" s="40" t="s">
        <v>98</v>
      </c>
      <c r="F348" s="37" t="s">
        <v>246</v>
      </c>
      <c r="G348" s="41">
        <v>45900</v>
      </c>
      <c r="H348" s="37" t="s">
        <v>267</v>
      </c>
      <c r="I348" s="37" t="s">
        <v>248</v>
      </c>
      <c r="J348" s="94" t="s">
        <v>439</v>
      </c>
      <c r="K348" s="37">
        <v>200000</v>
      </c>
    </row>
    <row r="349" spans="2:11" x14ac:dyDescent="0.25">
      <c r="B349" s="37" t="s">
        <v>250</v>
      </c>
      <c r="C349" s="39" t="s">
        <v>250</v>
      </c>
      <c r="D349" s="62" t="s">
        <v>250</v>
      </c>
      <c r="E349" s="40" t="s">
        <v>98</v>
      </c>
      <c r="F349" s="37" t="s">
        <v>250</v>
      </c>
      <c r="G349" s="41">
        <v>45922</v>
      </c>
      <c r="H349" s="37" t="s">
        <v>337</v>
      </c>
      <c r="I349" s="37" t="s">
        <v>248</v>
      </c>
      <c r="J349" s="94" t="s">
        <v>440</v>
      </c>
      <c r="K349" s="37">
        <v>105000</v>
      </c>
    </row>
    <row r="350" spans="2:11" x14ac:dyDescent="0.25">
      <c r="B350" s="38"/>
      <c r="C350" s="38"/>
      <c r="D350" s="63"/>
      <c r="E350" s="40" t="s">
        <v>98</v>
      </c>
      <c r="F350" s="42" t="s">
        <v>252</v>
      </c>
      <c r="G350" s="41"/>
      <c r="H350" s="38"/>
      <c r="I350" s="38"/>
      <c r="J350" s="95"/>
      <c r="K350" s="37">
        <v>305000</v>
      </c>
    </row>
    <row r="351" spans="2:11" x14ac:dyDescent="0.25">
      <c r="B351" s="37" t="s">
        <v>250</v>
      </c>
      <c r="C351" s="39" t="s">
        <v>250</v>
      </c>
      <c r="D351" s="62" t="s">
        <v>250</v>
      </c>
      <c r="E351" s="44" t="s">
        <v>441</v>
      </c>
      <c r="F351" s="37" t="s">
        <v>250</v>
      </c>
      <c r="G351" s="41"/>
      <c r="H351" s="38"/>
      <c r="I351" s="38"/>
      <c r="J351" s="95"/>
      <c r="K351" s="37">
        <v>305000</v>
      </c>
    </row>
    <row r="352" spans="2:11" x14ac:dyDescent="0.25">
      <c r="B352" s="37" t="s">
        <v>442</v>
      </c>
      <c r="C352" s="39" t="s">
        <v>250</v>
      </c>
      <c r="D352" s="62" t="s">
        <v>250</v>
      </c>
      <c r="E352" s="40" t="s">
        <v>99</v>
      </c>
      <c r="F352" s="37" t="s">
        <v>246</v>
      </c>
      <c r="G352" s="41">
        <v>45921</v>
      </c>
      <c r="H352" s="37" t="s">
        <v>257</v>
      </c>
      <c r="I352" s="37" t="s">
        <v>248</v>
      </c>
      <c r="J352" s="94" t="s">
        <v>311</v>
      </c>
      <c r="K352" s="37">
        <v>55000</v>
      </c>
    </row>
    <row r="353" spans="2:11" x14ac:dyDescent="0.25">
      <c r="B353" s="38"/>
      <c r="C353" s="38"/>
      <c r="D353" s="63"/>
      <c r="E353" s="40" t="s">
        <v>99</v>
      </c>
      <c r="F353" s="42" t="s">
        <v>252</v>
      </c>
      <c r="G353" s="41"/>
      <c r="H353" s="38"/>
      <c r="I353" s="38"/>
      <c r="J353" s="95"/>
      <c r="K353" s="37">
        <v>55000</v>
      </c>
    </row>
    <row r="354" spans="2:11" x14ac:dyDescent="0.25">
      <c r="B354" s="37" t="s">
        <v>250</v>
      </c>
      <c r="C354" s="39" t="s">
        <v>250</v>
      </c>
      <c r="D354" s="62" t="s">
        <v>250</v>
      </c>
      <c r="E354" s="44" t="s">
        <v>443</v>
      </c>
      <c r="F354" s="37" t="s">
        <v>250</v>
      </c>
      <c r="G354" s="41"/>
      <c r="H354" s="38"/>
      <c r="I354" s="38"/>
      <c r="J354" s="95"/>
      <c r="K354" s="37">
        <v>55000</v>
      </c>
    </row>
    <row r="355" spans="2:11" x14ac:dyDescent="0.25">
      <c r="B355" s="37" t="s">
        <v>444</v>
      </c>
      <c r="C355" s="39" t="s">
        <v>445</v>
      </c>
      <c r="D355" s="62" t="s">
        <v>250</v>
      </c>
      <c r="E355" s="40" t="s">
        <v>101</v>
      </c>
      <c r="F355" s="37" t="s">
        <v>246</v>
      </c>
      <c r="G355" s="41">
        <v>45892</v>
      </c>
      <c r="H355" s="37" t="s">
        <v>261</v>
      </c>
      <c r="I355" s="37" t="s">
        <v>248</v>
      </c>
      <c r="J355" s="94" t="s">
        <v>271</v>
      </c>
      <c r="K355" s="37">
        <v>30000</v>
      </c>
    </row>
    <row r="356" spans="2:11" x14ac:dyDescent="0.25">
      <c r="B356" s="37" t="s">
        <v>250</v>
      </c>
      <c r="C356" s="39" t="s">
        <v>250</v>
      </c>
      <c r="D356" s="62" t="s">
        <v>250</v>
      </c>
      <c r="E356" s="40" t="s">
        <v>101</v>
      </c>
      <c r="F356" s="37" t="s">
        <v>250</v>
      </c>
      <c r="G356" s="41">
        <v>45899</v>
      </c>
      <c r="H356" s="37" t="s">
        <v>265</v>
      </c>
      <c r="I356" s="37" t="s">
        <v>248</v>
      </c>
      <c r="J356" s="94" t="s">
        <v>333</v>
      </c>
      <c r="K356" s="37">
        <v>30000</v>
      </c>
    </row>
    <row r="357" spans="2:11" x14ac:dyDescent="0.25">
      <c r="B357" s="37" t="s">
        <v>250</v>
      </c>
      <c r="C357" s="39" t="s">
        <v>250</v>
      </c>
      <c r="D357" s="62" t="s">
        <v>250</v>
      </c>
      <c r="E357" s="40" t="s">
        <v>101</v>
      </c>
      <c r="F357" s="37" t="s">
        <v>250</v>
      </c>
      <c r="G357" s="41">
        <v>45906</v>
      </c>
      <c r="H357" s="37" t="s">
        <v>269</v>
      </c>
      <c r="I357" s="37" t="s">
        <v>248</v>
      </c>
      <c r="J357" s="94" t="s">
        <v>271</v>
      </c>
      <c r="K357" s="37">
        <v>30000</v>
      </c>
    </row>
    <row r="358" spans="2:11" x14ac:dyDescent="0.25">
      <c r="B358" s="37" t="s">
        <v>250</v>
      </c>
      <c r="C358" s="39" t="s">
        <v>250</v>
      </c>
      <c r="D358" s="62" t="s">
        <v>250</v>
      </c>
      <c r="E358" s="40" t="s">
        <v>101</v>
      </c>
      <c r="F358" s="37" t="s">
        <v>250</v>
      </c>
      <c r="G358" s="41">
        <v>45913</v>
      </c>
      <c r="H358" s="37" t="s">
        <v>273</v>
      </c>
      <c r="I358" s="37" t="s">
        <v>248</v>
      </c>
      <c r="J358" s="94" t="s">
        <v>271</v>
      </c>
      <c r="K358" s="37">
        <v>30000</v>
      </c>
    </row>
    <row r="359" spans="2:11" x14ac:dyDescent="0.25">
      <c r="B359" s="37" t="s">
        <v>250</v>
      </c>
      <c r="C359" s="39" t="s">
        <v>250</v>
      </c>
      <c r="D359" s="62" t="s">
        <v>250</v>
      </c>
      <c r="E359" s="40" t="s">
        <v>101</v>
      </c>
      <c r="F359" s="37" t="s">
        <v>250</v>
      </c>
      <c r="G359" s="41">
        <v>45920</v>
      </c>
      <c r="H359" s="37" t="s">
        <v>276</v>
      </c>
      <c r="I359" s="37" t="s">
        <v>248</v>
      </c>
      <c r="J359" s="94" t="s">
        <v>356</v>
      </c>
      <c r="K359" s="37">
        <v>30000</v>
      </c>
    </row>
    <row r="360" spans="2:11" x14ac:dyDescent="0.25">
      <c r="B360" s="38"/>
      <c r="C360" s="38"/>
      <c r="D360" s="63"/>
      <c r="E360" s="40" t="s">
        <v>101</v>
      </c>
      <c r="F360" s="42" t="s">
        <v>252</v>
      </c>
      <c r="G360" s="41"/>
      <c r="H360" s="38"/>
      <c r="I360" s="38"/>
      <c r="J360" s="95"/>
      <c r="K360" s="37">
        <v>150000</v>
      </c>
    </row>
    <row r="361" spans="2:11" x14ac:dyDescent="0.25">
      <c r="B361" s="37" t="s">
        <v>250</v>
      </c>
      <c r="C361" s="39" t="s">
        <v>250</v>
      </c>
      <c r="D361" s="62" t="s">
        <v>250</v>
      </c>
      <c r="E361" s="44" t="s">
        <v>446</v>
      </c>
      <c r="F361" s="37" t="s">
        <v>250</v>
      </c>
      <c r="G361" s="41"/>
      <c r="H361" s="38"/>
      <c r="I361" s="38"/>
      <c r="J361" s="95"/>
      <c r="K361" s="37">
        <v>150000</v>
      </c>
    </row>
    <row r="362" spans="2:11" x14ac:dyDescent="0.25">
      <c r="B362" s="37" t="s">
        <v>447</v>
      </c>
      <c r="C362" s="39" t="s">
        <v>250</v>
      </c>
      <c r="D362" s="62" t="s">
        <v>250</v>
      </c>
      <c r="E362" s="40" t="s">
        <v>220</v>
      </c>
      <c r="F362" s="37" t="s">
        <v>246</v>
      </c>
      <c r="G362" s="41">
        <v>45914</v>
      </c>
      <c r="H362" s="37" t="s">
        <v>274</v>
      </c>
      <c r="I362" s="37" t="s">
        <v>248</v>
      </c>
      <c r="J362" s="94" t="s">
        <v>390</v>
      </c>
      <c r="K362" s="37">
        <v>100000</v>
      </c>
    </row>
    <row r="363" spans="2:11" x14ac:dyDescent="0.25">
      <c r="B363" s="38"/>
      <c r="C363" s="38"/>
      <c r="D363" s="63"/>
      <c r="E363" s="40" t="s">
        <v>220</v>
      </c>
      <c r="F363" s="42" t="s">
        <v>252</v>
      </c>
      <c r="G363" s="41"/>
      <c r="H363" s="38"/>
      <c r="I363" s="38"/>
      <c r="J363" s="95"/>
      <c r="K363" s="37">
        <v>100000</v>
      </c>
    </row>
    <row r="364" spans="2:11" x14ac:dyDescent="0.25">
      <c r="B364" s="37" t="s">
        <v>250</v>
      </c>
      <c r="C364" s="39" t="s">
        <v>250</v>
      </c>
      <c r="D364" s="62" t="s">
        <v>250</v>
      </c>
      <c r="E364" s="44" t="s">
        <v>448</v>
      </c>
      <c r="F364" s="37" t="s">
        <v>250</v>
      </c>
      <c r="G364" s="41"/>
      <c r="H364" s="38"/>
      <c r="I364" s="38"/>
      <c r="J364" s="95"/>
      <c r="K364" s="37">
        <v>100000</v>
      </c>
    </row>
    <row r="365" spans="2:11" x14ac:dyDescent="0.25">
      <c r="B365" s="37" t="s">
        <v>449</v>
      </c>
      <c r="C365" s="39" t="s">
        <v>250</v>
      </c>
      <c r="D365" s="62" t="s">
        <v>250</v>
      </c>
      <c r="E365" s="40" t="s">
        <v>221</v>
      </c>
      <c r="F365" s="37" t="s">
        <v>246</v>
      </c>
      <c r="G365" s="41">
        <v>45866</v>
      </c>
      <c r="H365" s="37" t="s">
        <v>450</v>
      </c>
      <c r="I365" s="37" t="s">
        <v>248</v>
      </c>
      <c r="J365" s="94" t="s">
        <v>451</v>
      </c>
      <c r="K365" s="37">
        <v>2190519</v>
      </c>
    </row>
    <row r="366" spans="2:11" x14ac:dyDescent="0.25">
      <c r="B366" s="38"/>
      <c r="C366" s="38"/>
      <c r="D366" s="63"/>
      <c r="E366" s="40" t="s">
        <v>221</v>
      </c>
      <c r="F366" s="42" t="s">
        <v>252</v>
      </c>
      <c r="G366" s="41"/>
      <c r="H366" s="38"/>
      <c r="I366" s="38"/>
      <c r="J366" s="95"/>
      <c r="K366" s="37">
        <v>2190519</v>
      </c>
    </row>
    <row r="367" spans="2:11" x14ac:dyDescent="0.25">
      <c r="B367" s="37" t="s">
        <v>250</v>
      </c>
      <c r="C367" s="39" t="s">
        <v>250</v>
      </c>
      <c r="D367" s="62" t="s">
        <v>250</v>
      </c>
      <c r="E367" s="44" t="s">
        <v>452</v>
      </c>
      <c r="F367" s="37" t="s">
        <v>250</v>
      </c>
      <c r="G367" s="41"/>
      <c r="H367" s="38"/>
      <c r="I367" s="38"/>
      <c r="J367" s="95"/>
      <c r="K367" s="37">
        <v>2190519</v>
      </c>
    </row>
    <row r="368" spans="2:11" x14ac:dyDescent="0.25">
      <c r="B368" s="37" t="s">
        <v>453</v>
      </c>
      <c r="C368" s="39" t="s">
        <v>454</v>
      </c>
      <c r="D368" s="62" t="s">
        <v>250</v>
      </c>
      <c r="E368" s="40" t="s">
        <v>35</v>
      </c>
      <c r="F368" s="37" t="s">
        <v>246</v>
      </c>
      <c r="G368" s="41">
        <v>45922</v>
      </c>
      <c r="H368" s="37" t="s">
        <v>337</v>
      </c>
      <c r="I368" s="37" t="s">
        <v>248</v>
      </c>
      <c r="J368" s="94" t="s">
        <v>410</v>
      </c>
      <c r="K368" s="37">
        <v>300000</v>
      </c>
    </row>
    <row r="369" spans="2:11" x14ac:dyDescent="0.25">
      <c r="B369" s="38"/>
      <c r="C369" s="38"/>
      <c r="D369" s="63"/>
      <c r="E369" s="40" t="s">
        <v>35</v>
      </c>
      <c r="F369" s="42" t="s">
        <v>252</v>
      </c>
      <c r="G369" s="41"/>
      <c r="H369" s="38"/>
      <c r="I369" s="38"/>
      <c r="J369" s="95"/>
      <c r="K369" s="37">
        <v>300000</v>
      </c>
    </row>
    <row r="370" spans="2:11" x14ac:dyDescent="0.25">
      <c r="B370" s="37" t="s">
        <v>250</v>
      </c>
      <c r="C370" s="39" t="s">
        <v>250</v>
      </c>
      <c r="D370" s="62" t="s">
        <v>250</v>
      </c>
      <c r="E370" s="44" t="s">
        <v>455</v>
      </c>
      <c r="F370" s="37" t="s">
        <v>250</v>
      </c>
      <c r="G370" s="41"/>
      <c r="H370" s="38"/>
      <c r="I370" s="38"/>
      <c r="J370" s="95"/>
      <c r="K370" s="37">
        <v>300000</v>
      </c>
    </row>
    <row r="371" spans="2:11" x14ac:dyDescent="0.25">
      <c r="B371" s="37" t="s">
        <v>456</v>
      </c>
      <c r="C371" s="39" t="s">
        <v>457</v>
      </c>
      <c r="D371" s="62" t="s">
        <v>250</v>
      </c>
      <c r="E371" s="40" t="s">
        <v>107</v>
      </c>
      <c r="F371" s="37" t="s">
        <v>246</v>
      </c>
      <c r="G371" s="41">
        <v>45894</v>
      </c>
      <c r="H371" s="37" t="s">
        <v>318</v>
      </c>
      <c r="I371" s="37" t="s">
        <v>248</v>
      </c>
      <c r="J371" s="94" t="s">
        <v>458</v>
      </c>
      <c r="K371" s="37">
        <v>80000</v>
      </c>
    </row>
    <row r="372" spans="2:11" x14ac:dyDescent="0.25">
      <c r="B372" s="37" t="s">
        <v>250</v>
      </c>
      <c r="C372" s="39" t="s">
        <v>250</v>
      </c>
      <c r="D372" s="62" t="s">
        <v>250</v>
      </c>
      <c r="E372" s="40" t="s">
        <v>107</v>
      </c>
      <c r="F372" s="37" t="s">
        <v>250</v>
      </c>
      <c r="G372" s="41">
        <v>45901</v>
      </c>
      <c r="H372" s="37" t="s">
        <v>295</v>
      </c>
      <c r="I372" s="37" t="s">
        <v>248</v>
      </c>
      <c r="J372" s="94" t="s">
        <v>458</v>
      </c>
      <c r="K372" s="37">
        <v>90000</v>
      </c>
    </row>
    <row r="373" spans="2:11" x14ac:dyDescent="0.25">
      <c r="B373" s="37" t="s">
        <v>250</v>
      </c>
      <c r="C373" s="39" t="s">
        <v>250</v>
      </c>
      <c r="D373" s="62" t="s">
        <v>250</v>
      </c>
      <c r="E373" s="40" t="s">
        <v>107</v>
      </c>
      <c r="F373" s="37" t="s">
        <v>250</v>
      </c>
      <c r="G373" s="41">
        <v>45904</v>
      </c>
      <c r="H373" s="37" t="s">
        <v>381</v>
      </c>
      <c r="I373" s="37" t="s">
        <v>248</v>
      </c>
      <c r="J373" s="94" t="s">
        <v>459</v>
      </c>
      <c r="K373" s="37">
        <v>150000</v>
      </c>
    </row>
    <row r="374" spans="2:11" x14ac:dyDescent="0.25">
      <c r="B374" s="37" t="s">
        <v>250</v>
      </c>
      <c r="C374" s="39" t="s">
        <v>250</v>
      </c>
      <c r="D374" s="62" t="s">
        <v>250</v>
      </c>
      <c r="E374" s="40" t="s">
        <v>107</v>
      </c>
      <c r="F374" s="37" t="s">
        <v>250</v>
      </c>
      <c r="G374" s="41">
        <v>45908</v>
      </c>
      <c r="H374" s="37" t="s">
        <v>297</v>
      </c>
      <c r="I374" s="37" t="s">
        <v>248</v>
      </c>
      <c r="J374" s="94" t="s">
        <v>460</v>
      </c>
      <c r="K374" s="37">
        <v>20000</v>
      </c>
    </row>
    <row r="375" spans="2:11" x14ac:dyDescent="0.25">
      <c r="B375" s="37" t="s">
        <v>250</v>
      </c>
      <c r="C375" s="39" t="s">
        <v>250</v>
      </c>
      <c r="D375" s="62" t="s">
        <v>250</v>
      </c>
      <c r="E375" s="40" t="s">
        <v>107</v>
      </c>
      <c r="F375" s="37" t="s">
        <v>250</v>
      </c>
      <c r="G375" s="41">
        <v>45915</v>
      </c>
      <c r="H375" s="37" t="s">
        <v>247</v>
      </c>
      <c r="I375" s="37" t="s">
        <v>248</v>
      </c>
      <c r="J375" s="94" t="s">
        <v>299</v>
      </c>
      <c r="K375" s="37">
        <v>20000</v>
      </c>
    </row>
    <row r="376" spans="2:11" x14ac:dyDescent="0.25">
      <c r="B376" s="37" t="s">
        <v>250</v>
      </c>
      <c r="C376" s="39" t="s">
        <v>250</v>
      </c>
      <c r="D376" s="62" t="s">
        <v>250</v>
      </c>
      <c r="E376" s="40" t="s">
        <v>107</v>
      </c>
      <c r="F376" s="37" t="s">
        <v>250</v>
      </c>
      <c r="G376" s="41">
        <v>45916</v>
      </c>
      <c r="H376" s="37" t="s">
        <v>375</v>
      </c>
      <c r="I376" s="37" t="s">
        <v>248</v>
      </c>
      <c r="J376" s="94" t="s">
        <v>461</v>
      </c>
      <c r="K376" s="37">
        <v>100000</v>
      </c>
    </row>
    <row r="377" spans="2:11" x14ac:dyDescent="0.25">
      <c r="B377" s="37" t="s">
        <v>250</v>
      </c>
      <c r="C377" s="39" t="s">
        <v>250</v>
      </c>
      <c r="D377" s="62" t="s">
        <v>250</v>
      </c>
      <c r="E377" s="40" t="s">
        <v>107</v>
      </c>
      <c r="F377" s="37" t="s">
        <v>250</v>
      </c>
      <c r="G377" s="41">
        <v>45918</v>
      </c>
      <c r="H377" s="37" t="s">
        <v>462</v>
      </c>
      <c r="I377" s="37" t="s">
        <v>248</v>
      </c>
      <c r="J377" s="94" t="s">
        <v>463</v>
      </c>
      <c r="K377" s="37">
        <v>50000</v>
      </c>
    </row>
    <row r="378" spans="2:11" x14ac:dyDescent="0.25">
      <c r="B378" s="38"/>
      <c r="C378" s="38"/>
      <c r="D378" s="63"/>
      <c r="E378" s="40" t="s">
        <v>107</v>
      </c>
      <c r="F378" s="42" t="s">
        <v>252</v>
      </c>
      <c r="G378" s="41"/>
      <c r="H378" s="38"/>
      <c r="I378" s="38"/>
      <c r="J378" s="95"/>
      <c r="K378" s="37">
        <v>510000</v>
      </c>
    </row>
    <row r="379" spans="2:11" x14ac:dyDescent="0.25">
      <c r="B379" s="37" t="s">
        <v>250</v>
      </c>
      <c r="C379" s="39" t="s">
        <v>250</v>
      </c>
      <c r="D379" s="62" t="s">
        <v>250</v>
      </c>
      <c r="E379" s="44" t="s">
        <v>464</v>
      </c>
      <c r="F379" s="37" t="s">
        <v>250</v>
      </c>
      <c r="G379" s="41"/>
      <c r="H379" s="38"/>
      <c r="I379" s="38"/>
      <c r="J379" s="95"/>
      <c r="K379" s="37">
        <v>510000</v>
      </c>
    </row>
    <row r="380" spans="2:11" x14ac:dyDescent="0.25">
      <c r="B380" s="37" t="s">
        <v>465</v>
      </c>
      <c r="C380" s="39" t="s">
        <v>466</v>
      </c>
      <c r="D380" s="62" t="s">
        <v>250</v>
      </c>
      <c r="E380" s="40" t="s">
        <v>222</v>
      </c>
      <c r="F380" s="37" t="s">
        <v>246</v>
      </c>
      <c r="G380" s="41">
        <v>45901</v>
      </c>
      <c r="H380" s="37" t="s">
        <v>295</v>
      </c>
      <c r="I380" s="37" t="s">
        <v>248</v>
      </c>
      <c r="J380" s="94" t="s">
        <v>467</v>
      </c>
      <c r="K380" s="37">
        <v>200000</v>
      </c>
    </row>
    <row r="381" spans="2:11" x14ac:dyDescent="0.25">
      <c r="B381" s="38"/>
      <c r="C381" s="38"/>
      <c r="D381" s="63"/>
      <c r="E381" s="40" t="s">
        <v>222</v>
      </c>
      <c r="F381" s="42" t="s">
        <v>252</v>
      </c>
      <c r="G381" s="41"/>
      <c r="H381" s="38"/>
      <c r="I381" s="38"/>
      <c r="J381" s="95"/>
      <c r="K381" s="37">
        <v>200000</v>
      </c>
    </row>
    <row r="382" spans="2:11" x14ac:dyDescent="0.25">
      <c r="B382" s="37" t="s">
        <v>250</v>
      </c>
      <c r="C382" s="39" t="s">
        <v>250</v>
      </c>
      <c r="D382" s="62" t="s">
        <v>250</v>
      </c>
      <c r="E382" s="44" t="s">
        <v>468</v>
      </c>
      <c r="F382" s="37" t="s">
        <v>250</v>
      </c>
      <c r="G382" s="41"/>
      <c r="H382" s="38"/>
      <c r="I382" s="38"/>
      <c r="J382" s="95"/>
      <c r="K382" s="37">
        <v>200000</v>
      </c>
    </row>
    <row r="383" spans="2:11" x14ac:dyDescent="0.25">
      <c r="B383" s="37" t="s">
        <v>469</v>
      </c>
      <c r="C383" s="39" t="s">
        <v>470</v>
      </c>
      <c r="D383" s="62" t="s">
        <v>250</v>
      </c>
      <c r="E383" s="40" t="s">
        <v>108</v>
      </c>
      <c r="F383" s="37" t="s">
        <v>246</v>
      </c>
      <c r="G383" s="41">
        <v>45893</v>
      </c>
      <c r="H383" s="37" t="s">
        <v>263</v>
      </c>
      <c r="I383" s="37" t="s">
        <v>248</v>
      </c>
      <c r="J383" s="94" t="s">
        <v>471</v>
      </c>
      <c r="K383" s="37">
        <v>150000</v>
      </c>
    </row>
    <row r="384" spans="2:11" x14ac:dyDescent="0.25">
      <c r="B384" s="37" t="s">
        <v>250</v>
      </c>
      <c r="C384" s="39" t="s">
        <v>250</v>
      </c>
      <c r="D384" s="62" t="s">
        <v>250</v>
      </c>
      <c r="E384" s="40" t="s">
        <v>108</v>
      </c>
      <c r="F384" s="37" t="s">
        <v>250</v>
      </c>
      <c r="G384" s="41">
        <v>45897</v>
      </c>
      <c r="H384" s="37" t="s">
        <v>472</v>
      </c>
      <c r="I384" s="37" t="s">
        <v>248</v>
      </c>
      <c r="J384" s="94" t="s">
        <v>473</v>
      </c>
      <c r="K384" s="37">
        <v>200000</v>
      </c>
    </row>
    <row r="385" spans="2:11" x14ac:dyDescent="0.25">
      <c r="B385" s="38"/>
      <c r="C385" s="38"/>
      <c r="D385" s="63"/>
      <c r="E385" s="40" t="s">
        <v>108</v>
      </c>
      <c r="F385" s="42" t="s">
        <v>252</v>
      </c>
      <c r="G385" s="41"/>
      <c r="H385" s="38"/>
      <c r="I385" s="38"/>
      <c r="J385" s="95"/>
      <c r="K385" s="37">
        <v>350000</v>
      </c>
    </row>
    <row r="386" spans="2:11" x14ac:dyDescent="0.25">
      <c r="B386" s="37" t="s">
        <v>250</v>
      </c>
      <c r="C386" s="39" t="s">
        <v>250</v>
      </c>
      <c r="D386" s="62" t="s">
        <v>250</v>
      </c>
      <c r="E386" s="44" t="s">
        <v>474</v>
      </c>
      <c r="F386" s="37" t="s">
        <v>250</v>
      </c>
      <c r="G386" s="41"/>
      <c r="H386" s="38"/>
      <c r="I386" s="38"/>
      <c r="J386" s="95"/>
      <c r="K386" s="37">
        <v>350000</v>
      </c>
    </row>
    <row r="387" spans="2:11" x14ac:dyDescent="0.25">
      <c r="B387" s="37" t="s">
        <v>475</v>
      </c>
      <c r="C387" s="39" t="s">
        <v>476</v>
      </c>
      <c r="D387" s="62" t="s">
        <v>250</v>
      </c>
      <c r="E387" s="40" t="s">
        <v>37</v>
      </c>
      <c r="F387" s="37" t="s">
        <v>246</v>
      </c>
      <c r="G387" s="41">
        <v>45900</v>
      </c>
      <c r="H387" s="37" t="s">
        <v>267</v>
      </c>
      <c r="I387" s="37" t="s">
        <v>248</v>
      </c>
      <c r="J387" s="94" t="s">
        <v>328</v>
      </c>
      <c r="K387" s="37">
        <v>105000</v>
      </c>
    </row>
    <row r="388" spans="2:11" x14ac:dyDescent="0.25">
      <c r="B388" s="37" t="s">
        <v>250</v>
      </c>
      <c r="C388" s="39" t="s">
        <v>250</v>
      </c>
      <c r="D388" s="62" t="s">
        <v>250</v>
      </c>
      <c r="E388" s="40" t="s">
        <v>37</v>
      </c>
      <c r="F388" s="37" t="s">
        <v>250</v>
      </c>
      <c r="G388" s="41">
        <v>45903</v>
      </c>
      <c r="H388" s="37" t="s">
        <v>344</v>
      </c>
      <c r="I388" s="37" t="s">
        <v>248</v>
      </c>
      <c r="J388" s="94" t="s">
        <v>477</v>
      </c>
      <c r="K388" s="37">
        <v>50000</v>
      </c>
    </row>
    <row r="389" spans="2:11" x14ac:dyDescent="0.25">
      <c r="B389" s="37" t="s">
        <v>250</v>
      </c>
      <c r="C389" s="39" t="s">
        <v>250</v>
      </c>
      <c r="D389" s="62" t="s">
        <v>250</v>
      </c>
      <c r="E389" s="40" t="s">
        <v>37</v>
      </c>
      <c r="F389" s="37" t="s">
        <v>250</v>
      </c>
      <c r="G389" s="41">
        <v>45914</v>
      </c>
      <c r="H389" s="37" t="s">
        <v>274</v>
      </c>
      <c r="I389" s="37" t="s">
        <v>248</v>
      </c>
      <c r="J389" s="94" t="s">
        <v>272</v>
      </c>
      <c r="K389" s="37">
        <v>35000</v>
      </c>
    </row>
    <row r="390" spans="2:11" x14ac:dyDescent="0.25">
      <c r="B390" s="38"/>
      <c r="C390" s="38"/>
      <c r="D390" s="63"/>
      <c r="E390" s="40" t="s">
        <v>37</v>
      </c>
      <c r="F390" s="42" t="s">
        <v>252</v>
      </c>
      <c r="G390" s="41"/>
      <c r="H390" s="38"/>
      <c r="I390" s="38"/>
      <c r="J390" s="95"/>
      <c r="K390" s="37">
        <v>190000</v>
      </c>
    </row>
    <row r="391" spans="2:11" x14ac:dyDescent="0.25">
      <c r="B391" s="37" t="s">
        <v>250</v>
      </c>
      <c r="C391" s="39" t="s">
        <v>250</v>
      </c>
      <c r="D391" s="62" t="s">
        <v>250</v>
      </c>
      <c r="E391" s="44" t="s">
        <v>478</v>
      </c>
      <c r="F391" s="37" t="s">
        <v>250</v>
      </c>
      <c r="G391" s="41"/>
      <c r="H391" s="38"/>
      <c r="I391" s="38"/>
      <c r="J391" s="95"/>
      <c r="K391" s="37">
        <v>190000</v>
      </c>
    </row>
    <row r="392" spans="2:11" x14ac:dyDescent="0.25">
      <c r="B392" s="37" t="s">
        <v>479</v>
      </c>
      <c r="C392" s="39" t="s">
        <v>480</v>
      </c>
      <c r="D392" s="62" t="s">
        <v>250</v>
      </c>
      <c r="E392" s="40" t="s">
        <v>109</v>
      </c>
      <c r="F392" s="37" t="s">
        <v>246</v>
      </c>
      <c r="G392" s="41">
        <v>45906</v>
      </c>
      <c r="H392" s="37" t="s">
        <v>269</v>
      </c>
      <c r="I392" s="37" t="s">
        <v>248</v>
      </c>
      <c r="J392" s="94" t="s">
        <v>271</v>
      </c>
      <c r="K392" s="37">
        <v>30000</v>
      </c>
    </row>
    <row r="393" spans="2:11" x14ac:dyDescent="0.25">
      <c r="B393" s="37" t="s">
        <v>250</v>
      </c>
      <c r="C393" s="39" t="s">
        <v>250</v>
      </c>
      <c r="D393" s="62" t="s">
        <v>250</v>
      </c>
      <c r="E393" s="40" t="s">
        <v>109</v>
      </c>
      <c r="F393" s="37" t="s">
        <v>250</v>
      </c>
      <c r="G393" s="41">
        <v>45907</v>
      </c>
      <c r="H393" s="37" t="s">
        <v>255</v>
      </c>
      <c r="I393" s="37" t="s">
        <v>248</v>
      </c>
      <c r="J393" s="94" t="s">
        <v>366</v>
      </c>
      <c r="K393" s="37">
        <v>300000</v>
      </c>
    </row>
    <row r="394" spans="2:11" x14ac:dyDescent="0.25">
      <c r="B394" s="37" t="s">
        <v>250</v>
      </c>
      <c r="C394" s="39" t="s">
        <v>250</v>
      </c>
      <c r="D394" s="62" t="s">
        <v>250</v>
      </c>
      <c r="E394" s="40" t="s">
        <v>109</v>
      </c>
      <c r="F394" s="37" t="s">
        <v>250</v>
      </c>
      <c r="G394" s="41">
        <v>45913</v>
      </c>
      <c r="H394" s="37" t="s">
        <v>273</v>
      </c>
      <c r="I394" s="37" t="s">
        <v>248</v>
      </c>
      <c r="J394" s="94" t="s">
        <v>271</v>
      </c>
      <c r="K394" s="37">
        <v>30000</v>
      </c>
    </row>
    <row r="395" spans="2:11" x14ac:dyDescent="0.25">
      <c r="B395" s="37" t="s">
        <v>250</v>
      </c>
      <c r="C395" s="39" t="s">
        <v>250</v>
      </c>
      <c r="D395" s="62" t="s">
        <v>250</v>
      </c>
      <c r="E395" s="40" t="s">
        <v>109</v>
      </c>
      <c r="F395" s="37" t="s">
        <v>250</v>
      </c>
      <c r="G395" s="41">
        <v>45920</v>
      </c>
      <c r="H395" s="37" t="s">
        <v>276</v>
      </c>
      <c r="I395" s="37" t="s">
        <v>248</v>
      </c>
      <c r="J395" s="94" t="s">
        <v>356</v>
      </c>
      <c r="K395" s="37">
        <v>30000</v>
      </c>
    </row>
    <row r="396" spans="2:11" x14ac:dyDescent="0.25">
      <c r="B396" s="38"/>
      <c r="C396" s="38"/>
      <c r="D396" s="63"/>
      <c r="E396" s="40" t="s">
        <v>109</v>
      </c>
      <c r="F396" s="42" t="s">
        <v>252</v>
      </c>
      <c r="G396" s="41"/>
      <c r="H396" s="38"/>
      <c r="I396" s="38"/>
      <c r="J396" s="95"/>
      <c r="K396" s="37">
        <v>390000</v>
      </c>
    </row>
    <row r="397" spans="2:11" x14ac:dyDescent="0.25">
      <c r="B397" s="37" t="s">
        <v>250</v>
      </c>
      <c r="C397" s="39" t="s">
        <v>250</v>
      </c>
      <c r="D397" s="62" t="s">
        <v>250</v>
      </c>
      <c r="E397" s="44" t="s">
        <v>481</v>
      </c>
      <c r="F397" s="37" t="s">
        <v>250</v>
      </c>
      <c r="G397" s="41"/>
      <c r="H397" s="38"/>
      <c r="I397" s="38"/>
      <c r="J397" s="95"/>
      <c r="K397" s="37">
        <v>390000</v>
      </c>
    </row>
    <row r="398" spans="2:11" x14ac:dyDescent="0.25">
      <c r="B398" s="37" t="s">
        <v>482</v>
      </c>
      <c r="C398" s="39" t="s">
        <v>250</v>
      </c>
      <c r="D398" s="62" t="s">
        <v>250</v>
      </c>
      <c r="E398" s="40" t="s">
        <v>38</v>
      </c>
      <c r="F398" s="37" t="s">
        <v>246</v>
      </c>
      <c r="G398" s="41">
        <v>45901</v>
      </c>
      <c r="H398" s="37" t="s">
        <v>295</v>
      </c>
      <c r="I398" s="37" t="s">
        <v>248</v>
      </c>
      <c r="J398" s="94" t="s">
        <v>256</v>
      </c>
      <c r="K398" s="37">
        <v>125000</v>
      </c>
    </row>
    <row r="399" spans="2:11" x14ac:dyDescent="0.25">
      <c r="B399" s="37" t="s">
        <v>250</v>
      </c>
      <c r="C399" s="39" t="s">
        <v>250</v>
      </c>
      <c r="D399" s="62" t="s">
        <v>250</v>
      </c>
      <c r="E399" s="40" t="s">
        <v>38</v>
      </c>
      <c r="F399" s="37" t="s">
        <v>250</v>
      </c>
      <c r="G399" s="41">
        <v>45914</v>
      </c>
      <c r="H399" s="37" t="s">
        <v>274</v>
      </c>
      <c r="I399" s="37" t="s">
        <v>248</v>
      </c>
      <c r="J399" s="94" t="s">
        <v>390</v>
      </c>
      <c r="K399" s="37">
        <v>100000</v>
      </c>
    </row>
    <row r="400" spans="2:11" x14ac:dyDescent="0.25">
      <c r="B400" s="38"/>
      <c r="C400" s="38"/>
      <c r="D400" s="63"/>
      <c r="E400" s="40" t="s">
        <v>38</v>
      </c>
      <c r="F400" s="42" t="s">
        <v>252</v>
      </c>
      <c r="G400" s="41"/>
      <c r="H400" s="38"/>
      <c r="I400" s="38"/>
      <c r="J400" s="95"/>
      <c r="K400" s="37">
        <v>225000</v>
      </c>
    </row>
    <row r="401" spans="2:11" x14ac:dyDescent="0.25">
      <c r="B401" s="37" t="s">
        <v>250</v>
      </c>
      <c r="C401" s="39" t="s">
        <v>250</v>
      </c>
      <c r="D401" s="62" t="s">
        <v>250</v>
      </c>
      <c r="E401" s="44" t="s">
        <v>483</v>
      </c>
      <c r="F401" s="37" t="s">
        <v>250</v>
      </c>
      <c r="G401" s="41"/>
      <c r="H401" s="38"/>
      <c r="I401" s="38"/>
      <c r="J401" s="95"/>
      <c r="K401" s="37">
        <v>225000</v>
      </c>
    </row>
    <row r="402" spans="2:11" x14ac:dyDescent="0.25">
      <c r="B402" s="37" t="s">
        <v>484</v>
      </c>
      <c r="C402" s="39" t="s">
        <v>250</v>
      </c>
      <c r="D402" s="62" t="s">
        <v>250</v>
      </c>
      <c r="E402" s="40" t="s">
        <v>223</v>
      </c>
      <c r="F402" s="37" t="s">
        <v>246</v>
      </c>
      <c r="G402" s="41">
        <v>45892</v>
      </c>
      <c r="H402" s="37" t="s">
        <v>261</v>
      </c>
      <c r="I402" s="37" t="s">
        <v>248</v>
      </c>
      <c r="J402" s="94" t="s">
        <v>400</v>
      </c>
      <c r="K402" s="37">
        <v>250000</v>
      </c>
    </row>
    <row r="403" spans="2:11" x14ac:dyDescent="0.25">
      <c r="B403" s="37" t="s">
        <v>250</v>
      </c>
      <c r="C403" s="39" t="s">
        <v>250</v>
      </c>
      <c r="D403" s="62" t="s">
        <v>250</v>
      </c>
      <c r="E403" s="40" t="s">
        <v>223</v>
      </c>
      <c r="F403" s="37" t="s">
        <v>250</v>
      </c>
      <c r="G403" s="41">
        <v>45901</v>
      </c>
      <c r="H403" s="37" t="s">
        <v>295</v>
      </c>
      <c r="I403" s="37" t="s">
        <v>248</v>
      </c>
      <c r="J403" s="94" t="s">
        <v>485</v>
      </c>
      <c r="K403" s="37">
        <v>270000</v>
      </c>
    </row>
    <row r="404" spans="2:11" x14ac:dyDescent="0.25">
      <c r="B404" s="37" t="s">
        <v>250</v>
      </c>
      <c r="C404" s="39" t="s">
        <v>250</v>
      </c>
      <c r="D404" s="62" t="s">
        <v>250</v>
      </c>
      <c r="E404" s="40" t="s">
        <v>223</v>
      </c>
      <c r="F404" s="37" t="s">
        <v>250</v>
      </c>
      <c r="G404" s="41">
        <v>45908</v>
      </c>
      <c r="H404" s="37" t="s">
        <v>297</v>
      </c>
      <c r="I404" s="37" t="s">
        <v>248</v>
      </c>
      <c r="J404" s="94" t="s">
        <v>486</v>
      </c>
      <c r="K404" s="37">
        <v>270000</v>
      </c>
    </row>
    <row r="405" spans="2:11" x14ac:dyDescent="0.25">
      <c r="B405" s="37" t="s">
        <v>250</v>
      </c>
      <c r="C405" s="39" t="s">
        <v>250</v>
      </c>
      <c r="D405" s="62" t="s">
        <v>250</v>
      </c>
      <c r="E405" s="40" t="s">
        <v>223</v>
      </c>
      <c r="F405" s="37" t="s">
        <v>250</v>
      </c>
      <c r="G405" s="41">
        <v>45922</v>
      </c>
      <c r="H405" s="37" t="s">
        <v>337</v>
      </c>
      <c r="I405" s="37" t="s">
        <v>248</v>
      </c>
      <c r="J405" s="94" t="s">
        <v>486</v>
      </c>
      <c r="K405" s="37">
        <v>270000</v>
      </c>
    </row>
    <row r="406" spans="2:11" x14ac:dyDescent="0.25">
      <c r="B406" s="38"/>
      <c r="C406" s="38"/>
      <c r="D406" s="63"/>
      <c r="E406" s="40" t="s">
        <v>223</v>
      </c>
      <c r="F406" s="42" t="s">
        <v>252</v>
      </c>
      <c r="G406" s="41"/>
      <c r="H406" s="38"/>
      <c r="I406" s="38"/>
      <c r="J406" s="95"/>
      <c r="K406" s="37">
        <v>1060000</v>
      </c>
    </row>
    <row r="407" spans="2:11" x14ac:dyDescent="0.25">
      <c r="B407" s="37" t="s">
        <v>250</v>
      </c>
      <c r="C407" s="39" t="s">
        <v>250</v>
      </c>
      <c r="D407" s="62" t="s">
        <v>250</v>
      </c>
      <c r="E407" s="44" t="s">
        <v>487</v>
      </c>
      <c r="F407" s="37" t="s">
        <v>250</v>
      </c>
      <c r="G407" s="41"/>
      <c r="H407" s="38"/>
      <c r="I407" s="38"/>
      <c r="J407" s="95"/>
      <c r="K407" s="37">
        <v>1060000</v>
      </c>
    </row>
    <row r="408" spans="2:11" x14ac:dyDescent="0.25">
      <c r="B408" s="37" t="s">
        <v>488</v>
      </c>
      <c r="C408" s="39" t="s">
        <v>250</v>
      </c>
      <c r="D408" s="62" t="s">
        <v>250</v>
      </c>
      <c r="E408" s="40" t="s">
        <v>224</v>
      </c>
      <c r="F408" s="37" t="s">
        <v>246</v>
      </c>
      <c r="G408" s="41">
        <v>45921</v>
      </c>
      <c r="H408" s="37" t="s">
        <v>257</v>
      </c>
      <c r="I408" s="37" t="s">
        <v>248</v>
      </c>
      <c r="J408" s="94" t="s">
        <v>311</v>
      </c>
      <c r="K408" s="37">
        <v>55000</v>
      </c>
    </row>
    <row r="409" spans="2:11" x14ac:dyDescent="0.25">
      <c r="B409" s="38"/>
      <c r="C409" s="38"/>
      <c r="D409" s="63"/>
      <c r="E409" s="40" t="s">
        <v>224</v>
      </c>
      <c r="F409" s="42" t="s">
        <v>252</v>
      </c>
      <c r="G409" s="41"/>
      <c r="H409" s="38"/>
      <c r="I409" s="38"/>
      <c r="J409" s="95"/>
      <c r="K409" s="37">
        <v>55000</v>
      </c>
    </row>
    <row r="410" spans="2:11" x14ac:dyDescent="0.25">
      <c r="B410" s="37" t="s">
        <v>250</v>
      </c>
      <c r="C410" s="39" t="s">
        <v>250</v>
      </c>
      <c r="D410" s="62" t="s">
        <v>250</v>
      </c>
      <c r="E410" s="44" t="s">
        <v>489</v>
      </c>
      <c r="F410" s="37" t="s">
        <v>250</v>
      </c>
      <c r="G410" s="41"/>
      <c r="H410" s="38"/>
      <c r="I410" s="38"/>
      <c r="J410" s="95"/>
      <c r="K410" s="37">
        <v>55000</v>
      </c>
    </row>
    <row r="411" spans="2:11" x14ac:dyDescent="0.25">
      <c r="B411" s="37" t="s">
        <v>490</v>
      </c>
      <c r="C411" s="39" t="s">
        <v>491</v>
      </c>
      <c r="D411" s="62" t="s">
        <v>250</v>
      </c>
      <c r="E411" s="40" t="s">
        <v>225</v>
      </c>
      <c r="F411" s="37" t="s">
        <v>246</v>
      </c>
      <c r="G411" s="41">
        <v>45899</v>
      </c>
      <c r="H411" s="37" t="s">
        <v>265</v>
      </c>
      <c r="I411" s="37" t="s">
        <v>248</v>
      </c>
      <c r="J411" s="94" t="s">
        <v>326</v>
      </c>
      <c r="K411" s="37">
        <v>300000</v>
      </c>
    </row>
    <row r="412" spans="2:11" x14ac:dyDescent="0.25">
      <c r="B412" s="37" t="s">
        <v>250</v>
      </c>
      <c r="C412" s="39" t="s">
        <v>250</v>
      </c>
      <c r="D412" s="62" t="s">
        <v>250</v>
      </c>
      <c r="E412" s="40" t="s">
        <v>225</v>
      </c>
      <c r="F412" s="37" t="s">
        <v>250</v>
      </c>
      <c r="G412" s="41">
        <v>45906</v>
      </c>
      <c r="H412" s="37" t="s">
        <v>269</v>
      </c>
      <c r="I412" s="37" t="s">
        <v>248</v>
      </c>
      <c r="J412" s="94" t="s">
        <v>326</v>
      </c>
      <c r="K412" s="37">
        <v>300000</v>
      </c>
    </row>
    <row r="413" spans="2:11" x14ac:dyDescent="0.25">
      <c r="B413" s="37" t="s">
        <v>250</v>
      </c>
      <c r="C413" s="39" t="s">
        <v>250</v>
      </c>
      <c r="D413" s="62" t="s">
        <v>250</v>
      </c>
      <c r="E413" s="40" t="s">
        <v>225</v>
      </c>
      <c r="F413" s="37" t="s">
        <v>250</v>
      </c>
      <c r="G413" s="41">
        <v>45913</v>
      </c>
      <c r="H413" s="37" t="s">
        <v>273</v>
      </c>
      <c r="I413" s="37" t="s">
        <v>248</v>
      </c>
      <c r="J413" s="94" t="s">
        <v>326</v>
      </c>
      <c r="K413" s="37">
        <v>300000</v>
      </c>
    </row>
    <row r="414" spans="2:11" x14ac:dyDescent="0.25">
      <c r="B414" s="38"/>
      <c r="C414" s="38"/>
      <c r="D414" s="63"/>
      <c r="E414" s="40" t="s">
        <v>225</v>
      </c>
      <c r="F414" s="42" t="s">
        <v>252</v>
      </c>
      <c r="G414" s="41"/>
      <c r="H414" s="38"/>
      <c r="I414" s="38"/>
      <c r="J414" s="95"/>
      <c r="K414" s="37">
        <v>900000</v>
      </c>
    </row>
    <row r="415" spans="2:11" x14ac:dyDescent="0.25">
      <c r="B415" s="37" t="s">
        <v>250</v>
      </c>
      <c r="C415" s="39" t="s">
        <v>250</v>
      </c>
      <c r="D415" s="62" t="s">
        <v>250</v>
      </c>
      <c r="E415" s="44" t="s">
        <v>492</v>
      </c>
      <c r="F415" s="37" t="s">
        <v>250</v>
      </c>
      <c r="G415" s="41"/>
      <c r="H415" s="38"/>
      <c r="I415" s="38"/>
      <c r="J415" s="95"/>
      <c r="K415" s="37">
        <v>900000</v>
      </c>
    </row>
    <row r="416" spans="2:11" x14ac:dyDescent="0.25">
      <c r="B416" s="37" t="s">
        <v>493</v>
      </c>
      <c r="C416" s="39" t="s">
        <v>494</v>
      </c>
      <c r="D416" s="62" t="s">
        <v>250</v>
      </c>
      <c r="E416" s="40" t="s">
        <v>40</v>
      </c>
      <c r="F416" s="37" t="s">
        <v>246</v>
      </c>
      <c r="G416" s="41">
        <v>45906</v>
      </c>
      <c r="H416" s="37" t="s">
        <v>269</v>
      </c>
      <c r="I416" s="37" t="s">
        <v>248</v>
      </c>
      <c r="J416" s="94" t="s">
        <v>495</v>
      </c>
      <c r="K416" s="37">
        <v>250000</v>
      </c>
    </row>
    <row r="417" spans="2:11" x14ac:dyDescent="0.25">
      <c r="B417" s="37" t="s">
        <v>250</v>
      </c>
      <c r="C417" s="39" t="s">
        <v>250</v>
      </c>
      <c r="D417" s="62" t="s">
        <v>250</v>
      </c>
      <c r="E417" s="40" t="s">
        <v>40</v>
      </c>
      <c r="F417" s="37" t="s">
        <v>250</v>
      </c>
      <c r="G417" s="41">
        <v>45913</v>
      </c>
      <c r="H417" s="37" t="s">
        <v>273</v>
      </c>
      <c r="I417" s="37" t="s">
        <v>248</v>
      </c>
      <c r="J417" s="94" t="s">
        <v>495</v>
      </c>
      <c r="K417" s="37">
        <v>250000</v>
      </c>
    </row>
    <row r="418" spans="2:11" x14ac:dyDescent="0.25">
      <c r="B418" s="37" t="s">
        <v>250</v>
      </c>
      <c r="C418" s="39" t="s">
        <v>250</v>
      </c>
      <c r="D418" s="62" t="s">
        <v>250</v>
      </c>
      <c r="E418" s="40" t="s">
        <v>40</v>
      </c>
      <c r="F418" s="37" t="s">
        <v>250</v>
      </c>
      <c r="G418" s="41">
        <v>45914</v>
      </c>
      <c r="H418" s="37" t="s">
        <v>274</v>
      </c>
      <c r="I418" s="37" t="s">
        <v>248</v>
      </c>
      <c r="J418" s="94" t="s">
        <v>367</v>
      </c>
      <c r="K418" s="37">
        <v>250000</v>
      </c>
    </row>
    <row r="419" spans="2:11" x14ac:dyDescent="0.25">
      <c r="B419" s="38"/>
      <c r="C419" s="38"/>
      <c r="D419" s="63"/>
      <c r="E419" s="40" t="s">
        <v>40</v>
      </c>
      <c r="F419" s="42" t="s">
        <v>252</v>
      </c>
      <c r="G419" s="41"/>
      <c r="H419" s="38"/>
      <c r="I419" s="38"/>
      <c r="J419" s="95"/>
      <c r="K419" s="37">
        <v>750000</v>
      </c>
    </row>
    <row r="420" spans="2:11" x14ac:dyDescent="0.25">
      <c r="B420" s="37" t="s">
        <v>250</v>
      </c>
      <c r="C420" s="39" t="s">
        <v>250</v>
      </c>
      <c r="D420" s="62" t="s">
        <v>250</v>
      </c>
      <c r="E420" s="44" t="s">
        <v>496</v>
      </c>
      <c r="F420" s="37" t="s">
        <v>250</v>
      </c>
      <c r="G420" s="41"/>
      <c r="H420" s="38"/>
      <c r="I420" s="38"/>
      <c r="J420" s="95"/>
      <c r="K420" s="37">
        <v>750000</v>
      </c>
    </row>
    <row r="421" spans="2:11" x14ac:dyDescent="0.25">
      <c r="B421" s="37" t="s">
        <v>287</v>
      </c>
      <c r="C421" s="39" t="s">
        <v>250</v>
      </c>
      <c r="D421" s="62" t="s">
        <v>250</v>
      </c>
      <c r="E421" s="40" t="s">
        <v>111</v>
      </c>
      <c r="F421" s="37" t="s">
        <v>246</v>
      </c>
      <c r="G421" s="41">
        <v>45893</v>
      </c>
      <c r="H421" s="37" t="s">
        <v>263</v>
      </c>
      <c r="I421" s="37" t="s">
        <v>248</v>
      </c>
      <c r="J421" s="94" t="s">
        <v>320</v>
      </c>
      <c r="K421" s="37">
        <v>250000</v>
      </c>
    </row>
    <row r="422" spans="2:11" x14ac:dyDescent="0.25">
      <c r="B422" s="37" t="s">
        <v>250</v>
      </c>
      <c r="C422" s="39" t="s">
        <v>250</v>
      </c>
      <c r="D422" s="62" t="s">
        <v>250</v>
      </c>
      <c r="E422" s="40" t="s">
        <v>111</v>
      </c>
      <c r="F422" s="37" t="s">
        <v>250</v>
      </c>
      <c r="G422" s="41">
        <v>45906</v>
      </c>
      <c r="H422" s="37" t="s">
        <v>269</v>
      </c>
      <c r="I422" s="37" t="s">
        <v>248</v>
      </c>
      <c r="J422" s="94" t="s">
        <v>281</v>
      </c>
      <c r="K422" s="37">
        <v>250000</v>
      </c>
    </row>
    <row r="423" spans="2:11" x14ac:dyDescent="0.25">
      <c r="B423" s="37" t="s">
        <v>250</v>
      </c>
      <c r="C423" s="39" t="s">
        <v>250</v>
      </c>
      <c r="D423" s="62" t="s">
        <v>250</v>
      </c>
      <c r="E423" s="40" t="s">
        <v>111</v>
      </c>
      <c r="F423" s="37" t="s">
        <v>250</v>
      </c>
      <c r="G423" s="41">
        <v>45907</v>
      </c>
      <c r="H423" s="37" t="s">
        <v>255</v>
      </c>
      <c r="I423" s="37" t="s">
        <v>248</v>
      </c>
      <c r="J423" s="94" t="s">
        <v>367</v>
      </c>
      <c r="K423" s="37">
        <v>250000</v>
      </c>
    </row>
    <row r="424" spans="2:11" x14ac:dyDescent="0.25">
      <c r="B424" s="37" t="s">
        <v>250</v>
      </c>
      <c r="C424" s="39" t="s">
        <v>250</v>
      </c>
      <c r="D424" s="62" t="s">
        <v>250</v>
      </c>
      <c r="E424" s="40" t="s">
        <v>111</v>
      </c>
      <c r="F424" s="37" t="s">
        <v>250</v>
      </c>
      <c r="G424" s="41">
        <v>45913</v>
      </c>
      <c r="H424" s="37" t="s">
        <v>273</v>
      </c>
      <c r="I424" s="37" t="s">
        <v>248</v>
      </c>
      <c r="J424" s="94" t="s">
        <v>285</v>
      </c>
      <c r="K424" s="37">
        <v>250000</v>
      </c>
    </row>
    <row r="425" spans="2:11" x14ac:dyDescent="0.25">
      <c r="B425" s="37" t="s">
        <v>250</v>
      </c>
      <c r="C425" s="39" t="s">
        <v>250</v>
      </c>
      <c r="D425" s="62" t="s">
        <v>250</v>
      </c>
      <c r="E425" s="40" t="s">
        <v>111</v>
      </c>
      <c r="F425" s="37" t="s">
        <v>250</v>
      </c>
      <c r="G425" s="41">
        <v>45921</v>
      </c>
      <c r="H425" s="37" t="s">
        <v>257</v>
      </c>
      <c r="I425" s="37" t="s">
        <v>248</v>
      </c>
      <c r="J425" s="94" t="s">
        <v>497</v>
      </c>
      <c r="K425" s="37">
        <v>250000</v>
      </c>
    </row>
    <row r="426" spans="2:11" x14ac:dyDescent="0.25">
      <c r="B426" s="38"/>
      <c r="C426" s="38"/>
      <c r="D426" s="63"/>
      <c r="E426" s="40" t="s">
        <v>111</v>
      </c>
      <c r="F426" s="42" t="s">
        <v>252</v>
      </c>
      <c r="G426" s="41"/>
      <c r="H426" s="38"/>
      <c r="I426" s="38"/>
      <c r="J426" s="95"/>
      <c r="K426" s="37">
        <v>1250000</v>
      </c>
    </row>
    <row r="427" spans="2:11" x14ac:dyDescent="0.25">
      <c r="B427" s="37" t="s">
        <v>250</v>
      </c>
      <c r="C427" s="39" t="s">
        <v>250</v>
      </c>
      <c r="D427" s="62" t="s">
        <v>250</v>
      </c>
      <c r="E427" s="44" t="s">
        <v>498</v>
      </c>
      <c r="F427" s="37" t="s">
        <v>250</v>
      </c>
      <c r="G427" s="41"/>
      <c r="H427" s="38"/>
      <c r="I427" s="38"/>
      <c r="J427" s="95"/>
      <c r="K427" s="37">
        <v>1250000</v>
      </c>
    </row>
    <row r="428" spans="2:11" x14ac:dyDescent="0.25">
      <c r="B428" s="37" t="s">
        <v>499</v>
      </c>
      <c r="C428" s="39" t="s">
        <v>500</v>
      </c>
      <c r="D428" s="62" t="s">
        <v>250</v>
      </c>
      <c r="E428" s="40" t="s">
        <v>116</v>
      </c>
      <c r="F428" s="37" t="s">
        <v>246</v>
      </c>
      <c r="G428" s="41">
        <v>45893</v>
      </c>
      <c r="H428" s="37" t="s">
        <v>263</v>
      </c>
      <c r="I428" s="37" t="s">
        <v>248</v>
      </c>
      <c r="J428" s="94" t="s">
        <v>328</v>
      </c>
      <c r="K428" s="37">
        <v>85000</v>
      </c>
    </row>
    <row r="429" spans="2:11" x14ac:dyDescent="0.25">
      <c r="B429" s="37" t="s">
        <v>250</v>
      </c>
      <c r="C429" s="39" t="s">
        <v>250</v>
      </c>
      <c r="D429" s="62" t="s">
        <v>250</v>
      </c>
      <c r="E429" s="40" t="s">
        <v>116</v>
      </c>
      <c r="F429" s="37" t="s">
        <v>250</v>
      </c>
      <c r="G429" s="41">
        <v>45906</v>
      </c>
      <c r="H429" s="37" t="s">
        <v>269</v>
      </c>
      <c r="I429" s="37" t="s">
        <v>248</v>
      </c>
      <c r="J429" s="94" t="s">
        <v>414</v>
      </c>
      <c r="K429" s="37">
        <v>20000</v>
      </c>
    </row>
    <row r="430" spans="2:11" x14ac:dyDescent="0.25">
      <c r="B430" s="37" t="s">
        <v>250</v>
      </c>
      <c r="C430" s="39" t="s">
        <v>250</v>
      </c>
      <c r="D430" s="62" t="s">
        <v>250</v>
      </c>
      <c r="E430" s="40" t="s">
        <v>116</v>
      </c>
      <c r="F430" s="37" t="s">
        <v>250</v>
      </c>
      <c r="G430" s="41">
        <v>45907</v>
      </c>
      <c r="H430" s="37" t="s">
        <v>255</v>
      </c>
      <c r="I430" s="37" t="s">
        <v>248</v>
      </c>
      <c r="J430" s="94" t="s">
        <v>272</v>
      </c>
      <c r="K430" s="37">
        <v>100000</v>
      </c>
    </row>
    <row r="431" spans="2:11" x14ac:dyDescent="0.25">
      <c r="B431" s="37" t="s">
        <v>250</v>
      </c>
      <c r="C431" s="39" t="s">
        <v>250</v>
      </c>
      <c r="D431" s="62" t="s">
        <v>250</v>
      </c>
      <c r="E431" s="40" t="s">
        <v>116</v>
      </c>
      <c r="F431" s="37" t="s">
        <v>250</v>
      </c>
      <c r="G431" s="41">
        <v>45921</v>
      </c>
      <c r="H431" s="37" t="s">
        <v>257</v>
      </c>
      <c r="I431" s="37" t="s">
        <v>248</v>
      </c>
      <c r="J431" s="94" t="s">
        <v>272</v>
      </c>
      <c r="K431" s="37">
        <v>55000</v>
      </c>
    </row>
    <row r="432" spans="2:11" x14ac:dyDescent="0.25">
      <c r="B432" s="38"/>
      <c r="C432" s="38"/>
      <c r="D432" s="63"/>
      <c r="E432" s="40" t="s">
        <v>116</v>
      </c>
      <c r="F432" s="42" t="s">
        <v>252</v>
      </c>
      <c r="G432" s="41"/>
      <c r="H432" s="38"/>
      <c r="I432" s="38"/>
      <c r="J432" s="95"/>
      <c r="K432" s="37">
        <v>260000</v>
      </c>
    </row>
    <row r="433" spans="2:11" x14ac:dyDescent="0.25">
      <c r="B433" s="37" t="s">
        <v>250</v>
      </c>
      <c r="C433" s="39" t="s">
        <v>250</v>
      </c>
      <c r="D433" s="62" t="s">
        <v>250</v>
      </c>
      <c r="E433" s="44" t="s">
        <v>501</v>
      </c>
      <c r="F433" s="37" t="s">
        <v>250</v>
      </c>
      <c r="G433" s="41"/>
      <c r="H433" s="38"/>
      <c r="I433" s="38"/>
      <c r="J433" s="95"/>
      <c r="K433" s="37">
        <v>260000</v>
      </c>
    </row>
    <row r="434" spans="2:11" x14ac:dyDescent="0.25">
      <c r="B434" s="37" t="s">
        <v>502</v>
      </c>
      <c r="C434" s="39" t="s">
        <v>503</v>
      </c>
      <c r="D434" s="62" t="s">
        <v>250</v>
      </c>
      <c r="E434" s="40" t="s">
        <v>226</v>
      </c>
      <c r="F434" s="37" t="s">
        <v>246</v>
      </c>
      <c r="G434" s="41">
        <v>45828</v>
      </c>
      <c r="H434" s="37" t="s">
        <v>504</v>
      </c>
      <c r="I434" s="37" t="s">
        <v>248</v>
      </c>
      <c r="J434" s="94" t="s">
        <v>505</v>
      </c>
      <c r="K434" s="37">
        <v>8000</v>
      </c>
    </row>
    <row r="435" spans="2:11" x14ac:dyDescent="0.25">
      <c r="B435" s="38"/>
      <c r="C435" s="38"/>
      <c r="D435" s="63"/>
      <c r="E435" s="40" t="s">
        <v>226</v>
      </c>
      <c r="F435" s="42" t="s">
        <v>252</v>
      </c>
      <c r="G435" s="41"/>
      <c r="H435" s="38"/>
      <c r="I435" s="38"/>
      <c r="J435" s="95"/>
      <c r="K435" s="37">
        <v>8000</v>
      </c>
    </row>
    <row r="436" spans="2:11" x14ac:dyDescent="0.25">
      <c r="B436" s="37" t="s">
        <v>250</v>
      </c>
      <c r="C436" s="39" t="s">
        <v>250</v>
      </c>
      <c r="D436" s="62" t="s">
        <v>250</v>
      </c>
      <c r="E436" s="44" t="s">
        <v>506</v>
      </c>
      <c r="F436" s="37" t="s">
        <v>250</v>
      </c>
      <c r="G436" s="41"/>
      <c r="H436" s="38"/>
      <c r="I436" s="38"/>
      <c r="J436" s="95"/>
      <c r="K436" s="37">
        <v>8000</v>
      </c>
    </row>
    <row r="437" spans="2:11" x14ac:dyDescent="0.25">
      <c r="B437" s="37" t="s">
        <v>507</v>
      </c>
      <c r="C437" s="39" t="s">
        <v>250</v>
      </c>
      <c r="D437" s="62" t="s">
        <v>250</v>
      </c>
      <c r="E437" s="40" t="s">
        <v>227</v>
      </c>
      <c r="F437" s="37" t="s">
        <v>246</v>
      </c>
      <c r="G437" s="41">
        <v>45907</v>
      </c>
      <c r="H437" s="37" t="s">
        <v>255</v>
      </c>
      <c r="I437" s="37" t="s">
        <v>248</v>
      </c>
      <c r="J437" s="94" t="s">
        <v>497</v>
      </c>
      <c r="K437" s="37">
        <v>250000</v>
      </c>
    </row>
    <row r="438" spans="2:11" x14ac:dyDescent="0.25">
      <c r="B438" s="38"/>
      <c r="C438" s="38"/>
      <c r="D438" s="63"/>
      <c r="E438" s="40" t="s">
        <v>227</v>
      </c>
      <c r="F438" s="42" t="s">
        <v>252</v>
      </c>
      <c r="G438" s="41"/>
      <c r="H438" s="38"/>
      <c r="I438" s="38"/>
      <c r="J438" s="95"/>
      <c r="K438" s="37">
        <v>250000</v>
      </c>
    </row>
    <row r="439" spans="2:11" x14ac:dyDescent="0.25">
      <c r="B439" s="37" t="s">
        <v>250</v>
      </c>
      <c r="C439" s="39" t="s">
        <v>250</v>
      </c>
      <c r="D439" s="62" t="s">
        <v>250</v>
      </c>
      <c r="E439" s="44" t="s">
        <v>508</v>
      </c>
      <c r="F439" s="37" t="s">
        <v>250</v>
      </c>
      <c r="G439" s="41"/>
      <c r="H439" s="38"/>
      <c r="I439" s="38"/>
      <c r="J439" s="95"/>
      <c r="K439" s="37">
        <v>250000</v>
      </c>
    </row>
    <row r="440" spans="2:11" x14ac:dyDescent="0.25">
      <c r="B440" s="37" t="s">
        <v>509</v>
      </c>
      <c r="C440" s="39" t="s">
        <v>510</v>
      </c>
      <c r="D440" s="62" t="s">
        <v>250</v>
      </c>
      <c r="E440" s="40" t="s">
        <v>118</v>
      </c>
      <c r="F440" s="37" t="s">
        <v>246</v>
      </c>
      <c r="G440" s="41">
        <v>45892</v>
      </c>
      <c r="H440" s="37" t="s">
        <v>261</v>
      </c>
      <c r="I440" s="37" t="s">
        <v>248</v>
      </c>
      <c r="J440" s="94" t="s">
        <v>271</v>
      </c>
      <c r="K440" s="37">
        <v>30000</v>
      </c>
    </row>
    <row r="441" spans="2:11" x14ac:dyDescent="0.25">
      <c r="B441" s="37" t="s">
        <v>250</v>
      </c>
      <c r="C441" s="39" t="s">
        <v>250</v>
      </c>
      <c r="D441" s="62" t="s">
        <v>250</v>
      </c>
      <c r="E441" s="40" t="s">
        <v>118</v>
      </c>
      <c r="F441" s="37" t="s">
        <v>250</v>
      </c>
      <c r="G441" s="41">
        <v>45906</v>
      </c>
      <c r="H441" s="37" t="s">
        <v>269</v>
      </c>
      <c r="I441" s="37" t="s">
        <v>248</v>
      </c>
      <c r="J441" s="94" t="s">
        <v>271</v>
      </c>
      <c r="K441" s="37">
        <v>30000</v>
      </c>
    </row>
    <row r="442" spans="2:11" x14ac:dyDescent="0.25">
      <c r="B442" s="37" t="s">
        <v>250</v>
      </c>
      <c r="C442" s="39" t="s">
        <v>250</v>
      </c>
      <c r="D442" s="62" t="s">
        <v>250</v>
      </c>
      <c r="E442" s="40" t="s">
        <v>118</v>
      </c>
      <c r="F442" s="37" t="s">
        <v>250</v>
      </c>
      <c r="G442" s="41">
        <v>45913</v>
      </c>
      <c r="H442" s="37" t="s">
        <v>273</v>
      </c>
      <c r="I442" s="37" t="s">
        <v>248</v>
      </c>
      <c r="J442" s="94" t="s">
        <v>271</v>
      </c>
      <c r="K442" s="37">
        <v>30000</v>
      </c>
    </row>
    <row r="443" spans="2:11" x14ac:dyDescent="0.25">
      <c r="B443" s="37" t="s">
        <v>250</v>
      </c>
      <c r="C443" s="39" t="s">
        <v>250</v>
      </c>
      <c r="D443" s="62" t="s">
        <v>250</v>
      </c>
      <c r="E443" s="40" t="s">
        <v>118</v>
      </c>
      <c r="F443" s="37" t="s">
        <v>250</v>
      </c>
      <c r="G443" s="41">
        <v>45920</v>
      </c>
      <c r="H443" s="37" t="s">
        <v>276</v>
      </c>
      <c r="I443" s="37" t="s">
        <v>248</v>
      </c>
      <c r="J443" s="94" t="s">
        <v>356</v>
      </c>
      <c r="K443" s="37">
        <v>30000</v>
      </c>
    </row>
    <row r="444" spans="2:11" x14ac:dyDescent="0.25">
      <c r="B444" s="38"/>
      <c r="C444" s="38"/>
      <c r="D444" s="63"/>
      <c r="E444" s="40" t="s">
        <v>118</v>
      </c>
      <c r="F444" s="42" t="s">
        <v>252</v>
      </c>
      <c r="G444" s="41"/>
      <c r="H444" s="38"/>
      <c r="I444" s="38"/>
      <c r="J444" s="95"/>
      <c r="K444" s="37">
        <v>120000</v>
      </c>
    </row>
    <row r="445" spans="2:11" x14ac:dyDescent="0.25">
      <c r="B445" s="37" t="s">
        <v>250</v>
      </c>
      <c r="C445" s="39" t="s">
        <v>250</v>
      </c>
      <c r="D445" s="62" t="s">
        <v>250</v>
      </c>
      <c r="E445" s="44" t="s">
        <v>511</v>
      </c>
      <c r="F445" s="37" t="s">
        <v>250</v>
      </c>
      <c r="G445" s="41"/>
      <c r="H445" s="38"/>
      <c r="I445" s="38"/>
      <c r="J445" s="95"/>
      <c r="K445" s="37">
        <v>120000</v>
      </c>
    </row>
    <row r="446" spans="2:11" x14ac:dyDescent="0.25">
      <c r="B446" s="37" t="s">
        <v>512</v>
      </c>
      <c r="C446" s="39" t="s">
        <v>513</v>
      </c>
      <c r="D446" s="62" t="s">
        <v>250</v>
      </c>
      <c r="E446" s="40" t="s">
        <v>42</v>
      </c>
      <c r="F446" s="37" t="s">
        <v>246</v>
      </c>
      <c r="G446" s="41">
        <v>45892</v>
      </c>
      <c r="H446" s="37" t="s">
        <v>261</v>
      </c>
      <c r="I446" s="37" t="s">
        <v>248</v>
      </c>
      <c r="J446" s="94" t="s">
        <v>514</v>
      </c>
      <c r="K446" s="37">
        <v>50000</v>
      </c>
    </row>
    <row r="447" spans="2:11" x14ac:dyDescent="0.25">
      <c r="B447" s="37" t="s">
        <v>250</v>
      </c>
      <c r="C447" s="39" t="s">
        <v>250</v>
      </c>
      <c r="D447" s="62" t="s">
        <v>250</v>
      </c>
      <c r="E447" s="40" t="s">
        <v>42</v>
      </c>
      <c r="F447" s="37" t="s">
        <v>250</v>
      </c>
      <c r="G447" s="41">
        <v>45893</v>
      </c>
      <c r="H447" s="37" t="s">
        <v>263</v>
      </c>
      <c r="I447" s="37" t="s">
        <v>248</v>
      </c>
      <c r="J447" s="94" t="s">
        <v>268</v>
      </c>
      <c r="K447" s="37">
        <v>60000</v>
      </c>
    </row>
    <row r="448" spans="2:11" x14ac:dyDescent="0.25">
      <c r="B448" s="37" t="s">
        <v>250</v>
      </c>
      <c r="C448" s="39" t="s">
        <v>250</v>
      </c>
      <c r="D448" s="62" t="s">
        <v>250</v>
      </c>
      <c r="E448" s="40" t="s">
        <v>42</v>
      </c>
      <c r="F448" s="37" t="s">
        <v>250</v>
      </c>
      <c r="G448" s="41">
        <v>45899</v>
      </c>
      <c r="H448" s="37" t="s">
        <v>265</v>
      </c>
      <c r="I448" s="37" t="s">
        <v>248</v>
      </c>
      <c r="J448" s="94" t="s">
        <v>514</v>
      </c>
      <c r="K448" s="37">
        <v>50000</v>
      </c>
    </row>
    <row r="449" spans="2:11" x14ac:dyDescent="0.25">
      <c r="B449" s="37" t="s">
        <v>250</v>
      </c>
      <c r="C449" s="39" t="s">
        <v>250</v>
      </c>
      <c r="D449" s="62" t="s">
        <v>250</v>
      </c>
      <c r="E449" s="40" t="s">
        <v>42</v>
      </c>
      <c r="F449" s="37" t="s">
        <v>250</v>
      </c>
      <c r="G449" s="41">
        <v>45900</v>
      </c>
      <c r="H449" s="37" t="s">
        <v>267</v>
      </c>
      <c r="I449" s="37" t="s">
        <v>248</v>
      </c>
      <c r="J449" s="94" t="s">
        <v>310</v>
      </c>
      <c r="K449" s="37">
        <v>50000</v>
      </c>
    </row>
    <row r="450" spans="2:11" x14ac:dyDescent="0.25">
      <c r="B450" s="37" t="s">
        <v>250</v>
      </c>
      <c r="C450" s="39" t="s">
        <v>250</v>
      </c>
      <c r="D450" s="62" t="s">
        <v>250</v>
      </c>
      <c r="E450" s="40" t="s">
        <v>42</v>
      </c>
      <c r="F450" s="37" t="s">
        <v>250</v>
      </c>
      <c r="G450" s="41">
        <v>45906</v>
      </c>
      <c r="H450" s="37" t="s">
        <v>269</v>
      </c>
      <c r="I450" s="37" t="s">
        <v>248</v>
      </c>
      <c r="J450" s="94" t="s">
        <v>514</v>
      </c>
      <c r="K450" s="37">
        <v>50000</v>
      </c>
    </row>
    <row r="451" spans="2:11" x14ac:dyDescent="0.25">
      <c r="B451" s="37" t="s">
        <v>250</v>
      </c>
      <c r="C451" s="39" t="s">
        <v>250</v>
      </c>
      <c r="D451" s="62" t="s">
        <v>250</v>
      </c>
      <c r="E451" s="40" t="s">
        <v>42</v>
      </c>
      <c r="F451" s="37" t="s">
        <v>250</v>
      </c>
      <c r="G451" s="41">
        <v>45907</v>
      </c>
      <c r="H451" s="37" t="s">
        <v>255</v>
      </c>
      <c r="I451" s="37" t="s">
        <v>248</v>
      </c>
      <c r="J451" s="94" t="s">
        <v>256</v>
      </c>
      <c r="K451" s="37">
        <v>75000</v>
      </c>
    </row>
    <row r="452" spans="2:11" x14ac:dyDescent="0.25">
      <c r="B452" s="37" t="s">
        <v>250</v>
      </c>
      <c r="C452" s="39" t="s">
        <v>250</v>
      </c>
      <c r="D452" s="62" t="s">
        <v>250</v>
      </c>
      <c r="E452" s="40" t="s">
        <v>42</v>
      </c>
      <c r="F452" s="37" t="s">
        <v>250</v>
      </c>
      <c r="G452" s="41">
        <v>45913</v>
      </c>
      <c r="H452" s="37" t="s">
        <v>273</v>
      </c>
      <c r="I452" s="37" t="s">
        <v>248</v>
      </c>
      <c r="J452" s="94" t="s">
        <v>291</v>
      </c>
      <c r="K452" s="37">
        <v>50000</v>
      </c>
    </row>
    <row r="453" spans="2:11" x14ac:dyDescent="0.25">
      <c r="B453" s="37" t="s">
        <v>250</v>
      </c>
      <c r="C453" s="39" t="s">
        <v>250</v>
      </c>
      <c r="D453" s="62" t="s">
        <v>250</v>
      </c>
      <c r="E453" s="40" t="s">
        <v>42</v>
      </c>
      <c r="F453" s="37" t="s">
        <v>250</v>
      </c>
      <c r="G453" s="41">
        <v>45914</v>
      </c>
      <c r="H453" s="37" t="s">
        <v>274</v>
      </c>
      <c r="I453" s="37" t="s">
        <v>248</v>
      </c>
      <c r="J453" s="94" t="s">
        <v>311</v>
      </c>
      <c r="K453" s="37">
        <v>60000</v>
      </c>
    </row>
    <row r="454" spans="2:11" x14ac:dyDescent="0.25">
      <c r="B454" s="37" t="s">
        <v>250</v>
      </c>
      <c r="C454" s="39" t="s">
        <v>250</v>
      </c>
      <c r="D454" s="62" t="s">
        <v>250</v>
      </c>
      <c r="E454" s="40" t="s">
        <v>42</v>
      </c>
      <c r="F454" s="37" t="s">
        <v>250</v>
      </c>
      <c r="G454" s="41">
        <v>45920</v>
      </c>
      <c r="H454" s="37" t="s">
        <v>276</v>
      </c>
      <c r="I454" s="37" t="s">
        <v>248</v>
      </c>
      <c r="J454" s="94" t="s">
        <v>291</v>
      </c>
      <c r="K454" s="37">
        <v>50000</v>
      </c>
    </row>
    <row r="455" spans="2:11" x14ac:dyDescent="0.25">
      <c r="B455" s="37" t="s">
        <v>250</v>
      </c>
      <c r="C455" s="39" t="s">
        <v>250</v>
      </c>
      <c r="D455" s="62" t="s">
        <v>250</v>
      </c>
      <c r="E455" s="40" t="s">
        <v>42</v>
      </c>
      <c r="F455" s="37" t="s">
        <v>250</v>
      </c>
      <c r="G455" s="41">
        <v>45921</v>
      </c>
      <c r="H455" s="37" t="s">
        <v>257</v>
      </c>
      <c r="I455" s="37" t="s">
        <v>248</v>
      </c>
      <c r="J455" s="94" t="s">
        <v>390</v>
      </c>
      <c r="K455" s="37">
        <v>55000</v>
      </c>
    </row>
    <row r="456" spans="2:11" x14ac:dyDescent="0.25">
      <c r="B456" s="38"/>
      <c r="C456" s="38"/>
      <c r="D456" s="63"/>
      <c r="E456" s="40" t="s">
        <v>42</v>
      </c>
      <c r="F456" s="42" t="s">
        <v>252</v>
      </c>
      <c r="G456" s="41"/>
      <c r="H456" s="38"/>
      <c r="I456" s="38"/>
      <c r="J456" s="95"/>
      <c r="K456" s="37">
        <v>550000</v>
      </c>
    </row>
    <row r="457" spans="2:11" x14ac:dyDescent="0.25">
      <c r="B457" s="37" t="s">
        <v>250</v>
      </c>
      <c r="C457" s="39" t="s">
        <v>250</v>
      </c>
      <c r="D457" s="62" t="s">
        <v>250</v>
      </c>
      <c r="E457" s="44" t="s">
        <v>515</v>
      </c>
      <c r="F457" s="37" t="s">
        <v>250</v>
      </c>
      <c r="G457" s="41"/>
      <c r="H457" s="38"/>
      <c r="I457" s="38"/>
      <c r="J457" s="95"/>
      <c r="K457" s="37">
        <v>550000</v>
      </c>
    </row>
    <row r="458" spans="2:11" x14ac:dyDescent="0.25">
      <c r="B458" s="37" t="s">
        <v>516</v>
      </c>
      <c r="C458" s="39" t="s">
        <v>517</v>
      </c>
      <c r="D458" s="62" t="s">
        <v>250</v>
      </c>
      <c r="E458" s="40" t="s">
        <v>43</v>
      </c>
      <c r="F458" s="37" t="s">
        <v>246</v>
      </c>
      <c r="G458" s="41">
        <v>45893</v>
      </c>
      <c r="H458" s="37" t="s">
        <v>263</v>
      </c>
      <c r="I458" s="37" t="s">
        <v>248</v>
      </c>
      <c r="J458" s="94" t="s">
        <v>432</v>
      </c>
      <c r="K458" s="37">
        <v>70000</v>
      </c>
    </row>
    <row r="459" spans="2:11" x14ac:dyDescent="0.25">
      <c r="B459" s="37" t="s">
        <v>250</v>
      </c>
      <c r="C459" s="39" t="s">
        <v>250</v>
      </c>
      <c r="D459" s="62" t="s">
        <v>250</v>
      </c>
      <c r="E459" s="40" t="s">
        <v>43</v>
      </c>
      <c r="F459" s="37" t="s">
        <v>250</v>
      </c>
      <c r="G459" s="41">
        <v>45900</v>
      </c>
      <c r="H459" s="37" t="s">
        <v>267</v>
      </c>
      <c r="I459" s="37" t="s">
        <v>248</v>
      </c>
      <c r="J459" s="94" t="s">
        <v>432</v>
      </c>
      <c r="K459" s="37">
        <v>100000</v>
      </c>
    </row>
    <row r="460" spans="2:11" x14ac:dyDescent="0.25">
      <c r="B460" s="37" t="s">
        <v>250</v>
      </c>
      <c r="C460" s="39" t="s">
        <v>250</v>
      </c>
      <c r="D460" s="62" t="s">
        <v>250</v>
      </c>
      <c r="E460" s="40" t="s">
        <v>43</v>
      </c>
      <c r="F460" s="37" t="s">
        <v>250</v>
      </c>
      <c r="G460" s="41">
        <v>45907</v>
      </c>
      <c r="H460" s="37" t="s">
        <v>255</v>
      </c>
      <c r="I460" s="37" t="s">
        <v>248</v>
      </c>
      <c r="J460" s="94" t="s">
        <v>428</v>
      </c>
      <c r="K460" s="37">
        <v>100000</v>
      </c>
    </row>
    <row r="461" spans="2:11" x14ac:dyDescent="0.25">
      <c r="B461" s="37" t="s">
        <v>250</v>
      </c>
      <c r="C461" s="39" t="s">
        <v>250</v>
      </c>
      <c r="D461" s="62" t="s">
        <v>250</v>
      </c>
      <c r="E461" s="40" t="s">
        <v>43</v>
      </c>
      <c r="F461" s="37" t="s">
        <v>250</v>
      </c>
      <c r="G461" s="41">
        <v>45914</v>
      </c>
      <c r="H461" s="37" t="s">
        <v>274</v>
      </c>
      <c r="I461" s="37" t="s">
        <v>248</v>
      </c>
      <c r="J461" s="94" t="s">
        <v>428</v>
      </c>
      <c r="K461" s="37">
        <v>80000</v>
      </c>
    </row>
    <row r="462" spans="2:11" x14ac:dyDescent="0.25">
      <c r="B462" s="37" t="s">
        <v>250</v>
      </c>
      <c r="C462" s="39" t="s">
        <v>250</v>
      </c>
      <c r="D462" s="62" t="s">
        <v>250</v>
      </c>
      <c r="E462" s="40" t="s">
        <v>43</v>
      </c>
      <c r="F462" s="37" t="s">
        <v>250</v>
      </c>
      <c r="G462" s="41">
        <v>45921</v>
      </c>
      <c r="H462" s="37" t="s">
        <v>257</v>
      </c>
      <c r="I462" s="37" t="s">
        <v>248</v>
      </c>
      <c r="J462" s="94" t="s">
        <v>428</v>
      </c>
      <c r="K462" s="37">
        <v>80000</v>
      </c>
    </row>
    <row r="463" spans="2:11" x14ac:dyDescent="0.25">
      <c r="B463" s="38"/>
      <c r="C463" s="38"/>
      <c r="D463" s="63"/>
      <c r="E463" s="40" t="s">
        <v>43</v>
      </c>
      <c r="F463" s="42" t="s">
        <v>252</v>
      </c>
      <c r="G463" s="41"/>
      <c r="H463" s="38"/>
      <c r="I463" s="38"/>
      <c r="J463" s="95"/>
      <c r="K463" s="37">
        <v>430000</v>
      </c>
    </row>
    <row r="464" spans="2:11" x14ac:dyDescent="0.25">
      <c r="B464" s="37" t="s">
        <v>250</v>
      </c>
      <c r="C464" s="39" t="s">
        <v>250</v>
      </c>
      <c r="D464" s="62" t="s">
        <v>250</v>
      </c>
      <c r="E464" s="44" t="s">
        <v>518</v>
      </c>
      <c r="F464" s="37" t="s">
        <v>250</v>
      </c>
      <c r="G464" s="41"/>
      <c r="H464" s="38"/>
      <c r="I464" s="38"/>
      <c r="J464" s="95"/>
      <c r="K464" s="37">
        <v>430000</v>
      </c>
    </row>
    <row r="465" spans="2:11" x14ac:dyDescent="0.25">
      <c r="B465" s="37" t="s">
        <v>519</v>
      </c>
      <c r="C465" s="39" t="s">
        <v>520</v>
      </c>
      <c r="D465" s="62" t="s">
        <v>250</v>
      </c>
      <c r="E465" s="40" t="s">
        <v>120</v>
      </c>
      <c r="F465" s="37" t="s">
        <v>246</v>
      </c>
      <c r="G465" s="41">
        <v>45892</v>
      </c>
      <c r="H465" s="37" t="s">
        <v>261</v>
      </c>
      <c r="I465" s="37" t="s">
        <v>248</v>
      </c>
      <c r="J465" s="94" t="s">
        <v>333</v>
      </c>
      <c r="K465" s="37">
        <v>30000</v>
      </c>
    </row>
    <row r="466" spans="2:11" x14ac:dyDescent="0.25">
      <c r="B466" s="37" t="s">
        <v>250</v>
      </c>
      <c r="C466" s="39" t="s">
        <v>250</v>
      </c>
      <c r="D466" s="62" t="s">
        <v>250</v>
      </c>
      <c r="E466" s="40" t="s">
        <v>120</v>
      </c>
      <c r="F466" s="37" t="s">
        <v>250</v>
      </c>
      <c r="G466" s="41">
        <v>45899</v>
      </c>
      <c r="H466" s="37" t="s">
        <v>265</v>
      </c>
      <c r="I466" s="37" t="s">
        <v>248</v>
      </c>
      <c r="J466" s="94" t="s">
        <v>333</v>
      </c>
      <c r="K466" s="37">
        <v>30000</v>
      </c>
    </row>
    <row r="467" spans="2:11" x14ac:dyDescent="0.25">
      <c r="B467" s="37" t="s">
        <v>250</v>
      </c>
      <c r="C467" s="39" t="s">
        <v>250</v>
      </c>
      <c r="D467" s="62" t="s">
        <v>250</v>
      </c>
      <c r="E467" s="40" t="s">
        <v>120</v>
      </c>
      <c r="F467" s="37" t="s">
        <v>250</v>
      </c>
      <c r="G467" s="41">
        <v>45899</v>
      </c>
      <c r="H467" s="37" t="s">
        <v>265</v>
      </c>
      <c r="I467" s="37" t="s">
        <v>248</v>
      </c>
      <c r="J467" s="94" t="s">
        <v>521</v>
      </c>
      <c r="K467" s="37">
        <v>200000</v>
      </c>
    </row>
    <row r="468" spans="2:11" x14ac:dyDescent="0.25">
      <c r="B468" s="37" t="s">
        <v>250</v>
      </c>
      <c r="C468" s="39" t="s">
        <v>250</v>
      </c>
      <c r="D468" s="62" t="s">
        <v>250</v>
      </c>
      <c r="E468" s="40" t="s">
        <v>120</v>
      </c>
      <c r="F468" s="37" t="s">
        <v>250</v>
      </c>
      <c r="G468" s="41">
        <v>45906</v>
      </c>
      <c r="H468" s="37" t="s">
        <v>269</v>
      </c>
      <c r="I468" s="37" t="s">
        <v>248</v>
      </c>
      <c r="J468" s="94" t="s">
        <v>271</v>
      </c>
      <c r="K468" s="37">
        <v>30000</v>
      </c>
    </row>
    <row r="469" spans="2:11" x14ac:dyDescent="0.25">
      <c r="B469" s="37" t="s">
        <v>250</v>
      </c>
      <c r="C469" s="39" t="s">
        <v>250</v>
      </c>
      <c r="D469" s="62" t="s">
        <v>250</v>
      </c>
      <c r="E469" s="40" t="s">
        <v>120</v>
      </c>
      <c r="F469" s="37" t="s">
        <v>250</v>
      </c>
      <c r="G469" s="41">
        <v>45913</v>
      </c>
      <c r="H469" s="37" t="s">
        <v>273</v>
      </c>
      <c r="I469" s="37" t="s">
        <v>248</v>
      </c>
      <c r="J469" s="94" t="s">
        <v>333</v>
      </c>
      <c r="K469" s="37">
        <v>30000</v>
      </c>
    </row>
    <row r="470" spans="2:11" x14ac:dyDescent="0.25">
      <c r="B470" s="37" t="s">
        <v>250</v>
      </c>
      <c r="C470" s="39" t="s">
        <v>250</v>
      </c>
      <c r="D470" s="62" t="s">
        <v>250</v>
      </c>
      <c r="E470" s="40" t="s">
        <v>120</v>
      </c>
      <c r="F470" s="37" t="s">
        <v>250</v>
      </c>
      <c r="G470" s="41">
        <v>45920</v>
      </c>
      <c r="H470" s="37" t="s">
        <v>276</v>
      </c>
      <c r="I470" s="37" t="s">
        <v>248</v>
      </c>
      <c r="J470" s="94" t="s">
        <v>271</v>
      </c>
      <c r="K470" s="37">
        <v>30000</v>
      </c>
    </row>
    <row r="471" spans="2:11" x14ac:dyDescent="0.25">
      <c r="B471" s="38"/>
      <c r="C471" s="38"/>
      <c r="D471" s="63"/>
      <c r="E471" s="40" t="s">
        <v>120</v>
      </c>
      <c r="F471" s="42" t="s">
        <v>252</v>
      </c>
      <c r="G471" s="41"/>
      <c r="H471" s="38"/>
      <c r="I471" s="38"/>
      <c r="J471" s="95"/>
      <c r="K471" s="37">
        <v>350000</v>
      </c>
    </row>
    <row r="472" spans="2:11" x14ac:dyDescent="0.25">
      <c r="B472" s="37" t="s">
        <v>250</v>
      </c>
      <c r="C472" s="39" t="s">
        <v>250</v>
      </c>
      <c r="D472" s="62" t="s">
        <v>250</v>
      </c>
      <c r="E472" s="44" t="s">
        <v>522</v>
      </c>
      <c r="F472" s="37" t="s">
        <v>250</v>
      </c>
      <c r="G472" s="41"/>
      <c r="H472" s="38"/>
      <c r="I472" s="38"/>
      <c r="J472" s="95"/>
      <c r="K472" s="37">
        <v>350000</v>
      </c>
    </row>
    <row r="473" spans="2:11" x14ac:dyDescent="0.25">
      <c r="B473" s="37" t="s">
        <v>523</v>
      </c>
      <c r="C473" s="39" t="s">
        <v>524</v>
      </c>
      <c r="D473" s="62" t="s">
        <v>250</v>
      </c>
      <c r="E473" s="40" t="s">
        <v>45</v>
      </c>
      <c r="F473" s="37" t="s">
        <v>246</v>
      </c>
      <c r="G473" s="41">
        <v>45892</v>
      </c>
      <c r="H473" s="37" t="s">
        <v>261</v>
      </c>
      <c r="I473" s="37" t="s">
        <v>248</v>
      </c>
      <c r="J473" s="94" t="s">
        <v>271</v>
      </c>
      <c r="K473" s="37">
        <v>30000</v>
      </c>
    </row>
    <row r="474" spans="2:11" x14ac:dyDescent="0.25">
      <c r="B474" s="37" t="s">
        <v>250</v>
      </c>
      <c r="C474" s="39" t="s">
        <v>250</v>
      </c>
      <c r="D474" s="62" t="s">
        <v>250</v>
      </c>
      <c r="E474" s="40" t="s">
        <v>45</v>
      </c>
      <c r="F474" s="37" t="s">
        <v>250</v>
      </c>
      <c r="G474" s="41">
        <v>45893</v>
      </c>
      <c r="H474" s="37" t="s">
        <v>263</v>
      </c>
      <c r="I474" s="37" t="s">
        <v>248</v>
      </c>
      <c r="J474" s="94" t="s">
        <v>525</v>
      </c>
      <c r="K474" s="37">
        <v>90000</v>
      </c>
    </row>
    <row r="475" spans="2:11" x14ac:dyDescent="0.25">
      <c r="B475" s="37" t="s">
        <v>250</v>
      </c>
      <c r="C475" s="39" t="s">
        <v>250</v>
      </c>
      <c r="D475" s="62" t="s">
        <v>250</v>
      </c>
      <c r="E475" s="40" t="s">
        <v>45</v>
      </c>
      <c r="F475" s="37" t="s">
        <v>250</v>
      </c>
      <c r="G475" s="41">
        <v>45899</v>
      </c>
      <c r="H475" s="37" t="s">
        <v>265</v>
      </c>
      <c r="I475" s="37" t="s">
        <v>248</v>
      </c>
      <c r="J475" s="94" t="s">
        <v>333</v>
      </c>
      <c r="K475" s="37">
        <v>30000</v>
      </c>
    </row>
    <row r="476" spans="2:11" x14ac:dyDescent="0.25">
      <c r="B476" s="37" t="s">
        <v>250</v>
      </c>
      <c r="C476" s="39" t="s">
        <v>250</v>
      </c>
      <c r="D476" s="62" t="s">
        <v>250</v>
      </c>
      <c r="E476" s="40" t="s">
        <v>45</v>
      </c>
      <c r="F476" s="37" t="s">
        <v>250</v>
      </c>
      <c r="G476" s="41">
        <v>45900</v>
      </c>
      <c r="H476" s="37" t="s">
        <v>267</v>
      </c>
      <c r="I476" s="37" t="s">
        <v>248</v>
      </c>
      <c r="J476" s="94" t="s">
        <v>277</v>
      </c>
      <c r="K476" s="37">
        <v>140000</v>
      </c>
    </row>
    <row r="477" spans="2:11" x14ac:dyDescent="0.25">
      <c r="B477" s="37" t="s">
        <v>250</v>
      </c>
      <c r="C477" s="39" t="s">
        <v>250</v>
      </c>
      <c r="D477" s="62" t="s">
        <v>250</v>
      </c>
      <c r="E477" s="40" t="s">
        <v>45</v>
      </c>
      <c r="F477" s="37" t="s">
        <v>250</v>
      </c>
      <c r="G477" s="41">
        <v>45906</v>
      </c>
      <c r="H477" s="37" t="s">
        <v>269</v>
      </c>
      <c r="I477" s="37" t="s">
        <v>248</v>
      </c>
      <c r="J477" s="94" t="s">
        <v>271</v>
      </c>
      <c r="K477" s="37">
        <v>30000</v>
      </c>
    </row>
    <row r="478" spans="2:11" x14ac:dyDescent="0.25">
      <c r="B478" s="37" t="s">
        <v>250</v>
      </c>
      <c r="C478" s="39" t="s">
        <v>250</v>
      </c>
      <c r="D478" s="62" t="s">
        <v>250</v>
      </c>
      <c r="E478" s="40" t="s">
        <v>45</v>
      </c>
      <c r="F478" s="37" t="s">
        <v>250</v>
      </c>
      <c r="G478" s="41">
        <v>45911</v>
      </c>
      <c r="H478" s="37" t="s">
        <v>526</v>
      </c>
      <c r="I478" s="37" t="s">
        <v>248</v>
      </c>
      <c r="J478" s="94" t="s">
        <v>527</v>
      </c>
      <c r="K478" s="37">
        <v>20000</v>
      </c>
    </row>
    <row r="479" spans="2:11" x14ac:dyDescent="0.25">
      <c r="B479" s="37" t="s">
        <v>250</v>
      </c>
      <c r="C479" s="39" t="s">
        <v>250</v>
      </c>
      <c r="D479" s="62" t="s">
        <v>250</v>
      </c>
      <c r="E479" s="40" t="s">
        <v>45</v>
      </c>
      <c r="F479" s="37" t="s">
        <v>250</v>
      </c>
      <c r="G479" s="41">
        <v>45913</v>
      </c>
      <c r="H479" s="37" t="s">
        <v>273</v>
      </c>
      <c r="I479" s="37" t="s">
        <v>248</v>
      </c>
      <c r="J479" s="94" t="s">
        <v>271</v>
      </c>
      <c r="K479" s="37">
        <v>30000</v>
      </c>
    </row>
    <row r="480" spans="2:11" x14ac:dyDescent="0.25">
      <c r="B480" s="37" t="s">
        <v>250</v>
      </c>
      <c r="C480" s="39" t="s">
        <v>250</v>
      </c>
      <c r="D480" s="62" t="s">
        <v>250</v>
      </c>
      <c r="E480" s="40" t="s">
        <v>45</v>
      </c>
      <c r="F480" s="37" t="s">
        <v>250</v>
      </c>
      <c r="G480" s="41">
        <v>45914</v>
      </c>
      <c r="H480" s="37" t="s">
        <v>274</v>
      </c>
      <c r="I480" s="37" t="s">
        <v>248</v>
      </c>
      <c r="J480" s="94" t="s">
        <v>528</v>
      </c>
      <c r="K480" s="37">
        <v>200000</v>
      </c>
    </row>
    <row r="481" spans="2:11" x14ac:dyDescent="0.25">
      <c r="B481" s="37" t="s">
        <v>250</v>
      </c>
      <c r="C481" s="39" t="s">
        <v>250</v>
      </c>
      <c r="D481" s="62" t="s">
        <v>250</v>
      </c>
      <c r="E481" s="40" t="s">
        <v>45</v>
      </c>
      <c r="F481" s="37" t="s">
        <v>250</v>
      </c>
      <c r="G481" s="41">
        <v>45920</v>
      </c>
      <c r="H481" s="37" t="s">
        <v>276</v>
      </c>
      <c r="I481" s="37" t="s">
        <v>248</v>
      </c>
      <c r="J481" s="94" t="s">
        <v>356</v>
      </c>
      <c r="K481" s="37">
        <v>30000</v>
      </c>
    </row>
    <row r="482" spans="2:11" x14ac:dyDescent="0.25">
      <c r="B482" s="38"/>
      <c r="C482" s="38"/>
      <c r="D482" s="63"/>
      <c r="E482" s="40" t="s">
        <v>45</v>
      </c>
      <c r="F482" s="42" t="s">
        <v>252</v>
      </c>
      <c r="G482" s="41"/>
      <c r="H482" s="38"/>
      <c r="I482" s="38"/>
      <c r="J482" s="95"/>
      <c r="K482" s="37">
        <v>600000</v>
      </c>
    </row>
    <row r="483" spans="2:11" x14ac:dyDescent="0.25">
      <c r="B483" s="37" t="s">
        <v>250</v>
      </c>
      <c r="C483" s="39" t="s">
        <v>250</v>
      </c>
      <c r="D483" s="62" t="s">
        <v>250</v>
      </c>
      <c r="E483" s="44" t="s">
        <v>529</v>
      </c>
      <c r="F483" s="37" t="s">
        <v>250</v>
      </c>
      <c r="G483" s="41"/>
      <c r="H483" s="38"/>
      <c r="I483" s="38"/>
      <c r="J483" s="95"/>
      <c r="K483" s="37">
        <v>600000</v>
      </c>
    </row>
    <row r="484" spans="2:11" x14ac:dyDescent="0.25">
      <c r="B484" s="37" t="s">
        <v>530</v>
      </c>
      <c r="C484" s="39" t="s">
        <v>250</v>
      </c>
      <c r="D484" s="62" t="s">
        <v>250</v>
      </c>
      <c r="E484" s="40" t="s">
        <v>164</v>
      </c>
      <c r="F484" s="37" t="s">
        <v>246</v>
      </c>
      <c r="G484" s="41">
        <v>45894</v>
      </c>
      <c r="H484" s="37" t="s">
        <v>318</v>
      </c>
      <c r="I484" s="37" t="s">
        <v>248</v>
      </c>
      <c r="J484" s="94" t="s">
        <v>408</v>
      </c>
      <c r="K484" s="37">
        <v>250000</v>
      </c>
    </row>
    <row r="485" spans="2:11" x14ac:dyDescent="0.25">
      <c r="B485" s="37" t="s">
        <v>250</v>
      </c>
      <c r="C485" s="39" t="s">
        <v>250</v>
      </c>
      <c r="D485" s="62" t="s">
        <v>250</v>
      </c>
      <c r="E485" s="40" t="s">
        <v>164</v>
      </c>
      <c r="F485" s="37" t="s">
        <v>250</v>
      </c>
      <c r="G485" s="41">
        <v>45899</v>
      </c>
      <c r="H485" s="37" t="s">
        <v>265</v>
      </c>
      <c r="I485" s="37" t="s">
        <v>248</v>
      </c>
      <c r="J485" s="94" t="s">
        <v>281</v>
      </c>
      <c r="K485" s="37">
        <v>250000</v>
      </c>
    </row>
    <row r="486" spans="2:11" x14ac:dyDescent="0.25">
      <c r="B486" s="37" t="s">
        <v>250</v>
      </c>
      <c r="C486" s="39" t="s">
        <v>250</v>
      </c>
      <c r="D486" s="62" t="s">
        <v>250</v>
      </c>
      <c r="E486" s="40" t="s">
        <v>164</v>
      </c>
      <c r="F486" s="37" t="s">
        <v>250</v>
      </c>
      <c r="G486" s="41">
        <v>45908</v>
      </c>
      <c r="H486" s="37" t="s">
        <v>297</v>
      </c>
      <c r="I486" s="37" t="s">
        <v>248</v>
      </c>
      <c r="J486" s="94" t="s">
        <v>531</v>
      </c>
      <c r="K486" s="37">
        <v>250000</v>
      </c>
    </row>
    <row r="487" spans="2:11" x14ac:dyDescent="0.25">
      <c r="B487" s="37" t="s">
        <v>250</v>
      </c>
      <c r="C487" s="39" t="s">
        <v>250</v>
      </c>
      <c r="D487" s="62" t="s">
        <v>250</v>
      </c>
      <c r="E487" s="40" t="s">
        <v>164</v>
      </c>
      <c r="F487" s="37" t="s">
        <v>250</v>
      </c>
      <c r="G487" s="41">
        <v>45916</v>
      </c>
      <c r="H487" s="37" t="s">
        <v>532</v>
      </c>
      <c r="I487" s="37" t="s">
        <v>248</v>
      </c>
      <c r="J487" s="94" t="s">
        <v>533</v>
      </c>
      <c r="K487" s="37">
        <v>250000</v>
      </c>
    </row>
    <row r="488" spans="2:11" x14ac:dyDescent="0.25">
      <c r="B488" s="38"/>
      <c r="C488" s="38"/>
      <c r="D488" s="63"/>
      <c r="E488" s="40" t="s">
        <v>164</v>
      </c>
      <c r="F488" s="42" t="s">
        <v>252</v>
      </c>
      <c r="G488" s="41"/>
      <c r="H488" s="38"/>
      <c r="I488" s="38"/>
      <c r="J488" s="95"/>
      <c r="K488" s="37">
        <v>1000000</v>
      </c>
    </row>
    <row r="489" spans="2:11" x14ac:dyDescent="0.25">
      <c r="B489" s="37" t="s">
        <v>250</v>
      </c>
      <c r="C489" s="39" t="s">
        <v>250</v>
      </c>
      <c r="D489" s="62" t="s">
        <v>250</v>
      </c>
      <c r="E489" s="44" t="s">
        <v>534</v>
      </c>
      <c r="F489" s="37" t="s">
        <v>250</v>
      </c>
      <c r="G489" s="41"/>
      <c r="H489" s="38"/>
      <c r="I489" s="38"/>
      <c r="J489" s="95"/>
      <c r="K489" s="37">
        <v>1000000</v>
      </c>
    </row>
    <row r="490" spans="2:11" x14ac:dyDescent="0.25">
      <c r="B490" s="37" t="s">
        <v>535</v>
      </c>
      <c r="C490" s="39" t="s">
        <v>536</v>
      </c>
      <c r="D490" s="62" t="s">
        <v>250</v>
      </c>
      <c r="E490" s="40" t="s">
        <v>165</v>
      </c>
      <c r="F490" s="37" t="s">
        <v>246</v>
      </c>
      <c r="G490" s="41">
        <v>45907</v>
      </c>
      <c r="H490" s="37" t="s">
        <v>255</v>
      </c>
      <c r="I490" s="37" t="s">
        <v>248</v>
      </c>
      <c r="J490" s="94" t="s">
        <v>322</v>
      </c>
      <c r="K490" s="37">
        <v>250000</v>
      </c>
    </row>
    <row r="491" spans="2:11" x14ac:dyDescent="0.25">
      <c r="B491" s="38"/>
      <c r="C491" s="38"/>
      <c r="D491" s="63"/>
      <c r="E491" s="40" t="s">
        <v>165</v>
      </c>
      <c r="F491" s="42" t="s">
        <v>252</v>
      </c>
      <c r="G491" s="41"/>
      <c r="H491" s="38"/>
      <c r="I491" s="38"/>
      <c r="J491" s="95"/>
      <c r="K491" s="37">
        <v>250000</v>
      </c>
    </row>
    <row r="492" spans="2:11" x14ac:dyDescent="0.25">
      <c r="B492" s="37" t="s">
        <v>250</v>
      </c>
      <c r="C492" s="39" t="s">
        <v>250</v>
      </c>
      <c r="D492" s="62" t="s">
        <v>250</v>
      </c>
      <c r="E492" s="44" t="s">
        <v>537</v>
      </c>
      <c r="F492" s="37" t="s">
        <v>250</v>
      </c>
      <c r="G492" s="41"/>
      <c r="H492" s="38"/>
      <c r="I492" s="38"/>
      <c r="J492" s="95"/>
      <c r="K492" s="37">
        <v>250000</v>
      </c>
    </row>
    <row r="493" spans="2:11" x14ac:dyDescent="0.25">
      <c r="B493" s="37" t="s">
        <v>538</v>
      </c>
      <c r="C493" s="39" t="s">
        <v>539</v>
      </c>
      <c r="D493" s="62" t="s">
        <v>250</v>
      </c>
      <c r="E493" s="40" t="s">
        <v>47</v>
      </c>
      <c r="F493" s="37" t="s">
        <v>246</v>
      </c>
      <c r="G493" s="41">
        <v>45893</v>
      </c>
      <c r="H493" s="37" t="s">
        <v>263</v>
      </c>
      <c r="I493" s="37" t="s">
        <v>248</v>
      </c>
      <c r="J493" s="94" t="s">
        <v>277</v>
      </c>
      <c r="K493" s="37">
        <v>160000</v>
      </c>
    </row>
    <row r="494" spans="2:11" x14ac:dyDescent="0.25">
      <c r="B494" s="37" t="s">
        <v>250</v>
      </c>
      <c r="C494" s="39" t="s">
        <v>250</v>
      </c>
      <c r="D494" s="62" t="s">
        <v>250</v>
      </c>
      <c r="E494" s="40" t="s">
        <v>47</v>
      </c>
      <c r="F494" s="37" t="s">
        <v>250</v>
      </c>
      <c r="G494" s="41">
        <v>45907</v>
      </c>
      <c r="H494" s="37" t="s">
        <v>255</v>
      </c>
      <c r="I494" s="37" t="s">
        <v>248</v>
      </c>
      <c r="J494" s="94" t="s">
        <v>371</v>
      </c>
      <c r="K494" s="37">
        <v>130000</v>
      </c>
    </row>
    <row r="495" spans="2:11" x14ac:dyDescent="0.25">
      <c r="B495" s="37" t="s">
        <v>250</v>
      </c>
      <c r="C495" s="39" t="s">
        <v>250</v>
      </c>
      <c r="D495" s="62" t="s">
        <v>250</v>
      </c>
      <c r="E495" s="40" t="s">
        <v>47</v>
      </c>
      <c r="F495" s="37" t="s">
        <v>250</v>
      </c>
      <c r="G495" s="41">
        <v>45921</v>
      </c>
      <c r="H495" s="37" t="s">
        <v>257</v>
      </c>
      <c r="I495" s="37" t="s">
        <v>248</v>
      </c>
      <c r="J495" s="94" t="s">
        <v>371</v>
      </c>
      <c r="K495" s="37">
        <v>110000</v>
      </c>
    </row>
    <row r="496" spans="2:11" x14ac:dyDescent="0.25">
      <c r="B496" s="38"/>
      <c r="C496" s="38"/>
      <c r="D496" s="63"/>
      <c r="E496" s="40" t="s">
        <v>47</v>
      </c>
      <c r="F496" s="42" t="s">
        <v>252</v>
      </c>
      <c r="G496" s="41"/>
      <c r="H496" s="38"/>
      <c r="I496" s="38"/>
      <c r="J496" s="95"/>
      <c r="K496" s="37">
        <v>400000</v>
      </c>
    </row>
    <row r="497" spans="2:11" x14ac:dyDescent="0.25">
      <c r="B497" s="37" t="s">
        <v>250</v>
      </c>
      <c r="C497" s="39" t="s">
        <v>250</v>
      </c>
      <c r="D497" s="62" t="s">
        <v>250</v>
      </c>
      <c r="E497" s="44" t="s">
        <v>540</v>
      </c>
      <c r="F497" s="37" t="s">
        <v>250</v>
      </c>
      <c r="G497" s="41"/>
      <c r="H497" s="38"/>
      <c r="I497" s="38"/>
      <c r="J497" s="95"/>
      <c r="K497" s="37">
        <v>400000</v>
      </c>
    </row>
    <row r="498" spans="2:11" x14ac:dyDescent="0.25">
      <c r="B498" s="37" t="s">
        <v>541</v>
      </c>
      <c r="C498" s="39" t="s">
        <v>250</v>
      </c>
      <c r="D498" s="62" t="s">
        <v>250</v>
      </c>
      <c r="E498" s="40" t="s">
        <v>204</v>
      </c>
      <c r="F498" s="37" t="s">
        <v>246</v>
      </c>
      <c r="G498" s="41">
        <v>45893</v>
      </c>
      <c r="H498" s="37" t="s">
        <v>263</v>
      </c>
      <c r="I498" s="37" t="s">
        <v>248</v>
      </c>
      <c r="J498" s="94" t="s">
        <v>495</v>
      </c>
      <c r="K498" s="37">
        <v>250000</v>
      </c>
    </row>
    <row r="499" spans="2:11" x14ac:dyDescent="0.25">
      <c r="B499" s="38"/>
      <c r="C499" s="38"/>
      <c r="D499" s="63"/>
      <c r="E499" s="40" t="s">
        <v>204</v>
      </c>
      <c r="F499" s="42" t="s">
        <v>252</v>
      </c>
      <c r="G499" s="41"/>
      <c r="H499" s="38"/>
      <c r="I499" s="38"/>
      <c r="J499" s="95"/>
      <c r="K499" s="37">
        <v>250000</v>
      </c>
    </row>
    <row r="500" spans="2:11" x14ac:dyDescent="0.25">
      <c r="B500" s="37" t="s">
        <v>250</v>
      </c>
      <c r="C500" s="39" t="s">
        <v>250</v>
      </c>
      <c r="D500" s="62" t="s">
        <v>250</v>
      </c>
      <c r="E500" s="44" t="s">
        <v>542</v>
      </c>
      <c r="F500" s="37" t="s">
        <v>250</v>
      </c>
      <c r="G500" s="41"/>
      <c r="H500" s="38"/>
      <c r="I500" s="38"/>
      <c r="J500" s="95"/>
      <c r="K500" s="37">
        <v>250000</v>
      </c>
    </row>
    <row r="501" spans="2:11" x14ac:dyDescent="0.25">
      <c r="B501" s="37" t="s">
        <v>543</v>
      </c>
      <c r="C501" s="39" t="s">
        <v>250</v>
      </c>
      <c r="D501" s="62">
        <v>3205874196</v>
      </c>
      <c r="E501" s="40" t="s">
        <v>48</v>
      </c>
      <c r="F501" s="37" t="s">
        <v>246</v>
      </c>
      <c r="G501" s="41">
        <v>45892</v>
      </c>
      <c r="H501" s="37" t="s">
        <v>261</v>
      </c>
      <c r="I501" s="37" t="s">
        <v>248</v>
      </c>
      <c r="J501" s="94" t="s">
        <v>327</v>
      </c>
      <c r="K501" s="37">
        <v>250000</v>
      </c>
    </row>
    <row r="502" spans="2:11" x14ac:dyDescent="0.25">
      <c r="B502" s="38"/>
      <c r="C502" s="38"/>
      <c r="D502" s="63"/>
      <c r="E502" s="40" t="s">
        <v>48</v>
      </c>
      <c r="F502" s="42" t="s">
        <v>252</v>
      </c>
      <c r="G502" s="41"/>
      <c r="H502" s="38"/>
      <c r="I502" s="38"/>
      <c r="J502" s="95"/>
      <c r="K502" s="37">
        <v>250000</v>
      </c>
    </row>
    <row r="503" spans="2:11" x14ac:dyDescent="0.25">
      <c r="B503" s="37" t="s">
        <v>250</v>
      </c>
      <c r="C503" s="39" t="s">
        <v>250</v>
      </c>
      <c r="D503" s="62" t="s">
        <v>250</v>
      </c>
      <c r="E503" s="44" t="s">
        <v>544</v>
      </c>
      <c r="F503" s="37" t="s">
        <v>250</v>
      </c>
      <c r="G503" s="41"/>
      <c r="H503" s="38"/>
      <c r="I503" s="38"/>
      <c r="J503" s="95"/>
      <c r="K503" s="37">
        <v>250000</v>
      </c>
    </row>
    <row r="504" spans="2:11" x14ac:dyDescent="0.25">
      <c r="B504" s="37" t="s">
        <v>545</v>
      </c>
      <c r="C504" s="39" t="s">
        <v>250</v>
      </c>
      <c r="D504" s="62" t="s">
        <v>250</v>
      </c>
      <c r="E504" s="40" t="s">
        <v>228</v>
      </c>
      <c r="F504" s="37" t="s">
        <v>246</v>
      </c>
      <c r="G504" s="41">
        <v>45899</v>
      </c>
      <c r="H504" s="37" t="s">
        <v>265</v>
      </c>
      <c r="I504" s="37" t="s">
        <v>248</v>
      </c>
      <c r="J504" s="94" t="s">
        <v>495</v>
      </c>
      <c r="K504" s="37">
        <v>250000</v>
      </c>
    </row>
    <row r="505" spans="2:11" x14ac:dyDescent="0.25">
      <c r="B505" s="38"/>
      <c r="C505" s="38"/>
      <c r="D505" s="63"/>
      <c r="E505" s="40" t="s">
        <v>228</v>
      </c>
      <c r="F505" s="42" t="s">
        <v>252</v>
      </c>
      <c r="G505" s="41"/>
      <c r="H505" s="38"/>
      <c r="I505" s="38"/>
      <c r="J505" s="95"/>
      <c r="K505" s="37">
        <v>250000</v>
      </c>
    </row>
    <row r="506" spans="2:11" x14ac:dyDescent="0.25">
      <c r="B506" s="37" t="s">
        <v>250</v>
      </c>
      <c r="C506" s="39" t="s">
        <v>250</v>
      </c>
      <c r="D506" s="62" t="s">
        <v>250</v>
      </c>
      <c r="E506" s="44" t="s">
        <v>546</v>
      </c>
      <c r="F506" s="37" t="s">
        <v>250</v>
      </c>
      <c r="G506" s="41"/>
      <c r="H506" s="38"/>
      <c r="I506" s="38"/>
      <c r="J506" s="95"/>
      <c r="K506" s="37">
        <v>250000</v>
      </c>
    </row>
    <row r="507" spans="2:11" x14ac:dyDescent="0.25">
      <c r="B507" s="37" t="s">
        <v>547</v>
      </c>
      <c r="C507" s="39" t="s">
        <v>250</v>
      </c>
      <c r="D507" s="62" t="s">
        <v>250</v>
      </c>
      <c r="E507" s="40" t="s">
        <v>229</v>
      </c>
      <c r="F507" s="37" t="s">
        <v>246</v>
      </c>
      <c r="G507" s="41">
        <v>45906</v>
      </c>
      <c r="H507" s="37" t="s">
        <v>269</v>
      </c>
      <c r="I507" s="37" t="s">
        <v>248</v>
      </c>
      <c r="J507" s="94" t="s">
        <v>548</v>
      </c>
      <c r="K507" s="37">
        <v>50000</v>
      </c>
    </row>
    <row r="508" spans="2:11" x14ac:dyDescent="0.25">
      <c r="B508" s="38"/>
      <c r="C508" s="38"/>
      <c r="D508" s="63"/>
      <c r="E508" s="40" t="s">
        <v>229</v>
      </c>
      <c r="F508" s="42" t="s">
        <v>252</v>
      </c>
      <c r="G508" s="41"/>
      <c r="H508" s="38"/>
      <c r="I508" s="38"/>
      <c r="J508" s="95"/>
      <c r="K508" s="37">
        <v>50000</v>
      </c>
    </row>
    <row r="509" spans="2:11" x14ac:dyDescent="0.25">
      <c r="B509" s="37" t="s">
        <v>250</v>
      </c>
      <c r="C509" s="39" t="s">
        <v>250</v>
      </c>
      <c r="D509" s="62" t="s">
        <v>250</v>
      </c>
      <c r="E509" s="44" t="s">
        <v>549</v>
      </c>
      <c r="F509" s="37" t="s">
        <v>250</v>
      </c>
      <c r="G509" s="41"/>
      <c r="H509" s="38"/>
      <c r="I509" s="38"/>
      <c r="J509" s="95"/>
      <c r="K509" s="37">
        <v>50000</v>
      </c>
    </row>
    <row r="510" spans="2:11" x14ac:dyDescent="0.25">
      <c r="B510" s="37" t="s">
        <v>550</v>
      </c>
      <c r="C510" s="39" t="s">
        <v>551</v>
      </c>
      <c r="D510" s="62" t="s">
        <v>250</v>
      </c>
      <c r="E510" s="40" t="s">
        <v>49</v>
      </c>
      <c r="F510" s="37" t="s">
        <v>246</v>
      </c>
      <c r="G510" s="41">
        <v>45893</v>
      </c>
      <c r="H510" s="37" t="s">
        <v>263</v>
      </c>
      <c r="I510" s="37" t="s">
        <v>248</v>
      </c>
      <c r="J510" s="94" t="s">
        <v>326</v>
      </c>
      <c r="K510" s="37">
        <v>300000</v>
      </c>
    </row>
    <row r="511" spans="2:11" x14ac:dyDescent="0.25">
      <c r="B511" s="37" t="s">
        <v>250</v>
      </c>
      <c r="C511" s="39" t="s">
        <v>250</v>
      </c>
      <c r="D511" s="62" t="s">
        <v>250</v>
      </c>
      <c r="E511" s="40" t="s">
        <v>49</v>
      </c>
      <c r="F511" s="37" t="s">
        <v>250</v>
      </c>
      <c r="G511" s="41">
        <v>45908</v>
      </c>
      <c r="H511" s="37" t="s">
        <v>297</v>
      </c>
      <c r="I511" s="37" t="s">
        <v>248</v>
      </c>
      <c r="J511" s="94" t="s">
        <v>552</v>
      </c>
      <c r="K511" s="37">
        <v>20000</v>
      </c>
    </row>
    <row r="512" spans="2:11" x14ac:dyDescent="0.25">
      <c r="B512" s="37" t="s">
        <v>250</v>
      </c>
      <c r="C512" s="39" t="s">
        <v>250</v>
      </c>
      <c r="D512" s="62" t="s">
        <v>250</v>
      </c>
      <c r="E512" s="40" t="s">
        <v>49</v>
      </c>
      <c r="F512" s="37" t="s">
        <v>250</v>
      </c>
      <c r="G512" s="41">
        <v>45914</v>
      </c>
      <c r="H512" s="37" t="s">
        <v>274</v>
      </c>
      <c r="I512" s="37" t="s">
        <v>248</v>
      </c>
      <c r="J512" s="94" t="s">
        <v>553</v>
      </c>
      <c r="K512" s="37">
        <v>300000</v>
      </c>
    </row>
    <row r="513" spans="2:11" x14ac:dyDescent="0.25">
      <c r="B513" s="37" t="s">
        <v>250</v>
      </c>
      <c r="C513" s="39" t="s">
        <v>250</v>
      </c>
      <c r="D513" s="62" t="s">
        <v>250</v>
      </c>
      <c r="E513" s="40" t="s">
        <v>49</v>
      </c>
      <c r="F513" s="37" t="s">
        <v>250</v>
      </c>
      <c r="G513" s="41">
        <v>45921</v>
      </c>
      <c r="H513" s="37" t="s">
        <v>257</v>
      </c>
      <c r="I513" s="37" t="s">
        <v>248</v>
      </c>
      <c r="J513" s="94" t="s">
        <v>553</v>
      </c>
      <c r="K513" s="37">
        <v>300000</v>
      </c>
    </row>
    <row r="514" spans="2:11" x14ac:dyDescent="0.25">
      <c r="B514" s="38"/>
      <c r="C514" s="38"/>
      <c r="D514" s="63"/>
      <c r="E514" s="40" t="s">
        <v>49</v>
      </c>
      <c r="F514" s="42" t="s">
        <v>252</v>
      </c>
      <c r="G514" s="41"/>
      <c r="H514" s="38"/>
      <c r="I514" s="38"/>
      <c r="J514" s="95"/>
      <c r="K514" s="37">
        <v>920000</v>
      </c>
    </row>
    <row r="515" spans="2:11" x14ac:dyDescent="0.25">
      <c r="B515" s="37" t="s">
        <v>250</v>
      </c>
      <c r="C515" s="39" t="s">
        <v>250</v>
      </c>
      <c r="D515" s="62" t="s">
        <v>250</v>
      </c>
      <c r="E515" s="44" t="s">
        <v>554</v>
      </c>
      <c r="F515" s="37" t="s">
        <v>250</v>
      </c>
      <c r="G515" s="41"/>
      <c r="H515" s="38"/>
      <c r="I515" s="38"/>
      <c r="J515" s="95"/>
      <c r="K515" s="37">
        <v>920000</v>
      </c>
    </row>
    <row r="516" spans="2:11" x14ac:dyDescent="0.25">
      <c r="B516" s="37" t="s">
        <v>555</v>
      </c>
      <c r="C516" s="39" t="s">
        <v>556</v>
      </c>
      <c r="D516" s="62" t="s">
        <v>250</v>
      </c>
      <c r="E516" s="40" t="s">
        <v>122</v>
      </c>
      <c r="F516" s="37" t="s">
        <v>246</v>
      </c>
      <c r="G516" s="41">
        <v>45894</v>
      </c>
      <c r="H516" s="37" t="s">
        <v>318</v>
      </c>
      <c r="I516" s="37" t="s">
        <v>248</v>
      </c>
      <c r="J516" s="94" t="s">
        <v>458</v>
      </c>
      <c r="K516" s="37">
        <v>80000</v>
      </c>
    </row>
    <row r="517" spans="2:11" x14ac:dyDescent="0.25">
      <c r="B517" s="37" t="s">
        <v>250</v>
      </c>
      <c r="C517" s="39" t="s">
        <v>250</v>
      </c>
      <c r="D517" s="62" t="s">
        <v>250</v>
      </c>
      <c r="E517" s="40" t="s">
        <v>122</v>
      </c>
      <c r="F517" s="37" t="s">
        <v>250</v>
      </c>
      <c r="G517" s="41">
        <v>45901</v>
      </c>
      <c r="H517" s="37" t="s">
        <v>295</v>
      </c>
      <c r="I517" s="37" t="s">
        <v>248</v>
      </c>
      <c r="J517" s="94" t="s">
        <v>557</v>
      </c>
      <c r="K517" s="37">
        <v>80000</v>
      </c>
    </row>
    <row r="518" spans="2:11" x14ac:dyDescent="0.25">
      <c r="B518" s="37" t="s">
        <v>250</v>
      </c>
      <c r="C518" s="39" t="s">
        <v>250</v>
      </c>
      <c r="D518" s="62" t="s">
        <v>250</v>
      </c>
      <c r="E518" s="40" t="s">
        <v>122</v>
      </c>
      <c r="F518" s="37" t="s">
        <v>250</v>
      </c>
      <c r="G518" s="41">
        <v>45902</v>
      </c>
      <c r="H518" s="37" t="s">
        <v>558</v>
      </c>
      <c r="I518" s="37" t="s">
        <v>248</v>
      </c>
      <c r="J518" s="94" t="s">
        <v>559</v>
      </c>
      <c r="K518" s="37">
        <v>150000</v>
      </c>
    </row>
    <row r="519" spans="2:11" x14ac:dyDescent="0.25">
      <c r="B519" s="37" t="s">
        <v>250</v>
      </c>
      <c r="C519" s="39" t="s">
        <v>250</v>
      </c>
      <c r="D519" s="62" t="s">
        <v>250</v>
      </c>
      <c r="E519" s="40" t="s">
        <v>122</v>
      </c>
      <c r="F519" s="37" t="s">
        <v>250</v>
      </c>
      <c r="G519" s="41">
        <v>45902</v>
      </c>
      <c r="H519" s="37" t="s">
        <v>558</v>
      </c>
      <c r="I519" s="37" t="s">
        <v>248</v>
      </c>
      <c r="J519" s="94" t="s">
        <v>560</v>
      </c>
      <c r="K519" s="37">
        <v>50000</v>
      </c>
    </row>
    <row r="520" spans="2:11" x14ac:dyDescent="0.25">
      <c r="B520" s="37" t="s">
        <v>250</v>
      </c>
      <c r="C520" s="39" t="s">
        <v>250</v>
      </c>
      <c r="D520" s="62" t="s">
        <v>250</v>
      </c>
      <c r="E520" s="40" t="s">
        <v>122</v>
      </c>
      <c r="F520" s="37" t="s">
        <v>250</v>
      </c>
      <c r="G520" s="41">
        <v>45908</v>
      </c>
      <c r="H520" s="37" t="s">
        <v>297</v>
      </c>
      <c r="I520" s="37" t="s">
        <v>248</v>
      </c>
      <c r="J520" s="94" t="s">
        <v>561</v>
      </c>
      <c r="K520" s="37">
        <v>80000</v>
      </c>
    </row>
    <row r="521" spans="2:11" x14ac:dyDescent="0.25">
      <c r="B521" s="37" t="s">
        <v>250</v>
      </c>
      <c r="C521" s="39" t="s">
        <v>250</v>
      </c>
      <c r="D521" s="62" t="s">
        <v>250</v>
      </c>
      <c r="E521" s="40" t="s">
        <v>122</v>
      </c>
      <c r="F521" s="37" t="s">
        <v>250</v>
      </c>
      <c r="G521" s="41">
        <v>45916</v>
      </c>
      <c r="H521" s="37" t="s">
        <v>375</v>
      </c>
      <c r="I521" s="37" t="s">
        <v>248</v>
      </c>
      <c r="J521" s="94" t="s">
        <v>562</v>
      </c>
      <c r="K521" s="37">
        <v>50000</v>
      </c>
    </row>
    <row r="522" spans="2:11" x14ac:dyDescent="0.25">
      <c r="B522" s="37" t="s">
        <v>250</v>
      </c>
      <c r="C522" s="39" t="s">
        <v>250</v>
      </c>
      <c r="D522" s="62" t="s">
        <v>250</v>
      </c>
      <c r="E522" s="40" t="s">
        <v>122</v>
      </c>
      <c r="F522" s="37" t="s">
        <v>250</v>
      </c>
      <c r="G522" s="41">
        <v>45916</v>
      </c>
      <c r="H522" s="37" t="s">
        <v>375</v>
      </c>
      <c r="I522" s="37" t="s">
        <v>248</v>
      </c>
      <c r="J522" s="94" t="s">
        <v>563</v>
      </c>
      <c r="K522" s="37">
        <v>80000</v>
      </c>
    </row>
    <row r="523" spans="2:11" x14ac:dyDescent="0.25">
      <c r="B523" s="37" t="s">
        <v>250</v>
      </c>
      <c r="C523" s="39" t="s">
        <v>250</v>
      </c>
      <c r="D523" s="62" t="s">
        <v>250</v>
      </c>
      <c r="E523" s="40" t="s">
        <v>122</v>
      </c>
      <c r="F523" s="37" t="s">
        <v>250</v>
      </c>
      <c r="G523" s="41">
        <v>45922</v>
      </c>
      <c r="H523" s="37" t="s">
        <v>337</v>
      </c>
      <c r="I523" s="37" t="s">
        <v>248</v>
      </c>
      <c r="J523" s="94" t="s">
        <v>561</v>
      </c>
      <c r="K523" s="37">
        <v>80000</v>
      </c>
    </row>
    <row r="524" spans="2:11" x14ac:dyDescent="0.25">
      <c r="B524" s="38"/>
      <c r="C524" s="38"/>
      <c r="D524" s="63"/>
      <c r="E524" s="40" t="s">
        <v>122</v>
      </c>
      <c r="F524" s="42" t="s">
        <v>252</v>
      </c>
      <c r="G524" s="41"/>
      <c r="H524" s="38"/>
      <c r="I524" s="38"/>
      <c r="J524" s="95"/>
      <c r="K524" s="37">
        <v>650000</v>
      </c>
    </row>
    <row r="525" spans="2:11" x14ac:dyDescent="0.25">
      <c r="B525" s="37" t="s">
        <v>250</v>
      </c>
      <c r="C525" s="39" t="s">
        <v>250</v>
      </c>
      <c r="D525" s="62" t="s">
        <v>250</v>
      </c>
      <c r="E525" s="44" t="s">
        <v>564</v>
      </c>
      <c r="F525" s="37" t="s">
        <v>250</v>
      </c>
      <c r="G525" s="41"/>
      <c r="H525" s="38"/>
      <c r="I525" s="38"/>
      <c r="J525" s="95"/>
      <c r="K525" s="37">
        <v>650000</v>
      </c>
    </row>
    <row r="526" spans="2:11" x14ac:dyDescent="0.25">
      <c r="B526" s="37" t="s">
        <v>565</v>
      </c>
      <c r="C526" s="39" t="s">
        <v>566</v>
      </c>
      <c r="D526" s="62" t="s">
        <v>250</v>
      </c>
      <c r="E526" s="40" t="s">
        <v>123</v>
      </c>
      <c r="F526" s="37" t="s">
        <v>246</v>
      </c>
      <c r="G526" s="41">
        <v>45907</v>
      </c>
      <c r="H526" s="37" t="s">
        <v>255</v>
      </c>
      <c r="I526" s="37" t="s">
        <v>248</v>
      </c>
      <c r="J526" s="94" t="s">
        <v>567</v>
      </c>
      <c r="K526" s="37">
        <v>200000</v>
      </c>
    </row>
    <row r="527" spans="2:11" x14ac:dyDescent="0.25">
      <c r="B527" s="38"/>
      <c r="C527" s="38"/>
      <c r="D527" s="63"/>
      <c r="E527" s="40" t="s">
        <v>123</v>
      </c>
      <c r="F527" s="42" t="s">
        <v>252</v>
      </c>
      <c r="G527" s="41"/>
      <c r="H527" s="38"/>
      <c r="I527" s="38"/>
      <c r="J527" s="95"/>
      <c r="K527" s="37">
        <v>200000</v>
      </c>
    </row>
    <row r="528" spans="2:11" x14ac:dyDescent="0.25">
      <c r="B528" s="37" t="s">
        <v>250</v>
      </c>
      <c r="C528" s="39" t="s">
        <v>250</v>
      </c>
      <c r="D528" s="62" t="s">
        <v>250</v>
      </c>
      <c r="E528" s="44" t="s">
        <v>568</v>
      </c>
      <c r="F528" s="37" t="s">
        <v>250</v>
      </c>
      <c r="G528" s="41"/>
      <c r="H528" s="38"/>
      <c r="I528" s="38"/>
      <c r="J528" s="95"/>
      <c r="K528" s="37">
        <v>200000</v>
      </c>
    </row>
    <row r="529" spans="2:11" x14ac:dyDescent="0.25">
      <c r="B529" s="37" t="s">
        <v>569</v>
      </c>
      <c r="C529" s="39" t="s">
        <v>570</v>
      </c>
      <c r="D529" s="62" t="s">
        <v>250</v>
      </c>
      <c r="E529" s="40" t="s">
        <v>51</v>
      </c>
      <c r="F529" s="37" t="s">
        <v>246</v>
      </c>
      <c r="G529" s="41">
        <v>45892</v>
      </c>
      <c r="H529" s="37" t="s">
        <v>261</v>
      </c>
      <c r="I529" s="37" t="s">
        <v>248</v>
      </c>
      <c r="J529" s="94" t="s">
        <v>271</v>
      </c>
      <c r="K529" s="37">
        <v>30000</v>
      </c>
    </row>
    <row r="530" spans="2:11" x14ac:dyDescent="0.25">
      <c r="B530" s="37" t="s">
        <v>250</v>
      </c>
      <c r="C530" s="39" t="s">
        <v>250</v>
      </c>
      <c r="D530" s="62" t="s">
        <v>250</v>
      </c>
      <c r="E530" s="40" t="s">
        <v>51</v>
      </c>
      <c r="F530" s="37" t="s">
        <v>250</v>
      </c>
      <c r="G530" s="41">
        <v>45899</v>
      </c>
      <c r="H530" s="37" t="s">
        <v>265</v>
      </c>
      <c r="I530" s="37" t="s">
        <v>248</v>
      </c>
      <c r="J530" s="94" t="s">
        <v>333</v>
      </c>
      <c r="K530" s="37">
        <v>30000</v>
      </c>
    </row>
    <row r="531" spans="2:11" x14ac:dyDescent="0.25">
      <c r="B531" s="37" t="s">
        <v>250</v>
      </c>
      <c r="C531" s="39" t="s">
        <v>250</v>
      </c>
      <c r="D531" s="62" t="s">
        <v>250</v>
      </c>
      <c r="E531" s="40" t="s">
        <v>51</v>
      </c>
      <c r="F531" s="37" t="s">
        <v>250</v>
      </c>
      <c r="G531" s="41">
        <v>45900</v>
      </c>
      <c r="H531" s="37" t="s">
        <v>267</v>
      </c>
      <c r="I531" s="37" t="s">
        <v>248</v>
      </c>
      <c r="J531" s="94" t="s">
        <v>332</v>
      </c>
      <c r="K531" s="37">
        <v>85000</v>
      </c>
    </row>
    <row r="532" spans="2:11" x14ac:dyDescent="0.25">
      <c r="B532" s="37" t="s">
        <v>250</v>
      </c>
      <c r="C532" s="39" t="s">
        <v>250</v>
      </c>
      <c r="D532" s="62" t="s">
        <v>250</v>
      </c>
      <c r="E532" s="40" t="s">
        <v>51</v>
      </c>
      <c r="F532" s="37" t="s">
        <v>250</v>
      </c>
      <c r="G532" s="41">
        <v>45913</v>
      </c>
      <c r="H532" s="37" t="s">
        <v>273</v>
      </c>
      <c r="I532" s="37" t="s">
        <v>248</v>
      </c>
      <c r="J532" s="94" t="s">
        <v>271</v>
      </c>
      <c r="K532" s="37">
        <v>30000</v>
      </c>
    </row>
    <row r="533" spans="2:11" x14ac:dyDescent="0.25">
      <c r="B533" s="37" t="s">
        <v>250</v>
      </c>
      <c r="C533" s="39" t="s">
        <v>250</v>
      </c>
      <c r="D533" s="62" t="s">
        <v>250</v>
      </c>
      <c r="E533" s="40" t="s">
        <v>51</v>
      </c>
      <c r="F533" s="37" t="s">
        <v>250</v>
      </c>
      <c r="G533" s="41">
        <v>45914</v>
      </c>
      <c r="H533" s="37" t="s">
        <v>274</v>
      </c>
      <c r="I533" s="37" t="s">
        <v>248</v>
      </c>
      <c r="J533" s="94" t="s">
        <v>306</v>
      </c>
      <c r="K533" s="37">
        <v>150000</v>
      </c>
    </row>
    <row r="534" spans="2:11" x14ac:dyDescent="0.25">
      <c r="B534" s="37" t="s">
        <v>250</v>
      </c>
      <c r="C534" s="39" t="s">
        <v>250</v>
      </c>
      <c r="D534" s="62" t="s">
        <v>250</v>
      </c>
      <c r="E534" s="40" t="s">
        <v>51</v>
      </c>
      <c r="F534" s="37" t="s">
        <v>250</v>
      </c>
      <c r="G534" s="41">
        <v>45920</v>
      </c>
      <c r="H534" s="37" t="s">
        <v>276</v>
      </c>
      <c r="I534" s="37" t="s">
        <v>248</v>
      </c>
      <c r="J534" s="94" t="s">
        <v>356</v>
      </c>
      <c r="K534" s="37">
        <v>30000</v>
      </c>
    </row>
    <row r="535" spans="2:11" x14ac:dyDescent="0.25">
      <c r="B535" s="38"/>
      <c r="C535" s="38"/>
      <c r="D535" s="63"/>
      <c r="E535" s="40" t="s">
        <v>51</v>
      </c>
      <c r="F535" s="42" t="s">
        <v>252</v>
      </c>
      <c r="G535" s="41"/>
      <c r="H535" s="38"/>
      <c r="I535" s="38"/>
      <c r="J535" s="95"/>
      <c r="K535" s="37">
        <v>355000</v>
      </c>
    </row>
    <row r="536" spans="2:11" x14ac:dyDescent="0.25">
      <c r="B536" s="37" t="s">
        <v>250</v>
      </c>
      <c r="C536" s="39" t="s">
        <v>250</v>
      </c>
      <c r="D536" s="62" t="s">
        <v>250</v>
      </c>
      <c r="E536" s="44" t="s">
        <v>571</v>
      </c>
      <c r="F536" s="37" t="s">
        <v>250</v>
      </c>
      <c r="G536" s="41"/>
      <c r="H536" s="38"/>
      <c r="I536" s="38"/>
      <c r="J536" s="95"/>
      <c r="K536" s="37">
        <v>355000</v>
      </c>
    </row>
    <row r="537" spans="2:11" x14ac:dyDescent="0.25">
      <c r="B537" s="37" t="s">
        <v>572</v>
      </c>
      <c r="C537" s="39" t="s">
        <v>250</v>
      </c>
      <c r="D537" s="62" t="s">
        <v>250</v>
      </c>
      <c r="E537" s="40" t="s">
        <v>177</v>
      </c>
      <c r="F537" s="37" t="s">
        <v>246</v>
      </c>
      <c r="G537" s="41">
        <v>45900</v>
      </c>
      <c r="H537" s="37" t="s">
        <v>267</v>
      </c>
      <c r="I537" s="37" t="s">
        <v>248</v>
      </c>
      <c r="J537" s="94" t="s">
        <v>495</v>
      </c>
      <c r="K537" s="37">
        <v>300000</v>
      </c>
    </row>
    <row r="538" spans="2:11" x14ac:dyDescent="0.25">
      <c r="B538" s="38"/>
      <c r="C538" s="38"/>
      <c r="D538" s="63"/>
      <c r="E538" s="40" t="s">
        <v>177</v>
      </c>
      <c r="F538" s="42" t="s">
        <v>252</v>
      </c>
      <c r="G538" s="41"/>
      <c r="H538" s="38"/>
      <c r="I538" s="38"/>
      <c r="J538" s="95"/>
      <c r="K538" s="37">
        <v>300000</v>
      </c>
    </row>
    <row r="539" spans="2:11" x14ac:dyDescent="0.25">
      <c r="B539" s="37" t="s">
        <v>250</v>
      </c>
      <c r="C539" s="39" t="s">
        <v>250</v>
      </c>
      <c r="D539" s="62" t="s">
        <v>250</v>
      </c>
      <c r="E539" s="44" t="s">
        <v>573</v>
      </c>
      <c r="F539" s="37" t="s">
        <v>250</v>
      </c>
      <c r="G539" s="41"/>
      <c r="H539" s="38"/>
      <c r="I539" s="38"/>
      <c r="J539" s="95"/>
      <c r="K539" s="37">
        <v>300000</v>
      </c>
    </row>
    <row r="540" spans="2:11" x14ac:dyDescent="0.25">
      <c r="B540" s="37" t="s">
        <v>574</v>
      </c>
      <c r="C540" s="39" t="s">
        <v>250</v>
      </c>
      <c r="D540" s="62" t="s">
        <v>250</v>
      </c>
      <c r="E540" s="40" t="s">
        <v>53</v>
      </c>
      <c r="F540" s="37" t="s">
        <v>246</v>
      </c>
      <c r="G540" s="41">
        <v>45899</v>
      </c>
      <c r="H540" s="37" t="s">
        <v>265</v>
      </c>
      <c r="I540" s="37" t="s">
        <v>248</v>
      </c>
      <c r="J540" s="94" t="s">
        <v>333</v>
      </c>
      <c r="K540" s="37">
        <v>30000</v>
      </c>
    </row>
    <row r="541" spans="2:11" x14ac:dyDescent="0.25">
      <c r="B541" s="37" t="s">
        <v>250</v>
      </c>
      <c r="C541" s="39" t="s">
        <v>250</v>
      </c>
      <c r="D541" s="62" t="s">
        <v>250</v>
      </c>
      <c r="E541" s="40" t="s">
        <v>53</v>
      </c>
      <c r="F541" s="37" t="s">
        <v>250</v>
      </c>
      <c r="G541" s="41">
        <v>45901</v>
      </c>
      <c r="H541" s="37" t="s">
        <v>295</v>
      </c>
      <c r="I541" s="37" t="s">
        <v>248</v>
      </c>
      <c r="J541" s="94" t="s">
        <v>575</v>
      </c>
      <c r="K541" s="37">
        <v>250000</v>
      </c>
    </row>
    <row r="542" spans="2:11" x14ac:dyDescent="0.25">
      <c r="B542" s="37" t="s">
        <v>250</v>
      </c>
      <c r="C542" s="39" t="s">
        <v>250</v>
      </c>
      <c r="D542" s="62" t="s">
        <v>250</v>
      </c>
      <c r="E542" s="40" t="s">
        <v>53</v>
      </c>
      <c r="F542" s="37" t="s">
        <v>250</v>
      </c>
      <c r="G542" s="41">
        <v>45906</v>
      </c>
      <c r="H542" s="37" t="s">
        <v>269</v>
      </c>
      <c r="I542" s="37" t="s">
        <v>248</v>
      </c>
      <c r="J542" s="94" t="s">
        <v>271</v>
      </c>
      <c r="K542" s="37">
        <v>30000</v>
      </c>
    </row>
    <row r="543" spans="2:11" x14ac:dyDescent="0.25">
      <c r="B543" s="37" t="s">
        <v>250</v>
      </c>
      <c r="C543" s="39" t="s">
        <v>250</v>
      </c>
      <c r="D543" s="62" t="s">
        <v>250</v>
      </c>
      <c r="E543" s="40" t="s">
        <v>53</v>
      </c>
      <c r="F543" s="37" t="s">
        <v>250</v>
      </c>
      <c r="G543" s="41">
        <v>45914</v>
      </c>
      <c r="H543" s="37" t="s">
        <v>274</v>
      </c>
      <c r="I543" s="37" t="s">
        <v>248</v>
      </c>
      <c r="J543" s="94" t="s">
        <v>576</v>
      </c>
      <c r="K543" s="37">
        <v>300000</v>
      </c>
    </row>
    <row r="544" spans="2:11" x14ac:dyDescent="0.25">
      <c r="B544" s="38"/>
      <c r="C544" s="38"/>
      <c r="D544" s="63"/>
      <c r="E544" s="40" t="s">
        <v>53</v>
      </c>
      <c r="F544" s="42" t="s">
        <v>252</v>
      </c>
      <c r="G544" s="41"/>
      <c r="H544" s="38"/>
      <c r="I544" s="38"/>
      <c r="J544" s="95"/>
      <c r="K544" s="37">
        <v>610000</v>
      </c>
    </row>
    <row r="545" spans="2:11" x14ac:dyDescent="0.25">
      <c r="B545" s="37" t="s">
        <v>250</v>
      </c>
      <c r="C545" s="39" t="s">
        <v>250</v>
      </c>
      <c r="D545" s="62" t="s">
        <v>250</v>
      </c>
      <c r="E545" s="44" t="s">
        <v>577</v>
      </c>
      <c r="F545" s="37" t="s">
        <v>250</v>
      </c>
      <c r="G545" s="41"/>
      <c r="H545" s="38"/>
      <c r="I545" s="38"/>
      <c r="J545" s="95"/>
      <c r="K545" s="37">
        <v>610000</v>
      </c>
    </row>
    <row r="546" spans="2:11" x14ac:dyDescent="0.25">
      <c r="B546" s="37" t="s">
        <v>578</v>
      </c>
      <c r="C546" s="39" t="s">
        <v>250</v>
      </c>
      <c r="D546" s="62" t="s">
        <v>250</v>
      </c>
      <c r="E546" s="40" t="s">
        <v>230</v>
      </c>
      <c r="F546" s="37" t="s">
        <v>246</v>
      </c>
      <c r="G546" s="41">
        <v>45907</v>
      </c>
      <c r="H546" s="37" t="s">
        <v>255</v>
      </c>
      <c r="I546" s="37" t="s">
        <v>248</v>
      </c>
      <c r="J546" s="94" t="s">
        <v>553</v>
      </c>
      <c r="K546" s="37">
        <v>250000</v>
      </c>
    </row>
    <row r="547" spans="2:11" x14ac:dyDescent="0.25">
      <c r="B547" s="38"/>
      <c r="C547" s="38"/>
      <c r="D547" s="63"/>
      <c r="E547" s="40" t="s">
        <v>230</v>
      </c>
      <c r="F547" s="42" t="s">
        <v>252</v>
      </c>
      <c r="G547" s="41"/>
      <c r="H547" s="38"/>
      <c r="I547" s="38"/>
      <c r="J547" s="95"/>
      <c r="K547" s="37">
        <v>250000</v>
      </c>
    </row>
    <row r="548" spans="2:11" x14ac:dyDescent="0.25">
      <c r="B548" s="37" t="s">
        <v>250</v>
      </c>
      <c r="C548" s="39" t="s">
        <v>250</v>
      </c>
      <c r="D548" s="62" t="s">
        <v>250</v>
      </c>
      <c r="E548" s="44" t="s">
        <v>579</v>
      </c>
      <c r="F548" s="37" t="s">
        <v>250</v>
      </c>
      <c r="G548" s="41"/>
      <c r="H548" s="38"/>
      <c r="I548" s="38"/>
      <c r="J548" s="95"/>
      <c r="K548" s="37">
        <v>250000</v>
      </c>
    </row>
    <row r="549" spans="2:11" x14ac:dyDescent="0.25">
      <c r="B549" s="37" t="s">
        <v>507</v>
      </c>
      <c r="C549" s="39" t="s">
        <v>250</v>
      </c>
      <c r="D549" s="62" t="s">
        <v>250</v>
      </c>
      <c r="E549" s="40" t="s">
        <v>54</v>
      </c>
      <c r="F549" s="37" t="s">
        <v>246</v>
      </c>
      <c r="G549" s="41">
        <v>45890</v>
      </c>
      <c r="H549" s="37" t="s">
        <v>580</v>
      </c>
      <c r="I549" s="37" t="s">
        <v>248</v>
      </c>
      <c r="J549" s="94" t="s">
        <v>581</v>
      </c>
      <c r="K549" s="37">
        <v>250000</v>
      </c>
    </row>
    <row r="550" spans="2:11" x14ac:dyDescent="0.25">
      <c r="B550" s="37" t="s">
        <v>250</v>
      </c>
      <c r="C550" s="39" t="s">
        <v>250</v>
      </c>
      <c r="D550" s="62" t="s">
        <v>250</v>
      </c>
      <c r="E550" s="40" t="s">
        <v>54</v>
      </c>
      <c r="F550" s="37" t="s">
        <v>250</v>
      </c>
      <c r="G550" s="41">
        <v>45891</v>
      </c>
      <c r="H550" s="37" t="s">
        <v>582</v>
      </c>
      <c r="I550" s="37" t="s">
        <v>248</v>
      </c>
      <c r="J550" s="94" t="s">
        <v>583</v>
      </c>
      <c r="K550" s="37">
        <v>250000</v>
      </c>
    </row>
    <row r="551" spans="2:11" x14ac:dyDescent="0.25">
      <c r="B551" s="37" t="s">
        <v>250</v>
      </c>
      <c r="C551" s="39" t="s">
        <v>250</v>
      </c>
      <c r="D551" s="62" t="s">
        <v>250</v>
      </c>
      <c r="E551" s="40" t="s">
        <v>54</v>
      </c>
      <c r="F551" s="37" t="s">
        <v>250</v>
      </c>
      <c r="G551" s="41">
        <v>45920</v>
      </c>
      <c r="H551" s="37" t="s">
        <v>276</v>
      </c>
      <c r="I551" s="37" t="s">
        <v>248</v>
      </c>
      <c r="J551" s="94" t="s">
        <v>326</v>
      </c>
      <c r="K551" s="37">
        <v>250000</v>
      </c>
    </row>
    <row r="552" spans="2:11" x14ac:dyDescent="0.25">
      <c r="B552" s="37" t="s">
        <v>250</v>
      </c>
      <c r="C552" s="39" t="s">
        <v>250</v>
      </c>
      <c r="D552" s="62" t="s">
        <v>250</v>
      </c>
      <c r="E552" s="40" t="s">
        <v>54</v>
      </c>
      <c r="F552" s="37" t="s">
        <v>250</v>
      </c>
      <c r="G552" s="41">
        <v>45921</v>
      </c>
      <c r="H552" s="37" t="s">
        <v>257</v>
      </c>
      <c r="I552" s="37" t="s">
        <v>248</v>
      </c>
      <c r="J552" s="94" t="s">
        <v>576</v>
      </c>
      <c r="K552" s="37">
        <v>250000</v>
      </c>
    </row>
    <row r="553" spans="2:11" x14ac:dyDescent="0.25">
      <c r="B553" s="38"/>
      <c r="C553" s="38"/>
      <c r="D553" s="63"/>
      <c r="E553" s="40" t="s">
        <v>54</v>
      </c>
      <c r="F553" s="42" t="s">
        <v>252</v>
      </c>
      <c r="G553" s="41"/>
      <c r="H553" s="38"/>
      <c r="I553" s="38"/>
      <c r="J553" s="95"/>
      <c r="K553" s="37">
        <v>1000000</v>
      </c>
    </row>
    <row r="554" spans="2:11" x14ac:dyDescent="0.25">
      <c r="B554" s="37" t="s">
        <v>250</v>
      </c>
      <c r="C554" s="39" t="s">
        <v>250</v>
      </c>
      <c r="D554" s="62" t="s">
        <v>250</v>
      </c>
      <c r="E554" s="44" t="s">
        <v>584</v>
      </c>
      <c r="F554" s="37" t="s">
        <v>250</v>
      </c>
      <c r="G554" s="41"/>
      <c r="H554" s="38"/>
      <c r="I554" s="38"/>
      <c r="J554" s="95"/>
      <c r="K554" s="37">
        <v>1000000</v>
      </c>
    </row>
    <row r="555" spans="2:11" x14ac:dyDescent="0.25">
      <c r="B555" s="37" t="s">
        <v>507</v>
      </c>
      <c r="C555" s="39" t="s">
        <v>585</v>
      </c>
      <c r="D555" s="62" t="s">
        <v>250</v>
      </c>
      <c r="E555" s="40" t="s">
        <v>211</v>
      </c>
      <c r="F555" s="37" t="s">
        <v>246</v>
      </c>
      <c r="G555" s="41">
        <v>45894</v>
      </c>
      <c r="H555" s="37" t="s">
        <v>318</v>
      </c>
      <c r="I555" s="37" t="s">
        <v>248</v>
      </c>
      <c r="J555" s="94" t="s">
        <v>586</v>
      </c>
      <c r="K555" s="37">
        <v>250000</v>
      </c>
    </row>
    <row r="556" spans="2:11" x14ac:dyDescent="0.25">
      <c r="B556" s="37" t="s">
        <v>250</v>
      </c>
      <c r="C556" s="39" t="s">
        <v>250</v>
      </c>
      <c r="D556" s="62" t="s">
        <v>250</v>
      </c>
      <c r="E556" s="40" t="s">
        <v>211</v>
      </c>
      <c r="F556" s="37" t="s">
        <v>250</v>
      </c>
      <c r="G556" s="41">
        <v>45899</v>
      </c>
      <c r="H556" s="37" t="s">
        <v>265</v>
      </c>
      <c r="I556" s="37" t="s">
        <v>248</v>
      </c>
      <c r="J556" s="94" t="s">
        <v>285</v>
      </c>
      <c r="K556" s="37">
        <v>250000</v>
      </c>
    </row>
    <row r="557" spans="2:11" x14ac:dyDescent="0.25">
      <c r="B557" s="37" t="s">
        <v>250</v>
      </c>
      <c r="C557" s="39" t="s">
        <v>250</v>
      </c>
      <c r="D557" s="62" t="s">
        <v>250</v>
      </c>
      <c r="E557" s="40" t="s">
        <v>211</v>
      </c>
      <c r="F557" s="37" t="s">
        <v>250</v>
      </c>
      <c r="G557" s="41">
        <v>45901</v>
      </c>
      <c r="H557" s="37" t="s">
        <v>295</v>
      </c>
      <c r="I557" s="37" t="s">
        <v>248</v>
      </c>
      <c r="J557" s="94" t="s">
        <v>408</v>
      </c>
      <c r="K557" s="37">
        <v>250000</v>
      </c>
    </row>
    <row r="558" spans="2:11" x14ac:dyDescent="0.25">
      <c r="B558" s="37" t="s">
        <v>250</v>
      </c>
      <c r="C558" s="39" t="s">
        <v>250</v>
      </c>
      <c r="D558" s="62" t="s">
        <v>250</v>
      </c>
      <c r="E558" s="40" t="s">
        <v>211</v>
      </c>
      <c r="F558" s="37" t="s">
        <v>250</v>
      </c>
      <c r="G558" s="41">
        <v>45907</v>
      </c>
      <c r="H558" s="37" t="s">
        <v>255</v>
      </c>
      <c r="I558" s="37" t="s">
        <v>248</v>
      </c>
      <c r="J558" s="94" t="s">
        <v>576</v>
      </c>
      <c r="K558" s="37">
        <v>250000</v>
      </c>
    </row>
    <row r="559" spans="2:11" x14ac:dyDescent="0.25">
      <c r="B559" s="38"/>
      <c r="C559" s="38"/>
      <c r="D559" s="63"/>
      <c r="E559" s="40" t="s">
        <v>211</v>
      </c>
      <c r="F559" s="42" t="s">
        <v>252</v>
      </c>
      <c r="G559" s="41"/>
      <c r="H559" s="38"/>
      <c r="I559" s="38"/>
      <c r="J559" s="95"/>
      <c r="K559" s="37">
        <v>1000000</v>
      </c>
    </row>
    <row r="560" spans="2:11" x14ac:dyDescent="0.25">
      <c r="B560" s="37" t="s">
        <v>250</v>
      </c>
      <c r="C560" s="39" t="s">
        <v>250</v>
      </c>
      <c r="D560" s="62" t="s">
        <v>250</v>
      </c>
      <c r="E560" s="44" t="s">
        <v>587</v>
      </c>
      <c r="F560" s="37" t="s">
        <v>250</v>
      </c>
      <c r="G560" s="41"/>
      <c r="H560" s="38"/>
      <c r="I560" s="38"/>
      <c r="J560" s="95"/>
      <c r="K560" s="37">
        <v>1000000</v>
      </c>
    </row>
    <row r="561" spans="2:11" x14ac:dyDescent="0.25">
      <c r="B561" s="37" t="s">
        <v>588</v>
      </c>
      <c r="C561" s="39" t="s">
        <v>589</v>
      </c>
      <c r="D561" s="62" t="s">
        <v>250</v>
      </c>
      <c r="E561" s="40" t="s">
        <v>57</v>
      </c>
      <c r="F561" s="37" t="s">
        <v>246</v>
      </c>
      <c r="G561" s="41">
        <v>45894</v>
      </c>
      <c r="H561" s="37" t="s">
        <v>318</v>
      </c>
      <c r="I561" s="37" t="s">
        <v>248</v>
      </c>
      <c r="J561" s="94" t="s">
        <v>251</v>
      </c>
      <c r="K561" s="37">
        <v>150000</v>
      </c>
    </row>
    <row r="562" spans="2:11" x14ac:dyDescent="0.25">
      <c r="B562" s="37" t="s">
        <v>250</v>
      </c>
      <c r="C562" s="39" t="s">
        <v>250</v>
      </c>
      <c r="D562" s="62" t="s">
        <v>250</v>
      </c>
      <c r="E562" s="40" t="s">
        <v>57</v>
      </c>
      <c r="F562" s="37" t="s">
        <v>250</v>
      </c>
      <c r="G562" s="41">
        <v>45894</v>
      </c>
      <c r="H562" s="37" t="s">
        <v>318</v>
      </c>
      <c r="I562" s="37" t="s">
        <v>248</v>
      </c>
      <c r="J562" s="94" t="s">
        <v>590</v>
      </c>
      <c r="K562" s="37">
        <v>80000</v>
      </c>
    </row>
    <row r="563" spans="2:11" x14ac:dyDescent="0.25">
      <c r="B563" s="37" t="s">
        <v>250</v>
      </c>
      <c r="C563" s="39" t="s">
        <v>250</v>
      </c>
      <c r="D563" s="62" t="s">
        <v>250</v>
      </c>
      <c r="E563" s="40" t="s">
        <v>57</v>
      </c>
      <c r="F563" s="37" t="s">
        <v>250</v>
      </c>
      <c r="G563" s="41">
        <v>45901</v>
      </c>
      <c r="H563" s="37" t="s">
        <v>295</v>
      </c>
      <c r="I563" s="37" t="s">
        <v>248</v>
      </c>
      <c r="J563" s="94" t="s">
        <v>251</v>
      </c>
      <c r="K563" s="37">
        <v>125000</v>
      </c>
    </row>
    <row r="564" spans="2:11" x14ac:dyDescent="0.25">
      <c r="B564" s="37" t="s">
        <v>250</v>
      </c>
      <c r="C564" s="39" t="s">
        <v>250</v>
      </c>
      <c r="D564" s="62" t="s">
        <v>250</v>
      </c>
      <c r="E564" s="40" t="s">
        <v>57</v>
      </c>
      <c r="F564" s="37" t="s">
        <v>250</v>
      </c>
      <c r="G564" s="41">
        <v>45901</v>
      </c>
      <c r="H564" s="37" t="s">
        <v>295</v>
      </c>
      <c r="I564" s="37" t="s">
        <v>248</v>
      </c>
      <c r="J564" s="94" t="s">
        <v>590</v>
      </c>
      <c r="K564" s="37">
        <v>80000</v>
      </c>
    </row>
    <row r="565" spans="2:11" x14ac:dyDescent="0.25">
      <c r="B565" s="37" t="s">
        <v>250</v>
      </c>
      <c r="C565" s="39" t="s">
        <v>250</v>
      </c>
      <c r="D565" s="62" t="s">
        <v>250</v>
      </c>
      <c r="E565" s="40" t="s">
        <v>57</v>
      </c>
      <c r="F565" s="37" t="s">
        <v>250</v>
      </c>
      <c r="G565" s="41">
        <v>45908</v>
      </c>
      <c r="H565" s="37" t="s">
        <v>297</v>
      </c>
      <c r="I565" s="37" t="s">
        <v>248</v>
      </c>
      <c r="J565" s="94" t="s">
        <v>338</v>
      </c>
      <c r="K565" s="37">
        <v>105000</v>
      </c>
    </row>
    <row r="566" spans="2:11" x14ac:dyDescent="0.25">
      <c r="B566" s="37" t="s">
        <v>250</v>
      </c>
      <c r="C566" s="39" t="s">
        <v>250</v>
      </c>
      <c r="D566" s="62" t="s">
        <v>250</v>
      </c>
      <c r="E566" s="40" t="s">
        <v>57</v>
      </c>
      <c r="F566" s="37" t="s">
        <v>250</v>
      </c>
      <c r="G566" s="41">
        <v>45908</v>
      </c>
      <c r="H566" s="37" t="s">
        <v>297</v>
      </c>
      <c r="I566" s="37" t="s">
        <v>248</v>
      </c>
      <c r="J566" s="94" t="s">
        <v>591</v>
      </c>
      <c r="K566" s="37">
        <v>80000</v>
      </c>
    </row>
    <row r="567" spans="2:11" x14ac:dyDescent="0.25">
      <c r="B567" s="37" t="s">
        <v>250</v>
      </c>
      <c r="C567" s="39" t="s">
        <v>250</v>
      </c>
      <c r="D567" s="62" t="s">
        <v>250</v>
      </c>
      <c r="E567" s="40" t="s">
        <v>57</v>
      </c>
      <c r="F567" s="37" t="s">
        <v>250</v>
      </c>
      <c r="G567" s="41">
        <v>45915</v>
      </c>
      <c r="H567" s="37" t="s">
        <v>247</v>
      </c>
      <c r="I567" s="37" t="s">
        <v>248</v>
      </c>
      <c r="J567" s="94" t="s">
        <v>591</v>
      </c>
      <c r="K567" s="37">
        <v>80000</v>
      </c>
    </row>
    <row r="568" spans="2:11" x14ac:dyDescent="0.25">
      <c r="B568" s="37" t="s">
        <v>250</v>
      </c>
      <c r="C568" s="39" t="s">
        <v>250</v>
      </c>
      <c r="D568" s="62" t="s">
        <v>250</v>
      </c>
      <c r="E568" s="40" t="s">
        <v>57</v>
      </c>
      <c r="F568" s="37" t="s">
        <v>250</v>
      </c>
      <c r="G568" s="41">
        <v>45922</v>
      </c>
      <c r="H568" s="37" t="s">
        <v>337</v>
      </c>
      <c r="I568" s="37" t="s">
        <v>248</v>
      </c>
      <c r="J568" s="94" t="s">
        <v>338</v>
      </c>
      <c r="K568" s="37">
        <v>100000</v>
      </c>
    </row>
    <row r="569" spans="2:11" x14ac:dyDescent="0.25">
      <c r="B569" s="37" t="s">
        <v>250</v>
      </c>
      <c r="C569" s="39" t="s">
        <v>250</v>
      </c>
      <c r="D569" s="62" t="s">
        <v>250</v>
      </c>
      <c r="E569" s="40" t="s">
        <v>57</v>
      </c>
      <c r="F569" s="37" t="s">
        <v>250</v>
      </c>
      <c r="G569" s="41">
        <v>45922</v>
      </c>
      <c r="H569" s="37" t="s">
        <v>337</v>
      </c>
      <c r="I569" s="37" t="s">
        <v>248</v>
      </c>
      <c r="J569" s="94" t="s">
        <v>591</v>
      </c>
      <c r="K569" s="37">
        <v>80000</v>
      </c>
    </row>
    <row r="570" spans="2:11" x14ac:dyDescent="0.25">
      <c r="B570" s="38"/>
      <c r="C570" s="38"/>
      <c r="D570" s="63"/>
      <c r="E570" s="40" t="s">
        <v>57</v>
      </c>
      <c r="F570" s="42" t="s">
        <v>252</v>
      </c>
      <c r="G570" s="41"/>
      <c r="H570" s="38"/>
      <c r="I570" s="38"/>
      <c r="J570" s="95"/>
      <c r="K570" s="37">
        <v>880000</v>
      </c>
    </row>
    <row r="571" spans="2:11" x14ac:dyDescent="0.25">
      <c r="B571" s="37" t="s">
        <v>250</v>
      </c>
      <c r="C571" s="39" t="s">
        <v>250</v>
      </c>
      <c r="D571" s="62" t="s">
        <v>250</v>
      </c>
      <c r="E571" s="44" t="s">
        <v>592</v>
      </c>
      <c r="F571" s="37" t="s">
        <v>250</v>
      </c>
      <c r="G571" s="41"/>
      <c r="H571" s="38"/>
      <c r="I571" s="38"/>
      <c r="J571" s="95"/>
      <c r="K571" s="37">
        <v>880000</v>
      </c>
    </row>
    <row r="572" spans="2:11" x14ac:dyDescent="0.25">
      <c r="B572" s="37" t="s">
        <v>593</v>
      </c>
      <c r="C572" s="39" t="s">
        <v>594</v>
      </c>
      <c r="D572" s="62" t="s">
        <v>250</v>
      </c>
      <c r="E572" s="40" t="s">
        <v>133</v>
      </c>
      <c r="F572" s="37" t="s">
        <v>246</v>
      </c>
      <c r="G572" s="41">
        <v>45893</v>
      </c>
      <c r="H572" s="37" t="s">
        <v>263</v>
      </c>
      <c r="I572" s="37" t="s">
        <v>248</v>
      </c>
      <c r="J572" s="94" t="s">
        <v>277</v>
      </c>
      <c r="K572" s="37">
        <v>160000</v>
      </c>
    </row>
    <row r="573" spans="2:11" x14ac:dyDescent="0.25">
      <c r="B573" s="37" t="s">
        <v>250</v>
      </c>
      <c r="C573" s="39" t="s">
        <v>250</v>
      </c>
      <c r="D573" s="62" t="s">
        <v>250</v>
      </c>
      <c r="E573" s="40" t="s">
        <v>133</v>
      </c>
      <c r="F573" s="37" t="s">
        <v>250</v>
      </c>
      <c r="G573" s="41">
        <v>45900</v>
      </c>
      <c r="H573" s="37" t="s">
        <v>267</v>
      </c>
      <c r="I573" s="37" t="s">
        <v>248</v>
      </c>
      <c r="J573" s="94" t="s">
        <v>268</v>
      </c>
      <c r="K573" s="37">
        <v>50000</v>
      </c>
    </row>
    <row r="574" spans="2:11" x14ac:dyDescent="0.25">
      <c r="B574" s="37" t="s">
        <v>250</v>
      </c>
      <c r="C574" s="39" t="s">
        <v>250</v>
      </c>
      <c r="D574" s="62" t="s">
        <v>250</v>
      </c>
      <c r="E574" s="40" t="s">
        <v>133</v>
      </c>
      <c r="F574" s="37" t="s">
        <v>250</v>
      </c>
      <c r="G574" s="41">
        <v>45921</v>
      </c>
      <c r="H574" s="37" t="s">
        <v>257</v>
      </c>
      <c r="I574" s="37" t="s">
        <v>248</v>
      </c>
      <c r="J574" s="94" t="s">
        <v>275</v>
      </c>
      <c r="K574" s="37">
        <v>50000</v>
      </c>
    </row>
    <row r="575" spans="2:11" x14ac:dyDescent="0.25">
      <c r="B575" s="38"/>
      <c r="C575" s="38"/>
      <c r="D575" s="63"/>
      <c r="E575" s="40" t="s">
        <v>133</v>
      </c>
      <c r="F575" s="42" t="s">
        <v>252</v>
      </c>
      <c r="G575" s="41"/>
      <c r="H575" s="38"/>
      <c r="I575" s="38"/>
      <c r="J575" s="95"/>
      <c r="K575" s="37">
        <v>260000</v>
      </c>
    </row>
    <row r="576" spans="2:11" x14ac:dyDescent="0.25">
      <c r="B576" s="37" t="s">
        <v>250</v>
      </c>
      <c r="C576" s="39" t="s">
        <v>250</v>
      </c>
      <c r="D576" s="62" t="s">
        <v>250</v>
      </c>
      <c r="E576" s="44" t="s">
        <v>595</v>
      </c>
      <c r="F576" s="37" t="s">
        <v>250</v>
      </c>
      <c r="G576" s="41"/>
      <c r="H576" s="38"/>
      <c r="I576" s="38"/>
      <c r="J576" s="95"/>
      <c r="K576" s="37">
        <v>260000</v>
      </c>
    </row>
    <row r="577" spans="2:11" x14ac:dyDescent="0.25">
      <c r="B577" s="37" t="s">
        <v>596</v>
      </c>
      <c r="C577" s="39" t="s">
        <v>250</v>
      </c>
      <c r="D577" s="62">
        <v>300214759</v>
      </c>
      <c r="E577" s="40" t="s">
        <v>58</v>
      </c>
      <c r="F577" s="37" t="s">
        <v>246</v>
      </c>
      <c r="G577" s="41">
        <v>45892</v>
      </c>
      <c r="H577" s="37" t="s">
        <v>261</v>
      </c>
      <c r="I577" s="37" t="s">
        <v>248</v>
      </c>
      <c r="J577" s="94" t="s">
        <v>597</v>
      </c>
      <c r="K577" s="37">
        <v>50000</v>
      </c>
    </row>
    <row r="578" spans="2:11" x14ac:dyDescent="0.25">
      <c r="B578" s="37" t="s">
        <v>250</v>
      </c>
      <c r="C578" s="39" t="s">
        <v>250</v>
      </c>
      <c r="D578" s="62" t="s">
        <v>250</v>
      </c>
      <c r="E578" s="40" t="s">
        <v>58</v>
      </c>
      <c r="F578" s="37" t="s">
        <v>250</v>
      </c>
      <c r="G578" s="41">
        <v>45892</v>
      </c>
      <c r="H578" s="37" t="s">
        <v>261</v>
      </c>
      <c r="I578" s="37" t="s">
        <v>248</v>
      </c>
      <c r="J578" s="94" t="s">
        <v>319</v>
      </c>
      <c r="K578" s="37">
        <v>20000</v>
      </c>
    </row>
    <row r="579" spans="2:11" x14ac:dyDescent="0.25">
      <c r="B579" s="37" t="s">
        <v>250</v>
      </c>
      <c r="C579" s="39" t="s">
        <v>250</v>
      </c>
      <c r="D579" s="62" t="s">
        <v>250</v>
      </c>
      <c r="E579" s="40" t="s">
        <v>58</v>
      </c>
      <c r="F579" s="37" t="s">
        <v>250</v>
      </c>
      <c r="G579" s="41">
        <v>45900</v>
      </c>
      <c r="H579" s="37" t="s">
        <v>267</v>
      </c>
      <c r="I579" s="37" t="s">
        <v>248</v>
      </c>
      <c r="J579" s="94" t="s">
        <v>264</v>
      </c>
      <c r="K579" s="37">
        <v>35000</v>
      </c>
    </row>
    <row r="580" spans="2:11" x14ac:dyDescent="0.25">
      <c r="B580" s="37" t="s">
        <v>250</v>
      </c>
      <c r="C580" s="39" t="s">
        <v>250</v>
      </c>
      <c r="D580" s="62" t="s">
        <v>250</v>
      </c>
      <c r="E580" s="40" t="s">
        <v>58</v>
      </c>
      <c r="F580" s="37" t="s">
        <v>250</v>
      </c>
      <c r="G580" s="41">
        <v>45907</v>
      </c>
      <c r="H580" s="37" t="s">
        <v>255</v>
      </c>
      <c r="I580" s="37" t="s">
        <v>248</v>
      </c>
      <c r="J580" s="94" t="s">
        <v>306</v>
      </c>
      <c r="K580" s="37">
        <v>175000</v>
      </c>
    </row>
    <row r="581" spans="2:11" x14ac:dyDescent="0.25">
      <c r="B581" s="37" t="s">
        <v>250</v>
      </c>
      <c r="C581" s="39" t="s">
        <v>250</v>
      </c>
      <c r="D581" s="62" t="s">
        <v>250</v>
      </c>
      <c r="E581" s="40" t="s">
        <v>58</v>
      </c>
      <c r="F581" s="37" t="s">
        <v>250</v>
      </c>
      <c r="G581" s="41">
        <v>45921</v>
      </c>
      <c r="H581" s="37" t="s">
        <v>257</v>
      </c>
      <c r="I581" s="37" t="s">
        <v>248</v>
      </c>
      <c r="J581" s="94" t="s">
        <v>306</v>
      </c>
      <c r="K581" s="37">
        <v>180000</v>
      </c>
    </row>
    <row r="582" spans="2:11" x14ac:dyDescent="0.25">
      <c r="B582" s="38"/>
      <c r="C582" s="38"/>
      <c r="D582" s="63"/>
      <c r="E582" s="40" t="s">
        <v>58</v>
      </c>
      <c r="F582" s="42" t="s">
        <v>252</v>
      </c>
      <c r="G582" s="41"/>
      <c r="H582" s="38"/>
      <c r="I582" s="38"/>
      <c r="J582" s="95"/>
      <c r="K582" s="37">
        <v>460000</v>
      </c>
    </row>
    <row r="583" spans="2:11" x14ac:dyDescent="0.25">
      <c r="B583" s="37" t="s">
        <v>250</v>
      </c>
      <c r="C583" s="39" t="s">
        <v>250</v>
      </c>
      <c r="D583" s="62" t="s">
        <v>250</v>
      </c>
      <c r="E583" s="44" t="s">
        <v>598</v>
      </c>
      <c r="F583" s="37" t="s">
        <v>250</v>
      </c>
      <c r="G583" s="41"/>
      <c r="H583" s="38"/>
      <c r="I583" s="38"/>
      <c r="J583" s="95"/>
      <c r="K583" s="37">
        <v>460000</v>
      </c>
    </row>
    <row r="584" spans="2:11" x14ac:dyDescent="0.25">
      <c r="B584" s="37" t="s">
        <v>599</v>
      </c>
      <c r="C584" s="39" t="s">
        <v>250</v>
      </c>
      <c r="D584" s="62" t="s">
        <v>250</v>
      </c>
      <c r="E584" s="40" t="s">
        <v>231</v>
      </c>
      <c r="F584" s="37" t="s">
        <v>246</v>
      </c>
      <c r="G584" s="41">
        <v>45892</v>
      </c>
      <c r="H584" s="37" t="s">
        <v>261</v>
      </c>
      <c r="I584" s="37" t="s">
        <v>248</v>
      </c>
      <c r="J584" s="94" t="s">
        <v>495</v>
      </c>
      <c r="K584" s="37">
        <v>250000</v>
      </c>
    </row>
    <row r="585" spans="2:11" x14ac:dyDescent="0.25">
      <c r="B585" s="38"/>
      <c r="C585" s="38"/>
      <c r="D585" s="63"/>
      <c r="E585" s="40" t="s">
        <v>231</v>
      </c>
      <c r="F585" s="42" t="s">
        <v>252</v>
      </c>
      <c r="G585" s="41"/>
      <c r="H585" s="38"/>
      <c r="I585" s="38"/>
      <c r="J585" s="95"/>
      <c r="K585" s="37">
        <v>250000</v>
      </c>
    </row>
    <row r="586" spans="2:11" x14ac:dyDescent="0.25">
      <c r="B586" s="37" t="s">
        <v>250</v>
      </c>
      <c r="C586" s="39" t="s">
        <v>250</v>
      </c>
      <c r="D586" s="62" t="s">
        <v>250</v>
      </c>
      <c r="E586" s="44" t="s">
        <v>600</v>
      </c>
      <c r="F586" s="37" t="s">
        <v>250</v>
      </c>
      <c r="G586" s="41"/>
      <c r="H586" s="38"/>
      <c r="I586" s="38"/>
      <c r="J586" s="95"/>
      <c r="K586" s="37">
        <v>250000</v>
      </c>
    </row>
    <row r="587" spans="2:11" x14ac:dyDescent="0.25">
      <c r="B587" s="37" t="s">
        <v>601</v>
      </c>
      <c r="C587" s="39" t="s">
        <v>602</v>
      </c>
      <c r="D587" s="62" t="s">
        <v>250</v>
      </c>
      <c r="E587" s="40" t="s">
        <v>59</v>
      </c>
      <c r="F587" s="37" t="s">
        <v>246</v>
      </c>
      <c r="G587" s="41">
        <v>45895</v>
      </c>
      <c r="H587" s="37" t="s">
        <v>603</v>
      </c>
      <c r="I587" s="37" t="s">
        <v>248</v>
      </c>
      <c r="J587" s="94" t="s">
        <v>604</v>
      </c>
      <c r="K587" s="37">
        <v>250000</v>
      </c>
    </row>
    <row r="588" spans="2:11" x14ac:dyDescent="0.25">
      <c r="B588" s="37" t="s">
        <v>250</v>
      </c>
      <c r="C588" s="39" t="s">
        <v>250</v>
      </c>
      <c r="D588" s="62" t="s">
        <v>250</v>
      </c>
      <c r="E588" s="40" t="s">
        <v>59</v>
      </c>
      <c r="F588" s="37" t="s">
        <v>250</v>
      </c>
      <c r="G588" s="41">
        <v>45900</v>
      </c>
      <c r="H588" s="37" t="s">
        <v>267</v>
      </c>
      <c r="I588" s="37" t="s">
        <v>248</v>
      </c>
      <c r="J588" s="94" t="s">
        <v>285</v>
      </c>
      <c r="K588" s="37">
        <v>250000</v>
      </c>
    </row>
    <row r="589" spans="2:11" x14ac:dyDescent="0.25">
      <c r="B589" s="37" t="s">
        <v>250</v>
      </c>
      <c r="C589" s="39" t="s">
        <v>250</v>
      </c>
      <c r="D589" s="62" t="s">
        <v>250</v>
      </c>
      <c r="E589" s="40" t="s">
        <v>59</v>
      </c>
      <c r="F589" s="37" t="s">
        <v>250</v>
      </c>
      <c r="G589" s="41">
        <v>45908</v>
      </c>
      <c r="H589" s="37" t="s">
        <v>297</v>
      </c>
      <c r="I589" s="37" t="s">
        <v>248</v>
      </c>
      <c r="J589" s="94" t="s">
        <v>605</v>
      </c>
      <c r="K589" s="37">
        <v>250000</v>
      </c>
    </row>
    <row r="590" spans="2:11" x14ac:dyDescent="0.25">
      <c r="B590" s="37" t="s">
        <v>250</v>
      </c>
      <c r="C590" s="39" t="s">
        <v>250</v>
      </c>
      <c r="D590" s="62" t="s">
        <v>250</v>
      </c>
      <c r="E590" s="40" t="s">
        <v>59</v>
      </c>
      <c r="F590" s="37" t="s">
        <v>250</v>
      </c>
      <c r="G590" s="41">
        <v>45914</v>
      </c>
      <c r="H590" s="37" t="s">
        <v>274</v>
      </c>
      <c r="I590" s="37" t="s">
        <v>248</v>
      </c>
      <c r="J590" s="94" t="s">
        <v>497</v>
      </c>
      <c r="K590" s="37">
        <v>300000</v>
      </c>
    </row>
    <row r="591" spans="2:11" x14ac:dyDescent="0.25">
      <c r="B591" s="37" t="s">
        <v>250</v>
      </c>
      <c r="C591" s="39" t="s">
        <v>250</v>
      </c>
      <c r="D591" s="62" t="s">
        <v>250</v>
      </c>
      <c r="E591" s="40" t="s">
        <v>59</v>
      </c>
      <c r="F591" s="37" t="s">
        <v>250</v>
      </c>
      <c r="G591" s="41">
        <v>45920</v>
      </c>
      <c r="H591" s="37" t="s">
        <v>276</v>
      </c>
      <c r="I591" s="37" t="s">
        <v>248</v>
      </c>
      <c r="J591" s="94" t="s">
        <v>285</v>
      </c>
      <c r="K591" s="37">
        <v>250000</v>
      </c>
    </row>
    <row r="592" spans="2:11" x14ac:dyDescent="0.25">
      <c r="B592" s="37" t="s">
        <v>250</v>
      </c>
      <c r="C592" s="39" t="s">
        <v>250</v>
      </c>
      <c r="D592" s="62" t="s">
        <v>250</v>
      </c>
      <c r="E592" s="40" t="s">
        <v>59</v>
      </c>
      <c r="F592" s="37" t="s">
        <v>250</v>
      </c>
      <c r="G592" s="41">
        <v>45922</v>
      </c>
      <c r="H592" s="37" t="s">
        <v>337</v>
      </c>
      <c r="I592" s="37" t="s">
        <v>248</v>
      </c>
      <c r="J592" s="94" t="s">
        <v>606</v>
      </c>
      <c r="K592" s="37">
        <v>250000</v>
      </c>
    </row>
    <row r="593" spans="2:11" x14ac:dyDescent="0.25">
      <c r="B593" s="38"/>
      <c r="C593" s="38"/>
      <c r="D593" s="63"/>
      <c r="E593" s="40" t="s">
        <v>59</v>
      </c>
      <c r="F593" s="42" t="s">
        <v>252</v>
      </c>
      <c r="G593" s="41"/>
      <c r="H593" s="38"/>
      <c r="I593" s="38"/>
      <c r="J593" s="95"/>
      <c r="K593" s="37">
        <v>1550000</v>
      </c>
    </row>
    <row r="594" spans="2:11" x14ac:dyDescent="0.25">
      <c r="B594" s="37" t="s">
        <v>250</v>
      </c>
      <c r="C594" s="39" t="s">
        <v>250</v>
      </c>
      <c r="D594" s="62" t="s">
        <v>250</v>
      </c>
      <c r="E594" s="44" t="s">
        <v>607</v>
      </c>
      <c r="F594" s="37" t="s">
        <v>250</v>
      </c>
      <c r="G594" s="41"/>
      <c r="H594" s="38"/>
      <c r="I594" s="38"/>
      <c r="J594" s="95"/>
      <c r="K594" s="37">
        <v>1550000</v>
      </c>
    </row>
    <row r="595" spans="2:11" x14ac:dyDescent="0.25">
      <c r="B595" s="37" t="s">
        <v>608</v>
      </c>
      <c r="C595" s="39" t="s">
        <v>609</v>
      </c>
      <c r="D595" s="62" t="s">
        <v>250</v>
      </c>
      <c r="E595" s="40" t="s">
        <v>60</v>
      </c>
      <c r="F595" s="37" t="s">
        <v>246</v>
      </c>
      <c r="G595" s="41">
        <v>45894</v>
      </c>
      <c r="H595" s="37" t="s">
        <v>318</v>
      </c>
      <c r="I595" s="37" t="s">
        <v>248</v>
      </c>
      <c r="J595" s="94" t="s">
        <v>610</v>
      </c>
      <c r="K595" s="37">
        <v>80000</v>
      </c>
    </row>
    <row r="596" spans="2:11" x14ac:dyDescent="0.25">
      <c r="B596" s="37" t="s">
        <v>250</v>
      </c>
      <c r="C596" s="39" t="s">
        <v>250</v>
      </c>
      <c r="D596" s="62" t="s">
        <v>250</v>
      </c>
      <c r="E596" s="40" t="s">
        <v>60</v>
      </c>
      <c r="F596" s="37" t="s">
        <v>250</v>
      </c>
      <c r="G596" s="41">
        <v>45902</v>
      </c>
      <c r="H596" s="37" t="s">
        <v>558</v>
      </c>
      <c r="I596" s="37" t="s">
        <v>248</v>
      </c>
      <c r="J596" s="94" t="s">
        <v>611</v>
      </c>
      <c r="K596" s="37">
        <v>50000</v>
      </c>
    </row>
    <row r="597" spans="2:11" x14ac:dyDescent="0.25">
      <c r="B597" s="37" t="s">
        <v>250</v>
      </c>
      <c r="C597" s="39" t="s">
        <v>250</v>
      </c>
      <c r="D597" s="62" t="s">
        <v>250</v>
      </c>
      <c r="E597" s="40" t="s">
        <v>60</v>
      </c>
      <c r="F597" s="37" t="s">
        <v>250</v>
      </c>
      <c r="G597" s="41">
        <v>45903</v>
      </c>
      <c r="H597" s="37" t="s">
        <v>344</v>
      </c>
      <c r="I597" s="37" t="s">
        <v>248</v>
      </c>
      <c r="J597" s="94" t="s">
        <v>612</v>
      </c>
      <c r="K597" s="37">
        <v>200000</v>
      </c>
    </row>
    <row r="598" spans="2:11" x14ac:dyDescent="0.25">
      <c r="B598" s="37" t="s">
        <v>250</v>
      </c>
      <c r="C598" s="39" t="s">
        <v>250</v>
      </c>
      <c r="D598" s="62" t="s">
        <v>250</v>
      </c>
      <c r="E598" s="40" t="s">
        <v>60</v>
      </c>
      <c r="F598" s="37" t="s">
        <v>250</v>
      </c>
      <c r="G598" s="41">
        <v>45908</v>
      </c>
      <c r="H598" s="37" t="s">
        <v>297</v>
      </c>
      <c r="I598" s="37" t="s">
        <v>248</v>
      </c>
      <c r="J598" s="94" t="s">
        <v>613</v>
      </c>
      <c r="K598" s="37">
        <v>105000</v>
      </c>
    </row>
    <row r="599" spans="2:11" x14ac:dyDescent="0.25">
      <c r="B599" s="37" t="s">
        <v>250</v>
      </c>
      <c r="C599" s="39" t="s">
        <v>250</v>
      </c>
      <c r="D599" s="62" t="s">
        <v>250</v>
      </c>
      <c r="E599" s="40" t="s">
        <v>60</v>
      </c>
      <c r="F599" s="37" t="s">
        <v>250</v>
      </c>
      <c r="G599" s="41">
        <v>45908</v>
      </c>
      <c r="H599" s="37" t="s">
        <v>297</v>
      </c>
      <c r="I599" s="37" t="s">
        <v>248</v>
      </c>
      <c r="J599" s="94" t="s">
        <v>614</v>
      </c>
      <c r="K599" s="37">
        <v>30000</v>
      </c>
    </row>
    <row r="600" spans="2:11" x14ac:dyDescent="0.25">
      <c r="B600" s="38"/>
      <c r="C600" s="38"/>
      <c r="D600" s="63"/>
      <c r="E600" s="40" t="s">
        <v>60</v>
      </c>
      <c r="F600" s="42" t="s">
        <v>252</v>
      </c>
      <c r="G600" s="41"/>
      <c r="H600" s="38"/>
      <c r="I600" s="38"/>
      <c r="J600" s="95"/>
      <c r="K600" s="37">
        <v>465000</v>
      </c>
    </row>
    <row r="601" spans="2:11" x14ac:dyDescent="0.25">
      <c r="B601" s="37" t="s">
        <v>250</v>
      </c>
      <c r="C601" s="39" t="s">
        <v>250</v>
      </c>
      <c r="D601" s="62" t="s">
        <v>250</v>
      </c>
      <c r="E601" s="44" t="s">
        <v>615</v>
      </c>
      <c r="F601" s="37" t="s">
        <v>250</v>
      </c>
      <c r="G601" s="41"/>
      <c r="H601" s="38"/>
      <c r="I601" s="38"/>
      <c r="J601" s="95"/>
      <c r="K601" s="37">
        <v>465000</v>
      </c>
    </row>
    <row r="602" spans="2:11" x14ac:dyDescent="0.25">
      <c r="B602" s="37" t="s">
        <v>616</v>
      </c>
      <c r="C602" s="39" t="s">
        <v>617</v>
      </c>
      <c r="D602" s="62" t="s">
        <v>250</v>
      </c>
      <c r="E602" s="40" t="s">
        <v>137</v>
      </c>
      <c r="F602" s="37" t="s">
        <v>246</v>
      </c>
      <c r="G602" s="41">
        <v>45920</v>
      </c>
      <c r="H602" s="37" t="s">
        <v>276</v>
      </c>
      <c r="I602" s="37" t="s">
        <v>248</v>
      </c>
      <c r="J602" s="94" t="s">
        <v>495</v>
      </c>
      <c r="K602" s="37">
        <v>250000</v>
      </c>
    </row>
    <row r="603" spans="2:11" x14ac:dyDescent="0.25">
      <c r="B603" s="38"/>
      <c r="C603" s="38"/>
      <c r="D603" s="63"/>
      <c r="E603" s="40" t="s">
        <v>137</v>
      </c>
      <c r="F603" s="42" t="s">
        <v>252</v>
      </c>
      <c r="G603" s="41"/>
      <c r="H603" s="38"/>
      <c r="I603" s="38"/>
      <c r="J603" s="95"/>
      <c r="K603" s="37">
        <v>250000</v>
      </c>
    </row>
    <row r="604" spans="2:11" x14ac:dyDescent="0.25">
      <c r="B604" s="37" t="s">
        <v>250</v>
      </c>
      <c r="C604" s="39" t="s">
        <v>250</v>
      </c>
      <c r="D604" s="62" t="s">
        <v>250</v>
      </c>
      <c r="E604" s="44" t="s">
        <v>618</v>
      </c>
      <c r="F604" s="37" t="s">
        <v>250</v>
      </c>
      <c r="G604" s="41"/>
      <c r="H604" s="38"/>
      <c r="I604" s="38"/>
      <c r="J604" s="95"/>
      <c r="K604" s="37">
        <v>250000</v>
      </c>
    </row>
    <row r="605" spans="2:11" x14ac:dyDescent="0.25">
      <c r="B605" s="37" t="s">
        <v>619</v>
      </c>
      <c r="C605" s="39" t="s">
        <v>620</v>
      </c>
      <c r="D605" s="62" t="s">
        <v>250</v>
      </c>
      <c r="E605" s="40" t="s">
        <v>62</v>
      </c>
      <c r="F605" s="37" t="s">
        <v>246</v>
      </c>
      <c r="G605" s="41">
        <v>45892</v>
      </c>
      <c r="H605" s="37" t="s">
        <v>261</v>
      </c>
      <c r="I605" s="37" t="s">
        <v>248</v>
      </c>
      <c r="J605" s="94" t="s">
        <v>319</v>
      </c>
      <c r="K605" s="37">
        <v>20000</v>
      </c>
    </row>
    <row r="606" spans="2:11" x14ac:dyDescent="0.25">
      <c r="B606" s="37" t="s">
        <v>250</v>
      </c>
      <c r="C606" s="39" t="s">
        <v>250</v>
      </c>
      <c r="D606" s="62" t="s">
        <v>250</v>
      </c>
      <c r="E606" s="40" t="s">
        <v>62</v>
      </c>
      <c r="F606" s="37" t="s">
        <v>250</v>
      </c>
      <c r="G606" s="41">
        <v>45893</v>
      </c>
      <c r="H606" s="37" t="s">
        <v>263</v>
      </c>
      <c r="I606" s="37" t="s">
        <v>248</v>
      </c>
      <c r="J606" s="94" t="s">
        <v>432</v>
      </c>
      <c r="K606" s="37">
        <v>70000</v>
      </c>
    </row>
    <row r="607" spans="2:11" x14ac:dyDescent="0.25">
      <c r="B607" s="37" t="s">
        <v>250</v>
      </c>
      <c r="C607" s="39" t="s">
        <v>250</v>
      </c>
      <c r="D607" s="62" t="s">
        <v>250</v>
      </c>
      <c r="E607" s="40" t="s">
        <v>62</v>
      </c>
      <c r="F607" s="37" t="s">
        <v>250</v>
      </c>
      <c r="G607" s="41">
        <v>45901</v>
      </c>
      <c r="H607" s="37" t="s">
        <v>295</v>
      </c>
      <c r="I607" s="37" t="s">
        <v>248</v>
      </c>
      <c r="J607" s="94" t="s">
        <v>610</v>
      </c>
      <c r="K607" s="37">
        <v>80000</v>
      </c>
    </row>
    <row r="608" spans="2:11" x14ac:dyDescent="0.25">
      <c r="B608" s="37" t="s">
        <v>250</v>
      </c>
      <c r="C608" s="39" t="s">
        <v>250</v>
      </c>
      <c r="D608" s="62" t="s">
        <v>250</v>
      </c>
      <c r="E608" s="40" t="s">
        <v>62</v>
      </c>
      <c r="F608" s="37" t="s">
        <v>250</v>
      </c>
      <c r="G608" s="41">
        <v>45906</v>
      </c>
      <c r="H608" s="37" t="s">
        <v>269</v>
      </c>
      <c r="I608" s="37" t="s">
        <v>248</v>
      </c>
      <c r="J608" s="94" t="s">
        <v>319</v>
      </c>
      <c r="K608" s="37">
        <v>20000</v>
      </c>
    </row>
    <row r="609" spans="2:11" x14ac:dyDescent="0.25">
      <c r="B609" s="37" t="s">
        <v>250</v>
      </c>
      <c r="C609" s="39" t="s">
        <v>250</v>
      </c>
      <c r="D609" s="62" t="s">
        <v>250</v>
      </c>
      <c r="E609" s="40" t="s">
        <v>62</v>
      </c>
      <c r="F609" s="37" t="s">
        <v>250</v>
      </c>
      <c r="G609" s="41">
        <v>45915</v>
      </c>
      <c r="H609" s="37" t="s">
        <v>247</v>
      </c>
      <c r="I609" s="37" t="s">
        <v>248</v>
      </c>
      <c r="J609" s="94" t="s">
        <v>621</v>
      </c>
      <c r="K609" s="37">
        <v>80000</v>
      </c>
    </row>
    <row r="610" spans="2:11" x14ac:dyDescent="0.25">
      <c r="B610" s="37" t="s">
        <v>250</v>
      </c>
      <c r="C610" s="39" t="s">
        <v>250</v>
      </c>
      <c r="D610" s="62" t="s">
        <v>250</v>
      </c>
      <c r="E610" s="40" t="s">
        <v>62</v>
      </c>
      <c r="F610" s="37" t="s">
        <v>250</v>
      </c>
      <c r="G610" s="41">
        <v>45921</v>
      </c>
      <c r="H610" s="37" t="s">
        <v>257</v>
      </c>
      <c r="I610" s="37" t="s">
        <v>248</v>
      </c>
      <c r="J610" s="94" t="s">
        <v>428</v>
      </c>
      <c r="K610" s="37">
        <v>80000</v>
      </c>
    </row>
    <row r="611" spans="2:11" x14ac:dyDescent="0.25">
      <c r="B611" s="38"/>
      <c r="C611" s="38"/>
      <c r="D611" s="63"/>
      <c r="E611" s="40" t="s">
        <v>62</v>
      </c>
      <c r="F611" s="42" t="s">
        <v>252</v>
      </c>
      <c r="G611" s="41"/>
      <c r="H611" s="38"/>
      <c r="I611" s="38"/>
      <c r="J611" s="95"/>
      <c r="K611" s="37">
        <v>350000</v>
      </c>
    </row>
    <row r="612" spans="2:11" x14ac:dyDescent="0.25">
      <c r="B612" s="37" t="s">
        <v>250</v>
      </c>
      <c r="C612" s="39" t="s">
        <v>250</v>
      </c>
      <c r="D612" s="62" t="s">
        <v>250</v>
      </c>
      <c r="E612" s="44" t="s">
        <v>622</v>
      </c>
      <c r="F612" s="37" t="s">
        <v>250</v>
      </c>
      <c r="G612" s="41"/>
      <c r="H612" s="38"/>
      <c r="I612" s="38"/>
      <c r="J612" s="95"/>
      <c r="K612" s="37">
        <v>350000</v>
      </c>
    </row>
    <row r="613" spans="2:11" x14ac:dyDescent="0.25">
      <c r="B613" s="37" t="s">
        <v>623</v>
      </c>
      <c r="C613" s="39" t="s">
        <v>250</v>
      </c>
      <c r="D613" s="62" t="s">
        <v>250</v>
      </c>
      <c r="E613" s="40" t="s">
        <v>232</v>
      </c>
      <c r="F613" s="37" t="s">
        <v>246</v>
      </c>
      <c r="G613" s="41">
        <v>45906</v>
      </c>
      <c r="H613" s="37" t="s">
        <v>269</v>
      </c>
      <c r="I613" s="37" t="s">
        <v>248</v>
      </c>
      <c r="J613" s="94" t="s">
        <v>624</v>
      </c>
      <c r="K613" s="37">
        <v>250000</v>
      </c>
    </row>
    <row r="614" spans="2:11" x14ac:dyDescent="0.25">
      <c r="B614" s="38"/>
      <c r="C614" s="38"/>
      <c r="D614" s="63"/>
      <c r="E614" s="40" t="s">
        <v>232</v>
      </c>
      <c r="F614" s="42" t="s">
        <v>252</v>
      </c>
      <c r="G614" s="41"/>
      <c r="H614" s="38"/>
      <c r="I614" s="38"/>
      <c r="J614" s="95"/>
      <c r="K614" s="37">
        <v>250000</v>
      </c>
    </row>
    <row r="615" spans="2:11" x14ac:dyDescent="0.25">
      <c r="B615" s="37" t="s">
        <v>250</v>
      </c>
      <c r="C615" s="39" t="s">
        <v>250</v>
      </c>
      <c r="D615" s="62" t="s">
        <v>250</v>
      </c>
      <c r="E615" s="44" t="s">
        <v>625</v>
      </c>
      <c r="F615" s="37" t="s">
        <v>250</v>
      </c>
      <c r="G615" s="41"/>
      <c r="H615" s="38"/>
      <c r="I615" s="38"/>
      <c r="J615" s="95"/>
      <c r="K615" s="37">
        <v>250000</v>
      </c>
    </row>
    <row r="616" spans="2:11" x14ac:dyDescent="0.25">
      <c r="B616" s="37" t="s">
        <v>626</v>
      </c>
      <c r="C616" s="39" t="s">
        <v>250</v>
      </c>
      <c r="D616" s="62" t="s">
        <v>250</v>
      </c>
      <c r="E616" s="40" t="s">
        <v>138</v>
      </c>
      <c r="F616" s="37" t="s">
        <v>246</v>
      </c>
      <c r="G616" s="41">
        <v>45892</v>
      </c>
      <c r="H616" s="37" t="s">
        <v>261</v>
      </c>
      <c r="I616" s="37" t="s">
        <v>248</v>
      </c>
      <c r="J616" s="94" t="s">
        <v>271</v>
      </c>
      <c r="K616" s="37">
        <v>30000</v>
      </c>
    </row>
    <row r="617" spans="2:11" x14ac:dyDescent="0.25">
      <c r="B617" s="37" t="s">
        <v>250</v>
      </c>
      <c r="C617" s="39" t="s">
        <v>250</v>
      </c>
      <c r="D617" s="62" t="s">
        <v>250</v>
      </c>
      <c r="E617" s="40" t="s">
        <v>138</v>
      </c>
      <c r="F617" s="37" t="s">
        <v>250</v>
      </c>
      <c r="G617" s="41">
        <v>45899</v>
      </c>
      <c r="H617" s="37" t="s">
        <v>265</v>
      </c>
      <c r="I617" s="37" t="s">
        <v>248</v>
      </c>
      <c r="J617" s="94" t="s">
        <v>333</v>
      </c>
      <c r="K617" s="37">
        <v>30000</v>
      </c>
    </row>
    <row r="618" spans="2:11" x14ac:dyDescent="0.25">
      <c r="B618" s="37" t="s">
        <v>250</v>
      </c>
      <c r="C618" s="39" t="s">
        <v>250</v>
      </c>
      <c r="D618" s="62" t="s">
        <v>250</v>
      </c>
      <c r="E618" s="40" t="s">
        <v>138</v>
      </c>
      <c r="F618" s="37" t="s">
        <v>250</v>
      </c>
      <c r="G618" s="41">
        <v>45906</v>
      </c>
      <c r="H618" s="37" t="s">
        <v>269</v>
      </c>
      <c r="I618" s="37" t="s">
        <v>248</v>
      </c>
      <c r="J618" s="94" t="s">
        <v>271</v>
      </c>
      <c r="K618" s="37">
        <v>30000</v>
      </c>
    </row>
    <row r="619" spans="2:11" x14ac:dyDescent="0.25">
      <c r="B619" s="37" t="s">
        <v>250</v>
      </c>
      <c r="C619" s="39" t="s">
        <v>250</v>
      </c>
      <c r="D619" s="62" t="s">
        <v>250</v>
      </c>
      <c r="E619" s="40" t="s">
        <v>138</v>
      </c>
      <c r="F619" s="37" t="s">
        <v>250</v>
      </c>
      <c r="G619" s="41">
        <v>45913</v>
      </c>
      <c r="H619" s="37" t="s">
        <v>273</v>
      </c>
      <c r="I619" s="37" t="s">
        <v>248</v>
      </c>
      <c r="J619" s="94" t="s">
        <v>271</v>
      </c>
      <c r="K619" s="37">
        <v>30000</v>
      </c>
    </row>
    <row r="620" spans="2:11" x14ac:dyDescent="0.25">
      <c r="B620" s="37" t="s">
        <v>250</v>
      </c>
      <c r="C620" s="39" t="s">
        <v>250</v>
      </c>
      <c r="D620" s="62" t="s">
        <v>250</v>
      </c>
      <c r="E620" s="40" t="s">
        <v>138</v>
      </c>
      <c r="F620" s="37" t="s">
        <v>250</v>
      </c>
      <c r="G620" s="41">
        <v>45920</v>
      </c>
      <c r="H620" s="37" t="s">
        <v>276</v>
      </c>
      <c r="I620" s="37" t="s">
        <v>248</v>
      </c>
      <c r="J620" s="94" t="s">
        <v>356</v>
      </c>
      <c r="K620" s="37">
        <v>30000</v>
      </c>
    </row>
    <row r="621" spans="2:11" x14ac:dyDescent="0.25">
      <c r="B621" s="38"/>
      <c r="C621" s="38"/>
      <c r="D621" s="63"/>
      <c r="E621" s="40" t="s">
        <v>138</v>
      </c>
      <c r="F621" s="42" t="s">
        <v>252</v>
      </c>
      <c r="G621" s="41"/>
      <c r="H621" s="38"/>
      <c r="I621" s="38"/>
      <c r="J621" s="95"/>
      <c r="K621" s="37">
        <v>150000</v>
      </c>
    </row>
    <row r="622" spans="2:11" x14ac:dyDescent="0.25">
      <c r="B622" s="37" t="s">
        <v>250</v>
      </c>
      <c r="C622" s="39" t="s">
        <v>250</v>
      </c>
      <c r="D622" s="62" t="s">
        <v>250</v>
      </c>
      <c r="E622" s="44" t="s">
        <v>627</v>
      </c>
      <c r="F622" s="37" t="s">
        <v>250</v>
      </c>
      <c r="G622" s="41"/>
      <c r="H622" s="38"/>
      <c r="I622" s="38"/>
      <c r="J622" s="95"/>
      <c r="K622" s="37">
        <v>150000</v>
      </c>
    </row>
    <row r="623" spans="2:11" x14ac:dyDescent="0.25">
      <c r="B623" s="37" t="s">
        <v>628</v>
      </c>
      <c r="C623" s="39" t="s">
        <v>629</v>
      </c>
      <c r="D623" s="62" t="s">
        <v>250</v>
      </c>
      <c r="E623" s="40" t="s">
        <v>139</v>
      </c>
      <c r="F623" s="37" t="s">
        <v>246</v>
      </c>
      <c r="G623" s="41">
        <v>45904</v>
      </c>
      <c r="H623" s="37" t="s">
        <v>381</v>
      </c>
      <c r="I623" s="37" t="s">
        <v>248</v>
      </c>
      <c r="J623" s="94" t="s">
        <v>630</v>
      </c>
      <c r="K623" s="37">
        <v>50000</v>
      </c>
    </row>
    <row r="624" spans="2:11" x14ac:dyDescent="0.25">
      <c r="B624" s="37" t="s">
        <v>250</v>
      </c>
      <c r="C624" s="39" t="s">
        <v>250</v>
      </c>
      <c r="D624" s="62" t="s">
        <v>250</v>
      </c>
      <c r="E624" s="40" t="s">
        <v>139</v>
      </c>
      <c r="F624" s="37" t="s">
        <v>250</v>
      </c>
      <c r="G624" s="41">
        <v>45907</v>
      </c>
      <c r="H624" s="37" t="s">
        <v>255</v>
      </c>
      <c r="I624" s="37" t="s">
        <v>248</v>
      </c>
      <c r="J624" s="94" t="s">
        <v>428</v>
      </c>
      <c r="K624" s="37">
        <v>100000</v>
      </c>
    </row>
    <row r="625" spans="2:11" x14ac:dyDescent="0.25">
      <c r="B625" s="38"/>
      <c r="C625" s="38"/>
      <c r="D625" s="63"/>
      <c r="E625" s="40" t="s">
        <v>139</v>
      </c>
      <c r="F625" s="42" t="s">
        <v>252</v>
      </c>
      <c r="G625" s="41"/>
      <c r="H625" s="38"/>
      <c r="I625" s="38"/>
      <c r="J625" s="95"/>
      <c r="K625" s="37">
        <v>150000</v>
      </c>
    </row>
    <row r="626" spans="2:11" x14ac:dyDescent="0.25">
      <c r="B626" s="37" t="s">
        <v>250</v>
      </c>
      <c r="C626" s="39" t="s">
        <v>250</v>
      </c>
      <c r="D626" s="62" t="s">
        <v>250</v>
      </c>
      <c r="E626" s="44" t="s">
        <v>631</v>
      </c>
      <c r="F626" s="37" t="s">
        <v>250</v>
      </c>
      <c r="G626" s="41"/>
      <c r="H626" s="38"/>
      <c r="I626" s="38"/>
      <c r="J626" s="95"/>
      <c r="K626" s="37">
        <v>150000</v>
      </c>
    </row>
    <row r="627" spans="2:11" x14ac:dyDescent="0.25">
      <c r="B627" s="37" t="s">
        <v>287</v>
      </c>
      <c r="C627" s="39" t="s">
        <v>250</v>
      </c>
      <c r="D627" s="62" t="s">
        <v>250</v>
      </c>
      <c r="E627" s="40" t="s">
        <v>64</v>
      </c>
      <c r="F627" s="37" t="s">
        <v>246</v>
      </c>
      <c r="G627" s="41">
        <v>45900</v>
      </c>
      <c r="H627" s="37" t="s">
        <v>267</v>
      </c>
      <c r="I627" s="37" t="s">
        <v>248</v>
      </c>
      <c r="J627" s="94" t="s">
        <v>399</v>
      </c>
      <c r="K627" s="37">
        <v>300000</v>
      </c>
    </row>
    <row r="628" spans="2:11" x14ac:dyDescent="0.25">
      <c r="B628" s="37" t="s">
        <v>250</v>
      </c>
      <c r="C628" s="39" t="s">
        <v>250</v>
      </c>
      <c r="D628" s="62" t="s">
        <v>250</v>
      </c>
      <c r="E628" s="40" t="s">
        <v>64</v>
      </c>
      <c r="F628" s="37" t="s">
        <v>250</v>
      </c>
      <c r="G628" s="41">
        <v>45921</v>
      </c>
      <c r="H628" s="37" t="s">
        <v>257</v>
      </c>
      <c r="I628" s="37" t="s">
        <v>248</v>
      </c>
      <c r="J628" s="94" t="s">
        <v>322</v>
      </c>
      <c r="K628" s="37">
        <v>300000</v>
      </c>
    </row>
    <row r="629" spans="2:11" x14ac:dyDescent="0.25">
      <c r="B629" s="38"/>
      <c r="C629" s="38"/>
      <c r="D629" s="63"/>
      <c r="E629" s="40" t="s">
        <v>64</v>
      </c>
      <c r="F629" s="42" t="s">
        <v>252</v>
      </c>
      <c r="G629" s="41"/>
      <c r="H629" s="38"/>
      <c r="I629" s="38"/>
      <c r="J629" s="95"/>
      <c r="K629" s="37">
        <v>600000</v>
      </c>
    </row>
    <row r="630" spans="2:11" x14ac:dyDescent="0.25">
      <c r="B630" s="37" t="s">
        <v>250</v>
      </c>
      <c r="C630" s="39" t="s">
        <v>250</v>
      </c>
      <c r="D630" s="62" t="s">
        <v>250</v>
      </c>
      <c r="E630" s="44" t="s">
        <v>632</v>
      </c>
      <c r="F630" s="37" t="s">
        <v>250</v>
      </c>
      <c r="G630" s="41"/>
      <c r="H630" s="38"/>
      <c r="I630" s="38"/>
      <c r="J630" s="95"/>
      <c r="K630" s="37">
        <v>600000</v>
      </c>
    </row>
    <row r="631" spans="2:11" x14ac:dyDescent="0.25">
      <c r="B631" s="37" t="s">
        <v>633</v>
      </c>
      <c r="C631" s="39" t="s">
        <v>634</v>
      </c>
      <c r="D631" s="62" t="s">
        <v>250</v>
      </c>
      <c r="E631" s="40" t="s">
        <v>65</v>
      </c>
      <c r="F631" s="37" t="s">
        <v>246</v>
      </c>
      <c r="G631" s="41">
        <v>45893</v>
      </c>
      <c r="H631" s="37" t="s">
        <v>263</v>
      </c>
      <c r="I631" s="37" t="s">
        <v>248</v>
      </c>
      <c r="J631" s="94" t="s">
        <v>277</v>
      </c>
      <c r="K631" s="37">
        <v>160000</v>
      </c>
    </row>
    <row r="632" spans="2:11" x14ac:dyDescent="0.25">
      <c r="B632" s="37" t="s">
        <v>250</v>
      </c>
      <c r="C632" s="39" t="s">
        <v>250</v>
      </c>
      <c r="D632" s="62" t="s">
        <v>250</v>
      </c>
      <c r="E632" s="40" t="s">
        <v>65</v>
      </c>
      <c r="F632" s="37" t="s">
        <v>250</v>
      </c>
      <c r="G632" s="41">
        <v>45904</v>
      </c>
      <c r="H632" s="37" t="s">
        <v>381</v>
      </c>
      <c r="I632" s="37" t="s">
        <v>248</v>
      </c>
      <c r="J632" s="94" t="s">
        <v>635</v>
      </c>
      <c r="K632" s="37">
        <v>50000</v>
      </c>
    </row>
    <row r="633" spans="2:11" x14ac:dyDescent="0.25">
      <c r="B633" s="37" t="s">
        <v>250</v>
      </c>
      <c r="C633" s="39" t="s">
        <v>250</v>
      </c>
      <c r="D633" s="62" t="s">
        <v>250</v>
      </c>
      <c r="E633" s="40" t="s">
        <v>65</v>
      </c>
      <c r="F633" s="37" t="s">
        <v>250</v>
      </c>
      <c r="G633" s="41">
        <v>45906</v>
      </c>
      <c r="H633" s="37" t="s">
        <v>269</v>
      </c>
      <c r="I633" s="37" t="s">
        <v>248</v>
      </c>
      <c r="J633" s="94" t="s">
        <v>282</v>
      </c>
      <c r="K633" s="37">
        <v>20000</v>
      </c>
    </row>
    <row r="634" spans="2:11" x14ac:dyDescent="0.25">
      <c r="B634" s="37" t="s">
        <v>250</v>
      </c>
      <c r="C634" s="39" t="s">
        <v>250</v>
      </c>
      <c r="D634" s="62" t="s">
        <v>250</v>
      </c>
      <c r="E634" s="40" t="s">
        <v>65</v>
      </c>
      <c r="F634" s="37" t="s">
        <v>250</v>
      </c>
      <c r="G634" s="41">
        <v>45907</v>
      </c>
      <c r="H634" s="37" t="s">
        <v>255</v>
      </c>
      <c r="I634" s="37" t="s">
        <v>248</v>
      </c>
      <c r="J634" s="94" t="s">
        <v>371</v>
      </c>
      <c r="K634" s="37">
        <v>130000</v>
      </c>
    </row>
    <row r="635" spans="2:11" x14ac:dyDescent="0.25">
      <c r="B635" s="37" t="s">
        <v>250</v>
      </c>
      <c r="C635" s="39" t="s">
        <v>250</v>
      </c>
      <c r="D635" s="62" t="s">
        <v>250</v>
      </c>
      <c r="E635" s="40" t="s">
        <v>65</v>
      </c>
      <c r="F635" s="37" t="s">
        <v>250</v>
      </c>
      <c r="G635" s="41">
        <v>45921</v>
      </c>
      <c r="H635" s="37" t="s">
        <v>257</v>
      </c>
      <c r="I635" s="37" t="s">
        <v>248</v>
      </c>
      <c r="J635" s="94" t="s">
        <v>371</v>
      </c>
      <c r="K635" s="37">
        <v>110000</v>
      </c>
    </row>
    <row r="636" spans="2:11" x14ac:dyDescent="0.25">
      <c r="B636" s="38"/>
      <c r="C636" s="38"/>
      <c r="D636" s="63"/>
      <c r="E636" s="40" t="s">
        <v>65</v>
      </c>
      <c r="F636" s="42" t="s">
        <v>252</v>
      </c>
      <c r="G636" s="41"/>
      <c r="H636" s="38"/>
      <c r="I636" s="38"/>
      <c r="J636" s="95"/>
      <c r="K636" s="37">
        <v>470000</v>
      </c>
    </row>
    <row r="637" spans="2:11" x14ac:dyDescent="0.25">
      <c r="B637" s="37" t="s">
        <v>250</v>
      </c>
      <c r="C637" s="39" t="s">
        <v>250</v>
      </c>
      <c r="D637" s="62" t="s">
        <v>250</v>
      </c>
      <c r="E637" s="44" t="s">
        <v>636</v>
      </c>
      <c r="F637" s="37" t="s">
        <v>250</v>
      </c>
      <c r="G637" s="41"/>
      <c r="H637" s="38"/>
      <c r="I637" s="38"/>
      <c r="J637" s="95"/>
      <c r="K637" s="37">
        <v>470000</v>
      </c>
    </row>
    <row r="638" spans="2:11" x14ac:dyDescent="0.25">
      <c r="B638" s="37" t="s">
        <v>637</v>
      </c>
      <c r="C638" s="39" t="s">
        <v>638</v>
      </c>
      <c r="D638" s="62" t="s">
        <v>250</v>
      </c>
      <c r="E638" s="40" t="s">
        <v>142</v>
      </c>
      <c r="F638" s="37" t="s">
        <v>246</v>
      </c>
      <c r="G638" s="41">
        <v>45900</v>
      </c>
      <c r="H638" s="37" t="s">
        <v>267</v>
      </c>
      <c r="I638" s="37" t="s">
        <v>248</v>
      </c>
      <c r="J638" s="94" t="s">
        <v>277</v>
      </c>
      <c r="K638" s="37">
        <v>140000</v>
      </c>
    </row>
    <row r="639" spans="2:11" x14ac:dyDescent="0.25">
      <c r="B639" s="37" t="s">
        <v>250</v>
      </c>
      <c r="C639" s="39" t="s">
        <v>250</v>
      </c>
      <c r="D639" s="62" t="s">
        <v>250</v>
      </c>
      <c r="E639" s="40" t="s">
        <v>142</v>
      </c>
      <c r="F639" s="37" t="s">
        <v>250</v>
      </c>
      <c r="G639" s="41">
        <v>45914</v>
      </c>
      <c r="H639" s="37" t="s">
        <v>274</v>
      </c>
      <c r="I639" s="37" t="s">
        <v>248</v>
      </c>
      <c r="J639" s="94" t="s">
        <v>371</v>
      </c>
      <c r="K639" s="37">
        <v>135000</v>
      </c>
    </row>
    <row r="640" spans="2:11" x14ac:dyDescent="0.25">
      <c r="B640" s="38"/>
      <c r="C640" s="38"/>
      <c r="D640" s="63"/>
      <c r="E640" s="40" t="s">
        <v>142</v>
      </c>
      <c r="F640" s="42" t="s">
        <v>252</v>
      </c>
      <c r="G640" s="41"/>
      <c r="H640" s="38"/>
      <c r="I640" s="38"/>
      <c r="J640" s="95"/>
      <c r="K640" s="37">
        <v>275000</v>
      </c>
    </row>
    <row r="641" spans="2:11" x14ac:dyDescent="0.25">
      <c r="B641" s="37" t="s">
        <v>250</v>
      </c>
      <c r="C641" s="39" t="s">
        <v>250</v>
      </c>
      <c r="D641" s="62" t="s">
        <v>250</v>
      </c>
      <c r="E641" s="44" t="s">
        <v>639</v>
      </c>
      <c r="F641" s="37" t="s">
        <v>250</v>
      </c>
      <c r="G641" s="41"/>
      <c r="H641" s="38"/>
      <c r="I641" s="38"/>
      <c r="J641" s="95"/>
      <c r="K641" s="37">
        <v>275000</v>
      </c>
    </row>
    <row r="642" spans="2:11" x14ac:dyDescent="0.25">
      <c r="B642" s="37" t="s">
        <v>640</v>
      </c>
      <c r="C642" s="39" t="s">
        <v>641</v>
      </c>
      <c r="D642" s="62" t="s">
        <v>250</v>
      </c>
      <c r="E642" s="40" t="s">
        <v>70</v>
      </c>
      <c r="F642" s="37" t="s">
        <v>246</v>
      </c>
      <c r="G642" s="41">
        <v>45893</v>
      </c>
      <c r="H642" s="37" t="s">
        <v>263</v>
      </c>
      <c r="I642" s="37" t="s">
        <v>248</v>
      </c>
      <c r="J642" s="94" t="s">
        <v>310</v>
      </c>
      <c r="K642" s="37">
        <v>50000</v>
      </c>
    </row>
    <row r="643" spans="2:11" x14ac:dyDescent="0.25">
      <c r="B643" s="37" t="s">
        <v>250</v>
      </c>
      <c r="C643" s="39" t="s">
        <v>250</v>
      </c>
      <c r="D643" s="62" t="s">
        <v>250</v>
      </c>
      <c r="E643" s="40" t="s">
        <v>70</v>
      </c>
      <c r="F643" s="37" t="s">
        <v>250</v>
      </c>
      <c r="G643" s="41">
        <v>45900</v>
      </c>
      <c r="H643" s="37" t="s">
        <v>267</v>
      </c>
      <c r="I643" s="37" t="s">
        <v>248</v>
      </c>
      <c r="J643" s="94" t="s">
        <v>264</v>
      </c>
      <c r="K643" s="37">
        <v>35000</v>
      </c>
    </row>
    <row r="644" spans="2:11" x14ac:dyDescent="0.25">
      <c r="B644" s="37" t="s">
        <v>250</v>
      </c>
      <c r="C644" s="39" t="s">
        <v>250</v>
      </c>
      <c r="D644" s="62" t="s">
        <v>250</v>
      </c>
      <c r="E644" s="40" t="s">
        <v>70</v>
      </c>
      <c r="F644" s="37" t="s">
        <v>250</v>
      </c>
      <c r="G644" s="41">
        <v>45907</v>
      </c>
      <c r="H644" s="37" t="s">
        <v>255</v>
      </c>
      <c r="I644" s="37" t="s">
        <v>248</v>
      </c>
      <c r="J644" s="94" t="s">
        <v>264</v>
      </c>
      <c r="K644" s="37">
        <v>55000</v>
      </c>
    </row>
    <row r="645" spans="2:11" x14ac:dyDescent="0.25">
      <c r="B645" s="37" t="s">
        <v>250</v>
      </c>
      <c r="C645" s="39" t="s">
        <v>250</v>
      </c>
      <c r="D645" s="62" t="s">
        <v>250</v>
      </c>
      <c r="E645" s="40" t="s">
        <v>70</v>
      </c>
      <c r="F645" s="37" t="s">
        <v>250</v>
      </c>
      <c r="G645" s="41">
        <v>45913</v>
      </c>
      <c r="H645" s="37" t="s">
        <v>273</v>
      </c>
      <c r="I645" s="37" t="s">
        <v>248</v>
      </c>
      <c r="J645" s="94" t="s">
        <v>432</v>
      </c>
      <c r="K645" s="37">
        <v>50000</v>
      </c>
    </row>
    <row r="646" spans="2:11" x14ac:dyDescent="0.25">
      <c r="B646" s="37" t="s">
        <v>250</v>
      </c>
      <c r="C646" s="39" t="s">
        <v>250</v>
      </c>
      <c r="D646" s="62" t="s">
        <v>250</v>
      </c>
      <c r="E646" s="40" t="s">
        <v>70</v>
      </c>
      <c r="F646" s="37" t="s">
        <v>250</v>
      </c>
      <c r="G646" s="41">
        <v>45914</v>
      </c>
      <c r="H646" s="37" t="s">
        <v>274</v>
      </c>
      <c r="I646" s="37" t="s">
        <v>248</v>
      </c>
      <c r="J646" s="94" t="s">
        <v>272</v>
      </c>
      <c r="K646" s="37">
        <v>35000</v>
      </c>
    </row>
    <row r="647" spans="2:11" x14ac:dyDescent="0.25">
      <c r="B647" s="37" t="s">
        <v>250</v>
      </c>
      <c r="C647" s="39" t="s">
        <v>250</v>
      </c>
      <c r="D647" s="62" t="s">
        <v>250</v>
      </c>
      <c r="E647" s="40" t="s">
        <v>70</v>
      </c>
      <c r="F647" s="37" t="s">
        <v>250</v>
      </c>
      <c r="G647" s="41">
        <v>45920</v>
      </c>
      <c r="H647" s="37" t="s">
        <v>276</v>
      </c>
      <c r="I647" s="37" t="s">
        <v>248</v>
      </c>
      <c r="J647" s="94" t="s">
        <v>268</v>
      </c>
      <c r="K647" s="37">
        <v>50000</v>
      </c>
    </row>
    <row r="648" spans="2:11" x14ac:dyDescent="0.25">
      <c r="B648" s="37" t="s">
        <v>250</v>
      </c>
      <c r="C648" s="39" t="s">
        <v>250</v>
      </c>
      <c r="D648" s="62" t="s">
        <v>250</v>
      </c>
      <c r="E648" s="40" t="s">
        <v>70</v>
      </c>
      <c r="F648" s="37" t="s">
        <v>250</v>
      </c>
      <c r="G648" s="41">
        <v>45921</v>
      </c>
      <c r="H648" s="37" t="s">
        <v>257</v>
      </c>
      <c r="I648" s="37" t="s">
        <v>248</v>
      </c>
      <c r="J648" s="94" t="s">
        <v>275</v>
      </c>
      <c r="K648" s="37">
        <v>50000</v>
      </c>
    </row>
    <row r="649" spans="2:11" x14ac:dyDescent="0.25">
      <c r="B649" s="38"/>
      <c r="C649" s="38"/>
      <c r="D649" s="63"/>
      <c r="E649" s="40" t="s">
        <v>70</v>
      </c>
      <c r="F649" s="42" t="s">
        <v>252</v>
      </c>
      <c r="G649" s="41"/>
      <c r="H649" s="38"/>
      <c r="I649" s="38"/>
      <c r="J649" s="95"/>
      <c r="K649" s="37">
        <v>325000</v>
      </c>
    </row>
    <row r="650" spans="2:11" x14ac:dyDescent="0.25">
      <c r="B650" s="37" t="s">
        <v>250</v>
      </c>
      <c r="C650" s="39" t="s">
        <v>250</v>
      </c>
      <c r="D650" s="62" t="s">
        <v>250</v>
      </c>
      <c r="E650" s="44" t="s">
        <v>642</v>
      </c>
      <c r="F650" s="37" t="s">
        <v>250</v>
      </c>
      <c r="G650" s="41"/>
      <c r="H650" s="38"/>
      <c r="I650" s="38"/>
      <c r="J650" s="95"/>
      <c r="K650" s="37">
        <v>325000</v>
      </c>
    </row>
    <row r="651" spans="2:11" x14ac:dyDescent="0.25">
      <c r="B651" s="37" t="s">
        <v>643</v>
      </c>
      <c r="C651" s="39" t="s">
        <v>644</v>
      </c>
      <c r="D651" s="62" t="s">
        <v>250</v>
      </c>
      <c r="E651" s="40" t="s">
        <v>143</v>
      </c>
      <c r="F651" s="37" t="s">
        <v>246</v>
      </c>
      <c r="G651" s="41">
        <v>45900</v>
      </c>
      <c r="H651" s="37" t="s">
        <v>267</v>
      </c>
      <c r="I651" s="37" t="s">
        <v>248</v>
      </c>
      <c r="J651" s="94" t="s">
        <v>328</v>
      </c>
      <c r="K651" s="37">
        <v>105000</v>
      </c>
    </row>
    <row r="652" spans="2:11" x14ac:dyDescent="0.25">
      <c r="B652" s="37" t="s">
        <v>250</v>
      </c>
      <c r="C652" s="39" t="s">
        <v>250</v>
      </c>
      <c r="D652" s="62" t="s">
        <v>250</v>
      </c>
      <c r="E652" s="40" t="s">
        <v>143</v>
      </c>
      <c r="F652" s="37" t="s">
        <v>250</v>
      </c>
      <c r="G652" s="41">
        <v>45914</v>
      </c>
      <c r="H652" s="37" t="s">
        <v>274</v>
      </c>
      <c r="I652" s="37" t="s">
        <v>248</v>
      </c>
      <c r="J652" s="94" t="s">
        <v>275</v>
      </c>
      <c r="K652" s="37">
        <v>90000</v>
      </c>
    </row>
    <row r="653" spans="2:11" x14ac:dyDescent="0.25">
      <c r="B653" s="38"/>
      <c r="C653" s="38"/>
      <c r="D653" s="63"/>
      <c r="E653" s="40" t="s">
        <v>143</v>
      </c>
      <c r="F653" s="42" t="s">
        <v>252</v>
      </c>
      <c r="G653" s="41"/>
      <c r="H653" s="38"/>
      <c r="I653" s="38"/>
      <c r="J653" s="95"/>
      <c r="K653" s="37">
        <v>195000</v>
      </c>
    </row>
    <row r="654" spans="2:11" x14ac:dyDescent="0.25">
      <c r="B654" s="37" t="s">
        <v>250</v>
      </c>
      <c r="C654" s="39" t="s">
        <v>250</v>
      </c>
      <c r="D654" s="62" t="s">
        <v>250</v>
      </c>
      <c r="E654" s="44" t="s">
        <v>645</v>
      </c>
      <c r="F654" s="37" t="s">
        <v>250</v>
      </c>
      <c r="G654" s="41"/>
      <c r="H654" s="38"/>
      <c r="I654" s="38"/>
      <c r="J654" s="95"/>
      <c r="K654" s="37">
        <v>195000</v>
      </c>
    </row>
    <row r="655" spans="2:11" x14ac:dyDescent="0.25">
      <c r="B655" s="37" t="s">
        <v>646</v>
      </c>
      <c r="C655" s="39" t="s">
        <v>647</v>
      </c>
      <c r="D655" s="62" t="s">
        <v>250</v>
      </c>
      <c r="E655" s="40" t="s">
        <v>233</v>
      </c>
      <c r="F655" s="37" t="s">
        <v>246</v>
      </c>
      <c r="G655" s="41">
        <v>45892</v>
      </c>
      <c r="H655" s="37" t="s">
        <v>261</v>
      </c>
      <c r="I655" s="37" t="s">
        <v>248</v>
      </c>
      <c r="J655" s="94" t="s">
        <v>319</v>
      </c>
      <c r="K655" s="37">
        <v>20000</v>
      </c>
    </row>
    <row r="656" spans="2:11" x14ac:dyDescent="0.25">
      <c r="B656" s="37" t="s">
        <v>250</v>
      </c>
      <c r="C656" s="39" t="s">
        <v>250</v>
      </c>
      <c r="D656" s="62" t="s">
        <v>250</v>
      </c>
      <c r="E656" s="40" t="s">
        <v>233</v>
      </c>
      <c r="F656" s="37" t="s">
        <v>250</v>
      </c>
      <c r="G656" s="41">
        <v>45903</v>
      </c>
      <c r="H656" s="37" t="s">
        <v>344</v>
      </c>
      <c r="I656" s="37" t="s">
        <v>248</v>
      </c>
      <c r="J656" s="94" t="s">
        <v>648</v>
      </c>
      <c r="K656" s="37">
        <v>50000</v>
      </c>
    </row>
    <row r="657" spans="2:11" x14ac:dyDescent="0.25">
      <c r="B657" s="37" t="s">
        <v>250</v>
      </c>
      <c r="C657" s="39" t="s">
        <v>250</v>
      </c>
      <c r="D657" s="62" t="s">
        <v>250</v>
      </c>
      <c r="E657" s="40" t="s">
        <v>233</v>
      </c>
      <c r="F657" s="37" t="s">
        <v>250</v>
      </c>
      <c r="G657" s="41">
        <v>45906</v>
      </c>
      <c r="H657" s="37" t="s">
        <v>269</v>
      </c>
      <c r="I657" s="37" t="s">
        <v>248</v>
      </c>
      <c r="J657" s="94" t="s">
        <v>319</v>
      </c>
      <c r="K657" s="37">
        <v>20000</v>
      </c>
    </row>
    <row r="658" spans="2:11" x14ac:dyDescent="0.25">
      <c r="B658" s="38"/>
      <c r="C658" s="38"/>
      <c r="D658" s="63"/>
      <c r="E658" s="40" t="s">
        <v>233</v>
      </c>
      <c r="F658" s="42" t="s">
        <v>252</v>
      </c>
      <c r="G658" s="41"/>
      <c r="H658" s="38"/>
      <c r="I658" s="38"/>
      <c r="J658" s="95"/>
      <c r="K658" s="37">
        <v>90000</v>
      </c>
    </row>
    <row r="659" spans="2:11" x14ac:dyDescent="0.25">
      <c r="B659" s="37" t="s">
        <v>250</v>
      </c>
      <c r="C659" s="39" t="s">
        <v>250</v>
      </c>
      <c r="D659" s="62" t="s">
        <v>250</v>
      </c>
      <c r="E659" s="44" t="s">
        <v>649</v>
      </c>
      <c r="F659" s="37" t="s">
        <v>250</v>
      </c>
      <c r="G659" s="41"/>
      <c r="H659" s="38"/>
      <c r="I659" s="38"/>
      <c r="J659" s="95"/>
      <c r="K659" s="37">
        <v>90000</v>
      </c>
    </row>
    <row r="660" spans="2:11" x14ac:dyDescent="0.25">
      <c r="B660" s="37" t="s">
        <v>650</v>
      </c>
      <c r="C660" s="39" t="s">
        <v>651</v>
      </c>
      <c r="D660" s="62" t="s">
        <v>250</v>
      </c>
      <c r="E660" s="40" t="s">
        <v>67</v>
      </c>
      <c r="F660" s="37" t="s">
        <v>246</v>
      </c>
      <c r="G660" s="41">
        <v>45914</v>
      </c>
      <c r="H660" s="37" t="s">
        <v>274</v>
      </c>
      <c r="I660" s="37" t="s">
        <v>248</v>
      </c>
      <c r="J660" s="94" t="s">
        <v>652</v>
      </c>
      <c r="K660" s="37">
        <v>300000</v>
      </c>
    </row>
    <row r="661" spans="2:11" x14ac:dyDescent="0.25">
      <c r="B661" s="37" t="s">
        <v>250</v>
      </c>
      <c r="C661" s="39" t="s">
        <v>250</v>
      </c>
      <c r="D661" s="62" t="s">
        <v>250</v>
      </c>
      <c r="E661" s="40" t="s">
        <v>67</v>
      </c>
      <c r="F661" s="37" t="s">
        <v>250</v>
      </c>
      <c r="G661" s="41">
        <v>45921</v>
      </c>
      <c r="H661" s="37" t="s">
        <v>257</v>
      </c>
      <c r="I661" s="37" t="s">
        <v>248</v>
      </c>
      <c r="J661" s="94" t="s">
        <v>652</v>
      </c>
      <c r="K661" s="37">
        <v>300000</v>
      </c>
    </row>
    <row r="662" spans="2:11" x14ac:dyDescent="0.25">
      <c r="B662" s="38"/>
      <c r="C662" s="38"/>
      <c r="D662" s="63"/>
      <c r="E662" s="40" t="s">
        <v>67</v>
      </c>
      <c r="F662" s="42" t="s">
        <v>252</v>
      </c>
      <c r="G662" s="41"/>
      <c r="H662" s="38"/>
      <c r="I662" s="38"/>
      <c r="J662" s="95"/>
      <c r="K662" s="37">
        <v>600000</v>
      </c>
    </row>
    <row r="663" spans="2:11" x14ac:dyDescent="0.25">
      <c r="B663" s="37" t="s">
        <v>250</v>
      </c>
      <c r="C663" s="39" t="s">
        <v>250</v>
      </c>
      <c r="D663" s="62" t="s">
        <v>250</v>
      </c>
      <c r="E663" s="44" t="s">
        <v>653</v>
      </c>
      <c r="F663" s="37" t="s">
        <v>250</v>
      </c>
      <c r="G663" s="41"/>
      <c r="H663" s="38"/>
      <c r="I663" s="38"/>
      <c r="J663" s="95"/>
      <c r="K663" s="37">
        <v>600000</v>
      </c>
    </row>
    <row r="664" spans="2:11" x14ac:dyDescent="0.25">
      <c r="B664" s="37" t="s">
        <v>654</v>
      </c>
      <c r="C664" s="39" t="s">
        <v>250</v>
      </c>
      <c r="D664" s="62" t="s">
        <v>250</v>
      </c>
      <c r="E664" s="40" t="s">
        <v>234</v>
      </c>
      <c r="F664" s="37" t="s">
        <v>246</v>
      </c>
      <c r="G664" s="41">
        <v>45906</v>
      </c>
      <c r="H664" s="37" t="s">
        <v>269</v>
      </c>
      <c r="I664" s="37" t="s">
        <v>248</v>
      </c>
      <c r="J664" s="94" t="s">
        <v>655</v>
      </c>
      <c r="K664" s="37">
        <v>250000</v>
      </c>
    </row>
    <row r="665" spans="2:11" x14ac:dyDescent="0.25">
      <c r="B665" s="37" t="s">
        <v>250</v>
      </c>
      <c r="C665" s="39" t="s">
        <v>250</v>
      </c>
      <c r="D665" s="62" t="s">
        <v>250</v>
      </c>
      <c r="E665" s="40" t="s">
        <v>234</v>
      </c>
      <c r="F665" s="37" t="s">
        <v>250</v>
      </c>
      <c r="G665" s="41">
        <v>45908</v>
      </c>
      <c r="H665" s="37" t="s">
        <v>297</v>
      </c>
      <c r="I665" s="37" t="s">
        <v>248</v>
      </c>
      <c r="J665" s="94" t="s">
        <v>652</v>
      </c>
      <c r="K665" s="37">
        <v>250000</v>
      </c>
    </row>
    <row r="666" spans="2:11" x14ac:dyDescent="0.25">
      <c r="B666" s="38"/>
      <c r="C666" s="38"/>
      <c r="D666" s="63"/>
      <c r="E666" s="40" t="s">
        <v>234</v>
      </c>
      <c r="F666" s="42" t="s">
        <v>252</v>
      </c>
      <c r="G666" s="41"/>
      <c r="H666" s="38"/>
      <c r="I666" s="38"/>
      <c r="J666" s="95"/>
      <c r="K666" s="37">
        <v>500000</v>
      </c>
    </row>
    <row r="667" spans="2:11" x14ac:dyDescent="0.25">
      <c r="B667" s="37" t="s">
        <v>250</v>
      </c>
      <c r="C667" s="39" t="s">
        <v>250</v>
      </c>
      <c r="D667" s="62" t="s">
        <v>250</v>
      </c>
      <c r="E667" s="44" t="s">
        <v>656</v>
      </c>
      <c r="F667" s="37" t="s">
        <v>250</v>
      </c>
      <c r="G667" s="41"/>
      <c r="H667" s="38"/>
      <c r="I667" s="38"/>
      <c r="J667" s="95"/>
      <c r="K667" s="37">
        <v>500000</v>
      </c>
    </row>
    <row r="668" spans="2:11" x14ac:dyDescent="0.25">
      <c r="B668" s="37" t="s">
        <v>657</v>
      </c>
      <c r="C668" s="39" t="s">
        <v>658</v>
      </c>
      <c r="D668" s="62" t="s">
        <v>250</v>
      </c>
      <c r="E668" s="40" t="s">
        <v>180</v>
      </c>
      <c r="F668" s="37" t="s">
        <v>246</v>
      </c>
      <c r="G668" s="41">
        <v>45922</v>
      </c>
      <c r="H668" s="37" t="s">
        <v>337</v>
      </c>
      <c r="I668" s="37" t="s">
        <v>248</v>
      </c>
      <c r="J668" s="94" t="s">
        <v>531</v>
      </c>
      <c r="K668" s="37">
        <v>250000</v>
      </c>
    </row>
    <row r="669" spans="2:11" x14ac:dyDescent="0.25">
      <c r="B669" s="38"/>
      <c r="C669" s="38"/>
      <c r="D669" s="63"/>
      <c r="E669" s="40" t="s">
        <v>180</v>
      </c>
      <c r="F669" s="42" t="s">
        <v>252</v>
      </c>
      <c r="G669" s="41"/>
      <c r="H669" s="38"/>
      <c r="I669" s="38"/>
      <c r="J669" s="95"/>
      <c r="K669" s="37">
        <v>250000</v>
      </c>
    </row>
    <row r="670" spans="2:11" x14ac:dyDescent="0.25">
      <c r="B670" s="37" t="s">
        <v>250</v>
      </c>
      <c r="C670" s="39" t="s">
        <v>250</v>
      </c>
      <c r="D670" s="62" t="s">
        <v>250</v>
      </c>
      <c r="E670" s="44" t="s">
        <v>659</v>
      </c>
      <c r="F670" s="37" t="s">
        <v>250</v>
      </c>
      <c r="G670" s="41"/>
      <c r="H670" s="38"/>
      <c r="I670" s="38"/>
      <c r="J670" s="95"/>
      <c r="K670" s="37">
        <v>250000</v>
      </c>
    </row>
    <row r="671" spans="2:11" x14ac:dyDescent="0.25">
      <c r="B671" s="37" t="s">
        <v>660</v>
      </c>
      <c r="C671" s="39" t="s">
        <v>250</v>
      </c>
      <c r="D671" s="62" t="s">
        <v>250</v>
      </c>
      <c r="E671" s="40" t="s">
        <v>69</v>
      </c>
      <c r="F671" s="37" t="s">
        <v>246</v>
      </c>
      <c r="G671" s="41">
        <v>45894</v>
      </c>
      <c r="H671" s="37" t="s">
        <v>318</v>
      </c>
      <c r="I671" s="37" t="s">
        <v>248</v>
      </c>
      <c r="J671" s="94" t="s">
        <v>485</v>
      </c>
      <c r="K671" s="37">
        <v>300000</v>
      </c>
    </row>
    <row r="672" spans="2:11" x14ac:dyDescent="0.25">
      <c r="B672" s="37" t="s">
        <v>250</v>
      </c>
      <c r="C672" s="39" t="s">
        <v>250</v>
      </c>
      <c r="D672" s="62" t="s">
        <v>250</v>
      </c>
      <c r="E672" s="40" t="s">
        <v>69</v>
      </c>
      <c r="F672" s="37" t="s">
        <v>250</v>
      </c>
      <c r="G672" s="41">
        <v>45915</v>
      </c>
      <c r="H672" s="37" t="s">
        <v>247</v>
      </c>
      <c r="I672" s="37" t="s">
        <v>248</v>
      </c>
      <c r="J672" s="94" t="s">
        <v>661</v>
      </c>
      <c r="K672" s="37">
        <v>300000</v>
      </c>
    </row>
    <row r="673" spans="2:11" x14ac:dyDescent="0.25">
      <c r="B673" s="38"/>
      <c r="C673" s="38"/>
      <c r="D673" s="63"/>
      <c r="E673" s="40" t="s">
        <v>69</v>
      </c>
      <c r="F673" s="42" t="s">
        <v>252</v>
      </c>
      <c r="G673" s="41"/>
      <c r="H673" s="38"/>
      <c r="I673" s="38"/>
      <c r="J673" s="95"/>
      <c r="K673" s="37">
        <v>600000</v>
      </c>
    </row>
    <row r="674" spans="2:11" x14ac:dyDescent="0.25">
      <c r="B674" s="37" t="s">
        <v>250</v>
      </c>
      <c r="C674" s="39" t="s">
        <v>250</v>
      </c>
      <c r="D674" s="62" t="s">
        <v>250</v>
      </c>
      <c r="E674" s="44" t="s">
        <v>662</v>
      </c>
      <c r="F674" s="37" t="s">
        <v>250</v>
      </c>
      <c r="G674" s="41"/>
      <c r="H674" s="38"/>
      <c r="I674" s="38"/>
      <c r="J674" s="95"/>
      <c r="K674" s="37">
        <v>600000</v>
      </c>
    </row>
    <row r="675" spans="2:11" x14ac:dyDescent="0.25">
      <c r="B675" s="37" t="s">
        <v>663</v>
      </c>
      <c r="C675" s="39" t="s">
        <v>250</v>
      </c>
      <c r="D675" s="62" t="s">
        <v>250</v>
      </c>
      <c r="E675" s="40" t="s">
        <v>150</v>
      </c>
      <c r="F675" s="37" t="s">
        <v>246</v>
      </c>
      <c r="G675" s="41">
        <v>45893</v>
      </c>
      <c r="H675" s="37" t="s">
        <v>263</v>
      </c>
      <c r="I675" s="37" t="s">
        <v>248</v>
      </c>
      <c r="J675" s="94" t="s">
        <v>268</v>
      </c>
      <c r="K675" s="37">
        <v>60000</v>
      </c>
    </row>
    <row r="676" spans="2:11" x14ac:dyDescent="0.25">
      <c r="B676" s="37" t="s">
        <v>250</v>
      </c>
      <c r="C676" s="39" t="s">
        <v>250</v>
      </c>
      <c r="D676" s="62" t="s">
        <v>250</v>
      </c>
      <c r="E676" s="40" t="s">
        <v>150</v>
      </c>
      <c r="F676" s="37" t="s">
        <v>250</v>
      </c>
      <c r="G676" s="41">
        <v>45903</v>
      </c>
      <c r="H676" s="37" t="s">
        <v>344</v>
      </c>
      <c r="I676" s="37" t="s">
        <v>248</v>
      </c>
      <c r="J676" s="94" t="s">
        <v>664</v>
      </c>
      <c r="K676" s="37">
        <v>50000</v>
      </c>
    </row>
    <row r="677" spans="2:11" x14ac:dyDescent="0.25">
      <c r="B677" s="37" t="s">
        <v>250</v>
      </c>
      <c r="C677" s="39" t="s">
        <v>250</v>
      </c>
      <c r="D677" s="62" t="s">
        <v>250</v>
      </c>
      <c r="E677" s="40" t="s">
        <v>150</v>
      </c>
      <c r="F677" s="37" t="s">
        <v>250</v>
      </c>
      <c r="G677" s="41">
        <v>45907</v>
      </c>
      <c r="H677" s="37" t="s">
        <v>255</v>
      </c>
      <c r="I677" s="37" t="s">
        <v>248</v>
      </c>
      <c r="J677" s="94" t="s">
        <v>401</v>
      </c>
      <c r="K677" s="37">
        <v>35000</v>
      </c>
    </row>
    <row r="678" spans="2:11" x14ac:dyDescent="0.25">
      <c r="B678" s="38"/>
      <c r="C678" s="38"/>
      <c r="D678" s="63"/>
      <c r="E678" s="40" t="s">
        <v>150</v>
      </c>
      <c r="F678" s="42" t="s">
        <v>252</v>
      </c>
      <c r="G678" s="41"/>
      <c r="H678" s="38"/>
      <c r="I678" s="38"/>
      <c r="J678" s="95"/>
      <c r="K678" s="37">
        <v>145000</v>
      </c>
    </row>
    <row r="679" spans="2:11" x14ac:dyDescent="0.25">
      <c r="B679" s="37" t="s">
        <v>250</v>
      </c>
      <c r="C679" s="39" t="s">
        <v>250</v>
      </c>
      <c r="D679" s="62" t="s">
        <v>250</v>
      </c>
      <c r="E679" s="44" t="s">
        <v>665</v>
      </c>
      <c r="F679" s="37" t="s">
        <v>250</v>
      </c>
      <c r="G679" s="41"/>
      <c r="H679" s="38"/>
      <c r="I679" s="38"/>
      <c r="J679" s="95"/>
      <c r="K679" s="37">
        <v>145000</v>
      </c>
    </row>
    <row r="680" spans="2:11" x14ac:dyDescent="0.25">
      <c r="B680" s="134" t="s">
        <v>250</v>
      </c>
      <c r="C680" s="135"/>
      <c r="D680" s="136"/>
      <c r="E680" s="131" t="s">
        <v>666</v>
      </c>
      <c r="F680" s="132"/>
      <c r="G680" s="132"/>
      <c r="H680" s="132"/>
      <c r="I680" s="132"/>
      <c r="J680" s="133"/>
      <c r="K680" s="46">
        <v>45469949</v>
      </c>
    </row>
  </sheetData>
  <autoFilter ref="A1:N99" xr:uid="{CA89670D-46AA-4F93-BD9D-4D82F52D94DA}"/>
  <mergeCells count="5">
    <mergeCell ref="E680:J680"/>
    <mergeCell ref="B680:D680"/>
    <mergeCell ref="B41:D41"/>
    <mergeCell ref="B55:D55"/>
    <mergeCell ref="A100:E10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ABRIL</vt:lpstr>
      <vt:lpstr>MAYO</vt:lpstr>
      <vt:lpstr>JUNIO</vt:lpstr>
      <vt:lpstr>JULIO</vt:lpstr>
      <vt:lpstr>AGOSTO</vt:lpstr>
      <vt:lpstr>SEPTIEMBRE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2025-04-28T14:01:44Z</dcterms:created>
  <dcterms:modified xsi:type="dcterms:W3CDTF">2025-10-20T20:57:58Z</dcterms:modified>
</cp:coreProperties>
</file>