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workspace\python\rdm\rdm\excel\"/>
    </mc:Choice>
  </mc:AlternateContent>
  <xr:revisionPtr revIDLastSave="0" documentId="13_ncr:1_{EFB1FA41-1FC3-416B-80E9-E8609274CE64}" xr6:coauthVersionLast="47" xr6:coauthVersionMax="47" xr10:uidLastSave="{00000000-0000-0000-0000-000000000000}"/>
  <bookViews>
    <workbookView xWindow="28680" yWindow="-120" windowWidth="29040" windowHeight="15720" xr2:uid="{00000000-000D-0000-FFFF-FFFF00000000}"/>
  </bookViews>
  <sheets>
    <sheet name="员工绩效" sheetId="1" r:id="rId1"/>
    <sheet name="Sheet1" sheetId="2" r:id="rId2"/>
    <sheet name="质量分" sheetId="3" r:id="rId3"/>
  </sheets>
  <externalReferences>
    <externalReference r:id="rId4"/>
    <externalReference r:id="rId5"/>
  </externalReferences>
  <definedNames>
    <definedName name="_xlnm._FilterDatabase" localSheetId="0" hidden="1">员工绩效!$P$1:$P$165</definedName>
  </definedNames>
  <calcPr calcId="191029"/>
</workbook>
</file>

<file path=xl/calcChain.xml><?xml version="1.0" encoding="utf-8"?>
<calcChain xmlns="http://schemas.openxmlformats.org/spreadsheetml/2006/main">
  <c r="M165" i="1" l="1"/>
  <c r="L165" i="1"/>
  <c r="K165" i="1"/>
  <c r="J165" i="1"/>
  <c r="I165" i="1"/>
  <c r="H165" i="1"/>
  <c r="G165" i="1"/>
  <c r="M164" i="1"/>
  <c r="L164" i="1"/>
  <c r="K164" i="1"/>
  <c r="J164" i="1"/>
  <c r="I164" i="1"/>
  <c r="H164" i="1"/>
  <c r="G164" i="1"/>
  <c r="M163" i="1"/>
  <c r="L163" i="1"/>
  <c r="K163" i="1"/>
  <c r="J163" i="1"/>
  <c r="I163" i="1"/>
  <c r="G163" i="1"/>
  <c r="H163" i="1" s="1"/>
  <c r="M162" i="1"/>
  <c r="L162" i="1"/>
  <c r="K162" i="1"/>
  <c r="J162" i="1"/>
  <c r="I162" i="1"/>
  <c r="H162" i="1"/>
  <c r="G162" i="1"/>
  <c r="M161" i="1"/>
  <c r="L161" i="1"/>
  <c r="K161" i="1"/>
  <c r="J161" i="1"/>
  <c r="I161" i="1"/>
  <c r="G161" i="1"/>
  <c r="H161" i="1" s="1"/>
  <c r="M160" i="1"/>
  <c r="L160" i="1"/>
  <c r="K160" i="1"/>
  <c r="J160" i="1"/>
  <c r="I160" i="1"/>
  <c r="H160" i="1"/>
  <c r="G160" i="1"/>
  <c r="M159" i="1"/>
  <c r="L159" i="1"/>
  <c r="K159" i="1"/>
  <c r="J159" i="1"/>
  <c r="I159" i="1"/>
  <c r="H159" i="1"/>
  <c r="G159" i="1"/>
  <c r="M158" i="1"/>
  <c r="L158" i="1"/>
  <c r="K158" i="1"/>
  <c r="J158" i="1"/>
  <c r="I158" i="1"/>
  <c r="H158" i="1"/>
  <c r="G158" i="1"/>
  <c r="M157" i="1"/>
  <c r="L157" i="1"/>
  <c r="K157" i="1"/>
  <c r="J157" i="1"/>
  <c r="I157" i="1"/>
  <c r="H157" i="1"/>
  <c r="G157" i="1"/>
  <c r="M156" i="1"/>
  <c r="L156" i="1"/>
  <c r="K156" i="1"/>
  <c r="J156" i="1"/>
  <c r="I156" i="1"/>
  <c r="H156" i="1"/>
  <c r="G156" i="1"/>
  <c r="M155" i="1"/>
  <c r="L155" i="1"/>
  <c r="K155" i="1"/>
  <c r="J155" i="1"/>
  <c r="I155" i="1"/>
  <c r="G155" i="1"/>
  <c r="H155" i="1" s="1"/>
  <c r="M154" i="1"/>
  <c r="L154" i="1"/>
  <c r="K154" i="1"/>
  <c r="J154" i="1"/>
  <c r="I154" i="1"/>
  <c r="H154" i="1"/>
  <c r="G154" i="1"/>
  <c r="M153" i="1"/>
  <c r="L153" i="1"/>
  <c r="K153" i="1"/>
  <c r="J153" i="1"/>
  <c r="I153" i="1"/>
  <c r="G153" i="1"/>
  <c r="H153" i="1" s="1"/>
  <c r="M152" i="1"/>
  <c r="L152" i="1"/>
  <c r="K152" i="1"/>
  <c r="J152" i="1"/>
  <c r="I152" i="1"/>
  <c r="H152" i="1"/>
  <c r="G152" i="1"/>
  <c r="M151" i="1"/>
  <c r="L151" i="1"/>
  <c r="K151" i="1"/>
  <c r="J151" i="1"/>
  <c r="I151" i="1"/>
  <c r="H151" i="1"/>
  <c r="G151" i="1"/>
  <c r="M150" i="1"/>
  <c r="L150" i="1"/>
  <c r="K150" i="1"/>
  <c r="J150" i="1"/>
  <c r="I150" i="1"/>
  <c r="H150" i="1"/>
  <c r="G150" i="1"/>
  <c r="M149" i="1"/>
  <c r="L149" i="1"/>
  <c r="K149" i="1"/>
  <c r="J149" i="1"/>
  <c r="I149" i="1"/>
  <c r="H149" i="1"/>
  <c r="G149" i="1"/>
  <c r="M148" i="1"/>
  <c r="L148" i="1"/>
  <c r="K148" i="1"/>
  <c r="J148" i="1"/>
  <c r="I148" i="1"/>
  <c r="H148" i="1"/>
  <c r="G148" i="1"/>
  <c r="M147" i="1"/>
  <c r="L147" i="1"/>
  <c r="K147" i="1"/>
  <c r="J147" i="1"/>
  <c r="I147" i="1"/>
  <c r="G147" i="1"/>
  <c r="H147" i="1" s="1"/>
  <c r="M146" i="1"/>
  <c r="L146" i="1"/>
  <c r="K146" i="1"/>
  <c r="J146" i="1"/>
  <c r="I146" i="1"/>
  <c r="H146" i="1"/>
  <c r="G146" i="1"/>
  <c r="M145" i="1"/>
  <c r="L145" i="1"/>
  <c r="K145" i="1"/>
  <c r="J145" i="1"/>
  <c r="I145" i="1"/>
  <c r="G145" i="1"/>
  <c r="H145" i="1" s="1"/>
  <c r="M144" i="1"/>
  <c r="L144" i="1"/>
  <c r="K144" i="1"/>
  <c r="J144" i="1"/>
  <c r="I144" i="1"/>
  <c r="H144" i="1"/>
  <c r="G144" i="1"/>
  <c r="M143" i="1"/>
  <c r="L143" i="1"/>
  <c r="K143" i="1"/>
  <c r="J143" i="1"/>
  <c r="I143" i="1"/>
  <c r="H143" i="1"/>
  <c r="G143" i="1"/>
  <c r="M142" i="1"/>
  <c r="L142" i="1"/>
  <c r="K142" i="1"/>
  <c r="J142" i="1"/>
  <c r="I142" i="1"/>
  <c r="H142" i="1"/>
  <c r="G142" i="1"/>
  <c r="M141" i="1"/>
  <c r="L141" i="1"/>
  <c r="K141" i="1"/>
  <c r="J141" i="1"/>
  <c r="I141" i="1"/>
  <c r="H141" i="1"/>
  <c r="G141" i="1"/>
  <c r="M140" i="1"/>
  <c r="L140" i="1"/>
  <c r="K140" i="1"/>
  <c r="J140" i="1"/>
  <c r="I140" i="1"/>
  <c r="H140" i="1"/>
  <c r="G140" i="1"/>
  <c r="M139" i="1"/>
  <c r="L139" i="1"/>
  <c r="K139" i="1"/>
  <c r="J139" i="1"/>
  <c r="I139" i="1"/>
  <c r="G139" i="1"/>
  <c r="H139" i="1" s="1"/>
  <c r="M138" i="1"/>
  <c r="L138" i="1"/>
  <c r="K138" i="1"/>
  <c r="J138" i="1"/>
  <c r="I138" i="1"/>
  <c r="H138" i="1"/>
  <c r="G138" i="1"/>
  <c r="M137" i="1"/>
  <c r="L137" i="1"/>
  <c r="K137" i="1"/>
  <c r="J137" i="1"/>
  <c r="I137" i="1"/>
  <c r="G137" i="1"/>
  <c r="H137" i="1" s="1"/>
  <c r="M136" i="1"/>
  <c r="L136" i="1"/>
  <c r="K136" i="1"/>
  <c r="J136" i="1"/>
  <c r="I136" i="1"/>
  <c r="H136" i="1"/>
  <c r="G136" i="1"/>
  <c r="M135" i="1"/>
  <c r="L135" i="1"/>
  <c r="K135" i="1"/>
  <c r="J135" i="1"/>
  <c r="I135" i="1"/>
  <c r="H135" i="1"/>
  <c r="G135" i="1"/>
  <c r="M134" i="1"/>
  <c r="L134" i="1"/>
  <c r="K134" i="1"/>
  <c r="J134" i="1"/>
  <c r="I134" i="1"/>
  <c r="H134" i="1"/>
  <c r="G134" i="1"/>
  <c r="M133" i="1"/>
  <c r="L133" i="1"/>
  <c r="K133" i="1"/>
  <c r="J133" i="1"/>
  <c r="I133" i="1"/>
  <c r="H133" i="1"/>
  <c r="G133" i="1"/>
  <c r="M132" i="1"/>
  <c r="M131" i="1"/>
  <c r="M130" i="1"/>
  <c r="M129" i="1"/>
  <c r="M128" i="1"/>
  <c r="M127" i="1"/>
  <c r="M126" i="1"/>
  <c r="M125" i="1"/>
  <c r="M124" i="1"/>
  <c r="M123" i="1"/>
  <c r="M122" i="1"/>
  <c r="M121" i="1"/>
  <c r="M120" i="1"/>
  <c r="M119" i="1"/>
  <c r="M118" i="1"/>
  <c r="M117" i="1"/>
  <c r="M116" i="1"/>
  <c r="M115" i="1"/>
  <c r="M114" i="1"/>
  <c r="M113" i="1"/>
  <c r="M112" i="1"/>
  <c r="K112" i="1"/>
  <c r="J112" i="1"/>
  <c r="I112" i="1"/>
  <c r="H112" i="1"/>
  <c r="M111" i="1"/>
  <c r="K111" i="1"/>
  <c r="J111" i="1"/>
  <c r="I111" i="1"/>
  <c r="H111" i="1"/>
  <c r="G111" i="1"/>
  <c r="M110" i="1"/>
  <c r="K110" i="1"/>
  <c r="J110" i="1"/>
  <c r="I110" i="1"/>
  <c r="H110" i="1"/>
  <c r="G110" i="1"/>
  <c r="M109" i="1"/>
  <c r="K109" i="1"/>
  <c r="J109" i="1"/>
  <c r="I109" i="1"/>
  <c r="H109" i="1"/>
  <c r="G109" i="1"/>
  <c r="M108" i="1"/>
  <c r="K108" i="1"/>
  <c r="J108" i="1"/>
  <c r="I108" i="1"/>
  <c r="H108" i="1"/>
  <c r="G108" i="1"/>
  <c r="M107" i="1"/>
  <c r="K107" i="1"/>
  <c r="J107" i="1"/>
  <c r="I107" i="1"/>
  <c r="H107" i="1"/>
  <c r="G107" i="1"/>
  <c r="M106" i="1"/>
  <c r="K106" i="1"/>
  <c r="J106" i="1"/>
  <c r="I106" i="1"/>
  <c r="H106" i="1"/>
  <c r="G106" i="1"/>
  <c r="M105" i="1"/>
  <c r="K105" i="1"/>
  <c r="J105" i="1"/>
  <c r="I105" i="1"/>
  <c r="H105" i="1"/>
  <c r="G105" i="1"/>
  <c r="M104" i="1"/>
  <c r="K104" i="1"/>
  <c r="J104" i="1"/>
  <c r="I104" i="1"/>
  <c r="H104" i="1"/>
  <c r="G104" i="1"/>
  <c r="M103" i="1"/>
  <c r="K103" i="1"/>
  <c r="J103" i="1"/>
  <c r="I103" i="1"/>
  <c r="H103" i="1"/>
  <c r="G103" i="1"/>
  <c r="M102" i="1"/>
  <c r="K102" i="1"/>
  <c r="J102" i="1"/>
  <c r="I102" i="1"/>
  <c r="H102" i="1"/>
  <c r="G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K1" authorId="0" shapeId="0" xr:uid="{00000000-0006-0000-0000-000001000000}">
      <text>
        <r>
          <rPr>
            <sz val="11"/>
            <color theme="1"/>
            <rFont val="DengXian"/>
            <scheme val="minor"/>
          </rPr>
          <t>ASUS:
正数表示实际未提交的次数；
负数表示实际多提交的次数；
0表示实际提交次数等于应提交次数。</t>
        </r>
      </text>
    </comment>
  </commentList>
</comments>
</file>

<file path=xl/sharedStrings.xml><?xml version="1.0" encoding="utf-8"?>
<sst xmlns="http://schemas.openxmlformats.org/spreadsheetml/2006/main" count="1787" uniqueCount="1243">
  <si>
    <t>一级部门</t>
  </si>
  <si>
    <t>二级部门</t>
  </si>
  <si>
    <t>部门负责人</t>
  </si>
  <si>
    <t>姓名</t>
  </si>
  <si>
    <t>工号</t>
  </si>
  <si>
    <t>技术级别（T+数字）</t>
  </si>
  <si>
    <t>月度实际工作日（天）</t>
  </si>
  <si>
    <t>月度标准工时（小时）</t>
  </si>
  <si>
    <t>月度考勤总工时（小时）</t>
  </si>
  <si>
    <t>内控提交工时（小时）</t>
  </si>
  <si>
    <t>内控未提交日报次数（次）</t>
  </si>
  <si>
    <t>超过22：00打卡次数</t>
  </si>
  <si>
    <t>质量分</t>
  </si>
  <si>
    <t>业绩分（根据OKR表，满分100分）</t>
  </si>
  <si>
    <t>经理评分（满分10分）</t>
  </si>
  <si>
    <t>绩效评价</t>
  </si>
  <si>
    <t>前后20%</t>
  </si>
  <si>
    <t>数据加密产品线</t>
  </si>
  <si>
    <t>北京组</t>
  </si>
  <si>
    <t>汪洋</t>
  </si>
  <si>
    <t>徐冬梅</t>
  </si>
  <si>
    <t>0572</t>
  </si>
  <si>
    <t>T8</t>
  </si>
  <si>
    <t>C</t>
  </si>
  <si>
    <t>本月主要负责中信银行项目、苏宁豆芽、军工审计工作、北京组日常管理工作。 共完成任务20个，难度任务1个， 普通任务19个，任务准时完成。能够自主加班，工作态度良好。</t>
  </si>
  <si>
    <t>刘竹青</t>
  </si>
  <si>
    <t>1698</t>
  </si>
  <si>
    <t>T4</t>
  </si>
  <si>
    <t>本月主要处理中信银行项目，共完成任务25个。中难度任务2个，普通任务23个，能够主动加班，克服多重困难，准时完成开发任务，保障项目进度。</t>
  </si>
  <si>
    <t>孙辉</t>
  </si>
  <si>
    <t>1288</t>
  </si>
  <si>
    <t>T6</t>
  </si>
  <si>
    <t>C-</t>
  </si>
  <si>
    <t>本月负责中信银行，廊坊银行项目，烟台银行项目，信保项目，共完成任务15个，均为普通任务，本月主要进行了离职交接工作，任务交接以外主要进行了部分项目问题的支持工作。该员工目前已于6.7号离职。本月综合产出较少，综合绩效C-。</t>
  </si>
  <si>
    <t>薛佳伟</t>
  </si>
  <si>
    <t>T3</t>
  </si>
  <si>
    <t>本月完成中信银行现场，廊坊银行，问题处理及产品功能的学习，共完成任务9个，完成度良好，中难度任务一个，普通任务8个。中难度任务完成需要辅助，普通任务能够准时完成。约谈过后，工作态度有了明显改善，工作态度良好，待下个月进一步观察。</t>
  </si>
  <si>
    <t>荣立飞</t>
  </si>
  <si>
    <t>1147</t>
  </si>
  <si>
    <t>T7</t>
  </si>
  <si>
    <t>本月主要负责产品540版本内测问题支持，负责产品540f01、540f03提测及问题支持修复，在541版本中负责全盘扫描优化、点对点加密适配第三方用户、永中office适配、扫描参数配置优化等需求功能，以及wpsoffice 2023另存为问题排查，在项目上负责支持移动警务便携式终端、泸州银行、甘肃银行等项目上的问题排查处理。其中普通任务4个，高难度任务4个，平均每天加班3个小时，工作认真负责。并且在当月完成一次培训。</t>
  </si>
  <si>
    <t>王创超</t>
  </si>
  <si>
    <t>1696</t>
  </si>
  <si>
    <t>T5</t>
  </si>
  <si>
    <t>本月主要负责产品540版本内测问题支持、负责产品540f01版本主机检查功能的开发、问题修改，540f03版本全盘扫描自动管控有效期失效文件需求，以及问题修复支持，负责产品541的主动扫描需求功能的设计和开发工作、职位审批等需求功能的开发，以及完成主动扫描功能使用培训。其中高难度任务3个，普通任务5个。开发效率高，多次加班赶进度，工作态度认真，当月完成一次部门培训，综合表现优秀。</t>
  </si>
  <si>
    <t>侯兴刚</t>
  </si>
  <si>
    <t>C+</t>
  </si>
  <si>
    <t>本月主要负责产品540版本内测问题支持、产品541版本的点对点加密二次分发的设计、外带包适配多dpi、增加自解压功能、适配福昕阅读器等功能的调研设计及开发，其中适配福昕阅读器透明加解密功能上，需要分析底层文件访问事件，面对棘手问题能认真分析，逐步剖析，在项目上支持了上海国投项目。其中高难度任务4个，普通任务1个。当月完成一次部门培训，开发效率高，工作积极负责，对困难问题能独立负责解决、进步巨大，本月综合绩效C+。</t>
  </si>
  <si>
    <t>贺帅</t>
  </si>
  <si>
    <t>实习生</t>
  </si>
  <si>
    <t>本月主要完成了入职准备的培训工作、基础开发环境的学习和搭建、以及产品V5基础使用的学习、策略功能使用、客户端调试手段学习、审批相关功能学习、客户端Qt项目代码学习、客户端VisualStudio项目代码学习等工作。</t>
  </si>
  <si>
    <t>杨青轩</t>
  </si>
  <si>
    <t>E</t>
  </si>
  <si>
    <t>本月多次在未请假的情况下无故旷工，在人力和部门同时对其宣贯流程后，仍然我行我素，多次无故旷工违反公司纪律，已经劝离。内控提交的32小时是请假任务，5月份无实际工作投入。</t>
  </si>
  <si>
    <t>凌思安</t>
  </si>
  <si>
    <t>0809</t>
  </si>
  <si>
    <t>80</t>
  </si>
  <si>
    <t>5</t>
  </si>
  <si>
    <t>D</t>
  </si>
  <si>
    <t>主要负责华东项目的整体研发工作安排及项目问题处理及功能开发，研发团队管理。本月主要完成了浦发项目驻场任务，针对V3客户端推广问题进行修复，并提测新版本。支持信创客户端的问题梳理及后续版本升级计划方案。工作中积极主动，认真负责，克服困难在项目驻场对于项目问题能快速响应并解决。本月主动反馈考勤打卡存在不真实情况，使用虚拟打卡，违反公司考勤管理要求，本月绩效D。</t>
  </si>
  <si>
    <t>上海组</t>
  </si>
  <si>
    <t>李兵坤</t>
  </si>
  <si>
    <t>1316</t>
  </si>
  <si>
    <t>75</t>
  </si>
  <si>
    <t>主要负责浦发项目运维及开发工作，主要本月主要支持项目推广运维。主要完成了云打印服务对接及上线。支持排查国产化服务器问题定位及解决。支持32版本服务器告警及漏洞修复问题。工作认真负责，态度积极。本月发现考勤打卡存在不真实情况，使用虚拟打卡，违反公司考勤管理要求，本月绩效D。</t>
  </si>
  <si>
    <t>吴发立</t>
  </si>
  <si>
    <t>1440</t>
  </si>
  <si>
    <t>78</t>
  </si>
  <si>
    <t>7</t>
  </si>
  <si>
    <t>主要负责华东项目支持工作，负责华东这边大部分项目v3项目及v5项目的服务器端功能开发及问题排查。在需求开发中可以很好的完成需求分析及方案输出，并结合实际需求与需求方讨论需求，工作认真负责积极主动，能够按时完成分配的工作。</t>
  </si>
  <si>
    <t>侯晓瑶</t>
  </si>
  <si>
    <t>1598</t>
  </si>
  <si>
    <t>本月主要负责浙商银行、浦发项目功能开发，及华东项目问题处理。根据项目需求完成技术调研和功能实现，对于项目提出的生产问题主动复现以及跟进，积极配合项目处理问题，工作交付结果良好。考勤打卡存在不真实情况，使用虚拟打卡，违反公司考勤管理要求，本月绩效D。</t>
  </si>
  <si>
    <t>王光磊</t>
  </si>
  <si>
    <t>2039</t>
  </si>
  <si>
    <t>81</t>
  </si>
  <si>
    <t>主要负责交行项目现场问题支持，服务器端运维。本月主要完成交通银行行内中间件更换带来的cms升级改造工作，负责生产环境cms告警问题排查解决及行内漏洞问题修复。相关工作质量交付过关。</t>
  </si>
  <si>
    <t>陈志鹏</t>
  </si>
  <si>
    <t>76</t>
  </si>
  <si>
    <t>6</t>
  </si>
  <si>
    <t>该员工本月新入职，主要任务学习客户端功能，目前学习成果尚可。学习过程中比较细心，对于代码的内容能独立看懂，可以梳理出基本逻辑，但逻辑及表达比较乱，没有系统的方法。但学习态度和学习热情很不错，目前表现可圈可点。</t>
  </si>
  <si>
    <t>刘彦龙</t>
  </si>
  <si>
    <t>1122</t>
  </si>
  <si>
    <t>86</t>
  </si>
  <si>
    <t>主要支持了邮储银行,中信银行,高法项目,徽商银行,南海农商行,宿城公安,宁夏银行,海南银行,甘肃银行,晋商银行,浦银国际等多个项目的现场问题处理、方案设计及提测支持，日均10+工时，主导完成了中信银行的克隆机等复杂问题的处理方案并落地，目前已测试完成。为追赶项目进度，多次周末加班支持项目现场及测试问题，能站在现场实施同事的角度考虑问题，工作认真负责，工作态度端正，表现优秀。</t>
  </si>
  <si>
    <t>产品一组</t>
  </si>
  <si>
    <t>孙超</t>
  </si>
  <si>
    <t>1689</t>
  </si>
  <si>
    <t>79</t>
  </si>
  <si>
    <t>主要负责了合规工具相关功能开发以及产品项目漏洞修复工作，保障了合规产品新版本的提测工作，完成了产品三轮测试中问题定位、修复工作，工作态度较好，整体表现较好。</t>
  </si>
  <si>
    <t>张明辉</t>
  </si>
  <si>
    <t>1412</t>
  </si>
  <si>
    <t>本月在项目上主要支持宿城公安,兴化农商行及产品541版本需求功能开发,工作认真负责,按时完成开发任务;在产品中主要负责了产品版本功能的开发工作，完成了打印白名单功能、敏感文档打开策略、tdsql适配、跨版本平滑升级脚本等功能的开发和适配工作，工作过程中，服从安排，态度良好，整体表现较好。</t>
  </si>
  <si>
    <t>谢金明</t>
  </si>
  <si>
    <t>1749</t>
  </si>
  <si>
    <t>本月主要负责了v5.4.0f01版本开发、中信克隆机问题处理方案实现和高法项目测试问题支持工作，工作过程中，服从安排，态度端正，项目问题处理流程熟练，产品开发问题支持流程熟练度需要提高，整体表现较好。</t>
  </si>
  <si>
    <t>陈章鸣</t>
  </si>
  <si>
    <t>1261</t>
  </si>
  <si>
    <t>70</t>
  </si>
  <si>
    <t>主要负责了产品版本功能开发工作和支持了部分项目的需求开发任务，完成了业务配置调整、审批已办待办页面等开发工作。工作态度和积极性一般，工作过程中，有玩手机的现象，表现上已经影响他人。上个月约谈过该问题，但是无进一步改善，6月份计划启动劝退流程。</t>
  </si>
  <si>
    <t>秦江维</t>
  </si>
  <si>
    <t>1531</t>
  </si>
  <si>
    <t>主要投入产品v5.4.0feature版本和v5.4.1版本迭代工作，完成了多接入基于keepalive和nginx upstream负责均衡方案调研、业务配置策略模块调整兼容方案、feature版本任务管理、541版本开发任务管理、中信克隆机方案讨论、项目需求评估和问题支持工作。本月工作过程中，能积极协调资源完成涉及其他产品线的联调、方案讨论，工作态度端正，表现较好。</t>
  </si>
  <si>
    <t>刘昱</t>
  </si>
  <si>
    <t>1913</t>
  </si>
  <si>
    <t>68</t>
  </si>
  <si>
    <t>主要做工作交接和部分项目支持工作，交接过程中主要参与部分项目问题的支持工作，总体表现一般，本月产出较少，5月底已经离职。</t>
  </si>
  <si>
    <t>张迪</t>
  </si>
  <si>
    <t>0887</t>
  </si>
  <si>
    <t>本月主要负责了产品性能压测支持、产品版本迭代功能开发和项目问题支持工作，工作中能做到快速处理问题，对自己负责的任务完成度较好，表现较好。</t>
  </si>
  <si>
    <t>杨瑞馨</t>
  </si>
  <si>
    <t>1961</t>
  </si>
  <si>
    <t>主要负责了产品版本需求开发和项目需求开发工作，完成了敏感文件打开策略开发、打印白名单业务配置调整、合规检查工具测试问题修复工作，工作完成度尚可，表现较好。</t>
  </si>
  <si>
    <t>王昊轩</t>
  </si>
  <si>
    <t>1968</t>
  </si>
  <si>
    <t>77</t>
  </si>
  <si>
    <t>本月主要投入v5.4.1需求开发和v5.4.0多个feature版本的开发工作，完成了终端主动扫描策略规则文件树设计、终端升级失败优化、组合规则适配、nginx负载均衡策略调研和水印SDK开发等工作，工作过程中，积极认真，态度端正，表现好。</t>
  </si>
  <si>
    <t>袁龙行</t>
  </si>
  <si>
    <t>1972</t>
  </si>
  <si>
    <t>主要负责了产品版本迭代过程中的功能开发工作，完成了v5.4.1及v5.4.0feature版本审批相关功能、项目功能合入产品、业务配置优化及跨版本平滑升级的相关开发及验证工作，任务完成度好，态度端正，表现较好。</t>
  </si>
  <si>
    <t>崔行</t>
  </si>
  <si>
    <t>本月主要投入了产品v5.4.1版本和v5.4.0f01版本的开发工作，完成了策略模块和业务模块的优化需求开发工作，主导完成了v5.4.0f01版本的前端需求开发工作，工作过程中，态度认真，能按要求完成开发任务，整体表现较好。</t>
  </si>
  <si>
    <t>龚升俊</t>
  </si>
  <si>
    <t>0555</t>
  </si>
  <si>
    <t>本月主要负责加密线客户端研发人员的任务管理、代码质量管理，负责终端V540F01、V540F02、V540F03及V541版本需求的沟通、设计评审、产品开发、问题处理及项目支持等安排，负责V5所有项目的技术支撑。 终端项目需求的技术方案和工作量评估；同时负责信创权限管控、mac系统疑难技术问题处理及内测支持，工作积极主动性高，保障终端产品与项目的稳步推进。</t>
  </si>
  <si>
    <t>杨毅</t>
  </si>
  <si>
    <t>1376</t>
  </si>
  <si>
    <t>本月主要完成540F03版本浏览器支持域名免水印打印技术调研、方案设计及编码实现，申请人信息展示扩展开发实现，541版本明文外发优化设计及实现，mac系统网络扩展设计，并使用swift语言完成开发实现，同时兼顾众多项目技术支持及网络疑难问题分析处理，是部门的网络技术专家，本月工作成果非常显著，展现了出色的技术创新能力。值得表扬肯定，本月综合绩效C+。</t>
  </si>
  <si>
    <t>余经猷</t>
  </si>
  <si>
    <t>1588</t>
  </si>
  <si>
    <t>本月主要完成540F02版本敏感文件访问审计调研及设计，一人独自完成驱动和应用层开发实现，并提前完成任务，信创密文权限管控设计wps插件轮询模式，并完成wps另存加密、另存禁止、打印禁止及密文只读模式实现，任务完成质量及效率均很高</t>
  </si>
  <si>
    <t>产品二组</t>
  </si>
  <si>
    <t>黄杰超</t>
  </si>
  <si>
    <t>1766</t>
  </si>
  <si>
    <t>本月主要完成mac系统通用应用程序外发调研及实现，同时解决mac系统适配中间出现的各种技术问题，过程中发现一个缺点，遇到高难度技术难题，比较容易放弃，不善于深入研究及了解技术底层原理，实现自我突破，需要加强高难度技术专研的精神</t>
  </si>
  <si>
    <t>劳伟文</t>
  </si>
  <si>
    <t>1772</t>
  </si>
  <si>
    <t>本月主要完成540F03版本邮件附件解密发送设计及实现，541版本客户端登录信息提示配置优化实现及Elink等小需求功能实现，mac系统13完全磁盘访问问题技术调研并解决，技术专研能力有很大的提升，任务完成效率及质量也比较高</t>
  </si>
  <si>
    <t>邓钲澎</t>
  </si>
  <si>
    <t>1688</t>
  </si>
  <si>
    <t>本月主要完成541高法与V5联调测试及客户端涉及策略配置提示信息梳理，客户端升级失败增加错误码及错误描述信息上报，项目功能合并及测试，高法项目bug修复差点引发第四轮测试风险，幸好内部及时发现校正，本月任务完成质量比较差。综合绩效C-</t>
  </si>
  <si>
    <t>吴子灏</t>
  </si>
  <si>
    <t>2119</t>
  </si>
  <si>
    <t>本月主要完成540预发布需求功能实现及功能优化，扩展屏水印显示问题分析及新方案设计，并完成多窗口模式实现，540F01版本实现用户强制登录功能开发实现，同时完成信创系统右键菜单动态加载技术调研及设计，能按期完成所分配任务</t>
  </si>
  <si>
    <t>李隆基</t>
  </si>
  <si>
    <t>1388</t>
  </si>
  <si>
    <t>本月负责引擎多个新增需求设计，并管理合规工具500版本和智慧语义共性组件研发任务。重点关注合规工具v500产品进度，在第二轮结束时的Saas平台需求变更紧急组织加班应对变更，仍能守住第三轮以及提测日期，同时在整个过程中未触发质量红线，最终守住了合规工具三轮提测的目标，这种对待产品认真负责的态度，值得各个产品负责人学习。本月综合绩效C+。</t>
  </si>
  <si>
    <t>罗西兴</t>
  </si>
  <si>
    <t>1323</t>
  </si>
  <si>
    <t>本月借调支持合规工具授权模块开发，因对复杂联调环境和多次技术方案变更，发挥其技术优势支持产品研发进度没有延期。另外在更新了引擎打包流程完成jenkins移植，并实现了自动化的多平台Docker镜像制作。在浙商行项目中，设计并完成了gcc基础库版本的升级和回退方案。本月生产效率符合预期。</t>
  </si>
  <si>
    <t>高佳伟</t>
  </si>
  <si>
    <t>1285</t>
  </si>
  <si>
    <t>本月在引擎v2.1版本工作中，完成3个中高难度调研工作，2个中等难度的开发工作。其中尤其是在CAD图纸内容解析上为公司引擎能力创造了突破，解决了公司产品一直不能支持扫描autoCAD常用图纸内容的空白。此处突破有一定难度，该同事的耐心，技术能力和责任心是克服这个难题的关键。本月综合绩效C+。</t>
  </si>
  <si>
    <t>基础支撑组</t>
  </si>
  <si>
    <t>史胜利</t>
  </si>
  <si>
    <t>1962</t>
  </si>
  <si>
    <t>5月主要投入合规工具v500版本的收尾工作和提测工作，目前产品测试进入第三轮。客户端产品质量稳定bug数量不多，无冒烟事故，无新引入问题 。本月应对突发需求只做了v2.0银监会版本的客户端产品包和华润银行针对v312版本的二开需求支持。本月产出平稳，质量合格。</t>
  </si>
  <si>
    <t>韩雨欣</t>
  </si>
  <si>
    <t>本月初支持智能语义模型历史版本相关功能验证和2.0升2.1平滑升级开发。并承担和周和智进行工作交接。后续借调到运维平台，负责运维平台运维V3.1版本的需求开发以及测试工作；产品中主要完成3.1版本升级包管理、升级任务、升级任务回退前后端交互接口开发、核心和接入任务之间交互开发，对存疑问题及时进行沟通。工作态度认真负责，整体质量好。</t>
  </si>
  <si>
    <t>刘慧东</t>
  </si>
  <si>
    <t>1326</t>
  </si>
  <si>
    <t>5月初完成智能语义运维3.0适配工作，中旬完成运维平滑升级流程相关开发和适配工作，另外完成两项调研任务，调研多平台统一镜像制作技术，调研暗水印技术原理，实现文本内容暗水印demo。五月底支持运维平台3.1开发，负责运维平台运维V3.1版本的需求设计、开发以及测试工作；产品中主要完成对tus协议调研支持上传大文件以及断点续传功能、升级管理后台功能的研发。工作细致，思路敏捷，代码质量好、工作效率高。</t>
  </si>
  <si>
    <t>周和智</t>
  </si>
  <si>
    <t>1449</t>
  </si>
  <si>
    <t>该员工4月份提出离职，5月11号正式离职，5月份主要的工作内容是工作内容交接，工作内容交接顺利。</t>
  </si>
  <si>
    <t>张建东</t>
  </si>
  <si>
    <t>本月初入职实习，主要学习c++基本知识和扫描引擎代码框架。在较大压力下对引擎掌握的速度超过预期，比较优秀。工作和学习态度认真，比较满意。</t>
  </si>
  <si>
    <t>数据防泄漏产品线</t>
  </si>
  <si>
    <t>韩振国</t>
  </si>
  <si>
    <t>张迎泽</t>
  </si>
  <si>
    <t>1248</t>
  </si>
  <si>
    <t>本月主要负责跟踪产品V521SP-B01、V530-BV01提测和发布、V530-F01、V540第一轮提测、参加概设评审、适配运维3.0、插件化集成以及与外部产品联调情况等。项目主要跟踪上海农商、浦银理财、湖北银行、湖南财信个、交行、九江、中银基金、三湘、长沙农商、人保、国泰君安、应急管理部、28所军工、太平信创等14个项目。其中跟踪人保、中信、长安、九江等重点项目跨月审批失败问题目前均已提测、跟踪28所项目组件升级、代码规范、漏洞修复、UI调整等任务进度、跟踪湖北银行二开需求提测进度当前按照需求文档已发出第一轮提测邮件、完成中银基金OA对接联调、完成九江、中银、太平信创等项目技术方案评估。其中长安、中诚信托、农商等项目问题支持投产上线，九江项目支持单机和单扩双上线，均上线成功，特别九江项目因是大版本升级，要分阶段升级，多次支持到深夜。周末多次加班处理28所项目紧急任务。在28所项目的巨大资源冲击下，其仍能带领小组抗住压力，保证产品按计划顺利提测， 完成任12个，其中高难度任务3个，整体表现良好。</t>
  </si>
  <si>
    <t>王会闯</t>
  </si>
  <si>
    <t>1821</t>
  </si>
  <si>
    <t>本月主要负责数据防泄漏项目前端开发，主要参与了数据防泄漏产品V540策略文档属性修改、页面优化、增加ndlp前端ui增量升级包流水线等功能，日常工作包含前端组员工作问题解答及指导，支持项目包括上海农商项目附件预览失败问题、九江项目是否高亮问题、湖北银行授权审批等功能。共完成任务8个，其中普通任务7个，高难度任务1个(附件预览失败问题排查)，整体工作表现良好。本月多次主动加班支持湖北、28所等项目二开需求开发，并多次周末加班处理28所项目紧急任务，均按照要求完成，表现出色，给与C+，期望再接再厉。</t>
  </si>
  <si>
    <t>李忠鹏</t>
  </si>
  <si>
    <t>1712</t>
  </si>
  <si>
    <t>本月主要负责产品540的概设评审、提测、评审代码、需求确认和530bufix提测相关工作。其中包含产品V530版本质量总结文档、540概设内部外部评审并最终通过、完成代码审核、项目问题合并、冒烟测试以及提测工作、包含530bufix以及整体任务分配进度把控；共完成任务16个。整体工作表现良好。给与C</t>
  </si>
  <si>
    <t>郭帅</t>
  </si>
  <si>
    <t>1719</t>
  </si>
  <si>
    <t>本月主要负责产品540设计开发和530bufix提测。其中包含超大文件的管控开发、检测器初始化+ocrIP初始化验证、黑白红名单整体联调、incident进程通知异步设计、职位同步联调+策略配置优化整体联调、系统参数授权控制功能，t_queue_message入库逻辑修改、540版本部署的问题以及三轮冒烟测试共完成任务9个。整体工作表现良好，给与C</t>
  </si>
  <si>
    <t>刘一星</t>
  </si>
  <si>
    <t>1750</t>
  </si>
  <si>
    <t>本月主要负责产品NDLP-V521SP--B01提测相关工作。V540--邮件中配性能压测，插件化改造完善，部署模式模板调整。湖北银行项目性能问题支持,项目巡检,28所军工项目开发。日常任务--实习生培训资料编写。共完成任务17个，其中普通任务15个，高难度任务2个。整体工作有序进行，正常展开。整体工作表现良好，给与C</t>
  </si>
  <si>
    <t>王妮妮</t>
  </si>
  <si>
    <t>1739</t>
  </si>
  <si>
    <t>本月主要负责中银基金、上海农商、浦银理财、中信、人保审批跨月和附件预览问题提测，湖北银行完成提审设计及提审相关需求开发。普通任务6个，高难度任务1个。鉴于本月在开发湖北二开需求的时候，出现了提审自定义审批人接口参数和前端没核实清楚、审批业务表加字段也加错位置等低级问题，导致出现部分代码返工情况，同时在浦银理财项目中关于现场审批定时任务不执行问题，预留了较多时间，最终也未定位出根本原因，对于疑难问题的处理能力较弱，整体加班也较少。已经劝退离职。</t>
  </si>
  <si>
    <t>魏磊</t>
  </si>
  <si>
    <t>1931</t>
  </si>
  <si>
    <t>本月主要负责产品v540代码优化，属性规则联调验证，第二轮 流量冒烟测试。日常编写数据库培训文档，daemon incident 培训文档。项目上支持交通银行项目巡检，白名单导入报错定位。军工项目代码架构重构，代码拆包 版本升级适配。整体工作表现良好，给与C</t>
  </si>
  <si>
    <t>滕永达</t>
  </si>
  <si>
    <t>2004</t>
  </si>
  <si>
    <t>本月主要参与浦发项目生产环境问题定位修复工作，参与香港分行指纹库节点搭建开发与提测工作；浙商银行项目，主要参与现场反馈问题定位处理，包括：用户同步redis不一致问题的重新设计开发提测，pdf矢量图相关技术方案调研引擎提供包适配开发试用，上传OA证据文件缺失附件问题定位;检测器内存偏高方案压测验证，文档指纹md5下发控制台响应报错问题处理；另外还参与开发指纹库目录部分功能开发；对于一些他产线提测得redmin得代码进行评审；共完成任务10个，其中普通任务5个，历史遗留高难度任务5个。其中，浙商银行NDLP项目用户删除修改redis未同步-第一轮提测，提测功能阻塞，版本退回。</t>
  </si>
  <si>
    <t>刘姿阳</t>
  </si>
  <si>
    <t>2050</t>
  </si>
  <si>
    <t>本月主要负责产品V541版本，主要参与产品版本插件化集成hibernate/es、培训资料编写、告警增加流量上报异常告警适配、九江快照高亮展示优化开发联调v521sp-feature提测、三湘银行优化问题合并提测、附件添加水印熟悉梳理、产品一体化/双机热备编排删除重复服务安装验证、九江单机扩双机投产支持、九江邮件放行管理异常/审批流程慢/主备切换邮件通知慢/mysql服务cpu飙高/邮件队列堆积等生产问题处理投产、九江审批并发处理测试验证、九江主机daemon/incident内存占用高问题定位。共完成任务11个，整体工作表现良好。整体工作表现良好，给与C</t>
  </si>
  <si>
    <t>刘丰</t>
  </si>
  <si>
    <t>2065</t>
  </si>
  <si>
    <t>本月主要负责产品V540版本邮件收发字段保护功能开发；V530-B01测试支持；中银基金项目开发开发审批接口增加附件下载URL功能，并进行现场联调；浦银理财修复跨月审批问题；上海农商银行和长安银行合并跨月审批问题并提测；湖北银行开发审批已办按组织结构查询和导出报表功能，定时发送部门审批结果报表邮件功能；撰写Java基础技术点培训文档。共完成9个任务，其中普通任务6个，高难度任务3个，整体工作表现良好。本月在湖北项目上，时间紧任务重情况下，能够快速把报表ChartDirector插件调研完成并集成进产品，也达到了项目需求效果，同时对展示做了优化，表现优秀，值得其他同事学习，给与C+</t>
  </si>
  <si>
    <t>赵梓源</t>
  </si>
  <si>
    <t>本月主要负责产品V540-平滑升级验证及文档整理，产品V540整体功能联调，sonar代码检测工具安装和代码漏洞扫描以及问题整理和bug修复，产品V540-异构邮件冒烟测试以及流量异构分布式冒烟测试。共完成任务9个，其中普通任务9个。整体工作表现良好，给与C</t>
  </si>
  <si>
    <t>刘海君</t>
  </si>
  <si>
    <t>本月主要负责产品V540和28s项目、安元TDR项目。产品540：检测器参数增加搜索功能，邮件转发管理组织树结构布局优化，策略属性规则问题统计及修改后验证，项目反馈检测器外网MTA参数增加IP:PORT格式，黑名单收发件人去除邮箱校验，V540第一轮异构邮件冒烟测试； 28s项目：ndlp所有弹窗、弹窗按钮、表格按ui规范页面统一优化； 安元TDR项目：参考产品封装page-dialog、page-table、page-form组件，用户设置、角色权限使用封装组件重构；共完成9个任务，其中普通任务9个，较难任务0个，整体工作表现良好，给与C。</t>
  </si>
  <si>
    <t>张镇</t>
  </si>
  <si>
    <t>T2</t>
  </si>
  <si>
    <t>本月主要进行了产品V540--一体化、集群部署验证；集群、一体化、单扩双平滑升级验证；整理最新部署文档、平滑升级文档；界面优化验证；yapi整理外部和内部接口；冒烟第一、二、三轮环境部署和测试；代码规范调整；第一轮提测，支持测试和bug日清等。共完成任务14个，其中普通任务12个，高难度任务2个。整体工作表现良好，给与C。</t>
  </si>
  <si>
    <t>杨学智</t>
  </si>
  <si>
    <t>——</t>
  </si>
  <si>
    <t>  本月完成一体化验证部署运维3.0、双机验证部署运维3.0、异构接入验证部署运维3.0及参数验证的工作，发现多个部署问题并提交给相关人员，协同进行改进，能自主发现并优化了很多与运维系统对接问题，考虑问题比较全面，对产品也很有责任心，表现良好，给与C。</t>
  </si>
  <si>
    <t>杨海超</t>
  </si>
  <si>
    <t>本月共计工作12天，累计完成了9个任务。主要完成部署异构分布式环境、分布式接入单个检测器、检测器初始化和OCR参数初始化认证、集群平滑升级验证等。还负责了对产品V540邮件检测器的冒烟测试、根据sonar代码检测工具对Daemon进程、Incident进程做了修改。整体表现良好，给与C</t>
  </si>
  <si>
    <t>崔义芳</t>
  </si>
  <si>
    <t>0470</t>
  </si>
  <si>
    <t>主要参与产品V540相关模块设计审核，V541流量双机热备的设计，跟踪解决中银基金邮件DLP项目现场问题，浙商行项目GCC升级的相关问题讨论和验证，共完成14个任务，其中高难4个。</t>
  </si>
  <si>
    <t>王磊</t>
  </si>
  <si>
    <t>1402</t>
  </si>
  <si>
    <t>主要参与串联阻断demo编写和ppt编写，参与产品V540中TCP重组中SMTP，pop3，FTP,TELNET协议的乱序问题，提升了SMTP协议的事件上报率，本月共完成11个，其中高难为3个。鉴于在流量DLP的事件上报率上提升较大，给与c+</t>
  </si>
  <si>
    <t>王宇</t>
  </si>
  <si>
    <t>1035</t>
  </si>
  <si>
    <t>主要完成产品V540策略匹配进程适配组合规则和文件异常的功能开发自测，邮件DLP的高配最大性能测试和问题修复，参与多个项目的二开和问题修复提测。本月共完成14个任务，其中高难任务3个。本月完成了九江银行邮件DLP二开功能，0bug交付，完成浦发香港分行的文件指纹规则加载和策略扫描优化，满足性能要求，本月输出成果多，给与c+</t>
  </si>
  <si>
    <t>李腾</t>
  </si>
  <si>
    <t>1778</t>
  </si>
  <si>
    <t>主要参与产品V540流量的性能测试，网页的双机接入的安装部署和平滑升级测试，内测环境问题跟踪。本月共完成11个任务，其中高难2个。其中两个关于流量DLP的相关开发任务未完成由景锋和王磊完成，整体业绩较差。</t>
  </si>
  <si>
    <t>项目一组</t>
  </si>
  <si>
    <t>刘景锋</t>
  </si>
  <si>
    <t>1879</t>
  </si>
  <si>
    <t>主要参与产品V540流量DLP的高配性能摸底测试，多网卡20G的性能测试，负责的产品功能模块和项目的交接。共完成18个任务，其中3个高难.整体表现良好。</t>
  </si>
  <si>
    <t>项目二组</t>
  </si>
  <si>
    <t>杨晓娟</t>
  </si>
  <si>
    <t>2024</t>
  </si>
  <si>
    <t>主要参与数据库审计产品测试中性能问题跟踪和定位，NDLP项目上流量DLP的相关问题的排查和定位，公司内测环境流量dlp的升级和巡检，产品功能模块与景锋做任务的交接。本月共完成11个任务，其中2个高难。其中在与数审联调定位问题中，处理方法和输出的测试结果有偏差，造成自测结果与集成到数审后性能测试结果偏差较大，后期投入了较多时间定位。</t>
  </si>
  <si>
    <t>罗志成</t>
  </si>
  <si>
    <t>0856</t>
  </si>
  <si>
    <t>本月主要负责浦发银行项目、浙商银行项目、太平邮件dlp项目、邮储银行项目、中国银联项目的研发及管理工作；其中，浦发项目负责香港分行文件指纹库最新版本需求的设计和开发管理工作，重点完成最新版本的开发和提测工作；太平邮件dlp项目，主要了解信创化需求并进行技术方案编写，进行项目工时评估；重点参与中国银联项目水印校验服务对接需求的概要设计和开发管理工作；以及V3.x项目生产环境问题定位处理的工作。本月共完成任务5个，其中普通任务3个，高难度任务２个。本月所负责项目的进度正常，积极支持重点项目的设计类工作，负责线上问题的定位处理，及时与项目经理沟通交流共同推动项目进度；本月负责的重点项目进度正常。</t>
  </si>
  <si>
    <t>李富平</t>
  </si>
  <si>
    <t>1883</t>
  </si>
  <si>
    <t xml:space="preserve">本月主要负责国泰君安项目、平安科技项目、浦发香港分行的研发和维护工作。其中，国泰君安项目主要参与生产环境问题处理工作，负责生产环境反馈问题的定位修复工作。平安科技项目，负责生产环境阶段性巡检工作。主要处理项目是浦发香港分行，主要负责指纹库需求架构调整后的版本开发联调工作，并进行第一轮提测。本月共完成任务6个，其中普通任务4个，高难度任务2个，本月所负责项目的进度正常，版本提测未出现任何质量问题，整体工作状态良好，积极支持项目组处理各重点项目的线上问题。  </t>
  </si>
  <si>
    <t>孙业民</t>
  </si>
  <si>
    <t>本月主要负责民泰银行、太平金融、苏州银行、江苏银行、中国银联、上海农商行、交银租赁等项目研发和运维工作；在上述项目中主要参与了生产bug定位以及修复，完成生产以及测试环境各种安全漏洞修复提测工作；在民泰、太平、交银租赁、上海农商行以安全漏洞修复为主，按时完成版本的修复和提测；其中民泰银行、苏州银行主要负责版本投产支持已经投产后系统巡检和问题跟踪；中国银联项目主要完成水印校验服务接口对接联调工作；本月共完成12项普通任务,3项困难工作。工作态度良好，能否及时反馈沟通遇到的难点问题并及时反馈工作进度，本月所负责项目的版本提测工作未出现质量问题。</t>
  </si>
  <si>
    <t>王奎举</t>
  </si>
  <si>
    <t>1687</t>
  </si>
  <si>
    <t>本月主要负责sjs的需求开发、各个引擎运维3.0的适配和测试工作，并且启动了nlp长文本预研工作，完成了多场面试。完成困难任务2个，中等难度任务3个，完成效果良好，但是时间安排还需要提高，提高工作效率。</t>
  </si>
  <si>
    <t>集中管控产品线</t>
  </si>
  <si>
    <t>付少波</t>
  </si>
  <si>
    <t>李延</t>
  </si>
  <si>
    <t>1727</t>
  </si>
  <si>
    <t>168.00</t>
  </si>
  <si>
    <t>140.26</t>
  </si>
  <si>
    <t>172.5</t>
  </si>
  <si>
    <t>负责追币项目整体产品调研和原型设计以及研发沟通管理工作，调研5个数据爬取技术并编写相关demo测试爬取效率以及磁盘占用等性能问题，完成生态调研进度和内容分配，和客户沟通初版原型并按照客户要求重新优化原型完成原型最终确认，根据原型完善概要设计以及和金之盾同事完成原型功能点梳理，项目方面出差邮储现场1天内高效解决现场文件溯源问题，并配合定位文件训练缺失为第三方加密导致，加快了邮储项目现场的问题解决速度，本月表现较好</t>
  </si>
  <si>
    <t>潘东</t>
  </si>
  <si>
    <t>1437</t>
  </si>
  <si>
    <t>19</t>
  </si>
  <si>
    <t>178.86</t>
  </si>
  <si>
    <t>176.0</t>
  </si>
  <si>
    <t>完成产品531bugfix、540bugfix版本测试支持和问题修复保证正常发布，同时支持终端540F01、F02、F03、NDLP530F01、540总计5个版本审计组件需求的沟通及开发任务的分配，保证产品线整体提测计划。管控产品方面完成hadoop、spark镜像大小优化以及dockerfile维护，日志审计系统完成解析规则、采集、审计策略概要设计文档编写以及开发任务的份分配和进度跟踪，能够高效协调配合其他团队的研发负责人完成共性组件和产品的研发和提测工作。</t>
  </si>
  <si>
    <t>郝文涛</t>
  </si>
  <si>
    <t>1806</t>
  </si>
  <si>
    <t>21</t>
  </si>
  <si>
    <t>192.96</t>
  </si>
  <si>
    <t>180.5</t>
  </si>
  <si>
    <t>完成统一平台541版本导出任务审计需求的开发及自测、管控541版本采集器依据技术调研结果适配logstash多管道开发任务难度较高，完成日志审计系统采集器优化功能开发以及自测。项目方面支持28S某部项目完成jdk17适配、依赖jar升级、ES8对应api适配开发工作，工作态度积极认真</t>
  </si>
  <si>
    <t>王贤团</t>
  </si>
  <si>
    <t>1927</t>
  </si>
  <si>
    <t>186.83</t>
  </si>
  <si>
    <t>完成管控531bugfix、540bugix版本问题修复以及提测过程中支持，完成ch、uebs基础镜像优化、老授权系统功能改造部署安装测试、产品代码集成mybatis-flex技术调研和文档输出，同时支持NDLP530F01新增敏感邮件统计需求功能开发，在bugfix版本进度紧张的情况下高效解决clickhouse版本内存泄露、clickhou集群keeper适配两个高难度问题保证了测试进度，对待工作积极认真，本月总体表现较好。</t>
  </si>
  <si>
    <t>曹霄龙</t>
  </si>
  <si>
    <t>2161</t>
  </si>
  <si>
    <t>189.25</t>
  </si>
  <si>
    <t>181.0</t>
  </si>
  <si>
    <t>完成终端541版本审计组件报表优化需求、终端540F02及F03相关版本的4个需求开发工作，日志审计系统完成日志解析规则管理及采集器新增相关linux系统syslog功能的开发和自测，并支持终端和ndlp各个版本提测轮次中的环境安装，冒烟自测等工作，按时完成了分配到自身的研发任务。</t>
  </si>
  <si>
    <t>王梦琦</t>
  </si>
  <si>
    <t>2169</t>
  </si>
  <si>
    <t>183.95</t>
  </si>
  <si>
    <t>174.0</t>
  </si>
  <si>
    <t>完成clickhouse集群适配keeper后镜像升级和数据迁移的自测任务，完成终端541版本审计组件适配TDSQL、终端540F02及F03明文外发需求、审计详情、monitor监控等需求和问题的处理，日志审计系统完成日志仓库、日志结构clickhouse表整理、syslog日志入库等功能开发和自测，工作态度积极，可以按时完成分配到自身的任务</t>
  </si>
  <si>
    <t>白海洋</t>
  </si>
  <si>
    <t>1065</t>
  </si>
  <si>
    <t>195.71</t>
  </si>
  <si>
    <t>180.0</t>
  </si>
  <si>
    <t>B</t>
  </si>
  <si>
    <t>产品方面完成存储数据防泄漏系统V5.2.1数据源驱动功能开发、统一平台V5.4.1版本8个需求点研发自测、运维系统3.1需求梳理和5个需求点页面研发和测试期间多个问题的高效修改；项目方面支持高法、辽沈银行、28S某部数据中台项目需求开发和问题处理，28所项目在项目紧急情况下多次主动延长工时以及周末积极配合项目菜单、页面ui等开发工作，并高效完成VUE2.0升级3.0大版本高难度任务调研以及基于3.0基础代码架构封装，保证项目进度，管理方面合理分配任务确保产品和项目的研发进度，本月工作表现优秀</t>
  </si>
  <si>
    <t>刘蓬</t>
  </si>
  <si>
    <t>1281</t>
  </si>
  <si>
    <t>183.21</t>
  </si>
  <si>
    <t>182.5</t>
  </si>
  <si>
    <t>完成数据脱敏系统253版本脱敏任务逆向脱敏、脱敏任务、整体脱敏类型、静态脱敏任务、逆向脱敏等5个需求研发，并高效投入功能自测解决20个以上测试问题；管控系统支持完成采集器页面、解析规则页面的功能开发和联调自测；项目方面支持28S某部数据中台、浦发项目多个前端页面需求的开发工作，保证了项目进度，工作积极负责。</t>
  </si>
  <si>
    <t>樊英</t>
  </si>
  <si>
    <t>1809</t>
  </si>
  <si>
    <t>176.00</t>
  </si>
  <si>
    <t>162.05</t>
  </si>
  <si>
    <t>168.0</t>
  </si>
  <si>
    <t>完成存储数据防泄漏系统521版本数据源驱管理、多驱动、非结构化事件审计详情三个需求的功能开发，并支持测试轮次中23个问题解决和自测验证；智能数据治理平台533版本结构化扫描结果开发自测并解决问题；项目方面支持辽沈银行项目测试，工作认真负责可以按时完成本职任务。</t>
  </si>
  <si>
    <t>张军</t>
  </si>
  <si>
    <t>160.16</t>
  </si>
  <si>
    <t>157.0</t>
  </si>
  <si>
    <t>完成统一办公平台流程设计、团队管理、邮件定时计划、资源画像申请、资源画像审批等5个大的需求研发和功能自测，并解决办公平台pc和移动端10个以上问题，工作认真负责，态度积极</t>
  </si>
  <si>
    <t>王虎</t>
  </si>
  <si>
    <t>10182</t>
  </si>
  <si>
    <t>104.00</t>
  </si>
  <si>
    <t>17.40</t>
  </si>
  <si>
    <t>24.0</t>
  </si>
  <si>
    <t>本月负责存储数据防泄漏系统V5.2.1第一轮测试,工作态度消极完成质量一般（备注：工作了三天，已离职）</t>
  </si>
  <si>
    <t>侯文广</t>
  </si>
  <si>
    <t>1777</t>
  </si>
  <si>
    <t>20</t>
  </si>
  <si>
    <t>181.28</t>
  </si>
  <si>
    <t>182.0</t>
  </si>
  <si>
    <t>本月完成内蒙、交行及28所等8个项目的现场问题处理及需求开发工作，内蒙公安完成16个日志上报接口对接工作，交行项目完成3个生产问题处理，28所项目完成依赖版本及组件版本升级及ES高版本聚合api适配工作，支持泸州、云南等项目4个版本提测工作，输出专利一篇，工作态度积极，本月完成任务难度一般，对于高难度问题的定位解决效率有待提高,需要提升自身技术能力以高效完成高难度任务</t>
  </si>
  <si>
    <t>王泽文</t>
  </si>
  <si>
    <t>193.45</t>
  </si>
  <si>
    <t>188.0</t>
  </si>
  <si>
    <t>负责管控产品项目问题对接及需求开发方案制定工作，完成各项目任务拆分，分配跟踪及项目现场紧急问题处理，主要完成浦发功能设计、28s项目需求核对设计以及任务分配跟踪工作，解决邮储生产ES集群写入及查询慢问题，总计处理各项目现场问题10个以上，支持项目投产3次，个人本月投入度高，项目支持工作完成度好。</t>
  </si>
  <si>
    <t>曾谊涛</t>
  </si>
  <si>
    <t>1834</t>
  </si>
  <si>
    <t>190.66</t>
  </si>
  <si>
    <t>170.5</t>
  </si>
  <si>
    <t>本月完成浦发、高法、邮储等6个项目问题处理及需求开发工作，浦发项目敏感数据处置、展示、报告、邮件通知需求开发提测工作，完成高法、邮储项目需求调整多个问题解决验证问题，雅安项目支持东方通适配并自测完成提测，浦发项目需求功能开发并自测充分，输出质量较好，个人表现较好。</t>
  </si>
  <si>
    <t>数据安全治理产品线</t>
  </si>
  <si>
    <t>张毅</t>
  </si>
  <si>
    <t>范飞飞</t>
  </si>
  <si>
    <t>1503</t>
  </si>
  <si>
    <t>产品方面负责统一平台532、532bugfix版本问题处理、V540F01和V541版本需求沟通确认、进度把控以及测试支持。负责组内任务分配、资源协调、技术指导及核心功能设计开发，同时支持对接各个产品线联调测试及问题修复测试工作。负责对接终端F01和F03版本需求和平滑升级。工作态度认真负责，在产品研发期间，面对各个产品的Feature版本，能够合理安排研发资源，主动带领小组成员加班加点，按时完成统一平台开发提测进度的同时完成各个产品线的版本交付。综合评定C+。</t>
  </si>
  <si>
    <t>李欣宇</t>
  </si>
  <si>
    <t>2003</t>
  </si>
  <si>
    <t>产品上负责统一平台541版本文件属性和行业规则方案设计开发，审批凭证上传下载接口支持s3存储方式，web容器插件化处理调研及适配tongweb/tomcat/宝兰德等web容器，审批拆分业务工程初步调研、方案设计，对接终端540F03版本审批需求开发。工作态度认真负责，开发能力突出代码质量较高。</t>
  </si>
  <si>
    <t>杨帅</t>
  </si>
  <si>
    <t>10124</t>
  </si>
  <si>
    <t>T1</t>
  </si>
  <si>
    <t>产品上负责统一平台541对接其他产品线支持处理，统一平台541MyBatis-Plus切换MyBatis-Flex适配，负责合规工具授权模块功能开发及对接及内测问题排查处理，调整打包脚本支持minio从单机切换集群。同时负责云南移动项目跨版本升级、终端F03版本平滑升级及需求开发联调。开发效率高，工作认真负责，能够及时、高效高质量的完成工作任务。</t>
  </si>
  <si>
    <t>李谦</t>
  </si>
  <si>
    <t>产品上负责统一平台对接其他产品及541日志备份清理支持sftp方式功能开发及测试，ldap域字段md5加密处理开发联调，同时处理内测环境日志备份清理问题以及调研日志增量存储、mybatis-plus替换成mybatis-flex部署适配和验证，统一平台541组件版本维护及推送仓库，统一平台541版本测试支撑。其中在进行mybatis-flex适配时，能够主动加班深入研究源码，通过方法重写解决mybatis-flex和mybatis-plus对于字段映射的冲突问题。工作态度端正、开发能力较突出，攻坚能力强。综合评定C+。</t>
  </si>
  <si>
    <t>杜志恒</t>
  </si>
  <si>
    <t>2167</t>
  </si>
  <si>
    <t>产品上主要负责其他产品线问题支持处理及统一平台541部分需求设计开发，包括图章规则和严重性等级，以及管理员和角色功能优化，同时负责角色授权和适配TDSQL稍微复杂一点的任务，以及支持统一平台541测试和冒烟工作。主动加班安装部署验证功能，工作态度端正，认真细心，分配的任务能够及时完成。</t>
  </si>
  <si>
    <t>李凡</t>
  </si>
  <si>
    <t>1775</t>
  </si>
  <si>
    <t>产品方面负责运维平台V3.1/V3.0版需求进度把控以及各个产品线问题支撑。负责产品中3.0版本sqlite切换、支持外置tdsql/mysql部署、smb1/2/3协议调研、运维非root升级。支持项目中出现疑难问题，长安银行备份问题、晋商资源占用问题、云南移动2.3-2.7平滑升级、宁夏银行测试升级问题支持、徽商银行等项目支持。工作认真，整体质量好。</t>
  </si>
  <si>
    <t>李刚</t>
  </si>
  <si>
    <t>1567</t>
  </si>
  <si>
    <t>产品上负责运维平台运维V3.1版本的需求设计、开发以及测试工作；产品中主要完成运维V3.0版本达梦部署适配、接入双机热备部署、网卡绑定需求并支持其他产品线适配3.0问题，运维3.1版本主要完成应用管理需要设计和开发。项目中支持贵州德江银行问题支持、南海农商行mysql升级问题等项目现场问题支撑解决。工作整体认真负责，完成度较高。</t>
  </si>
  <si>
    <t>产品三组</t>
  </si>
  <si>
    <t>路晓梦</t>
  </si>
  <si>
    <t>1865</t>
  </si>
  <si>
    <t>产品上负责治理平台530-F01，532-F02，533版本需求设计以及研发，项目支撑。完成治理530-F01人工打标审批继承的需求研发；完成治理532-F02版本，整体设计能力突出，代码质量好，自测认真负责；能够主动加班加点高质量完成辽沈和国寿海外治理的功能开发，在国寿海外项目中调研ES特性，低风险完成分类分级结果大小写区分的需求，在辽沈银行项目中，由于使用产品中间版本，在与客户的沟通过程中迅速响应，快速分析排查出原因进行问题解决。在银河证券POC项目中，加班加点攻克现场的hive的kerberos对接问题，保证了项目的POC。综合评价B。</t>
  </si>
  <si>
    <t>夏冰冰</t>
  </si>
  <si>
    <t>1896</t>
  </si>
  <si>
    <t>产品上负责治理及存储的日常研发管理工作。完成治理530-F01，分类分级继承人工打标，审批结果继承等需求的研发以及版本提测；完成532-F02，分类分级不区分大小写等需求的研发以及提测；完成存储521版本的提测以及测试支撑，性能测试支撑。整体业务设计能力突出，工作认真负责，代码质量好，思维敏捷。在治理和存储的产品开发中，能够及时响应项目Feature版本需求，合理分配研发资源，加班加点按时完成项目和产品的交付。综合评价C+。</t>
  </si>
  <si>
    <t>常锦锋</t>
  </si>
  <si>
    <t>1908</t>
  </si>
  <si>
    <t>产品上存储521版本的需求设计及研发。完成存储521版本，整体安装部署自测；完成单机平滑升级，单机升双机，双机平滑升级等部署方式的验证；支撑521版本第一轮测试；完成自动扫描资产，平滑升级，敏感发现任务等模块的测试bug支撑；能够完成基本的工作，在工作中对产品业务不够熟练，导致排查问题解决问题太慢，工作主动性较差，面对工作任务找理由，讨价还价，工作态度较差，沟通困难，多次沟通基本无改善。因此综合评定D。</t>
  </si>
  <si>
    <t>王耀波</t>
  </si>
  <si>
    <t>产品上负责治理平台530-F01，532-F02，533版本需求设计以及研发，项目支撑。完成治理530-F01人工打标继承的需求研发；完成治理532-F02版本，界面查询不区分大小写，以及旧数据升级的需求研发；完成版本提测的安装部署以及自测；工作积极负责，进步迅速，学习能力强，功能自测时仔细认真。</t>
  </si>
  <si>
    <t>刘珣</t>
  </si>
  <si>
    <t>2200</t>
  </si>
  <si>
    <t>产品上负责存储520-B01，521版本的需求设计以及研发。完成520-B01版本，问题处理，代码合并以及测试支撑；完成521版本的，双机热备的整体自测，以及共性组件的安装自测；支撑521版本的第一轮测试；培训讲师一次；整体思维敏捷，设计能力强，工作认真负责，学习能力突出，bug处理快速，代码质量好，工作效率高。</t>
  </si>
  <si>
    <t>姬向奇</t>
  </si>
  <si>
    <t>2211</t>
  </si>
  <si>
    <t>产品上负责存储520-F01，521版本的需求设计以及研发；完成520-F01版本，存储对接终端SDK解密需求的研发以及项目现场问题支撑；完成521版本，压缩包文件子文件结果展示；支撑521版本第一轮测试支撑；支撑性能测试，解决性能测试问题；工作整体认真负责，整体思维敏捷，学习能力强，喜欢钻研代码。由于在解决oracle数据库全表扫描性能问题超过3天，因此质量分为C-，但由于该问题属于疑难攻坚问题，并通过主动加班攻坚解决。综合评定C。</t>
  </si>
  <si>
    <t>翟佳豪</t>
  </si>
  <si>
    <t>产品上存储521版本的需求设计以及研发。完成存储521版本，通知模版的适配需求；支撑测试完成第一轮测试；完成10多种数据库的搭建，以及全表扫描分页抽样逻辑的验证以及bug修改；完成整体工作交接；后半个月提出离职，工作态度明显减弱，责任心差，所负责的内容质量较差。提交代码检查不仔细并未进行自测导致功能测试一个冒烟用例不通过触发红线；综合评定D。</t>
  </si>
  <si>
    <t>王永山</t>
  </si>
  <si>
    <t>10209</t>
  </si>
  <si>
    <t>产品上负责治理平台530-F01，532-F02，533版本需求设计以及研发，项目支撑。完成治理530-F01审批继承的需求研发；完成治理532-F02版本，特征规则导出的适配研发；完成辽沈银行，以及国寿项目的测试支撑；完成版本提测的安装部署以及自测；工作整体认真负责，工作积极，工作态度端正，业务学习能力强。</t>
  </si>
  <si>
    <t>靖哲</t>
  </si>
  <si>
    <t>1438</t>
  </si>
  <si>
    <t>项目上完成了九江银行的现场支持以及问题分析、中信银行镜像以及授权问题的根据、各类项目低版本插件升级至高版本插件的处理以及支持，各类poc项目的支持和现场问题跟进，统一办公平台上完成了任务积分计算需求分析讨论以及redmine项目问题反馈需求反馈通知的设计以及上线支持，整体质量高，完成度较好。</t>
  </si>
  <si>
    <t>项目组</t>
  </si>
  <si>
    <t>卫鹏</t>
  </si>
  <si>
    <t>1941</t>
  </si>
  <si>
    <t>项目上完成了中银基金管理有限公司邮件DLP项目插件审批对接oa需求分析与开发，后续的需求沟通日常维护、泸州银行达梦适配工作、晋商银行的后期维护。邮储项目中有关审批和用户模块的现场问题跟踪、湖北银行的现场支持和需求开发中，在需求频繁变化中能有效的应对变化，满足了项目的排期，责任心强，质量好，效率高。</t>
  </si>
  <si>
    <t>孙浩</t>
  </si>
  <si>
    <t>1998</t>
  </si>
  <si>
    <t>在项目上，负责完成宿城公安数据安全项目插件自动注册用户的接口开发及接口测试，以及上线的整个生命周期的跟踪、处理完成了南海农商行插件升级的版本兼容以及新增功能委托插件的实现、长安银行-产品v531-F02版本的功能研发。同时紧急出差完成了九江银行邮件数据防泄漏设备采购项目上线支持以及上线期间的问题分析，在项目现场加班加点分析定位解决问题，保证了项目的如期上线交付。同时结合项目问题分析调研了插件加载模块的数据库事务影响。思路好，分析排查问题效率高，保证了项目的按期交付。综合评定C+。</t>
  </si>
  <si>
    <t>闫飞飞</t>
  </si>
  <si>
    <t>1837</t>
  </si>
  <si>
    <t>在项目上完成了泰兴农商行-统一平台与泛微oa对接插件化功能研发以及对接联调，统一办公平台完成了项目列表相关bug修改、任务难度模块功能研发、资源画像审批、任务资源池优化功能的研发与支持，以及日报模块的逻辑调整，redmine通知项目、需求反馈问题超时未处理提醒。开发统一办公平台功能自测不充分，质量一般，对业务熟悉不够导致所负责项目问题处理效率低，独立解决问题能力较弱，主动性较差，需要多方面提升。综合评定D。</t>
  </si>
  <si>
    <t>数据交换产品线</t>
  </si>
  <si>
    <t>刘旺</t>
  </si>
  <si>
    <t>任涛民</t>
  </si>
  <si>
    <t>1655</t>
  </si>
  <si>
    <t>本月主要负责跨网文件管理与交换系统产品V520版本研发。主要包含V520版本性能自测优化、解决IO性能下降、性能测试不稳定问题，同时完成域配置信息同步开发联调，以及产品bug修复等工作，共完成高等难度任务2个，中等难度任务3个，普通任务2个，其中性能测试问题解决效率未达预期，需要进一步改进。</t>
  </si>
  <si>
    <t>梁达亮</t>
  </si>
  <si>
    <t>1832</t>
  </si>
  <si>
    <t>本月主要负责跨网文件管理与交换系统产品研发以及项目支持。包括完成跨网文件管理与交换系统V520版本摆渡文件、共享文件批量打包下载功能完善,V512F03版本文件摆渡、摆渡文件和共享文件等筛选功能后端接口实现以及联调、V520平滑升级完善，以及溧水项目512版本安全漏洞处理、重庆银行偶现访问异常问题处理等工作。共完成任务8个，其中普通任务3个，中等难度任务4个、高难度任务1个，整体表现合格。</t>
  </si>
  <si>
    <t>曾亮</t>
  </si>
  <si>
    <t>1952</t>
  </si>
  <si>
    <t>本月主要负责跨网文件管理与交换系统V520版本研发，主要负责完成图片resize调研、业务配置、平滑升级、敏感扫描、个人库、文件外链、文件共享等模块自测及bug处理等工作，共完成7个任务，其中中等难度任务3个，普通难度任务3个，高等难度任务1个，工作积极主动，整体表现合格.</t>
  </si>
  <si>
    <t>张鹏飞</t>
  </si>
  <si>
    <t>1259</t>
  </si>
  <si>
    <t>本月主要负责跨网文件管理与交换系统V520版本研发，包括完成跨网文件管理与交换系统V520版本文件外发、文件归档、业务配置等模块自测及bug修复等工作，以及完成512F03版本共享目录存储大小批量修改、完成安全接入网关系统安全漏洞处理验证，共完成9个任务，其中普通任务5个，中等难度任务4个，整体表现合格。</t>
  </si>
  <si>
    <t>陈炜阳</t>
  </si>
  <si>
    <t>1413</t>
  </si>
  <si>
    <t>本月主要负责网文件管理与交换系统V520版本以及V512F03版本功能开发测试；包括完成V520版本文件摆渡、严重性流程审批、业务配置、文件交换任务模块功能测试及问题修改，完成V512F03版本共享目录权限重构，完成文件外发、文件外链模块审批重试功能开发，共完成9个任务，其中高难度任务1个，中等难度任务4个，普通难度任务4个，工作积极负责，输出质量好效率高，V520及V512F03版本没有一个严重问题，多次提前完成个人任务，并且积极主动帮助同事解决产品bug，推进产品进度，整体表现优秀。</t>
  </si>
  <si>
    <t>王希</t>
  </si>
  <si>
    <t>1608</t>
  </si>
  <si>
    <t>本月主要负责跨网文件管理与交换系统V520版本产品研发以及兴化项目需求开发，主要完成跨网文件管理与交换系统V520版本存储加密SDK对接设计及实现、外带包SDK集成实现，完成摆渡任务TCP协议适配，完成外发审批对接、url权限完善以及产品bug修复等工作。共完成任务9个，其中普通任务３个，中级难度任务5个，高级难度任务1个，工作认真负责，整体表现合格。</t>
  </si>
  <si>
    <t>王伟</t>
  </si>
  <si>
    <t>0726</t>
  </si>
  <si>
    <t>本月主要负责跨网文件管理与交换系统V520版本产品研发以及V512F03版本需求开发，包括完成V512F03版本文件摆渡、摆渡文件和共享文件等模块前端筛选功能扩展，完成共享目录权限优化功能实现、完成V520版本、V512F03版本前端bug修复等工作，共完成任务10个，其中普通任务5个，中级难度任务5个，问题处理质量不达预期，需要进一步改进。</t>
  </si>
  <si>
    <t>尚玉龙</t>
  </si>
  <si>
    <t>2006</t>
  </si>
  <si>
    <t>本月主要负责跨网文件管理与交换系统V520版本产品研发；包括完成arm及x86异构双机部署及功能验证、完成文件分享、文件外链、文件摆渡、密钥管理等模块功能开发自测及bug处理等工作，共完成任务８个，其中普通任务5个，中级难度任务3个，整体表现合格。</t>
  </si>
  <si>
    <t>王乐莹</t>
  </si>
  <si>
    <t>本月主要负责跨网文件管理与交换产品V520版本研发，包成完成文件共享、文件归档、文件归档日志、文件外链、文件分享等模块测试问题bug处理及自测等工作研发，共完成9个任务，其中普通难度任务5个，中等难度任务4个，整体表现合格。</t>
  </si>
  <si>
    <t>翟盼</t>
  </si>
  <si>
    <t>本月主要负责跨网文件管理与交换产品V520版本研发，包括完成H5文件上传适配、100G超大文件上传优化、双机minio读写优化，以及文件加解密、文件敏感扫描、文件分享、共享目录分享、外带SDK集成等核心业务bug处理、完善等工作，共完成任务8个，其中高难度任务2个，中级难度任务3个，普通任务3个，工作中主动协助同事积极解决性能问题，解决了超大文件上传偶现异常、24小时测试偶现接口404等疑难问题，并且实现了双机环境下系统最大吞吐提升20%，整体表现优秀。</t>
  </si>
  <si>
    <t>黄立</t>
  </si>
  <si>
    <t>本月主要进行跨网文件管理与交换系统V520版本业务学习及产品功能自测，业务已基本掌握，工作积极性需要进一步改进。</t>
  </si>
  <si>
    <t>数据库安全产品线</t>
  </si>
  <si>
    <t>魏冬冬</t>
  </si>
  <si>
    <t>刘旺1</t>
  </si>
  <si>
    <t>1335</t>
  </si>
  <si>
    <t>本月主要完成数据库安全审计V3.4版本产品原型核对、前端页面开发、部分模块对接联调工作。与产品经理就部分产品原型实现细节进行核对确认；完成资源组模块整体UI优化的适配开发；完成数据库操作轨迹(桑基图)整体页面开发与接口联调；完成分组管理模块部分页面的开发与联调。共完成任务数：12个、中级别任务：2个，低级别任务：10个。 工作整体投入度有提升，但是存在任务延期问题，工作主动性和责任心需加强。</t>
  </si>
  <si>
    <t>许泳</t>
  </si>
  <si>
    <t>1798</t>
  </si>
  <si>
    <t>本月主要负责脱敏产品v2.5.3版本除静脱任务页面重构外的全部前端开发工作及测试支撑工作。能够完成既定的开发任务，但自测不充分，引发了阻塞测试的情况。工作投入度有待进一步改善，自驱动力同样需要改善，现阶段个人投入度一般，需要他人驱动。</t>
  </si>
  <si>
    <t>郑如缘</t>
  </si>
  <si>
    <t>1844</t>
  </si>
  <si>
    <t>本月主要投入了脱敏产品v2.5.3版本部分动脱功能开发及跨版本平滑升级工作，在完成自己的负责开发工作外能很积极的分担其他同事的功能验证工作，功能自测验证较充分，负责开发的功能部分bug率较低。期间同时很好的完成泰州第四医院项目现场动脱问题处理工作。本月工作较认真负责，个人投入度较好。</t>
  </si>
  <si>
    <t>杨晋</t>
  </si>
  <si>
    <t>1849</t>
  </si>
  <si>
    <t>本月主要投入脱敏产品V2.5.3版本部分静脱功能开发、功能自测及测试支撑工作，本月主动承担开发静脱任务分布式改造高等级任务一项，同时完成武汉公积金等多个项目的现场问题支撑处理工作。产品自测期间能很好的完成负责功能的验证工作。测试期间快速响应，能较迅速的完成问题定位及处理。本月个人投入度较好，工作态度积极。</t>
  </si>
  <si>
    <t>程虹川</t>
  </si>
  <si>
    <t>1872</t>
  </si>
  <si>
    <t>本月主要负责脱敏产品V2.5.3版本文件相关全功能的开发、自测及测试支撑工作。本月主要负责跟踪处理gbase8s数据库加密工作及分类分级的对接工作。在功能点较琐碎的情况下能很好的完成负责的开发任务及自测工作，测试期间负责功能测试环境各关系型数据库的维护支撑工作，能很快速的完成问题处理。本月个人投入度较好。</t>
  </si>
  <si>
    <t>文云祥</t>
  </si>
  <si>
    <t>1923</t>
  </si>
  <si>
    <t>本月主要完成数据库安全审计V3.4版本概要设计、需求功能研发。完成Oceanbase数据库解析插件开发、客户端适配、数据探针反射跟踪；完成SQLSever数据库协议解析双向解析技术调研；完成分组管理模块、数据库操作行为规则整体功能设计、文档编写；完成数据库操作轨迹需求功能的开发与接口联调；完成分组管理模块下9类分组对象部分需求功能优化开发与接口联调。共完成任务数：10个、高级别任务：2个，中级别任务：3个，低级别任务：5个。工作主动性有提升，能够按照任务计划完成交付。</t>
  </si>
  <si>
    <t>严俊文</t>
  </si>
  <si>
    <t>2048</t>
  </si>
  <si>
    <t>本月主要完成数据库安全审计V3.4版本产品需求细节核对、概要设计、需求功能开发。完成数据库安全审计V3.4版本规则与策略模块(分类分级审计规则、安全规则、审计策略、告警类型、匹配逻辑等)整体需求梳理与细节核对；完成规则、策略模块整体功能设计、表结构设计、设计文档编写；完成分类分级审计规则整模块接口开发并根据规则配置(审计场景、审计数据)自动生成相关规则整体后端复杂逻辑开发。共完成任务数：11个、高级别任务：3个，中级别任务：5个，低级别任务：3个。负责数据库安全审计V3.4版本核心业务的设计和开发，工作投入度较高，工作责任心较好。</t>
  </si>
  <si>
    <t>文诚琛</t>
  </si>
  <si>
    <t>本月主要完成数据库安全审计V3.4版本概要设计、需求功能开发。完成数据库安全审计V3.4版本数据同步(数据源同步、分类分级结果同步、敏感级别同步、组织结果同步)模块整体设计、文档编写及相关功能研发；完成敏感级别模块整体设计、文档编写、功能开发及测试；完成检测器DPDK引擎Jenkis自动化打包流水线适配及整体测试；共完成任务数：12个、高级别任务：1个，中级别任务：5个，低级别任务：6个。工作积极主动，工作投入度较高，具有较强的工作责任心。</t>
  </si>
  <si>
    <t>蔡虎</t>
  </si>
  <si>
    <t>2075</t>
  </si>
  <si>
    <t>本月主要负责脱敏产品V2.5.3版本包拆分处理及验等工作，本月同步完成三层关联验证程序高等级任务一项，很好的降低了开发及测试验证动脱带参数脱敏的工作量。5月期间多次支撑支撑多个项目现场动脱相关问题处理工作。同时主动开始投入mongodb动态脱敏功能预研工作。负责开发的功能验证很充分，bug率极低。工作认真负责，功能开发质量有保证，个人投入度较高。</t>
  </si>
  <si>
    <t>苏兴勇</t>
  </si>
  <si>
    <t>1506</t>
  </si>
  <si>
    <t>本月主要负责完成互联网数据泄漏监测平台工作交接和交接文档编写整理等工作。交接较顺利，无异常情况。</t>
  </si>
  <si>
    <t>吴双霞</t>
  </si>
  <si>
    <t>1030</t>
  </si>
  <si>
    <t xml:space="preserve">本月主要负责互联网数据泄漏监测平台V5.1.1版本前端部分迭代开发工作，主要完成了 现网临时紧急任务的迭代，报告模板新建前端开发，审批列表的泄漏情报列表、告警信息列表迭代、对接，报告模板功能需求调整后的前端迭代、对接，报告新建前端开发，首页部分图表迭代。
共完成普通任务7个，整体工作表现  良好。
</t>
  </si>
  <si>
    <t>彭钰翔</t>
  </si>
  <si>
    <t>1748</t>
  </si>
  <si>
    <t>本月主要负责互联网数据泄漏监测平台的V5.1.1版本部分功能迭代开发工作，主要完成了 
部分现网紧急bug修复，泄漏报告-报告模板重构适配，报告模板logo上传功能调试，排查内网端口访问问题，智能数据安全管理平台提供的测试环境校验，接口测试，智能数据安全管理平台-结构化规则存储结构体，功能设计、开发。
共完成普通任务7个，整体工作表现  良好。</t>
  </si>
  <si>
    <t>贾奇</t>
  </si>
  <si>
    <t>1752</t>
  </si>
  <si>
    <t>本月主要负责互联网数据泄漏监测平台的V5.1.1版本部分功能迭代开发工作、交接工作和10所课题验收支持工作，排查任务最高优先级获取失败的问题，用户头像功能调整，审批列表功能对接、bug修改，普通用户任务列表迭代，新建报告后端迭代，和苏兴勇完成互联网数据泄漏监测平台工作交接，10所课题验收评审相关工作支持，文档修改。
共完成普通任务7个，整体工作表现  良好。</t>
  </si>
  <si>
    <t>军工业务线</t>
  </si>
  <si>
    <t>袁朝</t>
  </si>
  <si>
    <t>康钧威</t>
  </si>
  <si>
    <t>1111</t>
  </si>
  <si>
    <t>本月主要负责YC项目，主要负责了现场运维保障，yc中间件改造现场维护保障，新版本上线演示测试，共完成了普通任务3件。未出现延期问题，工作态度基本符合岗位要求，技术能力符合岗位要求，整体表现基本符合岗位要求。</t>
  </si>
  <si>
    <t>张岩</t>
  </si>
  <si>
    <t>1826</t>
  </si>
  <si>
    <t>主要负责了YC新需求前端开发，28SHJZZ数据安全分系统文档整体检查内容修改完善，10s标标准材料文档编写修改，共完成了普通任务3件。未出现延期问题，工作态度基本符合岗位要求，技术能力符合岗位要求，整体表现基本符合岗位要求。</t>
  </si>
  <si>
    <t>王子龙</t>
  </si>
  <si>
    <t>1842</t>
  </si>
  <si>
    <t>主要负责了YC项目前端页面优化功能开发，28SHJZZ数据安全分系统技术部分文档编写修改，10s标准材料文档编写修改共完成了普通任务3件。出现优化需求理解和实际用户需要不一致的问题，导致部分任务返工，工作态度有一定欠缺，技术能力还有待提升，整体表现不符合岗位要求。</t>
  </si>
  <si>
    <t>周子峰</t>
  </si>
  <si>
    <t>2054</t>
  </si>
  <si>
    <t>本月主要负责YC项目，在YC项目中完成了数传文件备份功能开发上线，载荷计划闭环功能开发，共完成普通任务2件。在27现场对接任务中牺牲周末休息时间，连续加班，出色完成任务。yc中间件改造现场维护保障。共完成普通任务4件。未出现延期问题，工作态度基本符合岗位要求，技术能力符合岗位要求，整体表现基本符合岗位要求。</t>
  </si>
  <si>
    <t>杨勇</t>
  </si>
  <si>
    <t>2062</t>
  </si>
  <si>
    <t>本月主要负责28SHJZZ数据安全分系统文档整体检查内容修改完善，10S标准版材料编写，在YC项目中完成了1904的转换工具开发，llj文档编写。共完成普通任务4件。未出现延期问题，工作态度基本符合岗位要求，技术能力符合岗位要求，整体表现基本符合岗位要求。</t>
  </si>
  <si>
    <t>蒋维</t>
  </si>
  <si>
    <t>0709</t>
  </si>
  <si>
    <t>主要负责了YC项目管理，28SHJZZ数据安全分系统文档整体检查内容修改完善，10s标准材料文档编写修改，其他项目技术文档编写，专利文档编写。共完成了普通任务5件。未出现延期问题，工作态度基本符合岗位要求，技术能力符合岗位要求，出现项目文档整体把控不到位的问题，整体表现不符合岗位要求。</t>
  </si>
  <si>
    <t>李远明</t>
  </si>
  <si>
    <t>1386</t>
  </si>
  <si>
    <t>本月主要负责10S标准版材料编写，28SHJZZ数据安全分系统技术部分文档检查、修订，28S6包软件文档现场编写，共完成普通任务3件。未出现延期问题，工作态度基本符合岗位要求，技术能力符合岗位要求，整体表现基本符合岗位要求。</t>
  </si>
  <si>
    <t>质量管理部</t>
  </si>
  <si>
    <t>基础支持组</t>
  </si>
  <si>
    <t>闫箐</t>
  </si>
  <si>
    <t>郜洁</t>
  </si>
  <si>
    <t>1486</t>
  </si>
  <si>
    <t>主要负责脱敏253版本性能测试方案制定、评审及修改；脱敏253性能测试资源协调；数审330、跨网520、存储521性能测试跟踪；打包机各个节点minio单机环境安装维护；统一平台冒烟用例web自动化实现。在多产品同步进行性能测试，硬件资源及测试人员不足的情况下，提前暴露风险，进行资源协调，保证各个产品测试正常进行。各项工作按时保质完成。</t>
  </si>
  <si>
    <t>权晓茹</t>
  </si>
  <si>
    <t>1459</t>
  </si>
  <si>
    <t>主要负责脱敏253性能测试前期准备工作，各项工作按时保质完成。本月请病假16个工作日。</t>
  </si>
  <si>
    <t>郑烨</t>
  </si>
  <si>
    <t>2025</t>
  </si>
  <si>
    <t>主要负责数审330、存储521性能测试、输出数审330培训文档、参与跨网520性能测试及脱敏253版本前期数据库安装铺底准备，脱敏性能方案按照要求整理优化。在存储521性能测试期间，同步支持跨网520性能测试。在多人配合完成脱敏253数据库准备时，进度汇报及问题反馈不及时，沟通后有所改善。脱敏253性能测试方案整理优化工作，输出结果与核对内容3处不符，导致工作返工。后期针对各类文档输出需要更加严格仔细和全面。</t>
  </si>
  <si>
    <t>唐磊</t>
  </si>
  <si>
    <t>2209</t>
  </si>
  <si>
    <t>主要负责跨网520版本性能测试、参与脱敏253版本前期数据库安装铺底准备，输出跨网512业务数据链路图。跨网520性能测试第一轮整体跟踪无异常，核对细节时发现其中两个场景测试结果计算不正确，沟通后已进行修改；跨网521业务链路图在测试接近尾声，业务应该熟练的情况下输出未达到交付预期，无法进行部门内部培训，需要重新整理输出，延误了整体培训安排。整体任务跟踪时，问题、进度及风险上报不够及时，风险意识需要加强。后续需要针对工作输出和交付结果进行严格质量控制。</t>
  </si>
  <si>
    <t>质量一组</t>
  </si>
  <si>
    <t>李松</t>
  </si>
  <si>
    <t>1156</t>
  </si>
  <si>
    <t>合理规划和调整部门工作安排完成数据治理、数据脱敏、统一平台、集中管控共计6个补丁版本交付；完成运维平台、数据库审计、数据治理6月份产品计划调整及产规变更；完成运维、统一平台、数据审计质量分析报告输出；完成多个产品漏洞升级验证及项目升级支持工作，进行项目反馈问题的定位和解决，快速及时有效；完成数据治理530-F01版本的测试跟踪，及时协调测试及研发资源，在测试资源紧张的情况下，按时完成项目交付工作；目前正在进行数据脱敏253版本的测试，及时积极的与研发沟通处理严重问题，保证产品测试进度，降低测试风险。</t>
  </si>
  <si>
    <t>前20%</t>
  </si>
  <si>
    <t>薛苗苗</t>
  </si>
  <si>
    <t>1295</t>
  </si>
  <si>
    <t>请病假半个月，按时完成浙商管控、DLP、ndlp项目测试，测试质量良好。</t>
  </si>
  <si>
    <t>王淑霞</t>
  </si>
  <si>
    <t>1229</t>
  </si>
  <si>
    <t>主要负责浦发项目扫描管控及报表系统审计测试，沟通及问题反馈及时，测试质量良好；完成统一平台531-B02、532-B01测试，针对历史版本和项目发现的问题，能及时要求研发合并到最新的测试版本，减少项目使用中的问题；完成统一平台541版本测试大纲及测试用例输出，在异常场景用例部分有缺失，经确认后已经补充完成；目前正在进行脱敏253版本功能测试，能及时反馈需求中存在的问题及优化项，推进需求和研发解决问题，表现较好。</t>
  </si>
  <si>
    <t>战东阳</t>
  </si>
  <si>
    <t>1454</t>
  </si>
  <si>
    <t>已离职，5月份仅上班一周，主要做了中信文档加密项目的win11透明加解密，项目暂时未反馈问题；按时完成数据治理532-B01测试。上班态度不够积极，且存在上班期间多次玩手机情况。</t>
  </si>
  <si>
    <t>李倩</t>
  </si>
  <si>
    <t>1869</t>
  </si>
  <si>
    <t>完成运维平台测试用例、大纲、方案输出，完成统一平台测试方案输出，可以合理规划功能验证的部署模式和产品，用最小的工作量完成功能的全部覆盖，将测试风险降到最低；完成管控540-B01、531-B02功能测试，测试质量良好；完成上海银行V5项目用户同步问题验证，针对需求设计不合理的地方，可以提出自己的意见，及时暂停测试，减少无效投入。</t>
  </si>
  <si>
    <t>章权</t>
  </si>
  <si>
    <t>1917</t>
  </si>
  <si>
    <t>按时完成张家港数据治理项目测试；按时完成数据治理532-B01、530-F01版本产品功能测试 ，在530-F01版本测试中，能独立及时与项目核对基础环境及升级包，确认升级流程，尽最大努力完成项目测试环境的模拟，较之前有很大的进步；并能在项目现场数据混乱的情况下，及时与研发、项目经理确认现场操作，并支持恢复现场数据，表现良好；支持完成数据脱敏253版本第一轮功能测试，测试质量良好。</t>
  </si>
  <si>
    <t>张宁</t>
  </si>
  <si>
    <t>完成脱敏253版本测试大纲、用例、方案输出，在测试方案的制定过程中，关于工作量的评估和计划部分存在问题，经核对后已完成修改；目前正在进行数据脱敏253版本功能测试，作为产品测试的主要负责人，能根据实际情况及时对测试任务进行调整，加快测试进度，减少测试的风险，表现较好。</t>
  </si>
  <si>
    <t>刘馨</t>
  </si>
  <si>
    <t>10169</t>
  </si>
  <si>
    <t>按时完成高法、中信、宿城公安项目测试，风险及问题反馈及时，测试质量良好；完成数据治理530-F01版本功能测试，主要负责基础功能验证，测试用例执行比较到位，认真负责，在用例执行过程中，对核心业务的实现逻辑了解不够到位，发散测试较少；</t>
  </si>
  <si>
    <t>后20%</t>
  </si>
  <si>
    <t>温雨柔</t>
  </si>
  <si>
    <t>2032</t>
  </si>
  <si>
    <t>作为核心功能测试人员完成跨网520版本第一轮功能测试，测试质量良好，测试过程中认真负责，风险及问题反馈及时；按时按质完成数审340版本测试方案和大纲初版输出；当前正在进行脱敏253版本功能测试，首次参与该产品测试，具备较好的责任心，自己主动加班花时间理解并学习核心业务，在较短时间内能承担核心功能模块的测试工作，测试质量良好；该员工对待所有工作，较好的学习信念、责任心和主动承担核心测试任务的态度值得部门其他人员学习。</t>
  </si>
  <si>
    <t>质量二组</t>
  </si>
  <si>
    <t>王柳杰</t>
  </si>
  <si>
    <t>1236</t>
  </si>
  <si>
    <t>负责终端V540、V540-F01/F03版本，跨网V520、V512-F03版本，合规V500等多个产品版本的计划制定和测试跟进。F版本时间紧的情况下，及时与项目经理沟通，根据项目实际情况制定测试计划，目前已按时或提前交付4个产品版本。负责终端V541版本测试方案、计划的制定。内测运维和项目支持工作正常进行。</t>
  </si>
  <si>
    <t>山梦娜</t>
  </si>
  <si>
    <t>1433</t>
  </si>
  <si>
    <t>主要负责终端V541版本测试用例的分配和编写工作。任务分配可以按照每个人功能的熟悉程度进行。主动承担核心功能部分测试用例的编写，怀孕8个月的情况下，每天依然加班加点，保产品进度，且输出质量较高。其他工作可以按时保质完成。</t>
  </si>
  <si>
    <t>严飞</t>
  </si>
  <si>
    <t>1850</t>
  </si>
  <si>
    <t>主要参与终端V541版本、跨网V512-F03版本测试用例的编写，同时参与跨网V520版本、高法V503版本、合规V500版本的功能测试。在跨网V520版本测试过程中，可以根据自身经验，提出了多个易用性的问题。本月工作都可以按时完成。</t>
  </si>
  <si>
    <t>张仪</t>
  </si>
  <si>
    <t>1895</t>
  </si>
  <si>
    <t>主要参与终端V541版本部分功能测试用例的编写，以及终端V540-F01、V540-F02版本的功能测试工作。终端V541版本的测试用例输出质量较高，且非常详细。本月参与的高法V503、移动警务用例编写、中信等项目，都按时保质交付。</t>
  </si>
  <si>
    <t>吴乐</t>
  </si>
  <si>
    <t>1936</t>
  </si>
  <si>
    <t>主要参与终端V541版本部分功能测试用例的编写以及测试文件的构造，负责终端V540-F03版本的任务跟进和测试工作。第一次跟进小版本测试，部分任务分配考虑有所欠缺。经过沟通后，及时调整，且测试过程中认真负责，风险意识较好。目前该小版本测试进度正常。本月参与的其他测试工作（高法V503、中信等）按时保质完成。</t>
  </si>
  <si>
    <t>詹诗博</t>
  </si>
  <si>
    <t>2005</t>
  </si>
  <si>
    <t>主要负责合规V500版本的任务跟进和测试工作，参与终端V541版本用例编写、高法V503、中信项目、终端V540-F03版本的功能测试。合规测试过程中大部分任务都可以独自跟踪处理，针对性能的风险把控稍有欠缺。经过沟通后，及时调整方法，规避了风险。合规V500版本提前两天完成交付，其他工作按时完成。</t>
  </si>
  <si>
    <t>张仓</t>
  </si>
  <si>
    <t>2120</t>
  </si>
  <si>
    <t>主要参与终端V541版本部分功能测试用例的编写，终端V540-F01版本、脱敏V253版本，以及徽商、中信两个项目的测试工作。终端V541版本内部用例评审时，有两个功能的理解偏差较大，导致用例输出质量不满足要求，出现返工。评审指出后及时改进并补充完成。后期针对自身负责的业务功能需要有更好的态度和交付责任心。本月其他工作按时完成。</t>
  </si>
  <si>
    <t>罗景林</t>
  </si>
  <si>
    <t>2129</t>
  </si>
  <si>
    <t>主要负责高法V503版本、终端V540-F01版本的任务跟进和测试工作，参与终端V541版本部分功能测试用例的编写、中信项目功能和合规V500的性能测试工作。独自负责跟进的高法和终端F版本，整体效果满足预期。在任务分配上稍有不足，后续可作为不断提高的方向。其他工作都可以按时保质完成。</t>
  </si>
  <si>
    <t>刘栋</t>
  </si>
  <si>
    <t>2210</t>
  </si>
  <si>
    <t>作为新人可以快速融入产品测试，对于新产品也可以快速学习、快速接收。在测试saas业务平台功能时，主动思考问题意识较强，在测试功能的同时，关注后台数据的流转，测试认真负责。还参与了部分终端V541版本用例的编写，过程中还是对终端产品的重点不够了解，导致部分功能用例设计有所偏差。后续要继续深入学习终端产品。</t>
  </si>
  <si>
    <t>质量三组</t>
  </si>
  <si>
    <t>刘琼霄</t>
  </si>
  <si>
    <t>1186</t>
  </si>
  <si>
    <t>主要负责产品ndlp540测试用例方案，存储521方案输出，产品ndlp530-b01、ndlp521sp-b01、存储520-f01、存储521版本跟踪：
在ndlp和存储用例和方案输出过程中，合理考虑需求设计出全面的方案，确保产品后期顺利进行，用例输出过程中，考虑全面，确保测试点不遗漏。在多产品临时插入的冲突情况下，统筹规划，合理调整人力资源和时间，保障交付存储、ndlp共计3个F和B版本。跟踪内测网页dlp试用以及多个项目支撑，确保内测和项目客户使用正常。</t>
  </si>
  <si>
    <t>刘展波</t>
  </si>
  <si>
    <t>1446</t>
  </si>
  <si>
    <t>主要负责存储521版本功能测试，存储521测试用例输出，项目国信功能测试：
在用例输出时，能够考虑全面，确保测试点不遗漏，在产品版本第一轮第二轮测试时，能够按时按期完成测试任务，发现问题跟踪问题，确保产品测试顺利进行，尤其在产品新需求测试过程中，能够不仅限于测试用例，还进行发散测试，提出较多问题，提的问题数占总问题数的40%。项目测试过程中，认真核对项目信息，严格完成任务，按时按期完成交付。</t>
  </si>
  <si>
    <t>张雪</t>
  </si>
  <si>
    <t>1889</t>
  </si>
  <si>
    <t>主要负责ndlp530-b01功能测试、存储520-f01功能测试，存储521第一轮功能测试，ndlp530-f01用例输出，ndlp540冒烟测试：
在用例输出时能够及时发现需求问题，反复确认需求，确保需求合理，尤其在ndlp530-f01版本的用例输出时，针对不合理需求提出见解，辅助需求纠正不正确的业务逻辑，为项目提前规避风险；在产品测试过程中较认真负责，态度积极，对每个问题都不放过，对产品质量有贡献，对每个测试任务均严格高质量完成。</t>
  </si>
  <si>
    <t>段晶晶</t>
  </si>
  <si>
    <t>1990</t>
  </si>
  <si>
    <t>主要负责产品存储520-b01、存储521功能测试，项目长安银行、苏州银行、浙商银行、襄阳银行功能测试：
在存储2个版本测试过程中，不断发散测试，发现多个问题，认真负责每个问题，确保测试不遗漏；在多个项目测试过程中，独自负责，对每个项目都能认真核对细节，确保测试和项目需求一致，按时按期完成项目交付。但是在测试工作过程中，对自己测试过的功能虽然非常熟练的掌握，但是对个别细节的底层逻辑了解的不到位，在发散测试上能力有限。</t>
  </si>
  <si>
    <t>王卓祺</t>
  </si>
  <si>
    <t>2015</t>
  </si>
  <si>
    <t>主要负责跨网产品功能测试，ndlp530-b01功能测试，以及ndlp540用例输出，项目四川锦程和兴化项目功能测试：
产品测试过程中，认真负责每个功能模块，按时完成被分配任务，对发现问题认真负责，态度积极，确保问题不遗漏，在用例输出过程中，认真负责掌握需求，从需求出发，设计出合理的测试用例，在项目测试过程中，对每个项目都能认真对待，确保项目保质保量的交付。</t>
  </si>
  <si>
    <t>桑文静</t>
  </si>
  <si>
    <t>2173</t>
  </si>
  <si>
    <t>主要负责ndlp521sp-b01功能测试，存储521功能测试，项目上海农商功能测试：
产品测试过程中，非常熟练的完成每个被分配的功能模块，并且理解每个功能，认真负责测试，发现多个问题，对每个问题都能跟踪到位，测试用例输出上，已经能够熟练进行用例设计，考虑较全面，项目上目前已经处于能够完全独立负责项目测试状态，从前期核对项目信息到项目交付流程，均能独自完成。工作虽然都能完整交付，但是对功能业务进程交互，目前还不能掌握全面，希望后期继续深挖。</t>
  </si>
  <si>
    <t>任月尧</t>
  </si>
  <si>
    <t>2174</t>
  </si>
  <si>
    <t>主要负责ndlp521sp-b01功能测试，存储521功能测试，项目漏洞升级以及上海农商功能测试：
产品测试过程中，熟练完成每个被分配的功能模块，并且对ndlp和存储产品目前均能够掌握各种细节，认真负责发现多个问题，对每个问题都能跟踪到位，项目上能够根据提测功能独立完成功能测试。甚至针对影响模块也能够测试到位，确保项目按时交付。</t>
  </si>
  <si>
    <t>质量四组</t>
  </si>
  <si>
    <t>张旺宁</t>
  </si>
  <si>
    <t>1235</t>
  </si>
  <si>
    <t>主要负责项目提测工作评估及计划跟踪、项目测试评审工作及对接项目交付上线方案及计划，本月主要主导负责中信文档加密项目及邮储银行防泄露项目测试工作；其中针对中信文档加密项目4月及5月交付质量进行总结并梳理项目历史遗留问题，并在5月份交付版本全部跟踪测试给出测试结论，尤其是服务端推送升级逻辑及克隆机处理方案测试中，详细补充各种异常测试，针对方案设计存在的问题或业务漏洞给予研发适合项目多场景的优化建议；并在时间很紧张的情况下为保项目6月初交付主动周末连续加班2天，推进项目在6.2晚完成按时交付。</t>
  </si>
  <si>
    <t>厉黔龙</t>
  </si>
  <si>
    <t>1020</t>
  </si>
  <si>
    <t>主要负责数据所指纹项目测试、28所项目测试、军工项目相关文档编写、合规工具设备生产。能够按时</t>
  </si>
  <si>
    <t>应建利</t>
  </si>
  <si>
    <t>1951</t>
  </si>
  <si>
    <t>主要负责中信银行文档加密项目及其他终端、防泄漏的漏洞修复验证，本月工作内容重点是中信文档加密项目，针对4月投产客户端功能及历史遗留bug进行测试，协调项目组相关负责人员开展项目问题沟通确认事宜，合理安排测试策略及测试计划对客户端提测版本功能进行测试，对重点功能多场景补充测试尤其对现场反馈的问题详细确认并认真测试尽可能确保无遗漏，并在交付时间临近及客户端遗留问题较多的情况下，为保项目交付要求主动申请周末2天不休息进行测试，最按期于6.2晚交付。除掉周末加班的时长外，本月日平均加班达到2h以上。</t>
  </si>
  <si>
    <t>雷红涛</t>
  </si>
  <si>
    <t>1863</t>
  </si>
  <si>
    <t>主要负责跨网文件管理与交换系统V520第一、二轮测试整个产品测试周期内独立跟踪负责测试大纲、用例、方案输出病组织评审工作相关事宜；与此同时兼顾了上海农商项目、邮储银行数据安全管理系统项目功能测试完成并交付；所有任务均认真负责无拖延现象按照要求输出。</t>
  </si>
  <si>
    <t>commons-cli*commons-cli*1.5.0</t>
  </si>
  <si>
    <t>com.github.xiaoymin*knife4j-spring-boot-starter*3.0.3</t>
  </si>
  <si>
    <t>org.springframework*spring-jcl*5.3.34</t>
  </si>
  <si>
    <t>org.hamcrest*hamcrest-core*1.3</t>
  </si>
  <si>
    <t>org.springframework.boot*spring-boot-starter-web*2.7.6</t>
  </si>
  <si>
    <t>net.lingala.zip4j*zip4j*1.3.3</t>
  </si>
  <si>
    <t>com.alibaba*druid*1.2.11</t>
  </si>
  <si>
    <t>org.springframework.boot*spring-boot-starter-tomcat*null</t>
  </si>
  <si>
    <t>org.springframework*spring-messaging*5.3.34</t>
  </si>
  <si>
    <t>org.apache.spark.spark-launcher_2*12*3.0.0</t>
  </si>
  <si>
    <t>org.jboss.netty*netty*3.2.10.Final</t>
  </si>
  <si>
    <t>com.auth0*java-jwt*3.18.2</t>
  </si>
  <si>
    <t>org.elasticsearch.elasticsearch-spark-20_2*12*7.13.4</t>
  </si>
  <si>
    <t>org.apache.shiro*shiro-spring*1.12.0</t>
  </si>
  <si>
    <t>org.apache.tomcat.embed*tomcat-embed-websocket*9.0.86</t>
  </si>
  <si>
    <t>cn.afterturn*easypoi-base*4.2.0</t>
  </si>
  <si>
    <t>org.apache.hadoop*hadoop-client*3.3.6</t>
  </si>
  <si>
    <t>org.springframework*spring-test*5.3.34</t>
  </si>
  <si>
    <t>com.alibaba.cloud.analyticdb*adb4pgclient*1.0.0</t>
  </si>
  <si>
    <t>com.oscar*oscarJDBC16*1.0.0</t>
  </si>
  <si>
    <t>com.baomidou*mybatis-plus-generator*3.5.3.1</t>
  </si>
  <si>
    <t>org.springframework.kafka*spring-kafka*2.8.2</t>
  </si>
  <si>
    <t>com.baomidou*mybatis-plus-boot-starter*3.5.3.1</t>
  </si>
  <si>
    <t>fr.opensagres.xdocreport.fr.opensagres.xdocreport*document*2.0.2</t>
  </si>
  <si>
    <t>org.xerial*sqlite-jdbc*3.39.2.0</t>
  </si>
  <si>
    <t>com.github.javafaker*javafaker*1.0.2</t>
  </si>
  <si>
    <t>org.apache.cxf*cxf-spring-boot-starter-jaxws*3.2.1</t>
  </si>
  <si>
    <t>org.apache.commons*commons-collections4*4.4</t>
  </si>
  <si>
    <t>org.apache.hive*hive-exec*2.1.0</t>
  </si>
  <si>
    <t>fr.opensagres.xdocreport.fr.opensagres.xdocreport*converter*2.0.2</t>
  </si>
  <si>
    <t>com.aspose*aspose-pdf*22.4.cracked</t>
  </si>
  <si>
    <t>com.wuwenze*ExcelKit*2.0.71</t>
  </si>
  <si>
    <t>com.github.houbb*opencc4j*1.6.2</t>
  </si>
  <si>
    <t>org.apache.parquet*parquet-encoding*1.8.1</t>
  </si>
  <si>
    <t>org.bouncycastle*bcprov-jdk15to18*1.68</t>
  </si>
  <si>
    <t>icafe.icafe-1*1*1.1</t>
  </si>
  <si>
    <t>net.openhft*affinity*3.23.3</t>
  </si>
  <si>
    <t>com.alibaba*transmittable-thread-local*2.2.0</t>
  </si>
  <si>
    <t>commons-lang*commons-lang*2.6</t>
  </si>
  <si>
    <t>com.baomidou*dynamic-datasource-spring-boot-starter*3.5.2</t>
  </si>
  <si>
    <t>org.springframework*spring-webmvc*5.3.34</t>
  </si>
  <si>
    <t>io.grpc*grpc-context*1.54.1</t>
  </si>
  <si>
    <t>javax*javaee-api*7.0</t>
  </si>
  <si>
    <t>org.springframework.boot*spring-boot-starter-websocket*null</t>
  </si>
  <si>
    <t>org.elasticsearch.client*elasticsearch-rest-client*7.17.9</t>
  </si>
  <si>
    <t>proto-parse*proto-parse*2.0.21</t>
  </si>
  <si>
    <t>org.opengauss.Driver*opengauss*3.1.1</t>
  </si>
  <si>
    <t>lajp*lajp*10.05</t>
  </si>
  <si>
    <t>com.microsoft.sqlserver*sqljdbc4*4.2</t>
  </si>
  <si>
    <t>org.rocksdb*rocksdbjni*5.17.2</t>
  </si>
  <si>
    <t>io.grpc*grpc-all*1.54.1</t>
  </si>
  <si>
    <t>com.fasterxml.jackson.core*jackson-core*2.14.2</t>
  </si>
  <si>
    <t>org.springframework*spring-aop*5.3.34</t>
  </si>
  <si>
    <t>cloudera.impala.jdbc41*impalaDriver*1.0</t>
  </si>
  <si>
    <t>org.apache.curator*curator-recipes*2.10.0</t>
  </si>
  <si>
    <t>org.bouncycastle*bcprov-jdk15on*1.70</t>
  </si>
  <si>
    <t>org.seleniumhq.selenium*selenium-api*4.0.0-alpha-6</t>
  </si>
  <si>
    <t>org.mapstruct*mapstruct*1.4.2.Final</t>
  </si>
  <si>
    <t>org.jdom*jdom*1.1</t>
  </si>
  <si>
    <t>org.apache.logging.log4j*log4j-to-slf4j*2.20.0</t>
  </si>
  <si>
    <t>org.apache.logging.log4j*log4j-api*2.18.0</t>
  </si>
  <si>
    <t>cn.jpush.api*jiguang-common*1.1.11</t>
  </si>
  <si>
    <t>com.sun.jna*jna*3.0.9</t>
  </si>
  <si>
    <t>org.aspectj*aspectjweaver*1.9.7.M3</t>
  </si>
  <si>
    <t>com.baomidou*mybatis-plus-core*3.5.3.1</t>
  </si>
  <si>
    <t>com.github.ben-manes.caffeine*caffeine*2.4.0</t>
  </si>
  <si>
    <t>com.informix.jdbc.com.springsource.com.informix*jdbc*3.0.0.JC3</t>
  </si>
  <si>
    <t>org.apache.hbase*hbase*0.94.27</t>
  </si>
  <si>
    <t>org.quartz-scheduler*quartz*2.3.2</t>
  </si>
  <si>
    <t>com.alibaba.datax*plugin-unstructured-storage-util*0.0.1-SNAPSHOT</t>
  </si>
  <si>
    <t>com.typesafe*config*1.3.1</t>
  </si>
  <si>
    <t>org.bytedeco*javacpp*1.5.2</t>
  </si>
  <si>
    <t>org.graylog2*syslog4j*0.9.60</t>
  </si>
  <si>
    <t>com.jcraft*jsch*0.1.55</t>
  </si>
  <si>
    <t>io.netty*netty-handler-proxy*4.1.14.Final</t>
  </si>
  <si>
    <t>org.bytedeco*javacv*1.5.2</t>
  </si>
  <si>
    <t>org.activiti*activiti-bpmn-layout*5.22.0</t>
  </si>
  <si>
    <t>com.mybatis-flex*mybatis-flex-spring-boot-starter*1.8.9</t>
  </si>
  <si>
    <t>org.slf4j*slf4j-log4j12*1.7.36</t>
  </si>
  <si>
    <t>com.fasterxml.jackson*jackson-bom*2.10.0</t>
  </si>
  <si>
    <t>javax.servlet*jstl*null</t>
  </si>
  <si>
    <t>com.zaxxer*HikariCP*5.0.1</t>
  </si>
  <si>
    <t>org.apache.hive*hive-service*2.1.0</t>
  </si>
  <si>
    <t>com.itextpdf*font-asian*7.1.13</t>
  </si>
  <si>
    <t>org.apache.commons*commons-configuration2*2.4</t>
  </si>
  <si>
    <t>org.springframework.cloud*spring-cloud-starter-consul-discovery*2.2.3.RELEASE</t>
  </si>
  <si>
    <t>org.apache.hbase*hbase-endpoint*2.0.0</t>
  </si>
  <si>
    <t>com.fasterxml.jackson.datatype*jackson-datatype-jsr310*2.15.0</t>
  </si>
  <si>
    <t>org.springframework*spring-orm*5.3.34</t>
  </si>
  <si>
    <t>org.dcm4che*dcm4che-core*1.0</t>
  </si>
  <si>
    <t>org.springframework*spring-expression*5.3.34</t>
  </si>
  <si>
    <t>org.bytedeco*opencv*4.1.2-1.5.2</t>
  </si>
  <si>
    <t>com.fasterxml.jackson.dataformat*jackson-dataformat-xml*2.13.3</t>
  </si>
  <si>
    <t>org.seleniumhq.selenium*selenium-java*4.0.0-alpha-6</t>
  </si>
  <si>
    <t>io.netty*netty-codec*4.1.14.Final</t>
  </si>
  <si>
    <t>org.elasticsearch.client*elasticsearch-rest-high-level-client*7.17.9</t>
  </si>
  <si>
    <t>aspose*aspose-words*16.8.0</t>
  </si>
  <si>
    <t>org.springframework.cloud*spring-cloud-function-core*3.2.3</t>
  </si>
  <si>
    <t>org.elasticsearch*elasticsearch*7.17.9</t>
  </si>
  <si>
    <t>io.netty*netty-transport*4.1.90.Final</t>
  </si>
  <si>
    <t>org.apache.hadoop*hadoop-mapreduce-client-core*3.3.1</t>
  </si>
  <si>
    <t>io.netty*netty-codec-dns*4.1.14.Final</t>
  </si>
  <si>
    <t>org.webjars*bootstrap*3.3.7</t>
  </si>
  <si>
    <t>org.apache.axis2*axis2-kernel*1.7.9</t>
  </si>
  <si>
    <t>org.glassfish.javax*el*3.0.0</t>
  </si>
  <si>
    <t>net.sf.jopt-simple*jopt-simple*5.0.4</t>
  </si>
  <si>
    <t>org.pcap4j*pcap4j-packetfactory-propertiesbased*${project.version}</t>
  </si>
  <si>
    <t>org.springframework.cloud*spring-cloud-openfeign-dependencies*2021.0.1</t>
  </si>
  <si>
    <t>io.krakens*java-grok*0.1.9</t>
  </si>
  <si>
    <t>com.google.protobuf*protoc*3.22.3</t>
  </si>
  <si>
    <t>org.apache.axis2*axis2-transport-base*1.7.9</t>
  </si>
  <si>
    <t>commons-fileupload*commons-fileupload*1.5</t>
  </si>
  <si>
    <t>antlr*antlr*2.7.7</t>
  </si>
  <si>
    <t>kingbase*kingbaseJdbc*1.0</t>
  </si>
  <si>
    <t>org.docx4j*docx4j-export-fo*8.0.0</t>
  </si>
  <si>
    <t>net.sf.sevenzipjbinding*sevenzipjbinding*16.02-2.01</t>
  </si>
  <si>
    <t>com.jftauthng*jftauthng*1.0</t>
  </si>
  <si>
    <t>commons-beanutils*commons-beanutils*1.9.4</t>
  </si>
  <si>
    <t>jdom*jdom*1.1</t>
  </si>
  <si>
    <t>org.apache.hive.hcatalog*hive-hcatalog-core*2.1.0</t>
  </si>
  <si>
    <t>org.mariadb.jdbc*mariadb-java-client*3.1.4</t>
  </si>
  <si>
    <t>net.sf.sevenzipjbinding*sevenzipjbinding-all-platforms*16.02-2.01</t>
  </si>
  <si>
    <t>com.sun.mail*mailapi*1.6.0</t>
  </si>
  <si>
    <t>org.springframework.cloud*spring-cloud-dependencies*2021.0.9</t>
  </si>
  <si>
    <t>org.mongodb*mongo-java-driver*3.12.12</t>
  </si>
  <si>
    <t>org.seleniumhq.selenium*selenium-remote-driver*4.0.0-alpha-6</t>
  </si>
  <si>
    <t>com.oracle.database.jdbc*ojdbc6*11.2.0.4</t>
  </si>
  <si>
    <t>net.sf.ehcache*ehcache-core*2.6.11</t>
  </si>
  <si>
    <t>org.bytedeco*openblas*0.3.6-1.5.1</t>
  </si>
  <si>
    <t>io.grpc*grpc-netty*1.54.1</t>
  </si>
  <si>
    <t>org.apache.shiro*shiro-core*1.10.0</t>
  </si>
  <si>
    <t>com.gbasedbtjdbc*gbasedbtjdbc*1.0</t>
  </si>
  <si>
    <t>io.micrometer*micrometer-registry-prometheus*1.9.3</t>
  </si>
  <si>
    <t>javax.xml.bind*jaxb-api*2.3.1</t>
  </si>
  <si>
    <t>com.oracle.database.jdbc*ojdbc8*19.7.0.0</t>
  </si>
  <si>
    <t>kingbase8*kingbase8*8.6.0</t>
  </si>
  <si>
    <t>redis.clients*jedis*5.1.0</t>
  </si>
  <si>
    <t>org.apache.poi*poi-excelant*4.1.2</t>
  </si>
  <si>
    <t>org.springframework.session*spring-session-bom*Bean-SR3</t>
  </si>
  <si>
    <t>io.lettuce*lettuce-core*6.1.2.RELEASE</t>
  </si>
  <si>
    <t>com.datastax.cassandra*cassandra-driver-core*3.7.2</t>
  </si>
  <si>
    <t>org.freemarker*freemarker*2.3.31</t>
  </si>
  <si>
    <t>org.junit.jupiter*junit-jupiter-engine*5.4.0</t>
  </si>
  <si>
    <t>org.apache.axis2*axis2-adb*1.7.9</t>
  </si>
  <si>
    <t>com.googlecode.concurrentlinkedhashmap*concurrentlinkedhashmap-lru*1.4.2</t>
  </si>
  <si>
    <t>com.janeluo*ikanalyzer*2012_u6</t>
  </si>
  <si>
    <t>com.alibaba.datax*plugin-rdbms-util*0.0.1-SNAPSHOT</t>
  </si>
  <si>
    <t>org.springframework.boot*spring-boot-starter-log4j2*2.7.6</t>
  </si>
  <si>
    <t>com.baomidou*mybatis-plus-extension*3.4.3</t>
  </si>
  <si>
    <t>org.codehaus.woodstox*woodstox-core-asl*4.2.0</t>
  </si>
  <si>
    <t>com.google.guava*guava*31.1-jre</t>
  </si>
  <si>
    <t>org.springframework.data*spring-data-redis*2.6.1</t>
  </si>
  <si>
    <t>com.github.axet*kaptcha*0.0.9</t>
  </si>
  <si>
    <t>org.apache.tinkerpop*gremlin-driver*3.4.1</t>
  </si>
  <si>
    <t>io.searchbox*jest-common*2.4.0</t>
  </si>
  <si>
    <t>org.ofdrw*ofdrw-full*1.17.16</t>
  </si>
  <si>
    <t>commons-collections*commons-collections*3.2.2</t>
  </si>
  <si>
    <t>com.hierynomus*smbj*0.11.5</t>
  </si>
  <si>
    <t>com.monitorjbl*xlsx-streamer*2.1.0</t>
  </si>
  <si>
    <t>com.alibaba*datax-core-20220105*1.0</t>
  </si>
  <si>
    <t>org.apache.curator*curator-framework*2.10.0</t>
  </si>
  <si>
    <t>com.taobao.diamond*diamond-client*3.7.2.1-SNAPSHOT</t>
  </si>
  <si>
    <t>javax.media*jai_codec*1.1.3</t>
  </si>
  <si>
    <t>org.yaml*snakeyaml*2.1</t>
  </si>
  <si>
    <t>ch.qos.logback*logback-core*1.4.7</t>
  </si>
  <si>
    <t>org.jetbrains*annotations*RELEASE</t>
  </si>
  <si>
    <t>io.swagger*swagger-models*1.5.21</t>
  </si>
  <si>
    <t>org.apache.axis2*axis2*1.7.9</t>
  </si>
  <si>
    <t>xml-apis*xml-apis*1.4.01</t>
  </si>
  <si>
    <t>com.lowagie*itext*2.1.7</t>
  </si>
  <si>
    <t>org.apache.cxf*cxf-rt-transports-http*3.2.1</t>
  </si>
  <si>
    <t>org.apache.hadoop*hadoop-core*0.20.205.0</t>
  </si>
  <si>
    <t>com.ws-dems*ws-dems*1.0</t>
  </si>
  <si>
    <t>org.springframework.boot*spring-boot-configuration-processor*null</t>
  </si>
  <si>
    <t>com.github.dozermapper*dozer-core*6.5.2</t>
  </si>
  <si>
    <t>org.springframework.boot*spring-boot-autoconfigure*2.7.6</t>
  </si>
  <si>
    <t>com.oracle.database.nls*orai18n*19.7.0.0</t>
  </si>
  <si>
    <t>net.java.dev.jna*jna-platform*4.1.0</t>
  </si>
  <si>
    <t>org.junit.platform*junit-platform-commons*1.5.2</t>
  </si>
  <si>
    <t>org.powermock*powermock-module-junit4*1.4.10</t>
  </si>
  <si>
    <t>io.mola.galimatias*galimatias*0.2.1</t>
  </si>
  <si>
    <t>org.apache.httpcomponents*httpcore*4.4.13</t>
  </si>
  <si>
    <t>io.springfox*springfox-swagger2*2.9.2</t>
  </si>
  <si>
    <t>io.netty*netty-buffer*4.1.14.Final</t>
  </si>
  <si>
    <t>org.easymock*easymock*3.3.1</t>
  </si>
  <si>
    <t>org.springframework.boot*spring-boot-starter-actuator*2.7.6</t>
  </si>
  <si>
    <t>joda-time*joda-time*2.10.12</t>
  </si>
  <si>
    <t>org.springframework*spring-websocket*5.3.34</t>
  </si>
  <si>
    <t>cglib*cglib*3.1</t>
  </si>
  <si>
    <t>org.codehaus.groovy*groovy*3.0.0</t>
  </si>
  <si>
    <t>org.apache.dubbo*dubbo-spring-boot-starter*2.7.3</t>
  </si>
  <si>
    <t>com.aspose*aspose-cad*23.3</t>
  </si>
  <si>
    <t>com.github.cverges*expect4j*1.9</t>
  </si>
  <si>
    <t>com.db2*db2*1.0</t>
  </si>
  <si>
    <t>com.mybatis-flex*mybatis-flex-codegen*1.8.3</t>
  </si>
  <si>
    <t>org.springframework.boot*spring-boot-starter-mail*null</t>
  </si>
  <si>
    <t>fakepath*nfs-client*1.0.3</t>
  </si>
  <si>
    <t>org.nutz*nutz*1.r.69.v20220215</t>
  </si>
  <si>
    <t>com.baidu.aip*java-sdk*4.12.0</t>
  </si>
  <si>
    <t>javax.websocket.javax*websocket-api*1.1</t>
  </si>
  <si>
    <t>org.springframework.boot*spring-boot-starter-parent*2.7.15</t>
  </si>
  <si>
    <t>com.mchange*mchange-commons-java*0.2.15</t>
  </si>
  <si>
    <t>io.micrometer*micrometer-core*null</t>
  </si>
  <si>
    <t>org.lionsoul*ip2region*2.6.5</t>
  </si>
  <si>
    <t>org.apache.poi*poi-ooxml*4.1.2</t>
  </si>
  <si>
    <t>com.fasterxml.jackson.core*jackson-databind*2.15.1</t>
  </si>
  <si>
    <t>com.fasterxml.jackson.core*jackson-annotations*2.15.1</t>
  </si>
  <si>
    <t>io.grpc*grpc-stub*1.54.1</t>
  </si>
  <si>
    <t>commons-httpclient*commons-httpclient*3.1</t>
  </si>
  <si>
    <t>com.ibm.informix*jdbc*4.50.3</t>
  </si>
  <si>
    <t>org.mybatis*mybatis*3.5.15</t>
  </si>
  <si>
    <t>org.testng*testng*6.8.8</t>
  </si>
  <si>
    <t>com.gbase*gbase8a*1.0</t>
  </si>
  <si>
    <t>org.springframework.cloud*spring-cloud-starter-openfeign*null</t>
  </si>
  <si>
    <t>org.docx4j*docx4j-JAXB-ReferenceImpl*8.0.0</t>
  </si>
  <si>
    <t>org.apache.lucene*lucene-queryparser*8.1.0</t>
  </si>
  <si>
    <t>org.apache.commons*commons-math3*3.6.1</t>
  </si>
  <si>
    <t>org.apache.logging.log4j*log4j-core*2.18.0</t>
  </si>
  <si>
    <t>org.springframework.data*spring-data-jpa*2.5.4</t>
  </si>
  <si>
    <t>com.platform*platform*1.0</t>
  </si>
  <si>
    <t>fr.opensagres.xdocreport.org.apache.poi.xwpf.converter*core*1.0.6</t>
  </si>
  <si>
    <t>org.mongodb*bson*4.7.2</t>
  </si>
  <si>
    <t>fakepath*chardet*1.0</t>
  </si>
  <si>
    <t>io.netty*netty-common*4.1.14.Final</t>
  </si>
  <si>
    <t>com.github.junrar*junrar*7.5.5</t>
  </si>
  <si>
    <t>org.apache.phoenix*phoenix-core*4.12.0-AliHBase-1.1-0.5</t>
  </si>
  <si>
    <t>org.postgresql*postgresql*42.2.18</t>
  </si>
  <si>
    <t>com.caucho*hessian*4.0.63</t>
  </si>
  <si>
    <t>net.devh*grpc-server-spring-boot-starter*2.14.0.RELEASE</t>
  </si>
  <si>
    <t>org.springframework.boot*spring-boot-actuator-autoconfigure*null</t>
  </si>
  <si>
    <t>org.jodconverter*jodconverter-spring-boot-starter*4.4.2</t>
  </si>
  <si>
    <t>com.oscarjdbc*oscarJDBC16*1.0</t>
  </si>
  <si>
    <t>org.flowable*flowable-bpmn-layout*5.22.0</t>
  </si>
  <si>
    <t>com.aliyun.openservices*ots-public*2.2.4</t>
  </si>
  <si>
    <t>com.alibaba*fastjson*2.0.23</t>
  </si>
  <si>
    <t>javax.media*jai_core*1.1.3</t>
  </si>
  <si>
    <t>net.jodah*expiringmap*0.5.10</t>
  </si>
  <si>
    <t>fr.opensagres.xdocreport.fr.opensagres.xdocreport*core*2.0.2</t>
  </si>
  <si>
    <t>net.sf.json-lib*json-lib-ext-spring*1.0.2</t>
  </si>
  <si>
    <t>ch.ethz.ganymed*ganymed-ssh2*262</t>
  </si>
  <si>
    <t>org.junit.jupiter*junit-jupiter-api*5.4.0</t>
  </si>
  <si>
    <t>io.grpc*grpc-services*1.54.1</t>
  </si>
  <si>
    <t>com.aspose*aspose-cells*18.9</t>
  </si>
  <si>
    <t>net.opentsdb*opentsdb*2.3.2</t>
  </si>
  <si>
    <t>net.joelinn*quartz-redis-jobstore*2.3.2</t>
  </si>
  <si>
    <t>org.apache.spark.spark-streaming_2*12*3.3.0</t>
  </si>
  <si>
    <t>com.fasterxml.jackson.dataformat*jackson-dataformat-yaml*null</t>
  </si>
  <si>
    <t>org.apache.parquet*parquet-column*1.8.0</t>
  </si>
  <si>
    <t>org.apache.zookeeper*zookeeper*3.4.14</t>
  </si>
  <si>
    <t>com.ncr.teradata.TeraDriver*TeraDriver*1.0</t>
  </si>
  <si>
    <t>org.springframework.boot*spring-boot-starter-jetty*null</t>
  </si>
  <si>
    <t>com.dameng*Dm8JdbcDriver18*8.1.1.49</t>
  </si>
  <si>
    <t>org.codelibs*jcifs*1.3.18.3</t>
  </si>
  <si>
    <t>ognl*ognl*3.1.10</t>
  </si>
  <si>
    <t>org.mockito*mockito-core*2.0.44-beta</t>
  </si>
  <si>
    <t>net.sf.json-lib*json-lib*2.4</t>
  </si>
  <si>
    <t>com.teradata.jdbc*terajdbc4*17.20.00.08</t>
  </si>
  <si>
    <t>com.aliyun*hitsdb-client*0.3.6</t>
  </si>
  <si>
    <t>com.gbase.jdbc*gbase-connector-java*3.3.0.2</t>
  </si>
  <si>
    <t>org.apache.hbase*hbase-client*2.3.5</t>
  </si>
  <si>
    <t>javax.mail*mail*1.4.7</t>
  </si>
  <si>
    <t>tk.mybatis*mapper*4.1.5</t>
  </si>
  <si>
    <t>org.apache.james*apache-mime4j-dom*0.8.4</t>
  </si>
  <si>
    <t>com.gbasedbt.jdbc*gbasedbtjdbc*1.0</t>
  </si>
  <si>
    <t>org.jodconverter*jodconverter-core*4.4.2</t>
  </si>
  <si>
    <t>com.aliyun.oss*aliyun-sdk-oss*2.2.3</t>
  </si>
  <si>
    <t>cn.afterturn*easypoi-annotation*4.2.0</t>
  </si>
  <si>
    <t>org.apache.tika*tika-parsers*1.26</t>
  </si>
  <si>
    <t>org.springframework.cloud*spring-cloud-stream-binder-kafka*3.1.4</t>
  </si>
  <si>
    <t>org.docx4j*docx4j-JAXB-Internal*8.0.0</t>
  </si>
  <si>
    <t>com.emc.ecs*nfs-client*1.0.3</t>
  </si>
  <si>
    <t>org.apache.httpcomponents*httpmime*4.5.13</t>
  </si>
  <si>
    <t>org.springframework.cloud*spring-cloud-starter-consul-all*3.1.0</t>
  </si>
  <si>
    <t>org.codehaus.jackson*jackson-core-asl*1.9.6</t>
  </si>
  <si>
    <t>org.apache.tika*tika-app*1.26</t>
  </si>
  <si>
    <t>commons-logging*commons-logging*1.2</t>
  </si>
  <si>
    <t>org.apache.hive*hive-common*2.1.0</t>
  </si>
  <si>
    <t>com.github.miemiedev*mybatis-paginator*1.2.17</t>
  </si>
  <si>
    <t>com.jna*jna*1.0</t>
  </si>
  <si>
    <t>io.netty*netty-codec-http*4.1.14.Final</t>
  </si>
  <si>
    <t>com.github.stephenc.java-iso-tools*iso9660-writer*2.1.0</t>
  </si>
  <si>
    <t>junit*junit*4.13.1</t>
  </si>
  <si>
    <t>com.google.zxing*javase*3.4.0</t>
  </si>
  <si>
    <t>org.codehaus.groovy*groovy-all*2.1.9</t>
  </si>
  <si>
    <t>com.oscar*Driver*1.0</t>
  </si>
  <si>
    <t>com.github.albfernandez*javadbf*1.9.2</t>
  </si>
  <si>
    <t>io.netty*netty-resolver-dns*4.1.14.Final</t>
  </si>
  <si>
    <t>org.springframework.boot*spring-boot-starter-test*2.7.6</t>
  </si>
  <si>
    <t>dom4j*dom4j*1.6.1</t>
  </si>
  <si>
    <t>org*jaudiotagger*2.0.3</t>
  </si>
  <si>
    <t>com.clickhouse*clickhouse-jdbc*0.4.6</t>
  </si>
  <si>
    <t>cn.jpush.api*jpush-client*3.2.17</t>
  </si>
  <si>
    <t>com.itextpdf*itext7-core*7.1.16</t>
  </si>
  <si>
    <t>p6spy*p6spy*3.6.0</t>
  </si>
  <si>
    <t>com.jdom*jdom*1.1.1</t>
  </si>
  <si>
    <t>org.mongodb*mongodb-driver-sync*4.7.2</t>
  </si>
  <si>
    <t>org.springframework.boot*spring-boot-starter-quartz*2.7.6</t>
  </si>
  <si>
    <t>org.opendaylight.snmp*snmp*1.5.4</t>
  </si>
  <si>
    <t>org.apache.axis2*axis2-transport-local*1.7.9</t>
  </si>
  <si>
    <t>net.java.dev.jna*jna*5.10.0</t>
  </si>
  <si>
    <t>com.alibaba.datax*odpswriter*0.0.1-SNAPSHOT</t>
  </si>
  <si>
    <t>com.aliyun.phoenix*ali-phoenix-shaded-thin-client*4.12.0-AliHBase-1.1-0.5</t>
  </si>
  <si>
    <t>io.github.openfeign.form*feign-form*3.8.0</t>
  </si>
  <si>
    <t>org.pcap4j*pcap4j-packetfactory-static*1.8.2</t>
  </si>
  <si>
    <t>com.google.code.gson*gson*2.10.1</t>
  </si>
  <si>
    <t>org.eclipse.jetty*jetty-webapp*null</t>
  </si>
  <si>
    <t>com.alibaba.search.swift*swift_client*1.0.0</t>
  </si>
  <si>
    <t>com.dm*dm*16</t>
  </si>
  <si>
    <t>org.tukaani*xz*1.9</t>
  </si>
  <si>
    <t>org.mapstruct*mapstruct-processor*1.4.2.Final</t>
  </si>
  <si>
    <t>ch.qos.logback*logback-access*1.1.7</t>
  </si>
  <si>
    <t>org.apache.hive*hive-serde*2.1.0</t>
  </si>
  <si>
    <t>org.dcm4che.tool*dcm4che-tool*1.0</t>
  </si>
  <si>
    <t>org.springframework.cloud*spring-cloud-starter-netflix-hystrix*2.2.6.RELEASE</t>
  </si>
  <si>
    <t>org.activiti*activiti-bpmn-converter*5.22.0</t>
  </si>
  <si>
    <t>com.github.xiaoymin*swagger-bootstrap-ui*1.9.4</t>
  </si>
  <si>
    <t>org.apache.poi*poi*4.1.2</t>
  </si>
  <si>
    <t>org.apache.hbase*hbase-server*1.3.1</t>
  </si>
  <si>
    <t>com.gbasedbt.jdbc*zgbasedbtjdbc*1.0</t>
  </si>
  <si>
    <t>org.apache.thrift*libthrift*0.13.0</t>
  </si>
  <si>
    <t>com.alipay.oceanbase.jdbc*oceanbase-client*11.2.0.3</t>
  </si>
  <si>
    <t>org.seleniumhq.selenium*selenium-firefox-driver*4.0.0-alpha-6</t>
  </si>
  <si>
    <t>cpdetector*jargs*1.0.10</t>
  </si>
  <si>
    <t>org.json*json*20180813</t>
  </si>
  <si>
    <t>org.springframework.boot*spring-boot-starter-json*3.1.0</t>
  </si>
  <si>
    <t>org.springframework.cloud*spring-cloud-context*3.1.1</t>
  </si>
  <si>
    <t>org.mybatis*mybatis-spring*1.2.4</t>
  </si>
  <si>
    <t>org.apache.pdfbox*pdfbox*2.0.22</t>
  </si>
  <si>
    <t>org.apache.axis2*axis2-transport-http*1.7.9</t>
  </si>
  <si>
    <t>com.ibm.db2*jcc*11.1.4.4</t>
  </si>
  <si>
    <t>com.dameng*DmJdbcDriver18*8.1.2.141</t>
  </si>
  <si>
    <t>org.dom4j*dom4j*2.1.3</t>
  </si>
  <si>
    <t>com.intersystems.jdbc*IRISDriver*3.3.1</t>
  </si>
  <si>
    <t>net.sf.ucanaccess*ucanaccess*5.0.1</t>
  </si>
  <si>
    <t>org.apache.poi*poi-scratchpad*4.1.2</t>
  </si>
  <si>
    <t>com.squareup.okhttp3*okhttp*4.10.0</t>
  </si>
  <si>
    <t>org.springframework.boot*spring-boot-starter-webflux*null</t>
  </si>
  <si>
    <t>com.amazonaws*aws-java-sdk-s3*1.11.125</t>
  </si>
  <si>
    <t>com.github.jai-imageio*jai-imageio-core*1.4.0</t>
  </si>
  <si>
    <t>org.apache.tika*tika-core*2.4.1</t>
  </si>
  <si>
    <t>net.devh*grpc-client-spring-boot-starter*2.14.0.RELEASE</t>
  </si>
  <si>
    <t>org.apache.hadoop*hadoop-hdfs*3.3.6</t>
  </si>
  <si>
    <t>org.apache.hadoop*hadoop-common*3.3.6</t>
  </si>
  <si>
    <t>org.scala-lang*scala-library*2.10.6</t>
  </si>
  <si>
    <t>com.alipay.oceanbase*oceanbase-connector-java*3.2.0</t>
  </si>
  <si>
    <t>com.github.votoanthuan*sigar*1.6.4</t>
  </si>
  <si>
    <t>com.github.jai-imageio*jai-imageio-jpeg2000*1.4.0</t>
  </si>
  <si>
    <t>com.baomidou*mybatis-plus-annotation*3.5.3.1</t>
  </si>
  <si>
    <t>com.aspose*aspose-words*16.8.0</t>
  </si>
  <si>
    <t>org.apache.parquet*parquet-hadoop*1.8.1</t>
  </si>
  <si>
    <t>com.googlecode.aviator*aviator*3.1.0</t>
  </si>
  <si>
    <t>com.alibaba.hbase*alihbase-connector*1.0.4</t>
  </si>
  <si>
    <t>net.sourceforge.javacsv*javacsv*2.0</t>
  </si>
  <si>
    <t>org.anarres.lzo*lzo-core*1.0.5</t>
  </si>
  <si>
    <t>org.apache.james*apache-mime4j-core*0.8.4</t>
  </si>
  <si>
    <t>org.samba.jcifs*jcifs*1.3.14-kohsuke-1</t>
  </si>
  <si>
    <t>cn.easyproject*orai18n*12.1.0.2.0</t>
  </si>
  <si>
    <t>com.oracle.ojdbc*ojdbc8*19.3.0.0</t>
  </si>
  <si>
    <t>org.springframework.cloud*spring-cloud-starter-feign*1.4.6.RELEASE</t>
  </si>
  <si>
    <t>org.apache.httpcomponents*httpcore-nio*4.4.10</t>
  </si>
  <si>
    <t>io.netty*netty-all*4.1.90.Final</t>
  </si>
  <si>
    <t>net.sf.dozer*dozer-spring*5.5.1</t>
  </si>
  <si>
    <t>com.alibaba*datax-common-20220105*1.0</t>
  </si>
  <si>
    <t>com.taosdata.jdbc*taos-jdbcdriver*2.0.34</t>
  </si>
  <si>
    <t>com.gbasedbt.jdbc*Driver*1.0</t>
  </si>
  <si>
    <t>commons-net*commons-net*3.8.0</t>
  </si>
  <si>
    <t>com.ibm.icu*icu4j*71.1</t>
  </si>
  <si>
    <t>io.grpc*grpc-core*1.54.1</t>
  </si>
  <si>
    <t>org.apache.spark.spark-sql_2*12*3.3.0</t>
  </si>
  <si>
    <t>org.apache.httpcomponents*httpasyncclient*4.1.4</t>
  </si>
  <si>
    <t>org.springframework.boot*spring-boot-starter-data-jdbc*2.7.18</t>
  </si>
  <si>
    <t>fr.opensagres.xdocreport.org.apache.poi.xwpf.converter*xhtml*1.0.6</t>
  </si>
  <si>
    <t>com.github.ulisesbocchio*jasypt-spring-boot*3.0.4</t>
  </si>
  <si>
    <t>org.slf4j*slf4j-api*2.0.7</t>
  </si>
  <si>
    <t>org.springframework.boot*spring-boot-starter-thymeleaf*null</t>
  </si>
  <si>
    <t>com.ibm.db2*db2jcc4*11.1.4.4</t>
  </si>
  <si>
    <t>com.huaban*jieba-analysis*1.0.2</t>
  </si>
  <si>
    <t>log4j*log4j*1.2.17</t>
  </si>
  <si>
    <t>io.github.openfeign*feign-core*11.0</t>
  </si>
  <si>
    <t>aspose*aspose-cells*18.9</t>
  </si>
  <si>
    <t>org.hibernate*hibernate-core*5.5.2.Final</t>
  </si>
  <si>
    <t>org.objectweb.joram*jftp*1.52</t>
  </si>
  <si>
    <t>kingbase8*hibernate-Finaldialect*5.4.6</t>
  </si>
  <si>
    <t>com.github.wujun234*uid-generator-spring-boot-starter*1.0.3.RELEASE</t>
  </si>
  <si>
    <t>org.jsoup*jsoup*1.15.2</t>
  </si>
  <si>
    <t>com.hive*hive*1.0</t>
  </si>
  <si>
    <t>org.apache.phoenix*phoenix-queryserver-client*4.12.0-AliHBase-1.1-0.5</t>
  </si>
  <si>
    <t>io.springfox*springfox-swagger-ui*2.7.0</t>
  </si>
  <si>
    <t>net.sourceforge.dynamicreports*dynamicreports-core*4.0.0</t>
  </si>
  <si>
    <t>com.aliyun.openservices*tablestore-streamclient*1.0.0</t>
  </si>
  <si>
    <t>org.springframework*spring-jdbc*5.3.34</t>
  </si>
  <si>
    <t>com.google.code.simple-spring-memcached*spymemcached*2.8.1</t>
  </si>
  <si>
    <t>org.mockito*mockito-all*1.9.5</t>
  </si>
  <si>
    <t>org.pcap4j*pcap4j-sample*${project.version}</t>
  </si>
  <si>
    <t>commons-io*commons-io*2.11.0</t>
  </si>
  <si>
    <t>net.oschina.zcx7878*fastdfs-client-java*1.27.0.0</t>
  </si>
  <si>
    <t>net.sourceforge.jchardet*jchardet*1.0</t>
  </si>
  <si>
    <t>org.apache.kafka*kafka-clients*3.5.1</t>
  </si>
  <si>
    <t>org.eclipse.jetty*jetty-jmx*null</t>
  </si>
  <si>
    <t>com.github.javaparser*javaparser-core*3.25.4</t>
  </si>
  <si>
    <t>org.springframework.boot*spring-boot-starter-freemarker*null</t>
  </si>
  <si>
    <t>com.itextpdf*itextpdf*5.5.13.3</t>
  </si>
  <si>
    <t>io.airlift*aircompressor*0.3</t>
  </si>
  <si>
    <t>com.aliyun.odps*odps-sdk-core*0.20.7-public</t>
  </si>
  <si>
    <t>org.apache.james*apache-mime4j-storage*0.8.4</t>
  </si>
  <si>
    <t>io.minio*minio*8.4.6</t>
  </si>
  <si>
    <t>com.kingbase8*kingbase8*8.6.0</t>
  </si>
  <si>
    <t>com.dameng*dm-jdbc*1.8</t>
  </si>
  <si>
    <t>ppas*ppas*16</t>
  </si>
  <si>
    <t>org.bytedeco*ffmpeg*4.2.1-1.5.2</t>
  </si>
  <si>
    <t>com.github.jsqlparser*jsqlparser*4.4</t>
  </si>
  <si>
    <t>org.apache.httpcomponents*httpclient*4.5.13</t>
  </si>
  <si>
    <t>org.apache.axis2*axis2-spring*1.7.9</t>
  </si>
  <si>
    <t>commons-pool*commons-pool*1.6</t>
  </si>
  <si>
    <t>com.alibaba*druid-spring-boot-starter*1.2.9</t>
  </si>
  <si>
    <t>com.github.pagehelper*pagehelper*5.1.8</t>
  </si>
  <si>
    <t>com.alibaba*easyexcel*3.3.3</t>
  </si>
  <si>
    <t>jakarta.validation.jakarta*validation-api*null</t>
  </si>
  <si>
    <t>cn.afterturn*easypoi-web*4.2.0</t>
  </si>
  <si>
    <t>org.apache.commons*commons-email*1.5</t>
  </si>
  <si>
    <t>org.springframework.boot*spring-boot-starter-data-elasticsearch*null</t>
  </si>
  <si>
    <t>org.graalvm.sdk*graal-sdk*21.3.0</t>
  </si>
  <si>
    <t>com.sun*jftp*3.0.9</t>
  </si>
  <si>
    <t>org.apache.ant*ant*1.9.7</t>
  </si>
  <si>
    <t>com.github.ulisesbocchio*jasypt-spring-boot-starter*3.0.4</t>
  </si>
  <si>
    <t>com.alibaba*datax-transformer-20220105*1.0</t>
  </si>
  <si>
    <t>org.springframework.cloud*spring-cloud-starter-bootstrap*3.1.1</t>
  </si>
  <si>
    <t>com.mybatis-flex*mybatis-flex-dependencies*1.8.9</t>
  </si>
  <si>
    <t>org.apache.kafka.kafka_2*12*3.4.0</t>
  </si>
  <si>
    <t>commons-codec*commons-codec*1.11</t>
  </si>
  <si>
    <t>fr.opensagres.xdocreport.fr.opensagres.xdocreport*template*2.0.2</t>
  </si>
  <si>
    <t>org.docx4j*docx4j-JAXB-MOXy*8.0.0</t>
  </si>
  <si>
    <t>org.luaj*luaj-jse*3.0.1</t>
  </si>
  <si>
    <t>org.springframework*spring-context*5.3.34</t>
  </si>
  <si>
    <t>com.googlecode.juniversalchardet*juniversalchardet*1.0.3</t>
  </si>
  <si>
    <t>org.redisson*redisson-spring-boot-starter*3.11.0</t>
  </si>
  <si>
    <t>org.eclipse.jetty*jetty-server*null</t>
  </si>
  <si>
    <t>org.springframework.boot*spring-boot-starter-validation*null</t>
  </si>
  <si>
    <t>org.jetbrains.kotlin*kotlin-stdlib*1.3.70</t>
  </si>
  <si>
    <t>org.springframework*spring-tx*5.3.34</t>
  </si>
  <si>
    <t>com.hankcs*hanlp*portable-1.7.8</t>
  </si>
  <si>
    <t>io.netty*netty-codec-http2*4.1.14.Final</t>
  </si>
  <si>
    <t>org.springframework.boot*spring-boot-starter*2.7.6</t>
  </si>
  <si>
    <t>org.springframework.boot*spring-boot-test*2.7.6</t>
  </si>
  <si>
    <t>org.activiti*activiti-spring*5.22.0</t>
  </si>
  <si>
    <t>org.apache.hadoop*hadoop-yarn-common*3.3.1</t>
  </si>
  <si>
    <t>com.oracle*ojdbc6*11.2.0.3</t>
  </si>
  <si>
    <t>net.sourceforge.tess4j*tess4j*4.5.4</t>
  </si>
  <si>
    <t>io.searchbox*jest*2.4.0</t>
  </si>
  <si>
    <t>org.springframework*spring-web*5.3.34</t>
  </si>
  <si>
    <t>com.google.protobuf*protobuf-java*3.22.2</t>
  </si>
  <si>
    <t>org.aspectj*aspectjrt*1.9.7.M3</t>
  </si>
  <si>
    <t>com.aliyun*dingtalk*2.0.18</t>
  </si>
  <si>
    <t>org.springframework.security*spring-security-web*null</t>
  </si>
  <si>
    <t>com.gbase*gbase*1.0</t>
  </si>
  <si>
    <t>cpdetector*cpdetector*1.0.10</t>
  </si>
  <si>
    <t>org.apache.pdfbox*jbig2-imageio*3.0.4</t>
  </si>
  <si>
    <t>fr.opensagres.xdocreport.fr.opensagres.xdocreport.template*freemarker*2.0.2</t>
  </si>
  <si>
    <t>com.microsoft.sqlserver*mssql-jdbc*null</t>
  </si>
  <si>
    <t>org.apache.dubbo*dubbo-serialization-fst*2.7.19</t>
  </si>
  <si>
    <t>net.coobird*thumbnailator*0.4.8</t>
  </si>
  <si>
    <t>cn.hutool*hutool-all*5.8.26</t>
  </si>
  <si>
    <t>org.springframework*spring-core*5.3.34</t>
  </si>
  <si>
    <t>org.apache.commons*commons-io*1.3.2</t>
  </si>
  <si>
    <t>org.apache.tomcat.embed*tomcat-embed-core*9.0.86</t>
  </si>
  <si>
    <t>org.powermock*powermock-api-mockito*1.4.10</t>
  </si>
  <si>
    <t>eu.bitwalker*UserAgentUtils*1.21</t>
  </si>
  <si>
    <t>org.apache.hbase*hbase-common*1.1.3</t>
  </si>
  <si>
    <t>com.devskiller*jfairy*0.6.4</t>
  </si>
  <si>
    <t>org.thymeleaf*thymeleaf*3.0.11.RELEASE</t>
  </si>
  <si>
    <t>org.fusesource*sigar*1.6.4</t>
  </si>
  <si>
    <t>io.jsonwebtoken*jjwt*0.9.1</t>
  </si>
  <si>
    <t>org.apache.commons*commons-text*1.10.0</t>
  </si>
  <si>
    <t>com.alibaba.fastjson2*fastjson2*2.0.33</t>
  </si>
  <si>
    <t>org.activiti*activiti-common-rest*5.22.0</t>
  </si>
  <si>
    <t>org.activiti*activiti-process-validation*5.22.0</t>
  </si>
  <si>
    <t>net.sf.dozer*dozer*5.5.1</t>
  </si>
  <si>
    <t>com.deepoove*poi-tl*1.3.1</t>
  </si>
  <si>
    <t>com.alibaba.datax*datax-all*0.0.1-SNAPSHOT</t>
  </si>
  <si>
    <t>org.apache.tomcat.embed*tomcat-embed-jasper*null</t>
  </si>
  <si>
    <t>com.oscar*oscarJDBC*16</t>
  </si>
  <si>
    <t>org.apache.commons*commons-compress*1.21</t>
  </si>
  <si>
    <t>com.alibaba.datax*datax-transformer*0.0.1-SNAPSHOT</t>
  </si>
  <si>
    <t>org.apache.hadoop*hadoop-auth*3.1.3</t>
  </si>
  <si>
    <t>com.aliyun*alibaba-dingtalk-service-sdk*2.0.0</t>
  </si>
  <si>
    <t>com.google.zxing*core*3.4.0</t>
  </si>
  <si>
    <t>cloudera.impala.jdbc41*Driver*1.0</t>
  </si>
  <si>
    <t>org.apache.spark.spark-streaming-kafka-0-10_2*12*3.4.0</t>
  </si>
  <si>
    <t>org.junit.platform*junit-platform-launcher*null</t>
  </si>
  <si>
    <t>com.baomidou*mybatis-plus*3.5.3.1</t>
  </si>
  <si>
    <t>org.springframework.boot*spring-boot-dependencies*2.7.6</t>
  </si>
  <si>
    <t>com.github.oshi*oshi-core*5.6.1</t>
  </si>
  <si>
    <t>org.springframework*spring-beans*5.3.34</t>
  </si>
  <si>
    <t>org.springframework.boot*spring-boot-starter-data-jpa*null</t>
  </si>
  <si>
    <t>mysql*mysql-connector-java*8.0.32</t>
  </si>
  <si>
    <t>org.springframework*spring-context-support*5.3.34</t>
  </si>
  <si>
    <t>io.projectreactor*reactor-core*null</t>
  </si>
  <si>
    <t>org.quartz-scheduler*quartz-jobs*2.3.1</t>
  </si>
  <si>
    <t>org.apache.commons*commons-csv*1.9.0</t>
  </si>
  <si>
    <t>io.netty*netty-resolver*4.1.14.Final</t>
  </si>
  <si>
    <t>org.hibernate*hibernate-entitymanager*5.5.2.Final</t>
  </si>
  <si>
    <t>org.apache.poi*ooxml-schemas*1.4</t>
  </si>
  <si>
    <t>org.mybatis.spring.boot*mybatis-spring-boot-starter*3.4.5</t>
  </si>
  <si>
    <t>com.aliyun.phoenix*ali-phoenix-core*4.12.0-AliHBase-1.1-0.5</t>
  </si>
  <si>
    <t>org.lz4*lz4-java*1.8.0</t>
  </si>
  <si>
    <t>com.cloudbees*syslog-java-client*1.1.7</t>
  </si>
  <si>
    <t>org.apache.commons*commons-pool2*2.11.1</t>
  </si>
  <si>
    <t>com.github.tobato*fastdfs-client*1.27.2</t>
  </si>
  <si>
    <t>org.thymeleaf*thymeleaf-spring5*3.0.11.RELEASE</t>
  </si>
  <si>
    <t>com.ibm.db2.jcc*db2jcc*db2jcc4</t>
  </si>
  <si>
    <t>com.oscar*oscar*7.0.8</t>
  </si>
  <si>
    <t>org.apache.xmlbeans*xmlbeans*2.3.0</t>
  </si>
  <si>
    <t>org.apache.poi*poi-ooxml-schemas*4.1.2</t>
  </si>
  <si>
    <t>org.springframework.retry*spring-retry*1.2.2.RELEASE</t>
  </si>
  <si>
    <t>org.reflections*reflections*0.9.12</t>
  </si>
  <si>
    <t>com.lmax*disruptor*3.4.4</t>
  </si>
  <si>
    <t>org.apache.spark.spark-hive_2*12*3.0.2</t>
  </si>
  <si>
    <t>org.springframework.boot*spring-boot-actuator*null</t>
  </si>
  <si>
    <t>org.springframework.boot*spring-boot-starter-data-redis*2.3.0.RELEASE</t>
  </si>
  <si>
    <t>com.itextpdf*itext-asian*5.2.0</t>
  </si>
  <si>
    <t>com.netflix.feign*feign-gson*8.18.0</t>
  </si>
  <si>
    <t>com.highgo*HgdbJdbc*6.2.2</t>
  </si>
  <si>
    <t>com.github.jiangxincode*cpdetector*1.0.10</t>
  </si>
  <si>
    <t>net.sf.ehcache*ehcache*2.10.9.2</t>
  </si>
  <si>
    <t>com.alibaba.datax*datax-core*0.0.1-SNAPSHOT</t>
  </si>
  <si>
    <t>org.apache.hive*hive-jdbc*2.3.9</t>
  </si>
  <si>
    <t>javax.el.javax*el-api*3.0.0</t>
  </si>
  <si>
    <t>org.apache.spark.spark-core_2*12*3.3.0</t>
  </si>
  <si>
    <t>com.intersys.jdbc*CacheDriver*11.2.0.3</t>
  </si>
  <si>
    <t>org.pcap4j*pcap4j-core*1.8.2</t>
  </si>
  <si>
    <t>com.sybase*jconn3*1.0.0-SNAPSHOT</t>
  </si>
  <si>
    <t>io.netty*netty-handler*4.1.14.Final</t>
  </si>
  <si>
    <t>org.codehaus.jackson*jackson-mapper-asl*1.9.13</t>
  </si>
  <si>
    <t>com.pivotal.jdbc*GreenplumDriver*1.0</t>
  </si>
  <si>
    <t>io.github.openfeign*feign-okhttp*10.2.0</t>
  </si>
  <si>
    <t>org.hsqldb*hsqldb*2.7.1</t>
  </si>
  <si>
    <t>com.mybatis-flex*mybatis-flex-processor*1.8.3</t>
  </si>
  <si>
    <t>com.thoughtworks.xstream*xstream*1.4.19</t>
  </si>
  <si>
    <t>org.apache.commons*commons-lang3*3.12.0</t>
  </si>
  <si>
    <t>fr.opensagres.xdocreport.fr.opensagres.xdocreport.document*docx*2.0.2</t>
  </si>
  <si>
    <t>org.codehaus.janino*janino*3.0.8</t>
  </si>
  <si>
    <t>com.jconn4*jconn4*1.0</t>
  </si>
  <si>
    <t>org.springframework.boot*spring-boot-starter-aop*null</t>
  </si>
  <si>
    <t>org.springframework.boot*spring-boot-starter-jdbc*null</t>
  </si>
  <si>
    <t>org.projectlombok*lombok*1.18.24</t>
  </si>
  <si>
    <t>ch.qos.logback*logback-classic*1.4.7</t>
  </si>
  <si>
    <t>com.github.pagehelper*pagehelper-spring-boot-starter*1.4.2</t>
  </si>
  <si>
    <t>javax.servlet.javax*servlet-api*4.0.1</t>
  </si>
  <si>
    <t>com.alibaba.cloud.analyticdb*adbclient*1.0.2</t>
  </si>
  <si>
    <t>org.apache.httpcomponents*fluent-hc*4.5.13</t>
  </si>
  <si>
    <t>org.apache.commons*commons-exec*1.3</t>
  </si>
  <si>
    <t>tech.blueglacier*email-mime-parser*21.0.2</t>
  </si>
  <si>
    <t>commons-configuration*commons-configuration*1.10</t>
  </si>
  <si>
    <t>org.apache.pdfbox*pdfbox-tools*2.0.4</t>
  </si>
  <si>
    <t>org.apache.calcite*calcite-core*1.37.0</t>
  </si>
  <si>
    <t>org.apache.kudu*kudu-client*1.11.1</t>
  </si>
  <si>
    <t>com.alibaba.datax*datax-common*0.0.1-SNAPSHOT</t>
  </si>
  <si>
    <t>org.jfree*jfreechart*1.5.4</t>
  </si>
  <si>
    <t>com.dameng.DmDialect-for-hibernate5*3*8.1.2.79</t>
  </si>
  <si>
    <t>org.activiti*activiti-bpmn-model*5.22.0</t>
  </si>
  <si>
    <t>org.jodconverter*jodconverter-local*4.4.6</t>
  </si>
  <si>
    <t>jcifs*jcifs*1.3.17</t>
  </si>
  <si>
    <t>io.netty*netty-codec-socks*4.1.14.Final</t>
  </si>
  <si>
    <t>org.crazycake*shiro-redis*3.3.1</t>
  </si>
  <si>
    <t>commons-dbcp*commons-dbcp*1.4</t>
  </si>
  <si>
    <t>org.springframework.boot*spring-boot-starter-web-services*null</t>
  </si>
  <si>
    <t>org.apache.poi*poi-examples*4.0.0</t>
  </si>
  <si>
    <t>org.activiti*activiti-image-generator*5.22.0</t>
  </si>
  <si>
    <t>org.pcap4j*pcap4j*1.8.3-SNAPSHOT</t>
  </si>
  <si>
    <t>org.apache.tomcat.embed*tomcat-embed-el*9.0.86</t>
  </si>
  <si>
    <t>io.grpc*grpc-protobuf*1.54.1</t>
  </si>
  <si>
    <t>com.sun.mail.javax*mail*1.6.2</t>
  </si>
  <si>
    <t>org.redisson*redisson*3.15.6</t>
  </si>
  <si>
    <t>com.taobao.tddl*tddl-client*5.1.22-1</t>
  </si>
  <si>
    <t>org.springframework*spring-oxm*5.3.34</t>
  </si>
  <si>
    <t>ru.yandex.clickhouse*clickhouse-jdbc*0.3.1</t>
  </si>
  <si>
    <t>net.sf.ezmorph*ezmorph*1.0.6</t>
  </si>
  <si>
    <t>org.apache.logging.log4j.log4j-1*2-api*2.18.0</t>
  </si>
  <si>
    <t>com.fasterxml.jackson.module.jackson-module-scala_2*13*null</t>
  </si>
  <si>
    <t>org.activiti*activiti-spring-boot-starter-basic*5.22.0</t>
  </si>
  <si>
    <t>com.mchange*c3p0*0.9.5.4</t>
  </si>
  <si>
    <t>com.fasterxml.jackson.module.jackson-module-scala_2*10*2.10.3</t>
  </si>
  <si>
    <t>备注</t>
  </si>
  <si>
    <t>1、中信文档加密项目_客户端win11适配及问题修复第一轮功能测试-无异常
2、中信文档加密项目_客户端win11适配及问题修复第二轮功能测试-无异常
3、中信文档加密项目_客户端win11适配及问题修复第三轮功能测试-发现问题7个(WPS版本技术边界问题、偶现问题、历史遗留问题；第二轮后更换WPS版本，导致问题出现，开会沟通后能解决的都需要解决)
4、中信文档加密项目_客户端win11适配及问题修复第四轮功能测试-遗留1个后续版本解决(#15782)</t>
  </si>
  <si>
    <t>张振鑫</t>
  </si>
  <si>
    <t>杨建华</t>
  </si>
  <si>
    <t>1、扫描管控自启动及报表系统审计日志适配云打印附件下载接口测试-无异常</t>
  </si>
  <si>
    <t>1、浙商银行DLP&amp;NDLP联合测试--无异常</t>
  </si>
  <si>
    <t>孙鑫</t>
  </si>
  <si>
    <t xml:space="preserve">1、交银租赁DLPSpring漏洞修复第一轮功能测试-无异常
</t>
  </si>
  <si>
    <t>曹建强</t>
  </si>
  <si>
    <t>1、中信文档加密项目_服务端升级任务批量下发及克隆机问题处理第一轮功能测试-无异常
2、中信文档加密项目_服务端升级任务批量下发及克隆机问题处理第二轮功能测试-无异常
3、中信文档加密项目_服务端升级任务批量下发及克隆机问题处理第三轮功能测试-遗留1个优化问题后续版本优化</t>
  </si>
  <si>
    <t>1、高法503第二轮新引入问题2个（#15901、#15920）-满足红线
2、中信文档加密项目_服务端升级任务批量下发及克隆机问题处理第一轮功能测试-无异常
3、中信文档加密项目_服务端升级任务批量下发及克隆机问题处理第二轮功能测试-无异常
4、中信文档加密项目_服务端升级任务批量下发及克隆机问题处理第三轮功能测试-遗留1个优化问题后续版本优化</t>
  </si>
  <si>
    <t>终端V540-f03版本，第一轮提测功能缺失（5月）；</t>
  </si>
  <si>
    <t>合规V500第二轮新引入1个（#16727）</t>
  </si>
  <si>
    <t>熊阳</t>
  </si>
  <si>
    <t>1、浙商银行NDLP项目-用户删除修改redis未同步第一轮-版本退回--满足红线
2、浦发银行邮件dlp测试期间研发在未告知测试情况下私自更换项目包，测试快结束时测出功能问题才发现项目包不对，影响测试进度
3、浦发银行邮件dlp漏洞修复第二轮提测延期，但是和项目经理进行过变更沟通。</t>
  </si>
  <si>
    <t>1、长安银行跨月审批第一轮测试--无异常</t>
  </si>
  <si>
    <t>1、【浙商银行】DLP&amp;NDLP联合测试--无异常</t>
  </si>
  <si>
    <t>1、上海农商行NDLP_安全漏洞修复第二轮功能测试-无异常
1、苏州银行邮件dlp生产环境bug修复第一轮功能测试-无异常</t>
  </si>
  <si>
    <t>孙泽林</t>
  </si>
  <si>
    <t>1、管控540-B01版本-验证不通过1个（#16065）</t>
  </si>
  <si>
    <t>杨上飞</t>
  </si>
  <si>
    <t>1、脱敏253第一轮功能测试无异常</t>
  </si>
  <si>
    <t>1、数据治理V530F01功能测试--无异常
2、数据治理V532B01功能测试--无异常
3、存储防泄漏第二轮新引入1个（#16935）</t>
  </si>
  <si>
    <t>刘文杰</t>
  </si>
  <si>
    <t>任建强</t>
  </si>
  <si>
    <t>1、【浙商银行管控】组织架构问题修复测试--无异常</t>
  </si>
  <si>
    <t>1、统一平台bugfix版本-无异常</t>
  </si>
  <si>
    <t>1、数据治理V530F01功能测试--无异常
1、数据治理V532B01功能测试--无异常</t>
  </si>
  <si>
    <t>1、存储521第一轮问题验证不通过1个（#16625）</t>
  </si>
  <si>
    <t>1、数据治理V530F01功能测试--无异常
1、数据治理V532B01功能测试--第一轮新引入一个（#16012）</t>
  </si>
  <si>
    <t>魏荣</t>
  </si>
  <si>
    <t>1、存储防泄漏第二轮新引入1个（#16961）
2、存储521第一轮提测冒烟不通过---满足红线</t>
  </si>
  <si>
    <t>1、浙商银行管控组织架构问题修复测试--无异常
2、邮储银行数据防泄漏项目运维平台potainer sourceMap漏洞修复验证-无异常</t>
  </si>
  <si>
    <t>1、上海银行用户同步优化-测试暂停（需求未明确）</t>
  </si>
  <si>
    <t>1、存储253性能 oracle稳定性场景不通过问题解决已超5个工作日（#16637）---满足红线
2、存储V521F01版本新引入问题1个（#16964）</t>
  </si>
  <si>
    <t>1、跨网v5.2.0第一轮性能测试-超过5个工作日未解决（#16137）--满足红线</t>
  </si>
  <si>
    <t>1、跨网v5.2.0第二轮功能测试-新引入1个（#16820）</t>
  </si>
  <si>
    <t>1、跨网v5.2.0第二轮功能测试-验证不通过1个（#16109）</t>
  </si>
  <si>
    <t>1、跨网v5.2.0第二轮功能测试-验证不通过1个（#16122）</t>
  </si>
  <si>
    <t>1、跨网v5.2.0第二轮功能测试-验证不通过1个（#16043）</t>
  </si>
  <si>
    <t>1、跨网v5.2.0第二轮功能测试-新引入2个（#16540、#16533）-满足红线
2、跨网v5.2.0第二轮功能测试-验证不通过2个（#16290、#16061）-满足红线</t>
  </si>
  <si>
    <t>1、脱敏253第一轮冒烟测试不通过---魏冬冬</t>
  </si>
  <si>
    <t>谭开龙</t>
  </si>
  <si>
    <t>张宏</t>
  </si>
  <si>
    <t>数审V3.3.0预发布延期至5.20，延期12个工作日（高配性能问题#15984）-满足红线</t>
  </si>
  <si>
    <t>李源</t>
  </si>
  <si>
    <t>李俊恒</t>
  </si>
  <si>
    <t>胡杰</t>
  </si>
  <si>
    <t>1、脱敏253性能测试方案、性能测试计划输出 ---无异常
2、脱敏253资源协调，数据库铺底 ---无异常
3、统一平台冒烟用例web自动化实现 ---无异常
4、打包节点minio单机环境部署，基础镜像维护 ---无异常
5、数审330性能测试跟踪
6、跨网520、存储521性能测试跟踪 ---无异常</t>
  </si>
  <si>
    <t>1、脱敏253数据库安装铺底 ---无异常</t>
  </si>
  <si>
    <t>1、数据库安全与审计系统V3.3性能第二轮测试---无异常
2、存储数据防泄漏系统V5.2.1版本第一轮性能测试---无异常
3、脱敏253部分数据库搭建及测试数据铺底---进度汇报不及时
4、脱敏253性能测试方案整理优化---输出结果与预期不符
5、数审330性能测试</t>
  </si>
  <si>
    <t>1、跨网v5.2.0 第一轮性能测试 --- 进度延期，两处数据计算错误，已修改
2、脱敏253部分数据库安装、铺底 ---进度汇报不及时
3、跨网521业务链路图输出 ---输出结果不符合预期</t>
  </si>
  <si>
    <t>1、统一平台、管控、数据治理、脱敏bugfix版本问题跟踪处理-无异常
2、数审、运维、管控、治理新版本/F版本产规时间变更后计划同步调整更新-无异常
3、mysql、clickhouse、docker portainer等漏洞升级验证-无异常
4、统一平台540、运维3.0、数审330质量分析报告输出-无异常
5、各产品功能测试方案、大纲等核查确认-无异常</t>
  </si>
  <si>
    <t>1、【浙商银行管控】组织架构问题修复测试--无异常
2、【浙商银行】DLP&amp;NDLP联合测试--无异常</t>
  </si>
  <si>
    <t>1、扫描管控自启动及报表系统审计日志适配云打印附件下载接口测试-无异常
2、统一平台及运维bugfix版本测试-无异常
3、统一平台5.4.1版本测试大纲梳理-异常场景较少，已补充
4、数据脱敏系统第一轮测试-无异常</t>
  </si>
  <si>
    <t>1、数据治理V532B01功能测试--无异常
2、中信文档加密-win11透明加解密--无异常</t>
  </si>
  <si>
    <t>1、运维平台V3.1版本测试用例、用例大纲-无异常
2、统一平台V5.4.1版本测试用例-无异常
3、上海银行用户同步优化-测试暂停</t>
  </si>
  <si>
    <t>1、数据治理V530F01功能测试--无异常（项目生产环境数据手动处理过，导致功能在现场未达到预期）
2、数据脱敏V253第一轮功能测试--无异常
3、数据治理V532B01功能测试--无异常
4、编写数据脱敏V253测试用例--无异常</t>
  </si>
  <si>
    <t>1、脱敏251B01功能测试无异常
2、治理532F01第一轮功能测试无异常
3、脱敏235第一轮功能测试无异常
4、编写脱敏253测试用例、测试大纲、测试方案、评审修改-异常场景用例较少，已补充
5、脱敏产品设备生产及基础功能验证-无异常</t>
  </si>
  <si>
    <t>1、中信银行文档加密项目第一轮测试-无异常
2、高法V503第二轮测试遗漏1个-#15988
3、宿城公安项目第二、三轮测试-无异常
4、治理530F01功能测试-无异常
5、数据脱敏253第一轮测试-无异常</t>
  </si>
  <si>
    <t>1、跨网V5.2.0一轮功能测试遗漏1个（#16636）
2、脱敏V2.5.3一轮功能测试正常
3、数审V3.4.0功能测试方案、大纲无异常
4、数审V3.3.0最终包验证无异常</t>
  </si>
  <si>
    <t>1、内测环境的升级、维护-无异常
2、V540预发布问题跟踪、验证-无异常
3、终端V540-F版本、跨网V512-F版本计划、跟进-无异常
4、终端V541前期准备跟进-无异常
5、合规V500、跨网V520测试进度跟进-无异常</t>
  </si>
  <si>
    <t>1、编写V541版本测试用例、评审、修改-无异常
2、终端V540_F03第一轮功能测试-无异常
3、整理V540_F03版本测试用例-无异常</t>
  </si>
  <si>
    <t>1、编写V541版本测试用例、评审、修改-无异常
2、编写并评审兴化项目测试用例（跨网对接OA系统的审批功能）-无异常
3、跨网V520第二轮测试-遗漏两个（#17061、#16901）
4、跨网V512F02的测试用例编写并评审-无异常
5、高法V503第三轮测试-无异常
6、合规V500升级及基础功能测试-无异常
7、编写跨网V520的用户手册-无异常</t>
  </si>
  <si>
    <t>1、编写V541版本测试用例、修改-无异常
2、终端V540_F03第一轮功能测试-无异常
3、整理V540_F01版本测试用例-无异常
4、移动警务用例编写-无异常
5、高法v503第二轮测试-无异常</t>
  </si>
  <si>
    <t xml:space="preserve">1、编写V541版本测试用例编写、修改-无异常
2、终端V540_F03第一轮功能测试-无异常
3、高法V503第二轮测试-无异常
4、中信银行文档加密项目-无异常
</t>
  </si>
  <si>
    <t>1、编写V541版本测试用例、评审、修改-无异常
2、终端V540_F03第一轮基本功能测试-无异常
3、整理V540_F01第二轮基本功能测试-无异常
4、合规V500测试用例编写及修改-无异常
5、合规V500功能测试-第一轮性能测试跟踪不及时</t>
  </si>
  <si>
    <t>1.终端V540预发布问题验证（升级环境）--无异常
2.终端V541测试用例编写及修改（主动发现功能）--缺少场景测试用例，不满足交付预期
3.中信文档加密项目测试--无异常
4.徽商银行二开需求项目第二、三轮测试--无异常
5.终端V540F01第一轮功能测试--无异常</t>
  </si>
  <si>
    <t>1、终端541用例编写---无异常
2、【高法v503】第二轮测试---遗漏一个#15955
3、【高法v503】第三轮测试---无异常
4、中信项目测试---无异常
5、合规性能测试和性能报告编写---无异常
6、终端540-F01第一轮测试和相关文档编写---无异常</t>
  </si>
  <si>
    <t>1、终端V541测试用例编写及修改--缺少部分场景测试用例
2、终端V540预发布问题验证--无异常
3、合规工具V500第一轮、第二轮、第三轮测试和文档输出-无异常</t>
  </si>
  <si>
    <t>1、ndlp540测试用例、功能性能方案输出-无异常
2、存储521第一轮功能测试，版本跟踪-无异常
3、存储520-f01跟踪-无异常
4、ndlp521sp-b01跟踪-无异常
5、存储521功能性能方案输出-无异常</t>
  </si>
  <si>
    <t>1、存储521用例大纲编写-无异常
2、浦发银行邮件dlp测试-无异常
3、国信法人库二期项目设备生产无异常
4、存储521第一轮功能测试-遗漏1个（16967）
5、存储521第二轮功能测试-无异常</t>
  </si>
  <si>
    <t>1、ndlp530bugfix第二轮功能测试-无异常
2、存储520-f01功能测试-无异常
3、存储521第一轮测试-无异常
4、ndlp530-F01版本用例-无异常
5、ndlp540冒烟测试-无异常</t>
  </si>
  <si>
    <t>1、苏州银行-ndlp-邮件名称过长转oa失败问题修复测试--无异常
2、浙商银行NDLP redis问题修复测试--无异常
3、襄阳职业技术学院网络安全系统采购项目casb部署--无异常
4、存储520-B01功能测试--无异常
5、存储V521第一轮功能测试--无异常
6、存储V521第二轮功能测试--无异常
7、长安银行跨月审批第一轮功能测试--无异常</t>
  </si>
  <si>
    <t>1、四川锦程功能测试-无异常
2、兴化项目功能测试-无异常
3、宿迁公安终端项目功能测试-无异常
4、跨网V512-F02用例发布文档输出和功能测试-无异常
5、ndlp530-b01功能测试-无异常
6、ndlp540用例输出-无异常</t>
  </si>
  <si>
    <t>1、ndlp521sp-b01第二轮、第三轮功能测试-无异常
2、ndlp540测试用例编写-无异常
3、存储521第一轮、第二轮功能测试-无异常
4、存储521发布文档编写-无异常
5、上海农商行邮件DLPv312版本漏洞修复功能测试-无异常</t>
  </si>
  <si>
    <t>1、ndlp521sp-b01第二轮、第三轮功能测试-无异常
2、邮件DLP漏洞扫描tomcat、redis、mysql、docker升级第一轮功能测试-无异常
3、ndlp540用例大纲-无异常
4、上海农商邮件 V5 附件预览第一轮、第二轮功能测试-无异常
5、Chinasec（安元）存储数据防泄漏系统第一轮、第二轮功能测试-无异常</t>
  </si>
  <si>
    <t>1、邮储银行数据防泄漏项目运维平台potainer sourceMap漏洞修复验证-无异常
2、中信文档加密项目_服务端升级任务批量下发及克隆机问题处理第一轮功能测试-无异常
3、中信文档加密项目_服务端升级任务批量下发及克隆机问题处理第二轮功能测试-无异常
4、中信文档加密项目_服务端升级任务批量下发及克隆机问题处理第三轮功能测试-遗留1个优化问题后续版本优化</t>
  </si>
  <si>
    <t>1、睿思通-襄阳职业技术学院-网络安全系统采购项目操作系统部署-无异常
2、14j现场进行10s课题项目现场环境准备、自测验证、功能演示讲解、培训客户使用-无异常
3、数据所指纹项目新运维需求功能验证、现场部署对接-无异常
4、合规工具设备生产3批-无异常
5、28shjpoc项目poc环境修改ip后环境问题修复-无异常
6、llj项目技术文档编写-无异常
7、输出中信文档加密项目交接文档-无异常
8、保密室日常任务-无异常</t>
  </si>
  <si>
    <t>1、中信文档加密项目_客户端win11适配及问题修复第一轮功能测试-无异常
2、银联信息总中心项目与360冲突问题-测试用例输出-无异常
3、中信文档加密项目_客户端win11适配及问题修复第二轮功能测试-无异常
4、交银租赁DLPSpring漏洞修复第一轮功能测试-无异常
5、上海农商行NDLP_安全漏洞修复第二轮功能测试-无异常
6、中信文档加密项目_客户端win11适配及问题修复第三轮功能测试-发现问题7个(WPS版本技术边界问题、偶现问题、历史遗留问题；第二轮后更换WPS版本，导致问题出现，开会沟通后能解决的都需要解决)
7、中信文档加密项目_客户端win11适配及问题修复第四轮功能测试-遗留1个后续版本解决(#15782)</t>
  </si>
  <si>
    <t>1、上海农商项目提测- 邮件DLPV312版本-无异常
2、邮储银行数据安全管理系统项目问题修复第二轮验证-无异常
3、无锡农商项目提测240204客户端删除安装目录下文件导致客户端管控失效问题-无异常
4、跨网文件摆渡系统V520-第二轮测试遗漏2个（#16864、#16589）</t>
  </si>
  <si>
    <t>绩效评定</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</si>
</sst>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F800]dddd\,\ mmmm\ dd\,\ yyyy"/>
    <numFmt numFmtId="177" formatCode="0.0_ "/>
    <numFmt numFmtId="178" formatCode="0_ "/>
    <numFmt numFmtId="179" formatCode="0.00_ "/>
  </numFmts>
  <fonts count="31">
    <font>
      <sz val="11"/>
      <color theme="1"/>
      <name val="DengXian"/>
      <charset val="134"/>
      <scheme val="minor"/>
    </font>
    <font>
      <b/>
      <sz val="10"/>
      <color rgb="FF000000"/>
      <name val="Microsoft Yahei"/>
      <charset val="134"/>
    </font>
    <font>
      <b/>
      <sz val="10"/>
      <color theme="1"/>
      <name val="Microsoft Yahei"/>
      <charset val="134"/>
    </font>
    <font>
      <sz val="10"/>
      <color rgb="FF000000"/>
      <name val="Microsoft Yahei"/>
      <charset val="134"/>
    </font>
    <font>
      <sz val="10"/>
      <color theme="1"/>
      <name val="Microsoft Yahei"/>
      <charset val="134"/>
    </font>
    <font>
      <sz val="10"/>
      <color rgb="FF000000"/>
      <name val="DengXian"/>
      <scheme val="minor"/>
    </font>
    <font>
      <sz val="10"/>
      <color rgb="FFFF0000"/>
      <name val="DengXian"/>
      <scheme val="minor"/>
    </font>
    <font>
      <sz val="12"/>
      <color theme="1"/>
      <name val="DengXian"/>
      <scheme val="minor"/>
    </font>
    <font>
      <sz val="10"/>
      <color theme="1"/>
      <name val="微软雅黑"/>
      <family val="2"/>
      <charset val="134"/>
    </font>
    <font>
      <sz val="12"/>
      <color theme="1"/>
      <name val="微软雅黑"/>
      <family val="2"/>
      <charset val="134"/>
    </font>
    <font>
      <sz val="11"/>
      <name val="微软雅黑"/>
      <family val="2"/>
      <charset val="134"/>
    </font>
    <font>
      <sz val="11"/>
      <color theme="1"/>
      <name val="微软雅黑"/>
      <family val="2"/>
      <charset val="134"/>
    </font>
    <font>
      <sz val="10"/>
      <name val="微软雅黑"/>
      <family val="2"/>
      <charset val="134"/>
    </font>
    <font>
      <b/>
      <sz val="10"/>
      <name val="微软雅黑"/>
      <family val="2"/>
      <charset val="134"/>
    </font>
    <font>
      <sz val="10"/>
      <color indexed="8"/>
      <name val="微软雅黑"/>
      <family val="2"/>
      <charset val="134"/>
    </font>
    <font>
      <sz val="10"/>
      <name val="Microsoft YaHei"/>
      <charset val="134"/>
    </font>
    <font>
      <sz val="10"/>
      <color indexed="8"/>
      <name val="Microsoft YaHei"/>
      <charset val="134"/>
    </font>
    <font>
      <sz val="10"/>
      <color theme="1"/>
      <name val="Microsoft YaHei"/>
      <charset val="134"/>
    </font>
    <font>
      <b/>
      <sz val="10"/>
      <color rgb="FF000000"/>
      <name val="微软雅黑"/>
      <family val="2"/>
      <charset val="134"/>
    </font>
    <font>
      <sz val="10"/>
      <color rgb="FF000000"/>
      <name val="微软雅黑"/>
      <family val="2"/>
      <charset val="134"/>
    </font>
    <font>
      <sz val="10"/>
      <color rgb="FF000000"/>
      <name val="Microsoft YaHei"/>
      <charset val="134"/>
    </font>
    <font>
      <sz val="11"/>
      <color indexed="8"/>
      <name val="DengXian"/>
      <scheme val="minor"/>
    </font>
    <font>
      <b/>
      <sz val="11"/>
      <color rgb="FFFF0000"/>
      <name val="微软雅黑"/>
      <family val="2"/>
      <charset val="134"/>
    </font>
    <font>
      <sz val="11"/>
      <color rgb="FF000000"/>
      <name val="等线"/>
      <family val="3"/>
      <charset val="134"/>
    </font>
    <font>
      <sz val="11"/>
      <color theme="1"/>
      <name val="DengXian"/>
      <scheme val="minor"/>
    </font>
    <font>
      <sz val="11"/>
      <color indexed="8"/>
      <name val="宋体"/>
      <family val="3"/>
      <charset val="134"/>
    </font>
    <font>
      <sz val="10"/>
      <name val="Arial"/>
      <family val="2"/>
    </font>
    <font>
      <u/>
      <sz val="11"/>
      <color theme="10"/>
      <name val="宋体"/>
      <family val="3"/>
      <charset val="134"/>
    </font>
    <font>
      <sz val="11"/>
      <color indexed="60"/>
      <name val="宋体"/>
      <family val="3"/>
      <charset val="134"/>
    </font>
    <font>
      <sz val="11"/>
      <color rgb="FF9C6500"/>
      <name val="DengXian"/>
      <scheme val="minor"/>
    </font>
    <font>
      <sz val="9"/>
      <name val="DengXian"/>
      <scheme val="minor"/>
    </font>
  </fonts>
  <fills count="13">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FF0000"/>
        <bgColor indexed="64"/>
      </patternFill>
    </fill>
    <fill>
      <patternFill patternType="solid">
        <fgColor rgb="FFFFB973"/>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ABF8F"/>
        <bgColor indexed="64"/>
      </patternFill>
    </fill>
    <fill>
      <patternFill patternType="solid">
        <fgColor rgb="FFFFFFCC"/>
        <bgColor indexed="64"/>
      </patternFill>
    </fill>
    <fill>
      <patternFill patternType="solid">
        <fgColor rgb="FFFFEB9C"/>
        <bgColor indexed="64"/>
      </patternFill>
    </fill>
    <fill>
      <patternFill patternType="solid">
        <fgColor indexed="43"/>
        <bgColor indexed="64"/>
      </patternFill>
    </fill>
  </fills>
  <borders count="14">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1">
    <xf numFmtId="176" fontId="0" fillId="0" borderId="0">
      <alignment vertical="center"/>
    </xf>
    <xf numFmtId="176" fontId="24" fillId="0" borderId="0">
      <alignment vertical="center"/>
    </xf>
    <xf numFmtId="176" fontId="25" fillId="0" borderId="0">
      <alignment vertical="center"/>
    </xf>
    <xf numFmtId="176" fontId="24" fillId="10" borderId="11">
      <alignment vertical="center"/>
    </xf>
    <xf numFmtId="176" fontId="24" fillId="0" borderId="0">
      <alignment vertical="center"/>
    </xf>
    <xf numFmtId="176" fontId="26" fillId="0" borderId="0">
      <alignment vertical="center"/>
    </xf>
    <xf numFmtId="176" fontId="25" fillId="0" borderId="0">
      <alignment vertical="center"/>
    </xf>
    <xf numFmtId="176" fontId="27" fillId="0" borderId="0">
      <alignment vertical="top"/>
      <protection locked="0"/>
    </xf>
    <xf numFmtId="176" fontId="28" fillId="12" borderId="0">
      <alignment vertical="center"/>
    </xf>
    <xf numFmtId="176" fontId="29" fillId="11" borderId="0">
      <alignment vertical="center"/>
    </xf>
    <xf numFmtId="176" fontId="24" fillId="0" borderId="0">
      <alignment vertical="center"/>
    </xf>
  </cellStyleXfs>
  <cellXfs count="130">
    <xf numFmtId="176" fontId="0" fillId="0" borderId="0" xfId="0">
      <alignment vertical="center"/>
    </xf>
    <xf numFmtId="0" fontId="0" fillId="0" borderId="0" xfId="0" applyNumberFormat="1">
      <alignment vertical="center"/>
    </xf>
    <xf numFmtId="0" fontId="0" fillId="0" borderId="0" xfId="0" applyNumberFormat="1" applyAlignment="1">
      <alignment vertical="center" wrapText="1"/>
    </xf>
    <xf numFmtId="0" fontId="1" fillId="0" borderId="1" xfId="0" applyNumberFormat="1" applyFont="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3" fillId="0" borderId="2" xfId="0" applyNumberFormat="1" applyFont="1" applyBorder="1" applyAlignment="1">
      <alignment horizontal="center" vertical="center" wrapText="1"/>
    </xf>
    <xf numFmtId="0" fontId="3" fillId="3" borderId="2" xfId="0" applyNumberFormat="1" applyFont="1" applyFill="1" applyBorder="1" applyAlignment="1">
      <alignment horizontal="center" vertical="center" wrapText="1"/>
    </xf>
    <xf numFmtId="0" fontId="4" fillId="3" borderId="2" xfId="0" applyNumberFormat="1" applyFont="1" applyFill="1" applyBorder="1" applyAlignment="1">
      <alignment horizontal="left" vertical="center" wrapText="1"/>
    </xf>
    <xf numFmtId="0" fontId="3" fillId="4"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4" fillId="5" borderId="2" xfId="0" applyNumberFormat="1" applyFont="1" applyFill="1" applyBorder="1" applyAlignment="1">
      <alignment horizontal="left" vertical="center" wrapText="1"/>
    </xf>
    <xf numFmtId="0" fontId="4" fillId="3" borderId="2" xfId="0" applyNumberFormat="1" applyFont="1" applyFill="1" applyBorder="1" applyAlignment="1">
      <alignment horizontal="left" vertical="top" wrapText="1"/>
    </xf>
    <xf numFmtId="0" fontId="3" fillId="0" borderId="2" xfId="0" applyNumberFormat="1" applyFont="1" applyBorder="1" applyAlignment="1">
      <alignment horizontal="center" vertical="center"/>
    </xf>
    <xf numFmtId="0" fontId="3" fillId="5" borderId="2" xfId="0" applyNumberFormat="1" applyFont="1" applyFill="1" applyBorder="1" applyAlignment="1">
      <alignment horizontal="center" vertical="center"/>
    </xf>
    <xf numFmtId="0" fontId="3" fillId="3" borderId="2" xfId="0" applyNumberFormat="1" applyFont="1" applyFill="1" applyBorder="1" applyAlignment="1">
      <alignment horizontal="center" vertical="center"/>
    </xf>
    <xf numFmtId="0" fontId="5" fillId="3" borderId="3" xfId="0" applyNumberFormat="1" applyFont="1" applyFill="1" applyBorder="1" applyAlignment="1">
      <alignment vertical="center" wrapText="1"/>
    </xf>
    <xf numFmtId="0" fontId="4" fillId="3" borderId="2" xfId="0" applyNumberFormat="1" applyFont="1" applyFill="1" applyBorder="1" applyAlignment="1">
      <alignment vertical="center" wrapText="1"/>
    </xf>
    <xf numFmtId="0" fontId="4" fillId="5" borderId="2" xfId="0" applyNumberFormat="1" applyFont="1" applyFill="1" applyBorder="1" applyAlignment="1">
      <alignment vertical="center" wrapText="1"/>
    </xf>
    <xf numFmtId="0" fontId="3"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6" fillId="3" borderId="3" xfId="0" applyNumberFormat="1" applyFont="1" applyFill="1" applyBorder="1" applyAlignment="1">
      <alignment vertical="center" wrapText="1"/>
    </xf>
    <xf numFmtId="176" fontId="0" fillId="6" borderId="0" xfId="0" applyFill="1">
      <alignment vertical="center"/>
    </xf>
    <xf numFmtId="0" fontId="7" fillId="0" borderId="0" xfId="0" applyNumberFormat="1" applyFont="1" applyAlignment="1">
      <alignment horizontal="left" vertical="center"/>
    </xf>
    <xf numFmtId="0" fontId="7" fillId="0" borderId="0" xfId="0" applyNumberFormat="1" applyFont="1" applyAlignment="1">
      <alignment horizontal="center" vertical="center"/>
    </xf>
    <xf numFmtId="0" fontId="8" fillId="0" borderId="0" xfId="0" applyNumberFormat="1" applyFont="1" applyAlignment="1">
      <alignment horizontal="center" vertical="center"/>
    </xf>
    <xf numFmtId="177" fontId="8" fillId="0" borderId="0" xfId="0" applyNumberFormat="1" applyFont="1" applyAlignment="1">
      <alignment horizontal="center" vertical="center"/>
    </xf>
    <xf numFmtId="0" fontId="9" fillId="0" borderId="0" xfId="0" applyNumberFormat="1" applyFont="1" applyAlignment="1">
      <alignment horizontal="center" vertical="center"/>
    </xf>
    <xf numFmtId="176" fontId="8" fillId="0" borderId="0" xfId="0" applyFont="1">
      <alignment vertical="center"/>
    </xf>
    <xf numFmtId="178" fontId="10" fillId="6" borderId="0" xfId="0" applyNumberFormat="1" applyFont="1" applyFill="1" applyAlignment="1">
      <alignment horizontal="center" vertical="center"/>
    </xf>
    <xf numFmtId="178" fontId="11" fillId="0" borderId="0" xfId="0" applyNumberFormat="1" applyFont="1" applyAlignment="1">
      <alignment horizontal="center" vertical="center"/>
    </xf>
    <xf numFmtId="0" fontId="11" fillId="0" borderId="0" xfId="0" applyNumberFormat="1" applyFont="1" applyAlignment="1">
      <alignment horizontal="center" vertical="center"/>
    </xf>
    <xf numFmtId="176" fontId="11" fillId="0" borderId="0" xfId="0" applyFont="1" applyAlignment="1">
      <alignment horizontal="center" vertical="center"/>
    </xf>
    <xf numFmtId="176" fontId="12" fillId="0" borderId="0" xfId="0" applyFont="1" applyAlignment="1">
      <alignment horizontal="left" vertical="center" wrapText="1"/>
    </xf>
    <xf numFmtId="176" fontId="13" fillId="0" borderId="4" xfId="0" applyFont="1" applyBorder="1" applyAlignment="1">
      <alignment horizontal="center" vertical="center" wrapText="1"/>
    </xf>
    <xf numFmtId="0" fontId="12" fillId="0" borderId="4" xfId="0" applyNumberFormat="1" applyFont="1" applyBorder="1" applyAlignment="1">
      <alignment horizontal="center" vertical="center"/>
    </xf>
    <xf numFmtId="176" fontId="12" fillId="0" borderId="4" xfId="0" applyFont="1" applyBorder="1" applyAlignment="1">
      <alignment horizontal="center" vertical="center"/>
    </xf>
    <xf numFmtId="0" fontId="14" fillId="0" borderId="4" xfId="0" applyNumberFormat="1" applyFont="1" applyBorder="1" applyAlignment="1">
      <alignment horizontal="center" vertical="center"/>
    </xf>
    <xf numFmtId="0" fontId="8" fillId="0" borderId="4" xfId="0" applyNumberFormat="1" applyFont="1" applyBorder="1" applyAlignment="1">
      <alignment horizontal="center" vertical="center"/>
    </xf>
    <xf numFmtId="0" fontId="15" fillId="0" borderId="4" xfId="0" applyNumberFormat="1" applyFont="1" applyBorder="1" applyAlignment="1">
      <alignment horizontal="center" vertical="center" wrapText="1"/>
    </xf>
    <xf numFmtId="0" fontId="16" fillId="0" borderId="4" xfId="0" applyNumberFormat="1" applyFont="1" applyBorder="1" applyAlignment="1">
      <alignment horizontal="center" vertical="center" wrapText="1"/>
    </xf>
    <xf numFmtId="0" fontId="17" fillId="0" borderId="4"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177" fontId="13" fillId="0" borderId="4" xfId="0" applyNumberFormat="1" applyFont="1" applyBorder="1" applyAlignment="1">
      <alignment horizontal="center" vertical="center" wrapText="1"/>
    </xf>
    <xf numFmtId="176" fontId="13" fillId="0" borderId="4" xfId="0" applyFont="1" applyBorder="1" applyAlignment="1" applyProtection="1">
      <alignment horizontal="center" vertical="center" wrapText="1"/>
      <protection locked="0"/>
    </xf>
    <xf numFmtId="179" fontId="12" fillId="0" borderId="4" xfId="0" applyNumberFormat="1" applyFont="1" applyBorder="1" applyAlignment="1">
      <alignment horizontal="center" vertical="center"/>
    </xf>
    <xf numFmtId="178" fontId="13" fillId="0" borderId="4" xfId="0" applyNumberFormat="1" applyFont="1" applyBorder="1" applyAlignment="1">
      <alignment horizontal="center" vertical="center"/>
    </xf>
    <xf numFmtId="178" fontId="13" fillId="0" borderId="4" xfId="0" applyNumberFormat="1" applyFont="1" applyBorder="1" applyAlignment="1">
      <alignment horizontal="center" vertical="center" wrapText="1"/>
    </xf>
    <xf numFmtId="0" fontId="18" fillId="0" borderId="4" xfId="0" applyNumberFormat="1" applyFont="1" applyBorder="1" applyAlignment="1">
      <alignment horizontal="center" vertical="center" wrapText="1"/>
    </xf>
    <xf numFmtId="0" fontId="19" fillId="0" borderId="5" xfId="0" applyNumberFormat="1" applyFont="1" applyBorder="1" applyAlignment="1">
      <alignment horizontal="center" vertical="center"/>
    </xf>
    <xf numFmtId="0" fontId="19" fillId="0" borderId="4" xfId="0" applyNumberFormat="1" applyFont="1" applyBorder="1" applyAlignment="1">
      <alignment horizontal="center" vertical="center"/>
    </xf>
    <xf numFmtId="49" fontId="8" fillId="0" borderId="4" xfId="0" applyNumberFormat="1" applyFont="1" applyBorder="1" applyAlignment="1">
      <alignment horizontal="center" vertical="center"/>
    </xf>
    <xf numFmtId="0" fontId="20" fillId="0" borderId="4" xfId="0" applyNumberFormat="1" applyFont="1" applyBorder="1" applyAlignment="1">
      <alignment horizontal="center" vertical="center" wrapText="1"/>
    </xf>
    <xf numFmtId="0" fontId="12" fillId="0" borderId="4" xfId="0" applyNumberFormat="1" applyFont="1" applyBorder="1" applyAlignment="1">
      <alignment horizontal="left" vertical="center" wrapText="1"/>
    </xf>
    <xf numFmtId="0" fontId="12" fillId="0" borderId="6" xfId="0" applyNumberFormat="1" applyFont="1" applyBorder="1" applyAlignment="1">
      <alignment horizontal="left" vertical="center" wrapText="1"/>
    </xf>
    <xf numFmtId="0" fontId="12" fillId="0" borderId="7" xfId="0" applyNumberFormat="1" applyFont="1" applyBorder="1" applyAlignment="1">
      <alignment horizontal="left" vertical="center" wrapText="1"/>
    </xf>
    <xf numFmtId="0" fontId="12" fillId="0" borderId="4" xfId="0" applyNumberFormat="1" applyFont="1" applyBorder="1" applyAlignment="1">
      <alignment horizontal="left" vertical="top" wrapText="1"/>
    </xf>
    <xf numFmtId="0" fontId="15" fillId="0" borderId="4" xfId="0" applyNumberFormat="1" applyFont="1" applyBorder="1" applyAlignment="1">
      <alignment horizontal="left" vertical="center" wrapText="1"/>
    </xf>
    <xf numFmtId="176" fontId="17" fillId="0" borderId="4" xfId="0" applyFont="1" applyBorder="1" applyAlignment="1">
      <alignment horizontal="left" vertical="center" wrapText="1"/>
    </xf>
    <xf numFmtId="0" fontId="20" fillId="0" borderId="4" xfId="0" applyNumberFormat="1" applyFont="1" applyBorder="1" applyAlignment="1">
      <alignment horizontal="left" vertical="center" wrapText="1"/>
    </xf>
    <xf numFmtId="0" fontId="19" fillId="0" borderId="6" xfId="0" applyNumberFormat="1" applyFont="1" applyBorder="1" applyAlignment="1">
      <alignment horizontal="center" vertical="center"/>
    </xf>
    <xf numFmtId="49" fontId="12" fillId="0" borderId="4" xfId="0" applyNumberFormat="1" applyFont="1" applyBorder="1" applyAlignment="1">
      <alignment horizontal="center" vertical="center"/>
    </xf>
    <xf numFmtId="0" fontId="21" fillId="0" borderId="4" xfId="0" applyNumberFormat="1" applyFont="1" applyBorder="1" applyAlignment="1">
      <alignment horizontal="left" vertical="center"/>
    </xf>
    <xf numFmtId="0" fontId="21" fillId="0" borderId="4" xfId="0" applyNumberFormat="1" applyFont="1" applyBorder="1">
      <alignment vertical="center"/>
    </xf>
    <xf numFmtId="49" fontId="15" fillId="0" borderId="4" xfId="0" applyNumberFormat="1" applyFont="1" applyBorder="1" applyAlignment="1">
      <alignment horizontal="center" vertical="center"/>
    </xf>
    <xf numFmtId="49" fontId="19" fillId="0" borderId="8" xfId="0" applyNumberFormat="1" applyFont="1" applyBorder="1" applyAlignment="1">
      <alignment horizontal="center" vertical="center"/>
    </xf>
    <xf numFmtId="0" fontId="19" fillId="0" borderId="8" xfId="0" applyNumberFormat="1" applyFont="1" applyBorder="1" applyAlignment="1">
      <alignment horizontal="center" vertical="center"/>
    </xf>
    <xf numFmtId="49" fontId="19" fillId="0" borderId="6" xfId="0" applyNumberFormat="1" applyFont="1" applyBorder="1" applyAlignment="1">
      <alignment horizontal="center" vertical="center"/>
    </xf>
    <xf numFmtId="0" fontId="12" fillId="0" borderId="4" xfId="0" applyNumberFormat="1" applyFont="1" applyBorder="1" applyAlignment="1">
      <alignment horizontal="center" vertical="center" wrapText="1"/>
    </xf>
    <xf numFmtId="0" fontId="21" fillId="0" borderId="9" xfId="0" applyNumberFormat="1" applyFont="1" applyBorder="1">
      <alignment vertical="center"/>
    </xf>
    <xf numFmtId="0" fontId="21" fillId="0" borderId="0" xfId="0" applyNumberFormat="1" applyFont="1">
      <alignment vertical="center"/>
    </xf>
    <xf numFmtId="0" fontId="11" fillId="0" borderId="4" xfId="0" applyNumberFormat="1" applyFont="1" applyBorder="1" applyAlignment="1">
      <alignment horizontal="center" vertical="center"/>
    </xf>
    <xf numFmtId="179" fontId="12" fillId="0" borderId="4" xfId="0" applyNumberFormat="1" applyFont="1" applyBorder="1" applyAlignment="1">
      <alignment horizontal="center" vertical="center" wrapText="1"/>
    </xf>
    <xf numFmtId="0" fontId="19" fillId="0" borderId="6" xfId="0" applyNumberFormat="1" applyFont="1" applyBorder="1" applyAlignment="1">
      <alignment horizontal="center" vertical="center" wrapText="1"/>
    </xf>
    <xf numFmtId="0" fontId="22" fillId="0" borderId="4" xfId="0" applyNumberFormat="1" applyFont="1" applyBorder="1" applyAlignment="1">
      <alignment horizontal="center" vertical="center"/>
    </xf>
    <xf numFmtId="176" fontId="8" fillId="0" borderId="4" xfId="0" applyFont="1" applyBorder="1" applyAlignment="1">
      <alignment horizontal="center" vertical="center"/>
    </xf>
    <xf numFmtId="0" fontId="20" fillId="0" borderId="4" xfId="0" applyNumberFormat="1" applyFont="1" applyBorder="1" applyAlignment="1">
      <alignment vertical="center" wrapText="1"/>
    </xf>
    <xf numFmtId="0" fontId="15" fillId="0" borderId="4" xfId="0" applyNumberFormat="1" applyFont="1" applyBorder="1" applyAlignment="1">
      <alignment vertical="center" wrapText="1"/>
    </xf>
    <xf numFmtId="0" fontId="8" fillId="0" borderId="4" xfId="0" applyNumberFormat="1" applyFont="1" applyBorder="1" applyAlignment="1">
      <alignment horizontal="left" vertical="center" wrapText="1"/>
    </xf>
    <xf numFmtId="0" fontId="19" fillId="0" borderId="6" xfId="0" applyNumberFormat="1" applyFont="1" applyBorder="1" applyAlignment="1">
      <alignment horizontal="left" vertical="center" wrapText="1"/>
    </xf>
    <xf numFmtId="176" fontId="19" fillId="0" borderId="4" xfId="0" applyFont="1" applyBorder="1" applyAlignment="1">
      <alignment horizontal="center" vertical="center"/>
    </xf>
    <xf numFmtId="176" fontId="15" fillId="0" borderId="4" xfId="0" applyFont="1" applyBorder="1" applyAlignment="1">
      <alignment horizontal="center" vertical="center"/>
    </xf>
    <xf numFmtId="177" fontId="12" fillId="0" borderId="4" xfId="0" applyNumberFormat="1" applyFont="1" applyBorder="1" applyAlignment="1">
      <alignment horizontal="center" vertical="center"/>
    </xf>
    <xf numFmtId="177" fontId="12" fillId="6" borderId="4" xfId="0" applyNumberFormat="1" applyFont="1" applyFill="1" applyBorder="1" applyAlignment="1">
      <alignment horizontal="center" vertical="center"/>
    </xf>
    <xf numFmtId="49" fontId="12" fillId="7" borderId="4" xfId="0" applyNumberFormat="1" applyFont="1" applyFill="1" applyBorder="1" applyAlignment="1">
      <alignment horizontal="center" vertical="center"/>
    </xf>
    <xf numFmtId="176" fontId="12" fillId="7" borderId="4" xfId="0" applyFont="1" applyFill="1" applyBorder="1" applyAlignment="1">
      <alignment horizontal="center" vertical="center"/>
    </xf>
    <xf numFmtId="177" fontId="12" fillId="7" borderId="4" xfId="0" applyNumberFormat="1" applyFont="1" applyFill="1" applyBorder="1" applyAlignment="1">
      <alignment horizontal="center" vertical="center"/>
    </xf>
    <xf numFmtId="0" fontId="12" fillId="7" borderId="4" xfId="0" applyNumberFormat="1" applyFont="1" applyFill="1" applyBorder="1" applyAlignment="1">
      <alignment horizontal="center" vertical="center"/>
    </xf>
    <xf numFmtId="49" fontId="19" fillId="7" borderId="4" xfId="0" applyNumberFormat="1" applyFont="1" applyFill="1" applyBorder="1" applyAlignment="1">
      <alignment horizontal="center" vertical="center"/>
    </xf>
    <xf numFmtId="49" fontId="12" fillId="6" borderId="4" xfId="0" applyNumberFormat="1" applyFont="1" applyFill="1" applyBorder="1" applyAlignment="1">
      <alignment horizontal="center" vertical="center"/>
    </xf>
    <xf numFmtId="176" fontId="12" fillId="6" borderId="4" xfId="0" applyFont="1" applyFill="1" applyBorder="1" applyAlignment="1">
      <alignment horizontal="center" vertical="center"/>
    </xf>
    <xf numFmtId="0" fontId="12" fillId="6" borderId="4" xfId="0" applyNumberFormat="1" applyFont="1" applyFill="1" applyBorder="1" applyAlignment="1">
      <alignment horizontal="center" vertical="center"/>
    </xf>
    <xf numFmtId="49" fontId="12" fillId="8" borderId="4" xfId="0" applyNumberFormat="1" applyFont="1" applyFill="1" applyBorder="1" applyAlignment="1">
      <alignment horizontal="center" vertical="center"/>
    </xf>
    <xf numFmtId="176" fontId="12" fillId="8" borderId="4" xfId="0" applyFont="1" applyFill="1" applyBorder="1" applyAlignment="1">
      <alignment horizontal="center" vertical="center"/>
    </xf>
    <xf numFmtId="177" fontId="12" fillId="8" borderId="4" xfId="0" applyNumberFormat="1" applyFont="1" applyFill="1" applyBorder="1" applyAlignment="1">
      <alignment horizontal="center" vertical="center"/>
    </xf>
    <xf numFmtId="0" fontId="12" fillId="8" borderId="4" xfId="0" applyNumberFormat="1" applyFont="1" applyFill="1" applyBorder="1" applyAlignment="1">
      <alignment horizontal="center" vertical="center"/>
    </xf>
    <xf numFmtId="176" fontId="8" fillId="6" borderId="4" xfId="0" applyFont="1" applyFill="1" applyBorder="1" applyAlignment="1">
      <alignment horizontal="center" vertical="center"/>
    </xf>
    <xf numFmtId="49" fontId="15" fillId="7" borderId="4" xfId="0" applyNumberFormat="1" applyFont="1" applyFill="1" applyBorder="1" applyAlignment="1">
      <alignment horizontal="center" vertical="center"/>
    </xf>
    <xf numFmtId="176" fontId="8" fillId="7" borderId="4" xfId="0" applyFont="1" applyFill="1" applyBorder="1" applyAlignment="1">
      <alignment horizontal="center" vertical="center"/>
    </xf>
    <xf numFmtId="49" fontId="19" fillId="0" borderId="4" xfId="0" applyNumberFormat="1" applyFont="1" applyBorder="1" applyAlignment="1">
      <alignment horizontal="center" vertical="center"/>
    </xf>
    <xf numFmtId="49" fontId="15" fillId="6" borderId="4" xfId="0" applyNumberFormat="1" applyFont="1" applyFill="1" applyBorder="1" applyAlignment="1">
      <alignment horizontal="center" vertical="center"/>
    </xf>
    <xf numFmtId="0" fontId="8" fillId="6" borderId="4" xfId="0" applyNumberFormat="1" applyFont="1" applyFill="1" applyBorder="1" applyAlignment="1">
      <alignment horizontal="center" vertical="center"/>
    </xf>
    <xf numFmtId="0" fontId="8" fillId="7" borderId="4"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177" fontId="19" fillId="0" borderId="4" xfId="0" applyNumberFormat="1" applyFont="1" applyBorder="1" applyAlignment="1">
      <alignment horizontal="center" vertical="center"/>
    </xf>
    <xf numFmtId="178" fontId="19" fillId="3" borderId="6" xfId="0" applyNumberFormat="1" applyFont="1" applyFill="1" applyBorder="1" applyAlignment="1">
      <alignment horizontal="center" vertical="center"/>
    </xf>
    <xf numFmtId="178" fontId="19" fillId="0" borderId="10" xfId="0" applyNumberFormat="1" applyFont="1" applyBorder="1" applyAlignment="1">
      <alignment horizontal="center" vertical="center"/>
    </xf>
    <xf numFmtId="178" fontId="19" fillId="7" borderId="6" xfId="0" applyNumberFormat="1" applyFont="1" applyFill="1" applyBorder="1" applyAlignment="1">
      <alignment horizontal="center" vertical="center"/>
    </xf>
    <xf numFmtId="178" fontId="19" fillId="7" borderId="10" xfId="0" applyNumberFormat="1" applyFont="1" applyFill="1" applyBorder="1" applyAlignment="1">
      <alignment horizontal="center" vertical="center"/>
    </xf>
    <xf numFmtId="176" fontId="23" fillId="0" borderId="5" xfId="0" applyFont="1" applyBorder="1" applyAlignment="1">
      <alignment horizontal="center" vertical="center"/>
    </xf>
    <xf numFmtId="178" fontId="19" fillId="6" borderId="6" xfId="0" applyNumberFormat="1" applyFont="1" applyFill="1" applyBorder="1" applyAlignment="1">
      <alignment horizontal="center" vertical="center"/>
    </xf>
    <xf numFmtId="178" fontId="19" fillId="6" borderId="10" xfId="0" applyNumberFormat="1" applyFont="1" applyFill="1" applyBorder="1" applyAlignment="1">
      <alignment horizontal="center" vertical="center"/>
    </xf>
    <xf numFmtId="178" fontId="19" fillId="9" borderId="6" xfId="0" applyNumberFormat="1" applyFont="1" applyFill="1" applyBorder="1" applyAlignment="1">
      <alignment horizontal="center" vertical="center"/>
    </xf>
    <xf numFmtId="178" fontId="19" fillId="9" borderId="10" xfId="0" applyNumberFormat="1" applyFont="1" applyFill="1" applyBorder="1" applyAlignment="1">
      <alignment horizontal="center" vertical="center"/>
    </xf>
    <xf numFmtId="178" fontId="19" fillId="0" borderId="6" xfId="0" applyNumberFormat="1" applyFont="1" applyBorder="1" applyAlignment="1">
      <alignment horizontal="center" vertical="center"/>
    </xf>
    <xf numFmtId="176" fontId="3" fillId="0" borderId="6" xfId="0" applyFont="1" applyBorder="1" applyAlignment="1">
      <alignment horizontal="left" vertical="center" wrapText="1"/>
    </xf>
    <xf numFmtId="176" fontId="20" fillId="0" borderId="6" xfId="0" applyFont="1" applyBorder="1" applyAlignment="1">
      <alignment horizontal="left" vertical="center" wrapText="1"/>
    </xf>
    <xf numFmtId="0" fontId="12" fillId="0" borderId="4" xfId="0" quotePrefix="1" applyNumberFormat="1" applyFont="1" applyBorder="1" applyAlignment="1">
      <alignment horizontal="center" vertical="center"/>
    </xf>
    <xf numFmtId="0" fontId="12" fillId="0" borderId="4" xfId="0" applyNumberFormat="1" applyFont="1" applyBorder="1" applyAlignment="1">
      <alignment horizontal="center" vertical="center"/>
    </xf>
    <xf numFmtId="0" fontId="0" fillId="0" borderId="12" xfId="0" applyNumberFormat="1" applyBorder="1" applyAlignment="1"/>
    <xf numFmtId="0" fontId="0" fillId="0" borderId="13" xfId="0" applyNumberFormat="1" applyBorder="1" applyAlignment="1"/>
    <xf numFmtId="0" fontId="19" fillId="0" borderId="4" xfId="0" applyNumberFormat="1" applyFont="1" applyBorder="1" applyAlignment="1">
      <alignment horizontal="center" vertical="center"/>
    </xf>
    <xf numFmtId="176" fontId="12" fillId="0" borderId="4" xfId="0" applyFont="1" applyBorder="1" applyAlignment="1">
      <alignment horizontal="center" vertical="center"/>
    </xf>
    <xf numFmtId="0" fontId="20" fillId="0" borderId="4" xfId="0" applyNumberFormat="1" applyFont="1" applyBorder="1" applyAlignment="1">
      <alignment horizontal="center" vertical="center"/>
    </xf>
    <xf numFmtId="0" fontId="15" fillId="0" borderId="4" xfId="0" applyNumberFormat="1" applyFont="1" applyBorder="1" applyAlignment="1">
      <alignment horizontal="center" vertical="center" wrapText="1"/>
    </xf>
    <xf numFmtId="0" fontId="8" fillId="0" borderId="4" xfId="0" applyNumberFormat="1" applyFont="1" applyBorder="1" applyAlignment="1">
      <alignment horizontal="center" vertical="center"/>
    </xf>
    <xf numFmtId="0" fontId="17" fillId="0" borderId="4" xfId="0" applyNumberFormat="1" applyFont="1" applyBorder="1" applyAlignment="1">
      <alignment horizontal="center" vertical="center" wrapText="1"/>
    </xf>
    <xf numFmtId="176" fontId="12" fillId="0" borderId="4" xfId="0" applyFont="1" applyBorder="1" applyAlignment="1">
      <alignment horizontal="center" vertical="center" wrapText="1"/>
    </xf>
    <xf numFmtId="0" fontId="8" fillId="0" borderId="4" xfId="0" applyNumberFormat="1" applyFont="1" applyBorder="1" applyAlignment="1">
      <alignment horizontal="left" vertical="center"/>
    </xf>
    <xf numFmtId="0" fontId="12" fillId="0" borderId="4" xfId="0" applyNumberFormat="1" applyFont="1" applyBorder="1" applyAlignment="1">
      <alignment horizontal="left" vertical="center"/>
    </xf>
  </cellXfs>
  <cellStyles count="11">
    <cellStyle name="常规" xfId="0" builtinId="0"/>
    <cellStyle name="常规 2" xfId="4" xr:uid="{00000000-0005-0000-0000-000004000000}"/>
    <cellStyle name="常规 25" xfId="2" xr:uid="{00000000-0005-0000-0000-000002000000}"/>
    <cellStyle name="常规 3" xfId="10" xr:uid="{00000000-0005-0000-0000-00000A000000}"/>
    <cellStyle name="常规 4" xfId="5" xr:uid="{00000000-0005-0000-0000-000005000000}"/>
    <cellStyle name="常规 5" xfId="6" xr:uid="{00000000-0005-0000-0000-000006000000}"/>
    <cellStyle name="常规 6" xfId="1" xr:uid="{00000000-0005-0000-0000-000001000000}"/>
    <cellStyle name="超链接 2" xfId="7" xr:uid="{00000000-0005-0000-0000-000007000000}"/>
    <cellStyle name="适中 2" xfId="9" xr:uid="{00000000-0005-0000-0000-000009000000}"/>
    <cellStyle name="适中 3" xfId="8" xr:uid="{00000000-0005-0000-0000-000008000000}"/>
    <cellStyle name="注释 2" xfId="3" xr:uid="{00000000-0005-0000-0000-000003000000}"/>
  </cellStyles>
  <dxfs count="13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52"/>
          <bgColor indexed="52"/>
        </patternFill>
      </fill>
    </dxf>
    <dxf>
      <fill>
        <patternFill patternType="solid">
          <bgColor rgb="FFFF9900"/>
        </patternFill>
      </fill>
    </dxf>
    <dxf>
      <fill>
        <patternFill patternType="solid">
          <fgColor indexed="52"/>
          <bgColor indexed="52"/>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52"/>
          <bgColor indexed="52"/>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52"/>
          <bgColor indexed="52"/>
        </patternFill>
      </fill>
    </dxf>
    <dxf>
      <fill>
        <patternFill patternType="solid">
          <fgColor indexed="52"/>
          <bgColor indexed="52"/>
        </patternFill>
      </fill>
    </dxf>
    <dxf>
      <fill>
        <patternFill patternType="solid">
          <fgColor indexed="52"/>
          <bgColor indexed="52"/>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52"/>
          <bgColor indexed="52"/>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0740;&#21457;&#20013;&#24515;-2024&#24180;5&#26376;&#32489;&#25928;&#35780;&#20998;-&#25968;&#25454;&#20132;&#25442;&#20135;&#21697;&#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6356;&#26032;-&#30740;&#21457;&#20013;&#24515;-2024&#24180;5&#26376;&#32489;&#25928;-&#36136;&#37327;&#31649;&#29702;&#3709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员工绩效"/>
      <sheetName val="内控月报"/>
      <sheetName val="考勤月报"/>
    </sheetNames>
    <sheetDataSet>
      <sheetData sheetId="0"/>
      <sheetData sheetId="1">
        <row r="1">
          <cell r="A1" t="str">
            <v>姓名</v>
          </cell>
          <cell r="B1" t="str">
            <v>提交工时</v>
          </cell>
          <cell r="C1" t="str">
            <v>实际提交天数</v>
          </cell>
          <cell r="D1" t="str">
            <v>未提交天数</v>
          </cell>
        </row>
        <row r="2">
          <cell r="A2" t="str">
            <v>曾亮</v>
          </cell>
          <cell r="B2">
            <v>189</v>
          </cell>
          <cell r="C2">
            <v>21</v>
          </cell>
          <cell r="D2">
            <v>0</v>
          </cell>
        </row>
        <row r="3">
          <cell r="A3" t="str">
            <v>翟盼</v>
          </cell>
          <cell r="B3">
            <v>200</v>
          </cell>
          <cell r="C3">
            <v>21</v>
          </cell>
          <cell r="D3">
            <v>0</v>
          </cell>
        </row>
        <row r="4">
          <cell r="A4" t="str">
            <v>张鹏飞</v>
          </cell>
          <cell r="B4">
            <v>172</v>
          </cell>
          <cell r="C4">
            <v>21</v>
          </cell>
          <cell r="D4">
            <v>0</v>
          </cell>
        </row>
        <row r="5">
          <cell r="A5" t="str">
            <v>尚玉龙</v>
          </cell>
          <cell r="B5">
            <v>194</v>
          </cell>
          <cell r="C5">
            <v>21</v>
          </cell>
          <cell r="D5">
            <v>0</v>
          </cell>
        </row>
        <row r="6">
          <cell r="A6" t="str">
            <v>王伟</v>
          </cell>
          <cell r="B6">
            <v>188</v>
          </cell>
          <cell r="C6">
            <v>21</v>
          </cell>
          <cell r="D6">
            <v>0</v>
          </cell>
        </row>
        <row r="7">
          <cell r="A7" t="str">
            <v>王乐莹</v>
          </cell>
          <cell r="B7">
            <v>191.5</v>
          </cell>
          <cell r="C7">
            <v>21</v>
          </cell>
          <cell r="D7">
            <v>0</v>
          </cell>
        </row>
        <row r="8">
          <cell r="A8" t="str">
            <v>陈炜阳</v>
          </cell>
          <cell r="B8">
            <v>185</v>
          </cell>
          <cell r="C8">
            <v>21</v>
          </cell>
          <cell r="D8">
            <v>0</v>
          </cell>
        </row>
        <row r="9">
          <cell r="A9" t="str">
            <v>梁达亮</v>
          </cell>
          <cell r="B9">
            <v>194</v>
          </cell>
          <cell r="C9">
            <v>21</v>
          </cell>
          <cell r="D9">
            <v>0</v>
          </cell>
        </row>
        <row r="10">
          <cell r="A10" t="str">
            <v>王希</v>
          </cell>
          <cell r="B10">
            <v>170</v>
          </cell>
          <cell r="C10">
            <v>21</v>
          </cell>
          <cell r="D10">
            <v>0</v>
          </cell>
        </row>
        <row r="11">
          <cell r="A11" t="str">
            <v>黄立</v>
          </cell>
          <cell r="B11">
            <v>41</v>
          </cell>
          <cell r="C11">
            <v>7</v>
          </cell>
          <cell r="D11">
            <v>0</v>
          </cell>
        </row>
        <row r="12">
          <cell r="A12" t="str">
            <v>刘旺</v>
          </cell>
          <cell r="B12">
            <v>194</v>
          </cell>
          <cell r="C12">
            <v>21</v>
          </cell>
          <cell r="D12">
            <v>0</v>
          </cell>
        </row>
        <row r="13">
          <cell r="A13" t="str">
            <v>任涛民</v>
          </cell>
          <cell r="B13">
            <v>208.5</v>
          </cell>
          <cell r="C13">
            <v>21</v>
          </cell>
          <cell r="D13">
            <v>0</v>
          </cell>
        </row>
      </sheetData>
      <sheetData sheetId="2">
        <row r="1">
          <cell r="A1" t="str">
            <v>姓名</v>
          </cell>
          <cell r="B1" t="str">
            <v>部门</v>
          </cell>
          <cell r="C1" t="str">
            <v>所属规则</v>
          </cell>
          <cell r="D1" t="str">
            <v>应打卡天数</v>
          </cell>
          <cell r="E1" t="str">
            <v>正常天数</v>
          </cell>
          <cell r="F1" t="str">
            <v>标准工作时长（小时）</v>
          </cell>
          <cell r="G1" t="str">
            <v>实际工作时长（小时）</v>
          </cell>
        </row>
        <row r="2">
          <cell r="A2" t="str">
            <v>曾亮</v>
          </cell>
          <cell r="B2" t="str">
            <v>项目一组</v>
          </cell>
          <cell r="C2" t="str">
            <v>研发中心-定位</v>
          </cell>
          <cell r="D2">
            <v>21</v>
          </cell>
          <cell r="E2">
            <v>21</v>
          </cell>
          <cell r="F2">
            <v>168</v>
          </cell>
          <cell r="G2">
            <v>195.74</v>
          </cell>
        </row>
        <row r="3">
          <cell r="A3" t="str">
            <v>翟盼</v>
          </cell>
          <cell r="B3" t="str">
            <v>项目一组</v>
          </cell>
          <cell r="C3" t="str">
            <v>研发中心-定位</v>
          </cell>
          <cell r="D3">
            <v>21</v>
          </cell>
          <cell r="E3">
            <v>21</v>
          </cell>
          <cell r="F3">
            <v>168</v>
          </cell>
          <cell r="G3">
            <v>202.24</v>
          </cell>
        </row>
        <row r="4">
          <cell r="A4" t="str">
            <v>张鹏飞</v>
          </cell>
          <cell r="B4" t="str">
            <v>产品一组</v>
          </cell>
          <cell r="C4" t="str">
            <v>研发中心-定位</v>
          </cell>
          <cell r="D4">
            <v>21</v>
          </cell>
          <cell r="E4">
            <v>21</v>
          </cell>
          <cell r="F4">
            <v>168</v>
          </cell>
          <cell r="G4">
            <v>197.28</v>
          </cell>
        </row>
        <row r="5">
          <cell r="A5" t="str">
            <v>尚玉龙</v>
          </cell>
          <cell r="B5" t="str">
            <v>产品一组</v>
          </cell>
          <cell r="C5" t="str">
            <v>研发中心-定位</v>
          </cell>
          <cell r="D5">
            <v>21</v>
          </cell>
          <cell r="E5">
            <v>21</v>
          </cell>
          <cell r="F5">
            <v>168</v>
          </cell>
          <cell r="G5">
            <v>188.94</v>
          </cell>
        </row>
        <row r="6">
          <cell r="A6" t="str">
            <v>王伟</v>
          </cell>
          <cell r="B6" t="str">
            <v>产品一组</v>
          </cell>
          <cell r="C6" t="str">
            <v>研发中心-定位</v>
          </cell>
          <cell r="D6">
            <v>21</v>
          </cell>
          <cell r="E6">
            <v>21</v>
          </cell>
          <cell r="F6">
            <v>168</v>
          </cell>
          <cell r="G6">
            <v>189.06</v>
          </cell>
        </row>
        <row r="7">
          <cell r="A7" t="str">
            <v>王乐莹</v>
          </cell>
          <cell r="B7" t="str">
            <v>项目一组</v>
          </cell>
          <cell r="C7" t="str">
            <v>研发中心-定位</v>
          </cell>
          <cell r="D7">
            <v>21</v>
          </cell>
          <cell r="E7">
            <v>21</v>
          </cell>
          <cell r="F7">
            <v>168</v>
          </cell>
          <cell r="G7">
            <v>194.19</v>
          </cell>
        </row>
        <row r="8">
          <cell r="A8" t="str">
            <v>陈炜阳</v>
          </cell>
          <cell r="B8" t="str">
            <v>产品一组</v>
          </cell>
          <cell r="C8" t="str">
            <v>研发中心-定位</v>
          </cell>
          <cell r="D8">
            <v>21</v>
          </cell>
          <cell r="E8">
            <v>21</v>
          </cell>
          <cell r="F8">
            <v>168</v>
          </cell>
          <cell r="G8">
            <v>208.1</v>
          </cell>
        </row>
        <row r="9">
          <cell r="A9" t="str">
            <v>梁达亮</v>
          </cell>
          <cell r="B9" t="str">
            <v>项目一组</v>
          </cell>
          <cell r="C9" t="str">
            <v>广西办事处</v>
          </cell>
          <cell r="D9">
            <v>21</v>
          </cell>
          <cell r="E9">
            <v>21</v>
          </cell>
          <cell r="F9">
            <v>168</v>
          </cell>
          <cell r="G9">
            <v>207.76</v>
          </cell>
        </row>
        <row r="10">
          <cell r="A10" t="str">
            <v>王希</v>
          </cell>
          <cell r="B10" t="str">
            <v>产品一组</v>
          </cell>
          <cell r="C10" t="str">
            <v>研发中心-定位</v>
          </cell>
          <cell r="D10">
            <v>21</v>
          </cell>
          <cell r="E10">
            <v>21</v>
          </cell>
          <cell r="F10">
            <v>168</v>
          </cell>
          <cell r="G10">
            <v>195.65</v>
          </cell>
        </row>
        <row r="11">
          <cell r="A11" t="str">
            <v>黄立</v>
          </cell>
          <cell r="B11" t="str">
            <v>产品一组</v>
          </cell>
          <cell r="C11" t="str">
            <v>研发中心-定位</v>
          </cell>
          <cell r="D11">
            <v>5</v>
          </cell>
          <cell r="E11">
            <v>5</v>
          </cell>
          <cell r="F11">
            <v>40</v>
          </cell>
          <cell r="G11">
            <v>40.51</v>
          </cell>
        </row>
        <row r="12">
          <cell r="A12" t="str">
            <v>刘旺</v>
          </cell>
          <cell r="B12" t="str">
            <v>数据交换产品线</v>
          </cell>
          <cell r="C12" t="str">
            <v>研发中心-定位</v>
          </cell>
          <cell r="D12">
            <v>21</v>
          </cell>
          <cell r="E12">
            <v>21</v>
          </cell>
          <cell r="F12">
            <v>168</v>
          </cell>
          <cell r="G12">
            <v>203.15</v>
          </cell>
        </row>
        <row r="13">
          <cell r="A13" t="str">
            <v>任涛民</v>
          </cell>
          <cell r="B13" t="str">
            <v>项目一组</v>
          </cell>
          <cell r="C13" t="str">
            <v>研发中心-定位</v>
          </cell>
          <cell r="D13">
            <v>21</v>
          </cell>
          <cell r="E13">
            <v>21</v>
          </cell>
          <cell r="F13">
            <v>168</v>
          </cell>
          <cell r="G13">
            <v>208.51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员工绩效"/>
      <sheetName val="内控月报"/>
      <sheetName val="考勤月报"/>
      <sheetName val="质量分"/>
    </sheetNames>
    <sheetDataSet>
      <sheetData sheetId="0"/>
      <sheetData sheetId="1">
        <row r="1">
          <cell r="A1" t="str">
            <v>姓名</v>
          </cell>
          <cell r="B1" t="str">
            <v>内控提交工时（小时）</v>
          </cell>
          <cell r="C1" t="str">
            <v>实际提交天数</v>
          </cell>
          <cell r="D1" t="str">
            <v>内控未提交日报次数</v>
          </cell>
          <cell r="E1" t="str">
            <v>应打卡天数</v>
          </cell>
        </row>
        <row r="2">
          <cell r="A2" t="str">
            <v>章权</v>
          </cell>
          <cell r="B2" t="str">
            <v>191.0</v>
          </cell>
          <cell r="C2" t="str">
            <v>21</v>
          </cell>
          <cell r="D2" t="str">
            <v>0</v>
          </cell>
          <cell r="E2" t="str">
            <v>21</v>
          </cell>
        </row>
        <row r="3">
          <cell r="A3" t="str">
            <v>权晓茹</v>
          </cell>
          <cell r="B3" t="str">
            <v>173.5</v>
          </cell>
          <cell r="C3" t="str">
            <v>20</v>
          </cell>
          <cell r="D3" t="str">
            <v>0</v>
          </cell>
          <cell r="E3" t="str">
            <v>21</v>
          </cell>
        </row>
        <row r="4">
          <cell r="A4" t="str">
            <v>刘栋</v>
          </cell>
          <cell r="B4" t="str">
            <v>187.5</v>
          </cell>
          <cell r="C4" t="str">
            <v>21</v>
          </cell>
          <cell r="D4" t="str">
            <v>0</v>
          </cell>
          <cell r="E4" t="str">
            <v>21</v>
          </cell>
        </row>
        <row r="5">
          <cell r="A5" t="str">
            <v>余晨曦</v>
          </cell>
          <cell r="B5" t="str">
            <v>160.0</v>
          </cell>
          <cell r="C5" t="str">
            <v>19</v>
          </cell>
          <cell r="D5" t="str">
            <v>2</v>
          </cell>
          <cell r="E5" t="str">
            <v>20</v>
          </cell>
        </row>
        <row r="6">
          <cell r="A6" t="str">
            <v>战东阳</v>
          </cell>
          <cell r="B6" t="str">
            <v>72.5</v>
          </cell>
          <cell r="C6" t="str">
            <v>10</v>
          </cell>
          <cell r="D6" t="str">
            <v>12</v>
          </cell>
          <cell r="E6" t="str">
            <v>10</v>
          </cell>
        </row>
        <row r="7">
          <cell r="A7" t="str">
            <v>任月尧</v>
          </cell>
          <cell r="B7" t="str">
            <v>171.5</v>
          </cell>
          <cell r="C7" t="str">
            <v>21</v>
          </cell>
          <cell r="D7" t="str">
            <v>0</v>
          </cell>
          <cell r="E7" t="str">
            <v>21</v>
          </cell>
        </row>
        <row r="8">
          <cell r="A8" t="str">
            <v>李松</v>
          </cell>
          <cell r="B8" t="str">
            <v>191.5</v>
          </cell>
          <cell r="C8" t="str">
            <v>20</v>
          </cell>
          <cell r="D8" t="str">
            <v>0</v>
          </cell>
          <cell r="E8" t="str">
            <v>21</v>
          </cell>
        </row>
        <row r="9">
          <cell r="A9" t="str">
            <v>李倩</v>
          </cell>
          <cell r="B9" t="str">
            <v>183.5</v>
          </cell>
          <cell r="C9" t="str">
            <v>20</v>
          </cell>
          <cell r="D9" t="str">
            <v>0</v>
          </cell>
          <cell r="E9" t="str">
            <v>21</v>
          </cell>
        </row>
        <row r="10">
          <cell r="A10" t="str">
            <v>詹诗博</v>
          </cell>
          <cell r="B10" t="str">
            <v>185.5</v>
          </cell>
          <cell r="C10" t="str">
            <v>21</v>
          </cell>
          <cell r="D10" t="str">
            <v>0</v>
          </cell>
          <cell r="E10" t="str">
            <v>21</v>
          </cell>
        </row>
        <row r="11">
          <cell r="A11" t="str">
            <v>严飞</v>
          </cell>
          <cell r="B11" t="str">
            <v>181.5</v>
          </cell>
          <cell r="C11" t="str">
            <v>21</v>
          </cell>
          <cell r="D11" t="str">
            <v>0</v>
          </cell>
          <cell r="E11" t="str">
            <v>21</v>
          </cell>
        </row>
        <row r="12">
          <cell r="A12" t="str">
            <v>吴乐</v>
          </cell>
          <cell r="B12" t="str">
            <v>182.5</v>
          </cell>
          <cell r="C12" t="str">
            <v>21</v>
          </cell>
          <cell r="D12" t="str">
            <v>0</v>
          </cell>
          <cell r="E12" t="str">
            <v>21</v>
          </cell>
        </row>
        <row r="13">
          <cell r="A13" t="str">
            <v>应建利</v>
          </cell>
          <cell r="B13" t="str">
            <v>193.25</v>
          </cell>
          <cell r="C13" t="str">
            <v>17</v>
          </cell>
          <cell r="D13" t="str">
            <v>0</v>
          </cell>
          <cell r="E13" t="str">
            <v>21</v>
          </cell>
        </row>
        <row r="14">
          <cell r="A14" t="str">
            <v>张仪</v>
          </cell>
          <cell r="B14" t="str">
            <v>190.5</v>
          </cell>
          <cell r="C14" t="str">
            <v>21</v>
          </cell>
          <cell r="D14" t="str">
            <v>0</v>
          </cell>
          <cell r="E14" t="str">
            <v>21</v>
          </cell>
        </row>
        <row r="15">
          <cell r="A15" t="str">
            <v>王卓祺</v>
          </cell>
          <cell r="B15" t="str">
            <v>184.0</v>
          </cell>
          <cell r="C15" t="str">
            <v>21</v>
          </cell>
          <cell r="D15" t="str">
            <v>0</v>
          </cell>
          <cell r="E15" t="str">
            <v>21</v>
          </cell>
        </row>
        <row r="16">
          <cell r="A16" t="str">
            <v>温雨柔</v>
          </cell>
          <cell r="B16" t="str">
            <v>212.0</v>
          </cell>
          <cell r="C16" t="str">
            <v>17</v>
          </cell>
          <cell r="D16" t="str">
            <v>0</v>
          </cell>
          <cell r="E16" t="str">
            <v>21</v>
          </cell>
        </row>
        <row r="17">
          <cell r="A17" t="str">
            <v>薛苗苗</v>
          </cell>
          <cell r="B17" t="str">
            <v>174.0</v>
          </cell>
          <cell r="C17" t="str">
            <v>21</v>
          </cell>
          <cell r="D17" t="str">
            <v>0</v>
          </cell>
          <cell r="E17" t="str">
            <v>21</v>
          </cell>
        </row>
        <row r="18">
          <cell r="A18" t="str">
            <v>张雪</v>
          </cell>
          <cell r="B18" t="str">
            <v>177.0</v>
          </cell>
          <cell r="C18" t="str">
            <v>21</v>
          </cell>
          <cell r="D18" t="str">
            <v>0</v>
          </cell>
          <cell r="E18" t="str">
            <v>21</v>
          </cell>
        </row>
        <row r="19">
          <cell r="A19" t="str">
            <v>段晶晶</v>
          </cell>
          <cell r="B19" t="str">
            <v>185.0</v>
          </cell>
          <cell r="C19" t="str">
            <v>21</v>
          </cell>
          <cell r="D19" t="str">
            <v>0</v>
          </cell>
          <cell r="E19" t="str">
            <v>21</v>
          </cell>
        </row>
        <row r="20">
          <cell r="A20" t="str">
            <v>雷红涛</v>
          </cell>
          <cell r="B20" t="str">
            <v>179.0</v>
          </cell>
          <cell r="C20" t="str">
            <v>21</v>
          </cell>
          <cell r="D20" t="str">
            <v>0</v>
          </cell>
          <cell r="E20" t="str">
            <v>21</v>
          </cell>
        </row>
        <row r="21">
          <cell r="A21" t="str">
            <v>闫箐</v>
          </cell>
          <cell r="B21" t="str">
            <v>166.0</v>
          </cell>
          <cell r="C21" t="str">
            <v>19</v>
          </cell>
          <cell r="D21" t="str">
            <v>0</v>
          </cell>
          <cell r="E21" t="str">
            <v>21</v>
          </cell>
        </row>
        <row r="22">
          <cell r="A22" t="str">
            <v>桑文静</v>
          </cell>
          <cell r="B22" t="str">
            <v>156.5</v>
          </cell>
          <cell r="C22" t="str">
            <v>21</v>
          </cell>
          <cell r="D22" t="str">
            <v>0</v>
          </cell>
          <cell r="E22" t="str">
            <v>21</v>
          </cell>
        </row>
        <row r="23">
          <cell r="A23" t="str">
            <v>刘馨</v>
          </cell>
          <cell r="B23" t="str">
            <v>167.0</v>
          </cell>
          <cell r="C23" t="str">
            <v>20</v>
          </cell>
          <cell r="D23" t="str">
            <v>0</v>
          </cell>
          <cell r="E23" t="str">
            <v>21</v>
          </cell>
        </row>
        <row r="24">
          <cell r="A24" t="str">
            <v>厉黔龙</v>
          </cell>
          <cell r="B24" t="str">
            <v>206.5</v>
          </cell>
          <cell r="C24" t="str">
            <v>20</v>
          </cell>
          <cell r="D24" t="str">
            <v>0</v>
          </cell>
          <cell r="E24" t="str">
            <v>21</v>
          </cell>
        </row>
        <row r="25">
          <cell r="A25" t="str">
            <v>张仓</v>
          </cell>
          <cell r="B25" t="str">
            <v>186.5</v>
          </cell>
          <cell r="C25" t="str">
            <v>21</v>
          </cell>
          <cell r="D25" t="str">
            <v>0</v>
          </cell>
          <cell r="E25" t="str">
            <v>21</v>
          </cell>
        </row>
        <row r="26">
          <cell r="A26" t="str">
            <v>刘展波</v>
          </cell>
          <cell r="B26" t="str">
            <v>182.0</v>
          </cell>
          <cell r="C26" t="str">
            <v>18</v>
          </cell>
          <cell r="D26" t="str">
            <v>0</v>
          </cell>
          <cell r="E26" t="str">
            <v>21</v>
          </cell>
        </row>
        <row r="27">
          <cell r="A27" t="str">
            <v>郜洁</v>
          </cell>
          <cell r="B27" t="str">
            <v>187.5</v>
          </cell>
          <cell r="C27" t="str">
            <v>20</v>
          </cell>
          <cell r="D27" t="str">
            <v>0</v>
          </cell>
          <cell r="E27" t="str">
            <v>21</v>
          </cell>
        </row>
        <row r="28">
          <cell r="A28" t="str">
            <v>刘琼霄</v>
          </cell>
          <cell r="B28" t="str">
            <v>192.0</v>
          </cell>
          <cell r="C28" t="str">
            <v>21</v>
          </cell>
          <cell r="D28" t="str">
            <v>0</v>
          </cell>
          <cell r="E28" t="str">
            <v>21</v>
          </cell>
        </row>
        <row r="29">
          <cell r="A29" t="str">
            <v>唐磊</v>
          </cell>
          <cell r="B29" t="str">
            <v>189.5</v>
          </cell>
          <cell r="C29" t="str">
            <v>14</v>
          </cell>
          <cell r="D29" t="str">
            <v>0</v>
          </cell>
          <cell r="E29" t="str">
            <v>21</v>
          </cell>
        </row>
        <row r="30">
          <cell r="A30" t="str">
            <v>王柳杰</v>
          </cell>
          <cell r="B30" t="str">
            <v>185.0</v>
          </cell>
          <cell r="C30" t="str">
            <v>20</v>
          </cell>
          <cell r="D30" t="str">
            <v>0</v>
          </cell>
          <cell r="E30" t="str">
            <v>21</v>
          </cell>
        </row>
        <row r="31">
          <cell r="A31" t="str">
            <v>张旺宁</v>
          </cell>
          <cell r="B31" t="str">
            <v>191.0</v>
          </cell>
          <cell r="C31" t="str">
            <v>15</v>
          </cell>
          <cell r="D31" t="str">
            <v>0</v>
          </cell>
          <cell r="E31" t="str">
            <v>21</v>
          </cell>
        </row>
        <row r="32">
          <cell r="A32" t="str">
            <v>山梦娜</v>
          </cell>
          <cell r="B32" t="str">
            <v>176.0</v>
          </cell>
          <cell r="C32" t="str">
            <v>18</v>
          </cell>
          <cell r="D32" t="str">
            <v>0</v>
          </cell>
          <cell r="E32" t="str">
            <v>21</v>
          </cell>
        </row>
        <row r="33">
          <cell r="A33" t="str">
            <v>张宁</v>
          </cell>
          <cell r="B33" t="str">
            <v>173.0</v>
          </cell>
          <cell r="C33" t="str">
            <v>18</v>
          </cell>
          <cell r="D33" t="str">
            <v>0</v>
          </cell>
          <cell r="E33" t="str">
            <v>21</v>
          </cell>
        </row>
        <row r="34">
          <cell r="A34" t="str">
            <v>罗景林</v>
          </cell>
          <cell r="B34" t="str">
            <v>191.5</v>
          </cell>
          <cell r="C34" t="str">
            <v>16</v>
          </cell>
          <cell r="D34" t="str">
            <v>0</v>
          </cell>
          <cell r="E34" t="str">
            <v>21</v>
          </cell>
        </row>
        <row r="35">
          <cell r="A35" t="str">
            <v>郑烨</v>
          </cell>
          <cell r="B35" t="str">
            <v>182.5</v>
          </cell>
          <cell r="C35" t="str">
            <v>15</v>
          </cell>
          <cell r="D35" t="str">
            <v>0</v>
          </cell>
          <cell r="E35" t="str">
            <v>21</v>
          </cell>
        </row>
        <row r="36">
          <cell r="A36" t="str">
            <v>王淑霞</v>
          </cell>
          <cell r="B36" t="str">
            <v>189.0</v>
          </cell>
          <cell r="C36" t="str">
            <v>18</v>
          </cell>
          <cell r="D36" t="str">
            <v>0</v>
          </cell>
          <cell r="E36" t="str">
            <v>21</v>
          </cell>
        </row>
      </sheetData>
      <sheetData sheetId="2">
        <row r="1">
          <cell r="A1" t="str">
            <v>姓名</v>
          </cell>
          <cell r="B1" t="str">
            <v>部门</v>
          </cell>
          <cell r="C1" t="str">
            <v>所属规则</v>
          </cell>
          <cell r="D1" t="str">
            <v>应打卡天数</v>
          </cell>
          <cell r="E1" t="str">
            <v>实际工作天数</v>
          </cell>
          <cell r="F1" t="str">
            <v>标准工作时长（小时）</v>
          </cell>
          <cell r="G1" t="str">
            <v>实际工作时长（小时）</v>
          </cell>
          <cell r="H1" t="str">
            <v>超过22:00打卡次数</v>
          </cell>
          <cell r="I1" t="str">
            <v>实际工作时长（小时）
（加入了外出）</v>
          </cell>
          <cell r="J1" t="str">
            <v>外出时长（小时）</v>
          </cell>
        </row>
        <row r="2">
          <cell r="A2" t="str">
            <v>章权</v>
          </cell>
          <cell r="B2" t="str">
            <v>质量一组</v>
          </cell>
          <cell r="C2" t="str">
            <v>研发中心-定位</v>
          </cell>
          <cell r="D2" t="str">
            <v>21</v>
          </cell>
          <cell r="E2">
            <v>21</v>
          </cell>
          <cell r="F2" t="str">
            <v>168.00</v>
          </cell>
          <cell r="G2" t="str">
            <v>196.55</v>
          </cell>
          <cell r="H2" t="str">
            <v>0</v>
          </cell>
          <cell r="I2" t="str">
            <v>196.55</v>
          </cell>
          <cell r="J2" t="str">
            <v>0.00</v>
          </cell>
        </row>
        <row r="3">
          <cell r="A3" t="str">
            <v>权晓茹</v>
          </cell>
          <cell r="B3" t="str">
            <v>基础支持组</v>
          </cell>
          <cell r="C3" t="str">
            <v>研发中心-定位</v>
          </cell>
          <cell r="D3" t="str">
            <v>21</v>
          </cell>
          <cell r="E3">
            <v>10</v>
          </cell>
          <cell r="F3" t="str">
            <v>168.00</v>
          </cell>
          <cell r="G3" t="str">
            <v>47.90</v>
          </cell>
          <cell r="H3" t="str">
            <v>0</v>
          </cell>
          <cell r="I3" t="str">
            <v>47.90</v>
          </cell>
          <cell r="J3" t="str">
            <v>0.00</v>
          </cell>
        </row>
        <row r="4">
          <cell r="A4" t="str">
            <v>刘栋</v>
          </cell>
          <cell r="B4" t="str">
            <v>质量二组</v>
          </cell>
          <cell r="C4" t="str">
            <v>研发中心-定位</v>
          </cell>
          <cell r="D4" t="str">
            <v>21</v>
          </cell>
          <cell r="E4">
            <v>21</v>
          </cell>
          <cell r="F4" t="str">
            <v>168.00</v>
          </cell>
          <cell r="G4" t="str">
            <v>198.36</v>
          </cell>
          <cell r="H4" t="str">
            <v>0</v>
          </cell>
          <cell r="I4" t="str">
            <v>198.36</v>
          </cell>
          <cell r="J4" t="str">
            <v>0.00</v>
          </cell>
        </row>
        <row r="5">
          <cell r="A5" t="str">
            <v>余晨曦</v>
          </cell>
          <cell r="B5" t="str">
            <v>质量四组</v>
          </cell>
          <cell r="C5" t="str">
            <v>研发中心-定位</v>
          </cell>
          <cell r="D5" t="str">
            <v>20</v>
          </cell>
          <cell r="E5">
            <v>20</v>
          </cell>
          <cell r="F5" t="str">
            <v>160.00</v>
          </cell>
          <cell r="G5" t="str">
            <v>166.76</v>
          </cell>
          <cell r="H5" t="str">
            <v>0</v>
          </cell>
          <cell r="I5" t="str">
            <v>166.76</v>
          </cell>
          <cell r="J5" t="str">
            <v>0.00</v>
          </cell>
        </row>
        <row r="6">
          <cell r="A6" t="str">
            <v>战东阳</v>
          </cell>
          <cell r="B6" t="str">
            <v>质量一组</v>
          </cell>
          <cell r="C6" t="str">
            <v>研发中心-定位</v>
          </cell>
          <cell r="D6" t="str">
            <v>10</v>
          </cell>
          <cell r="E6">
            <v>4.5625</v>
          </cell>
          <cell r="F6" t="str">
            <v>80.00</v>
          </cell>
          <cell r="G6" t="str">
            <v>46.73</v>
          </cell>
          <cell r="H6" t="str">
            <v>0</v>
          </cell>
          <cell r="I6" t="str">
            <v>46.73</v>
          </cell>
          <cell r="J6" t="str">
            <v>0.00</v>
          </cell>
        </row>
        <row r="7">
          <cell r="A7" t="str">
            <v>任月尧</v>
          </cell>
          <cell r="B7" t="str">
            <v>质量三组</v>
          </cell>
          <cell r="C7" t="str">
            <v>研发中心-定位</v>
          </cell>
          <cell r="D7" t="str">
            <v>21</v>
          </cell>
          <cell r="E7">
            <v>19.625</v>
          </cell>
          <cell r="F7" t="str">
            <v>168.00</v>
          </cell>
          <cell r="G7" t="str">
            <v>174.21</v>
          </cell>
          <cell r="H7" t="str">
            <v>0</v>
          </cell>
          <cell r="I7" t="str">
            <v>174.21</v>
          </cell>
          <cell r="J7" t="str">
            <v>0.00</v>
          </cell>
        </row>
        <row r="8">
          <cell r="A8" t="str">
            <v>李松</v>
          </cell>
          <cell r="B8" t="str">
            <v>质量一组</v>
          </cell>
          <cell r="C8" t="str">
            <v>研发中心-定位</v>
          </cell>
          <cell r="D8" t="str">
            <v>21</v>
          </cell>
          <cell r="E8">
            <v>21</v>
          </cell>
          <cell r="F8" t="str">
            <v>168.00</v>
          </cell>
          <cell r="G8" t="str">
            <v>192.77</v>
          </cell>
          <cell r="H8" t="str">
            <v>0</v>
          </cell>
          <cell r="I8" t="str">
            <v>192.77</v>
          </cell>
          <cell r="J8" t="str">
            <v>0.00</v>
          </cell>
        </row>
        <row r="9">
          <cell r="A9" t="str">
            <v>李倩</v>
          </cell>
          <cell r="B9" t="str">
            <v>质量一组</v>
          </cell>
          <cell r="C9" t="str">
            <v>研发中心-定位</v>
          </cell>
          <cell r="D9" t="str">
            <v>21</v>
          </cell>
          <cell r="E9">
            <v>19</v>
          </cell>
          <cell r="F9" t="str">
            <v>168.00</v>
          </cell>
          <cell r="G9" t="str">
            <v>170.46</v>
          </cell>
          <cell r="H9" t="str">
            <v>0</v>
          </cell>
          <cell r="I9" t="str">
            <v>170.46</v>
          </cell>
          <cell r="J9" t="str">
            <v>0.00</v>
          </cell>
        </row>
        <row r="10">
          <cell r="A10" t="str">
            <v>詹诗博</v>
          </cell>
          <cell r="B10" t="str">
            <v>质量二组</v>
          </cell>
          <cell r="C10" t="str">
            <v>研发中心-定位</v>
          </cell>
          <cell r="D10" t="str">
            <v>21</v>
          </cell>
          <cell r="E10">
            <v>20</v>
          </cell>
          <cell r="F10" t="str">
            <v>168.00</v>
          </cell>
          <cell r="G10" t="str">
            <v>182.35</v>
          </cell>
          <cell r="H10" t="str">
            <v>0</v>
          </cell>
          <cell r="I10" t="str">
            <v>182.35</v>
          </cell>
          <cell r="J10" t="str">
            <v>0.00</v>
          </cell>
        </row>
        <row r="11">
          <cell r="A11" t="str">
            <v>严飞</v>
          </cell>
          <cell r="B11" t="str">
            <v>质量二组</v>
          </cell>
          <cell r="C11" t="str">
            <v>研发中心-定位</v>
          </cell>
          <cell r="D11" t="str">
            <v>21</v>
          </cell>
          <cell r="E11">
            <v>21</v>
          </cell>
          <cell r="F11" t="str">
            <v>168.00</v>
          </cell>
          <cell r="G11" t="str">
            <v>185.73</v>
          </cell>
          <cell r="H11" t="str">
            <v>0</v>
          </cell>
          <cell r="I11" t="str">
            <v>185.73</v>
          </cell>
          <cell r="J11" t="str">
            <v>0.00</v>
          </cell>
        </row>
        <row r="12">
          <cell r="A12" t="str">
            <v>吴乐</v>
          </cell>
          <cell r="B12" t="str">
            <v>质量二组</v>
          </cell>
          <cell r="C12" t="str">
            <v>研发中心-定位</v>
          </cell>
          <cell r="D12" t="str">
            <v>21</v>
          </cell>
          <cell r="E12">
            <v>20</v>
          </cell>
          <cell r="F12" t="str">
            <v>168.00</v>
          </cell>
          <cell r="G12" t="str">
            <v>186.61</v>
          </cell>
          <cell r="H12" t="str">
            <v>0</v>
          </cell>
          <cell r="I12" t="str">
            <v>186.61</v>
          </cell>
          <cell r="J12" t="str">
            <v>0.00</v>
          </cell>
        </row>
        <row r="13">
          <cell r="A13" t="str">
            <v>应建利</v>
          </cell>
          <cell r="B13" t="str">
            <v>质量四组</v>
          </cell>
          <cell r="C13" t="str">
            <v>研发中心-定位</v>
          </cell>
          <cell r="D13" t="str">
            <v>21</v>
          </cell>
          <cell r="E13">
            <v>20</v>
          </cell>
          <cell r="F13" t="str">
            <v>168.00</v>
          </cell>
          <cell r="G13" t="str">
            <v>201.18</v>
          </cell>
          <cell r="H13" t="str">
            <v>0</v>
          </cell>
          <cell r="I13" t="str">
            <v>201.18</v>
          </cell>
          <cell r="J13" t="str">
            <v>0.00</v>
          </cell>
        </row>
        <row r="14">
          <cell r="A14" t="str">
            <v>张仪</v>
          </cell>
          <cell r="B14" t="str">
            <v>质量二组</v>
          </cell>
          <cell r="C14" t="str">
            <v>研发中心-定位</v>
          </cell>
          <cell r="D14" t="str">
            <v>21</v>
          </cell>
          <cell r="E14">
            <v>21</v>
          </cell>
          <cell r="F14" t="str">
            <v>168.00</v>
          </cell>
          <cell r="G14" t="str">
            <v>207.68</v>
          </cell>
          <cell r="H14" t="str">
            <v>0</v>
          </cell>
          <cell r="I14" t="str">
            <v>207.68</v>
          </cell>
          <cell r="J14" t="str">
            <v>0.00</v>
          </cell>
        </row>
        <row r="15">
          <cell r="A15" t="str">
            <v>王卓祺</v>
          </cell>
          <cell r="B15" t="str">
            <v>质量三组</v>
          </cell>
          <cell r="C15" t="str">
            <v>研发中心-定位</v>
          </cell>
          <cell r="D15" t="str">
            <v>21</v>
          </cell>
          <cell r="E15">
            <v>20</v>
          </cell>
          <cell r="F15" t="str">
            <v>168.00</v>
          </cell>
          <cell r="G15" t="str">
            <v>179.58</v>
          </cell>
          <cell r="H15" t="str">
            <v>0</v>
          </cell>
          <cell r="I15" t="str">
            <v>179.58</v>
          </cell>
          <cell r="J15" t="str">
            <v>0.00</v>
          </cell>
        </row>
        <row r="16">
          <cell r="A16" t="str">
            <v>温雨柔</v>
          </cell>
          <cell r="B16" t="str">
            <v>质量一组</v>
          </cell>
          <cell r="C16" t="str">
            <v>研发中心-定位</v>
          </cell>
          <cell r="D16" t="str">
            <v>21</v>
          </cell>
          <cell r="E16">
            <v>21</v>
          </cell>
          <cell r="F16" t="str">
            <v>168.00</v>
          </cell>
          <cell r="G16" t="str">
            <v>214.05</v>
          </cell>
          <cell r="H16" t="str">
            <v>5</v>
          </cell>
          <cell r="I16">
            <v>216.05</v>
          </cell>
          <cell r="J16" t="str">
            <v>2.00</v>
          </cell>
        </row>
        <row r="17">
          <cell r="A17" t="str">
            <v>薛苗苗</v>
          </cell>
          <cell r="B17" t="str">
            <v>质量一组</v>
          </cell>
          <cell r="C17" t="str">
            <v>研发中心-定位</v>
          </cell>
          <cell r="D17" t="str">
            <v>21</v>
          </cell>
          <cell r="E17">
            <v>6.5</v>
          </cell>
          <cell r="F17" t="str">
            <v>168.00</v>
          </cell>
          <cell r="G17" t="str">
            <v>59.70</v>
          </cell>
          <cell r="H17" t="str">
            <v>0</v>
          </cell>
          <cell r="I17" t="str">
            <v>59.70</v>
          </cell>
          <cell r="J17" t="str">
            <v>0.00</v>
          </cell>
        </row>
        <row r="18">
          <cell r="A18" t="str">
            <v>张雪</v>
          </cell>
          <cell r="B18" t="str">
            <v>质量三组</v>
          </cell>
          <cell r="C18" t="str">
            <v>研发中心-定位</v>
          </cell>
          <cell r="D18" t="str">
            <v>21</v>
          </cell>
          <cell r="E18">
            <v>16.5</v>
          </cell>
          <cell r="F18" t="str">
            <v>168.00</v>
          </cell>
          <cell r="G18" t="str">
            <v>92.03</v>
          </cell>
          <cell r="H18" t="str">
            <v>0</v>
          </cell>
          <cell r="I18" t="str">
            <v>92.03</v>
          </cell>
          <cell r="J18" t="str">
            <v>0.00</v>
          </cell>
        </row>
        <row r="19">
          <cell r="A19" t="str">
            <v>段晶晶</v>
          </cell>
          <cell r="B19" t="str">
            <v>质量三组</v>
          </cell>
          <cell r="C19" t="str">
            <v>研发中心-定位</v>
          </cell>
          <cell r="D19" t="str">
            <v>21</v>
          </cell>
          <cell r="E19">
            <v>21</v>
          </cell>
          <cell r="F19" t="str">
            <v>168.00</v>
          </cell>
          <cell r="G19" t="str">
            <v>187.86</v>
          </cell>
          <cell r="H19" t="str">
            <v>0</v>
          </cell>
          <cell r="I19" t="str">
            <v>187.86</v>
          </cell>
          <cell r="J19" t="str">
            <v>0.00</v>
          </cell>
        </row>
        <row r="20">
          <cell r="A20" t="str">
            <v>雷红涛</v>
          </cell>
          <cell r="B20" t="str">
            <v>质量四组</v>
          </cell>
          <cell r="C20" t="str">
            <v>研发中心-定位</v>
          </cell>
          <cell r="D20" t="str">
            <v>21</v>
          </cell>
          <cell r="E20">
            <v>20.675000000000001</v>
          </cell>
          <cell r="F20" t="str">
            <v>168.00</v>
          </cell>
          <cell r="G20" t="str">
            <v>188.55</v>
          </cell>
          <cell r="H20" t="str">
            <v>0</v>
          </cell>
          <cell r="I20" t="str">
            <v>188.55</v>
          </cell>
          <cell r="J20" t="str">
            <v>0.00</v>
          </cell>
        </row>
        <row r="21">
          <cell r="A21" t="str">
            <v>闫箐</v>
          </cell>
          <cell r="B21" t="str">
            <v>质量管理部</v>
          </cell>
          <cell r="C21" t="str">
            <v>研发中心-定位</v>
          </cell>
          <cell r="D21" t="str">
            <v>21</v>
          </cell>
          <cell r="E21">
            <v>20.625</v>
          </cell>
          <cell r="F21" t="str">
            <v>168.00</v>
          </cell>
          <cell r="G21" t="str">
            <v>201.00</v>
          </cell>
          <cell r="H21" t="str">
            <v>1</v>
          </cell>
          <cell r="I21" t="str">
            <v>201.00</v>
          </cell>
          <cell r="J21" t="str">
            <v>0.00</v>
          </cell>
        </row>
        <row r="22">
          <cell r="A22" t="str">
            <v>桑文静</v>
          </cell>
          <cell r="B22" t="str">
            <v>质量三组</v>
          </cell>
          <cell r="C22" t="str">
            <v>研发中心-定位</v>
          </cell>
          <cell r="D22" t="str">
            <v>21</v>
          </cell>
          <cell r="E22">
            <v>18</v>
          </cell>
          <cell r="F22" t="str">
            <v>168.00</v>
          </cell>
          <cell r="G22" t="str">
            <v>157.21</v>
          </cell>
          <cell r="H22" t="str">
            <v>0</v>
          </cell>
          <cell r="I22" t="str">
            <v>157.21</v>
          </cell>
          <cell r="J22" t="str">
            <v>0.00</v>
          </cell>
        </row>
        <row r="23">
          <cell r="A23" t="str">
            <v>刘馨</v>
          </cell>
          <cell r="B23" t="str">
            <v>质量一组</v>
          </cell>
          <cell r="C23" t="str">
            <v>研发中心-定位</v>
          </cell>
          <cell r="D23" t="str">
            <v>21</v>
          </cell>
          <cell r="E23">
            <v>21</v>
          </cell>
          <cell r="F23" t="str">
            <v>168.00</v>
          </cell>
          <cell r="G23" t="str">
            <v>175.28</v>
          </cell>
          <cell r="H23" t="str">
            <v>0</v>
          </cell>
          <cell r="I23" t="str">
            <v>175.28</v>
          </cell>
          <cell r="J23" t="str">
            <v>0.00</v>
          </cell>
        </row>
        <row r="24">
          <cell r="A24" t="str">
            <v>厉黔龙</v>
          </cell>
          <cell r="B24" t="str">
            <v>质量四组</v>
          </cell>
          <cell r="C24" t="str">
            <v>研发中心-定位</v>
          </cell>
          <cell r="D24" t="str">
            <v>21</v>
          </cell>
          <cell r="E24">
            <v>20</v>
          </cell>
          <cell r="F24" t="str">
            <v>168.00</v>
          </cell>
          <cell r="G24" t="str">
            <v>171.50</v>
          </cell>
          <cell r="H24" t="str">
            <v>6</v>
          </cell>
          <cell r="I24">
            <v>204.5</v>
          </cell>
          <cell r="J24" t="str">
            <v>33.00</v>
          </cell>
        </row>
        <row r="25">
          <cell r="A25" t="str">
            <v>张仓</v>
          </cell>
          <cell r="B25" t="str">
            <v>质量二组</v>
          </cell>
          <cell r="C25" t="str">
            <v>研发中心-定位</v>
          </cell>
          <cell r="D25" t="str">
            <v>21</v>
          </cell>
          <cell r="E25">
            <v>20</v>
          </cell>
          <cell r="F25" t="str">
            <v>168.00</v>
          </cell>
          <cell r="G25" t="str">
            <v>177.95</v>
          </cell>
          <cell r="H25" t="str">
            <v>0</v>
          </cell>
          <cell r="I25" t="str">
            <v>177.95</v>
          </cell>
          <cell r="J25" t="str">
            <v>0.00</v>
          </cell>
        </row>
        <row r="26">
          <cell r="A26" t="str">
            <v>刘展波</v>
          </cell>
          <cell r="B26" t="str">
            <v>质量三组</v>
          </cell>
          <cell r="C26" t="str">
            <v>研发中心-定位</v>
          </cell>
          <cell r="D26" t="str">
            <v>21</v>
          </cell>
          <cell r="E26">
            <v>20</v>
          </cell>
          <cell r="F26" t="str">
            <v>168.00</v>
          </cell>
          <cell r="G26" t="str">
            <v>179.35</v>
          </cell>
          <cell r="H26" t="str">
            <v>0</v>
          </cell>
          <cell r="I26" t="str">
            <v>179.35</v>
          </cell>
          <cell r="J26" t="str">
            <v>0.00</v>
          </cell>
        </row>
        <row r="27">
          <cell r="A27" t="str">
            <v>郜洁</v>
          </cell>
          <cell r="B27" t="str">
            <v>基础支持组</v>
          </cell>
          <cell r="C27" t="str">
            <v>研发中心-定位</v>
          </cell>
          <cell r="D27" t="str">
            <v>21</v>
          </cell>
          <cell r="E27">
            <v>19.875</v>
          </cell>
          <cell r="F27" t="str">
            <v>168.00</v>
          </cell>
          <cell r="G27" t="str">
            <v>188.21</v>
          </cell>
          <cell r="H27" t="str">
            <v>1</v>
          </cell>
          <cell r="I27" t="str">
            <v>188.21</v>
          </cell>
          <cell r="J27" t="str">
            <v>0.00</v>
          </cell>
        </row>
        <row r="28">
          <cell r="A28" t="str">
            <v>刘琼霄</v>
          </cell>
          <cell r="B28" t="str">
            <v>质量三组</v>
          </cell>
          <cell r="C28" t="str">
            <v>研发中心-定位</v>
          </cell>
          <cell r="D28" t="str">
            <v>21</v>
          </cell>
          <cell r="E28">
            <v>21</v>
          </cell>
          <cell r="F28" t="str">
            <v>168.00</v>
          </cell>
          <cell r="G28" t="str">
            <v>197.56</v>
          </cell>
          <cell r="H28" t="str">
            <v>0</v>
          </cell>
          <cell r="I28" t="str">
            <v>197.56</v>
          </cell>
          <cell r="J28" t="str">
            <v>0.00</v>
          </cell>
        </row>
        <row r="29">
          <cell r="A29" t="str">
            <v>唐磊</v>
          </cell>
          <cell r="B29" t="str">
            <v>基础支持组</v>
          </cell>
          <cell r="C29" t="str">
            <v>研发中心-定位</v>
          </cell>
          <cell r="D29" t="str">
            <v>21</v>
          </cell>
          <cell r="E29">
            <v>21</v>
          </cell>
          <cell r="F29" t="str">
            <v>168.00</v>
          </cell>
          <cell r="G29" t="str">
            <v>200.10</v>
          </cell>
          <cell r="H29" t="str">
            <v>2</v>
          </cell>
          <cell r="I29" t="str">
            <v>200.10</v>
          </cell>
          <cell r="J29" t="str">
            <v>0.00</v>
          </cell>
        </row>
        <row r="30">
          <cell r="A30" t="str">
            <v>王柳杰</v>
          </cell>
          <cell r="B30" t="str">
            <v>质量二组</v>
          </cell>
          <cell r="C30" t="str">
            <v>研发中心-定位</v>
          </cell>
          <cell r="D30" t="str">
            <v>21</v>
          </cell>
          <cell r="E30">
            <v>19</v>
          </cell>
          <cell r="F30" t="str">
            <v>168.00</v>
          </cell>
          <cell r="G30" t="str">
            <v>188.70</v>
          </cell>
          <cell r="H30" t="str">
            <v>1</v>
          </cell>
          <cell r="I30" t="str">
            <v>188.70</v>
          </cell>
          <cell r="J30" t="str">
            <v>0.00</v>
          </cell>
        </row>
        <row r="31">
          <cell r="A31" t="str">
            <v>张旺宁</v>
          </cell>
          <cell r="B31" t="str">
            <v>质量四组</v>
          </cell>
          <cell r="C31" t="str">
            <v>研发中心-定位</v>
          </cell>
          <cell r="D31" t="str">
            <v>21</v>
          </cell>
          <cell r="E31">
            <v>21</v>
          </cell>
          <cell r="F31" t="str">
            <v>168.00</v>
          </cell>
          <cell r="G31" t="str">
            <v>194.26</v>
          </cell>
          <cell r="H31" t="str">
            <v>1</v>
          </cell>
          <cell r="I31" t="str">
            <v>194.26</v>
          </cell>
          <cell r="J31" t="str">
            <v>0.00</v>
          </cell>
        </row>
        <row r="32">
          <cell r="A32" t="str">
            <v>山梦娜</v>
          </cell>
          <cell r="B32" t="str">
            <v>质量二组</v>
          </cell>
          <cell r="C32" t="str">
            <v>研发中心-定位</v>
          </cell>
          <cell r="D32" t="str">
            <v>21</v>
          </cell>
          <cell r="E32">
            <v>19</v>
          </cell>
          <cell r="F32" t="str">
            <v>168.00</v>
          </cell>
          <cell r="G32" t="str">
            <v>157.10</v>
          </cell>
          <cell r="H32" t="str">
            <v>0</v>
          </cell>
          <cell r="I32" t="str">
            <v>157.10</v>
          </cell>
          <cell r="J32" t="str">
            <v>0.00</v>
          </cell>
        </row>
        <row r="33">
          <cell r="A33" t="str">
            <v>张宁</v>
          </cell>
          <cell r="B33" t="str">
            <v>质量一组</v>
          </cell>
          <cell r="C33" t="str">
            <v>研发中心-定位</v>
          </cell>
          <cell r="D33" t="str">
            <v>21</v>
          </cell>
          <cell r="E33">
            <v>20.875</v>
          </cell>
          <cell r="F33" t="str">
            <v>168.00</v>
          </cell>
          <cell r="G33" t="str">
            <v>171.90</v>
          </cell>
          <cell r="H33" t="str">
            <v>0</v>
          </cell>
          <cell r="I33" t="str">
            <v>171.90</v>
          </cell>
          <cell r="J33" t="str">
            <v>0.00</v>
          </cell>
        </row>
        <row r="34">
          <cell r="A34" t="str">
            <v>罗景林</v>
          </cell>
          <cell r="B34" t="str">
            <v>质量二组</v>
          </cell>
          <cell r="C34" t="str">
            <v>研发中心-定位</v>
          </cell>
          <cell r="D34" t="str">
            <v>21</v>
          </cell>
          <cell r="E34">
            <v>21</v>
          </cell>
          <cell r="F34" t="str">
            <v>168.00</v>
          </cell>
          <cell r="G34" t="str">
            <v>195.08</v>
          </cell>
          <cell r="H34" t="str">
            <v>0</v>
          </cell>
          <cell r="I34" t="str">
            <v>195.08</v>
          </cell>
          <cell r="J34" t="str">
            <v>0.00</v>
          </cell>
        </row>
        <row r="35">
          <cell r="A35" t="str">
            <v>郑烨</v>
          </cell>
          <cell r="B35" t="str">
            <v>基础支持组</v>
          </cell>
          <cell r="C35" t="str">
            <v>研发中心-定位</v>
          </cell>
          <cell r="D35" t="str">
            <v>21</v>
          </cell>
          <cell r="E35">
            <v>19.625</v>
          </cell>
          <cell r="F35" t="str">
            <v>168.00</v>
          </cell>
          <cell r="G35" t="str">
            <v>173.48</v>
          </cell>
          <cell r="H35" t="str">
            <v>0</v>
          </cell>
          <cell r="I35" t="str">
            <v>173.48</v>
          </cell>
          <cell r="J35" t="str">
            <v>0.00</v>
          </cell>
        </row>
        <row r="36">
          <cell r="A36" t="str">
            <v>王淑霞</v>
          </cell>
          <cell r="B36" t="str">
            <v>质量一组</v>
          </cell>
          <cell r="C36" t="str">
            <v>研发中心-定位</v>
          </cell>
          <cell r="D36" t="str">
            <v>21</v>
          </cell>
          <cell r="E36">
            <v>19.875</v>
          </cell>
          <cell r="F36" t="str">
            <v>168.00</v>
          </cell>
          <cell r="G36" t="str">
            <v>185.40</v>
          </cell>
          <cell r="H36" t="str">
            <v>0</v>
          </cell>
          <cell r="I36" t="str">
            <v>185.40</v>
          </cell>
          <cell r="J36" t="str">
            <v>0.00</v>
          </cell>
        </row>
      </sheetData>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5"/>
  <sheetViews>
    <sheetView tabSelected="1" zoomScale="90" zoomScaleNormal="90" workbookViewId="0">
      <pane ySplit="1" topLeftCell="A2" activePane="bottomLeft" state="frozen"/>
      <selection pane="bottomLeft" activeCell="P2" sqref="P2"/>
    </sheetView>
  </sheetViews>
  <sheetFormatPr defaultColWidth="9" defaultRowHeight="17.25"/>
  <cols>
    <col min="1" max="1" width="4.75" style="23" customWidth="1"/>
    <col min="2" max="2" width="9.25" style="24" customWidth="1"/>
    <col min="3" max="3" width="10.25" style="24" customWidth="1"/>
    <col min="4" max="4" width="15.375" style="25" customWidth="1"/>
    <col min="5" max="5" width="9.25" style="25" customWidth="1"/>
    <col min="6" max="6" width="9.625" style="25" hidden="1" customWidth="1"/>
    <col min="7" max="7" width="10.375" style="26" customWidth="1"/>
    <col min="8" max="8" width="10.625" style="25" customWidth="1"/>
    <col min="9" max="10" width="12.375" style="27" customWidth="1"/>
    <col min="11" max="11" width="11.5" style="28" customWidth="1"/>
    <col min="12" max="12" width="10.875" style="27" customWidth="1"/>
    <col min="13" max="13" width="8.5" style="29" customWidth="1"/>
    <col min="14" max="14" width="9.625" style="30" customWidth="1"/>
    <col min="15" max="15" width="7.75" style="31" customWidth="1"/>
    <col min="16" max="16" width="8.625" style="32" customWidth="1"/>
    <col min="17" max="17" width="132.5" style="33" customWidth="1"/>
  </cols>
  <sheetData>
    <row r="1" spans="1:18" ht="66" customHeight="1">
      <c r="A1" s="34" t="s">
        <v>0</v>
      </c>
      <c r="B1" s="34" t="s">
        <v>1</v>
      </c>
      <c r="C1" s="34" t="s">
        <v>2</v>
      </c>
      <c r="D1" s="34" t="s">
        <v>3</v>
      </c>
      <c r="E1" s="34" t="s">
        <v>4</v>
      </c>
      <c r="F1" s="42" t="s">
        <v>5</v>
      </c>
      <c r="G1" s="43" t="s">
        <v>6</v>
      </c>
      <c r="H1" s="34" t="s">
        <v>7</v>
      </c>
      <c r="I1" s="34" t="s">
        <v>8</v>
      </c>
      <c r="J1" s="34" t="s">
        <v>9</v>
      </c>
      <c r="K1" s="44" t="s">
        <v>10</v>
      </c>
      <c r="L1" s="34" t="s">
        <v>11</v>
      </c>
      <c r="M1" s="46" t="s">
        <v>12</v>
      </c>
      <c r="N1" s="47" t="s">
        <v>13</v>
      </c>
      <c r="O1" s="48" t="s">
        <v>14</v>
      </c>
      <c r="P1" s="34" t="s">
        <v>1242</v>
      </c>
      <c r="Q1" s="34" t="s">
        <v>15</v>
      </c>
      <c r="R1" t="s">
        <v>16</v>
      </c>
    </row>
    <row r="2" spans="1:18" ht="16.5" customHeight="1">
      <c r="A2" s="127" t="s">
        <v>17</v>
      </c>
      <c r="B2" s="118" t="s">
        <v>18</v>
      </c>
      <c r="C2" s="122" t="s">
        <v>19</v>
      </c>
      <c r="D2" s="35" t="s">
        <v>20</v>
      </c>
      <c r="E2" s="117" t="s">
        <v>21</v>
      </c>
      <c r="F2" s="35" t="s">
        <v>22</v>
      </c>
      <c r="G2" s="35">
        <v>21</v>
      </c>
      <c r="H2" s="35">
        <v>168</v>
      </c>
      <c r="I2" s="35">
        <v>184.78</v>
      </c>
      <c r="J2" s="35">
        <v>186</v>
      </c>
      <c r="K2" s="38">
        <v>1</v>
      </c>
      <c r="L2" s="38">
        <v>2</v>
      </c>
      <c r="M2" s="49">
        <f>VLOOKUP(D2,质量分!A:C,3,FALSE)</f>
        <v>100</v>
      </c>
      <c r="N2" s="35">
        <v>85</v>
      </c>
      <c r="O2" s="35">
        <v>7</v>
      </c>
      <c r="P2" s="35" t="s">
        <v>23</v>
      </c>
      <c r="Q2" s="53" t="s">
        <v>24</v>
      </c>
    </row>
    <row r="3" spans="1:18" ht="16.5" customHeight="1">
      <c r="A3" s="119"/>
      <c r="B3" s="119"/>
      <c r="C3" s="119"/>
      <c r="D3" s="35" t="s">
        <v>25</v>
      </c>
      <c r="E3" s="117" t="s">
        <v>26</v>
      </c>
      <c r="F3" s="35" t="s">
        <v>27</v>
      </c>
      <c r="G3" s="35">
        <v>21</v>
      </c>
      <c r="H3" s="35">
        <v>168</v>
      </c>
      <c r="I3" s="35">
        <v>201.68</v>
      </c>
      <c r="J3" s="35">
        <v>185</v>
      </c>
      <c r="K3" s="38">
        <v>0</v>
      </c>
      <c r="L3" s="38">
        <v>1</v>
      </c>
      <c r="M3" s="49">
        <f>VLOOKUP(D3,质量分!A:C,3,FALSE)</f>
        <v>0</v>
      </c>
      <c r="N3" s="35">
        <v>75</v>
      </c>
      <c r="O3" s="35">
        <v>9</v>
      </c>
      <c r="P3" s="35" t="s">
        <v>23</v>
      </c>
      <c r="Q3" s="53" t="s">
        <v>28</v>
      </c>
    </row>
    <row r="4" spans="1:18" ht="33" customHeight="1">
      <c r="A4" s="119"/>
      <c r="B4" s="120"/>
      <c r="C4" s="119"/>
      <c r="D4" s="35" t="s">
        <v>29</v>
      </c>
      <c r="E4" s="117" t="s">
        <v>30</v>
      </c>
      <c r="F4" s="35" t="s">
        <v>31</v>
      </c>
      <c r="G4" s="35">
        <v>21</v>
      </c>
      <c r="H4" s="35">
        <v>168</v>
      </c>
      <c r="I4" s="35">
        <v>169.33</v>
      </c>
      <c r="J4" s="35">
        <v>170</v>
      </c>
      <c r="K4" s="38">
        <v>0</v>
      </c>
      <c r="L4" s="38">
        <v>1</v>
      </c>
      <c r="M4" s="49">
        <f>VLOOKUP(D4,质量分!A:C,3,FALSE)</f>
        <v>0</v>
      </c>
      <c r="N4" s="35">
        <v>70</v>
      </c>
      <c r="O4" s="35">
        <v>6</v>
      </c>
      <c r="P4" s="35" t="s">
        <v>32</v>
      </c>
      <c r="Q4" s="53" t="s">
        <v>33</v>
      </c>
    </row>
    <row r="5" spans="1:18" ht="33" customHeight="1">
      <c r="A5" s="119"/>
      <c r="B5" s="118"/>
      <c r="C5" s="119"/>
      <c r="D5" s="35" t="s">
        <v>34</v>
      </c>
      <c r="E5" s="35">
        <v>2176</v>
      </c>
      <c r="F5" s="35" t="s">
        <v>35</v>
      </c>
      <c r="G5" s="35">
        <v>21</v>
      </c>
      <c r="H5" s="35">
        <v>168</v>
      </c>
      <c r="I5" s="35">
        <v>169.46</v>
      </c>
      <c r="J5" s="35">
        <v>169</v>
      </c>
      <c r="K5" s="38">
        <v>1</v>
      </c>
      <c r="L5" s="38">
        <v>1</v>
      </c>
      <c r="M5" s="49">
        <f>VLOOKUP(D5,质量分!A:C,3,FALSE)</f>
        <v>0</v>
      </c>
      <c r="N5" s="38">
        <v>80</v>
      </c>
      <c r="O5" s="50">
        <v>6</v>
      </c>
      <c r="P5" s="35" t="s">
        <v>23</v>
      </c>
      <c r="Q5" s="53" t="s">
        <v>36</v>
      </c>
    </row>
    <row r="6" spans="1:18" ht="49.5" customHeight="1">
      <c r="A6" s="119"/>
      <c r="B6" s="119"/>
      <c r="C6" s="119"/>
      <c r="D6" s="35" t="s">
        <v>37</v>
      </c>
      <c r="E6" s="117" t="s">
        <v>38</v>
      </c>
      <c r="F6" s="35" t="s">
        <v>39</v>
      </c>
      <c r="G6" s="35">
        <v>21</v>
      </c>
      <c r="H6" s="35">
        <v>168</v>
      </c>
      <c r="I6" s="35">
        <v>195.85</v>
      </c>
      <c r="J6" s="35">
        <v>189</v>
      </c>
      <c r="K6" s="38">
        <v>0</v>
      </c>
      <c r="L6" s="38">
        <v>0</v>
      </c>
      <c r="M6" s="49">
        <f>VLOOKUP(D6,质量分!A:C,3,FALSE)</f>
        <v>0</v>
      </c>
      <c r="N6" s="38">
        <v>83</v>
      </c>
      <c r="O6" s="35">
        <v>8</v>
      </c>
      <c r="P6" s="35" t="s">
        <v>23</v>
      </c>
      <c r="Q6" s="53" t="s">
        <v>40</v>
      </c>
    </row>
    <row r="7" spans="1:18" ht="49.5" customHeight="1">
      <c r="A7" s="119"/>
      <c r="B7" s="119"/>
      <c r="C7" s="119"/>
      <c r="D7" s="35" t="s">
        <v>41</v>
      </c>
      <c r="E7" s="117" t="s">
        <v>42</v>
      </c>
      <c r="F7" s="37" t="s">
        <v>43</v>
      </c>
      <c r="G7" s="35">
        <v>21</v>
      </c>
      <c r="H7" s="35">
        <v>168</v>
      </c>
      <c r="I7" s="35">
        <v>180.7</v>
      </c>
      <c r="J7" s="35">
        <v>167</v>
      </c>
      <c r="K7" s="38">
        <v>0</v>
      </c>
      <c r="L7" s="38">
        <v>0</v>
      </c>
      <c r="M7" s="49">
        <f>VLOOKUP(D7,质量分!A:C,3,FALSE)</f>
        <v>0</v>
      </c>
      <c r="N7" s="38">
        <v>85</v>
      </c>
      <c r="O7" s="35">
        <v>7</v>
      </c>
      <c r="P7" s="35" t="s">
        <v>23</v>
      </c>
      <c r="Q7" s="53" t="s">
        <v>44</v>
      </c>
    </row>
    <row r="8" spans="1:18" ht="49.5" customHeight="1">
      <c r="A8" s="119"/>
      <c r="B8" s="119"/>
      <c r="C8" s="119"/>
      <c r="D8" s="35" t="s">
        <v>45</v>
      </c>
      <c r="E8" s="35">
        <v>2127</v>
      </c>
      <c r="F8" s="37" t="s">
        <v>31</v>
      </c>
      <c r="G8" s="35">
        <v>21</v>
      </c>
      <c r="H8" s="35">
        <v>168</v>
      </c>
      <c r="I8" s="35">
        <v>178.61</v>
      </c>
      <c r="J8" s="35">
        <v>168</v>
      </c>
      <c r="K8" s="38">
        <v>0</v>
      </c>
      <c r="L8" s="38">
        <v>0</v>
      </c>
      <c r="M8" s="49">
        <f>VLOOKUP(D8,质量分!A:C,3,FALSE)</f>
        <v>0</v>
      </c>
      <c r="N8" s="35">
        <v>87</v>
      </c>
      <c r="O8" s="35">
        <v>9</v>
      </c>
      <c r="P8" s="35" t="s">
        <v>46</v>
      </c>
      <c r="Q8" s="53" t="s">
        <v>47</v>
      </c>
    </row>
    <row r="9" spans="1:18" ht="33" customHeight="1">
      <c r="A9" s="119"/>
      <c r="B9" s="119"/>
      <c r="C9" s="119"/>
      <c r="D9" s="35" t="s">
        <v>48</v>
      </c>
      <c r="E9" s="35">
        <v>10213</v>
      </c>
      <c r="F9" s="37" t="s">
        <v>49</v>
      </c>
      <c r="G9" s="35">
        <v>19</v>
      </c>
      <c r="H9" s="35">
        <v>144</v>
      </c>
      <c r="I9" s="35">
        <v>157.91</v>
      </c>
      <c r="J9" s="35">
        <v>153</v>
      </c>
      <c r="K9" s="38">
        <v>2</v>
      </c>
      <c r="L9" s="38">
        <v>0</v>
      </c>
      <c r="M9" s="49" t="e">
        <f>VLOOKUP(D9,质量分!A:C,3,FALSE)</f>
        <v>#N/A</v>
      </c>
      <c r="N9" s="35">
        <v>75</v>
      </c>
      <c r="O9" s="35">
        <v>7</v>
      </c>
      <c r="P9" s="35" t="s">
        <v>23</v>
      </c>
      <c r="Q9" s="53" t="s">
        <v>50</v>
      </c>
    </row>
    <row r="10" spans="1:18" ht="33" customHeight="1">
      <c r="A10" s="119"/>
      <c r="B10" s="119"/>
      <c r="C10" s="119"/>
      <c r="D10" s="35" t="s">
        <v>51</v>
      </c>
      <c r="E10" s="35">
        <v>10212</v>
      </c>
      <c r="F10" s="37" t="s">
        <v>49</v>
      </c>
      <c r="G10" s="35">
        <v>8</v>
      </c>
      <c r="H10" s="35">
        <v>64</v>
      </c>
      <c r="I10" s="35">
        <v>0</v>
      </c>
      <c r="J10" s="35">
        <v>32</v>
      </c>
      <c r="K10" s="38">
        <v>17</v>
      </c>
      <c r="L10" s="38">
        <v>0</v>
      </c>
      <c r="M10" s="49" t="e">
        <f>VLOOKUP(D10,质量分!A:C,3,FALSE)</f>
        <v>#N/A</v>
      </c>
      <c r="N10" s="35">
        <v>0</v>
      </c>
      <c r="O10" s="35">
        <v>0</v>
      </c>
      <c r="P10" s="35" t="s">
        <v>52</v>
      </c>
      <c r="Q10" s="53" t="s">
        <v>53</v>
      </c>
    </row>
    <row r="11" spans="1:18" ht="49.5" customHeight="1">
      <c r="A11" s="119"/>
      <c r="B11" s="120"/>
      <c r="C11" s="119"/>
      <c r="D11" s="35" t="s">
        <v>54</v>
      </c>
      <c r="E11" s="117" t="s">
        <v>55</v>
      </c>
      <c r="F11" s="35" t="s">
        <v>22</v>
      </c>
      <c r="G11" s="35">
        <v>21</v>
      </c>
      <c r="H11" s="35">
        <v>168</v>
      </c>
      <c r="I11" s="35">
        <v>187.1</v>
      </c>
      <c r="J11" s="35">
        <v>160</v>
      </c>
      <c r="K11" s="38">
        <v>0</v>
      </c>
      <c r="L11" s="38">
        <v>0</v>
      </c>
      <c r="M11" s="49">
        <f>VLOOKUP(D11,质量分!A:C,3,FALSE)</f>
        <v>0</v>
      </c>
      <c r="N11" s="51" t="s">
        <v>56</v>
      </c>
      <c r="O11" s="51" t="s">
        <v>57</v>
      </c>
      <c r="P11" s="36" t="s">
        <v>58</v>
      </c>
      <c r="Q11" s="54" t="s">
        <v>59</v>
      </c>
    </row>
    <row r="12" spans="1:18" ht="33" customHeight="1">
      <c r="A12" s="119"/>
      <c r="B12" s="118" t="s">
        <v>60</v>
      </c>
      <c r="C12" s="119"/>
      <c r="D12" s="35" t="s">
        <v>61</v>
      </c>
      <c r="E12" s="117" t="s">
        <v>62</v>
      </c>
      <c r="F12" s="35" t="s">
        <v>39</v>
      </c>
      <c r="G12" s="35">
        <v>21</v>
      </c>
      <c r="H12" s="35">
        <v>168</v>
      </c>
      <c r="I12" s="35">
        <v>178.7</v>
      </c>
      <c r="J12" s="35">
        <v>174</v>
      </c>
      <c r="K12" s="38">
        <v>0</v>
      </c>
      <c r="L12" s="38">
        <v>1</v>
      </c>
      <c r="M12" s="49">
        <f>VLOOKUP(D12,质量分!A:C,3,FALSE)</f>
        <v>100</v>
      </c>
      <c r="N12" s="51" t="s">
        <v>63</v>
      </c>
      <c r="O12" s="51" t="s">
        <v>57</v>
      </c>
      <c r="P12" s="36" t="s">
        <v>58</v>
      </c>
      <c r="Q12" s="54" t="s">
        <v>64</v>
      </c>
    </row>
    <row r="13" spans="1:18" ht="33" customHeight="1">
      <c r="A13" s="119"/>
      <c r="B13" s="119"/>
      <c r="C13" s="119"/>
      <c r="D13" s="35" t="s">
        <v>65</v>
      </c>
      <c r="E13" s="117" t="s">
        <v>66</v>
      </c>
      <c r="F13" s="35" t="s">
        <v>27</v>
      </c>
      <c r="G13" s="35">
        <v>21</v>
      </c>
      <c r="H13" s="35">
        <v>168</v>
      </c>
      <c r="I13" s="35">
        <v>178.35</v>
      </c>
      <c r="J13" s="35">
        <v>168</v>
      </c>
      <c r="K13" s="38">
        <v>178.35</v>
      </c>
      <c r="L13" s="38">
        <v>168</v>
      </c>
      <c r="M13" s="49">
        <f>VLOOKUP(D13,质量分!A:C,3,FALSE)</f>
        <v>100</v>
      </c>
      <c r="N13" s="51" t="s">
        <v>67</v>
      </c>
      <c r="O13" s="51" t="s">
        <v>68</v>
      </c>
      <c r="P13" s="35" t="s">
        <v>23</v>
      </c>
      <c r="Q13" s="54" t="s">
        <v>69</v>
      </c>
    </row>
    <row r="14" spans="1:18" ht="33" customHeight="1">
      <c r="A14" s="119"/>
      <c r="B14" s="119"/>
      <c r="C14" s="119"/>
      <c r="D14" s="35" t="s">
        <v>70</v>
      </c>
      <c r="E14" s="117" t="s">
        <v>71</v>
      </c>
      <c r="F14" s="35" t="s">
        <v>31</v>
      </c>
      <c r="G14" s="35">
        <v>21</v>
      </c>
      <c r="H14" s="35">
        <v>168</v>
      </c>
      <c r="I14" s="35">
        <v>175.73</v>
      </c>
      <c r="J14" s="35">
        <v>168</v>
      </c>
      <c r="K14" s="38">
        <v>175.73</v>
      </c>
      <c r="L14" s="38">
        <v>168</v>
      </c>
      <c r="M14" s="49">
        <f>VLOOKUP(D14,质量分!A:C,3,FALSE)</f>
        <v>100</v>
      </c>
      <c r="N14" s="51" t="s">
        <v>63</v>
      </c>
      <c r="O14" s="51" t="s">
        <v>57</v>
      </c>
      <c r="P14" s="36" t="s">
        <v>58</v>
      </c>
      <c r="Q14" s="54" t="s">
        <v>72</v>
      </c>
    </row>
    <row r="15" spans="1:18" ht="33" customHeight="1">
      <c r="A15" s="119"/>
      <c r="B15" s="119"/>
      <c r="C15" s="119"/>
      <c r="D15" s="35" t="s">
        <v>73</v>
      </c>
      <c r="E15" s="117" t="s">
        <v>74</v>
      </c>
      <c r="F15" s="35" t="s">
        <v>39</v>
      </c>
      <c r="G15" s="35">
        <v>21</v>
      </c>
      <c r="H15" s="35">
        <v>168</v>
      </c>
      <c r="I15" s="35">
        <v>181.6</v>
      </c>
      <c r="J15" s="35">
        <v>172</v>
      </c>
      <c r="K15" s="38">
        <v>0</v>
      </c>
      <c r="L15" s="38">
        <v>1</v>
      </c>
      <c r="M15" s="49">
        <f>VLOOKUP(D15,质量分!A:C,3,FALSE)</f>
        <v>100</v>
      </c>
      <c r="N15" s="51" t="s">
        <v>75</v>
      </c>
      <c r="O15" s="51" t="s">
        <v>68</v>
      </c>
      <c r="P15" s="35" t="s">
        <v>23</v>
      </c>
      <c r="Q15" s="54" t="s">
        <v>76</v>
      </c>
    </row>
    <row r="16" spans="1:18" ht="33" customHeight="1">
      <c r="A16" s="119"/>
      <c r="B16" s="119"/>
      <c r="C16" s="119"/>
      <c r="D16" s="35" t="s">
        <v>77</v>
      </c>
      <c r="E16" s="35">
        <v>2212</v>
      </c>
      <c r="F16" s="35" t="s">
        <v>27</v>
      </c>
      <c r="G16" s="35">
        <v>9</v>
      </c>
      <c r="H16" s="35">
        <v>72</v>
      </c>
      <c r="I16" s="35">
        <v>74.400000000000006</v>
      </c>
      <c r="J16" s="35">
        <v>72</v>
      </c>
      <c r="K16" s="38">
        <v>0</v>
      </c>
      <c r="L16" s="38">
        <v>0</v>
      </c>
      <c r="M16" s="49" t="e">
        <f>VLOOKUP(D16,质量分!A:C,3,FALSE)</f>
        <v>#N/A</v>
      </c>
      <c r="N16" s="51" t="s">
        <v>78</v>
      </c>
      <c r="O16" s="51" t="s">
        <v>79</v>
      </c>
      <c r="P16" s="35" t="s">
        <v>23</v>
      </c>
      <c r="Q16" s="55" t="s">
        <v>80</v>
      </c>
    </row>
    <row r="17" spans="1:17" ht="49.5" customHeight="1">
      <c r="A17" s="119"/>
      <c r="B17" s="120"/>
      <c r="C17" s="119"/>
      <c r="D17" s="35" t="s">
        <v>81</v>
      </c>
      <c r="E17" s="117" t="s">
        <v>82</v>
      </c>
      <c r="F17" s="37" t="s">
        <v>39</v>
      </c>
      <c r="G17" s="35">
        <v>21</v>
      </c>
      <c r="H17" s="35">
        <v>168</v>
      </c>
      <c r="I17" s="35">
        <v>216.76</v>
      </c>
      <c r="J17" s="35">
        <v>207</v>
      </c>
      <c r="K17" s="38">
        <v>0</v>
      </c>
      <c r="L17" s="38">
        <v>0</v>
      </c>
      <c r="M17" s="49">
        <f>VLOOKUP(D17,质量分!A:C,3,FALSE)</f>
        <v>100</v>
      </c>
      <c r="N17" s="51" t="s">
        <v>83</v>
      </c>
      <c r="O17" s="35">
        <v>10</v>
      </c>
      <c r="P17" s="35" t="s">
        <v>46</v>
      </c>
      <c r="Q17" s="53" t="s">
        <v>84</v>
      </c>
    </row>
    <row r="18" spans="1:17" ht="16.5" customHeight="1">
      <c r="A18" s="119"/>
      <c r="B18" s="118" t="s">
        <v>85</v>
      </c>
      <c r="C18" s="119"/>
      <c r="D18" s="35" t="s">
        <v>86</v>
      </c>
      <c r="E18" s="117" t="s">
        <v>87</v>
      </c>
      <c r="F18" s="37" t="s">
        <v>43</v>
      </c>
      <c r="G18" s="35">
        <v>21</v>
      </c>
      <c r="H18" s="35">
        <v>168</v>
      </c>
      <c r="I18" s="35">
        <v>178.48</v>
      </c>
      <c r="J18" s="35">
        <v>183</v>
      </c>
      <c r="K18" s="38">
        <v>0</v>
      </c>
      <c r="L18" s="38">
        <v>0</v>
      </c>
      <c r="M18" s="49">
        <f>VLOOKUP(D18,质量分!A:C,3,FALSE)</f>
        <v>0</v>
      </c>
      <c r="N18" s="51" t="s">
        <v>88</v>
      </c>
      <c r="O18" s="35">
        <v>6</v>
      </c>
      <c r="P18" s="35" t="s">
        <v>23</v>
      </c>
      <c r="Q18" s="53" t="s">
        <v>89</v>
      </c>
    </row>
    <row r="19" spans="1:17" ht="33" customHeight="1">
      <c r="A19" s="119"/>
      <c r="B19" s="119"/>
      <c r="C19" s="119"/>
      <c r="D19" s="35" t="s">
        <v>90</v>
      </c>
      <c r="E19" s="117" t="s">
        <v>91</v>
      </c>
      <c r="F19" s="35" t="s">
        <v>43</v>
      </c>
      <c r="G19" s="35">
        <v>21</v>
      </c>
      <c r="H19" s="35">
        <v>168</v>
      </c>
      <c r="I19" s="35">
        <v>184.96</v>
      </c>
      <c r="J19" s="35">
        <v>184.44</v>
      </c>
      <c r="K19" s="38">
        <v>0</v>
      </c>
      <c r="L19" s="38">
        <v>0</v>
      </c>
      <c r="M19" s="49">
        <f>VLOOKUP(D19,质量分!A:C,3,FALSE)</f>
        <v>0</v>
      </c>
      <c r="N19" s="51" t="s">
        <v>56</v>
      </c>
      <c r="O19" s="35">
        <v>7</v>
      </c>
      <c r="P19" s="35" t="s">
        <v>23</v>
      </c>
      <c r="Q19" s="53" t="s">
        <v>92</v>
      </c>
    </row>
    <row r="20" spans="1:17" ht="33" customHeight="1">
      <c r="A20" s="119"/>
      <c r="B20" s="119"/>
      <c r="C20" s="119"/>
      <c r="D20" s="35" t="s">
        <v>93</v>
      </c>
      <c r="E20" s="117" t="s">
        <v>94</v>
      </c>
      <c r="F20" s="35" t="s">
        <v>43</v>
      </c>
      <c r="G20" s="35">
        <v>21</v>
      </c>
      <c r="H20" s="35">
        <v>168</v>
      </c>
      <c r="I20" s="35">
        <v>196.26</v>
      </c>
      <c r="J20" s="35">
        <v>196.8</v>
      </c>
      <c r="K20" s="38">
        <v>0</v>
      </c>
      <c r="L20" s="38">
        <v>1</v>
      </c>
      <c r="M20" s="49" t="str">
        <f>VLOOKUP(D20,质量分!A:C,3,FALSE)</f>
        <v>C-</v>
      </c>
      <c r="N20" s="51" t="s">
        <v>56</v>
      </c>
      <c r="O20" s="35">
        <v>7</v>
      </c>
      <c r="P20" s="35" t="s">
        <v>23</v>
      </c>
      <c r="Q20" s="53" t="s">
        <v>95</v>
      </c>
    </row>
    <row r="21" spans="1:17" ht="33" customHeight="1">
      <c r="A21" s="119"/>
      <c r="B21" s="119"/>
      <c r="C21" s="119"/>
      <c r="D21" s="35" t="s">
        <v>96</v>
      </c>
      <c r="E21" s="117" t="s">
        <v>97</v>
      </c>
      <c r="F21" s="35" t="s">
        <v>39</v>
      </c>
      <c r="G21" s="35">
        <v>21</v>
      </c>
      <c r="H21" s="35">
        <v>168</v>
      </c>
      <c r="I21" s="35">
        <v>190.7</v>
      </c>
      <c r="J21" s="35">
        <v>190.6</v>
      </c>
      <c r="K21" s="38">
        <v>0</v>
      </c>
      <c r="L21" s="38">
        <v>0</v>
      </c>
      <c r="M21" s="49">
        <f>VLOOKUP(D21,质量分!A:C,3,FALSE)</f>
        <v>0</v>
      </c>
      <c r="N21" s="51" t="s">
        <v>98</v>
      </c>
      <c r="O21" s="35">
        <v>4</v>
      </c>
      <c r="P21" s="51" t="s">
        <v>23</v>
      </c>
      <c r="Q21" s="53" t="s">
        <v>99</v>
      </c>
    </row>
    <row r="22" spans="1:17" ht="33" customHeight="1">
      <c r="A22" s="119"/>
      <c r="B22" s="119"/>
      <c r="C22" s="119"/>
      <c r="D22" s="35" t="s">
        <v>100</v>
      </c>
      <c r="E22" s="117" t="s">
        <v>101</v>
      </c>
      <c r="F22" s="35" t="s">
        <v>22</v>
      </c>
      <c r="G22" s="35">
        <v>21</v>
      </c>
      <c r="H22" s="35">
        <v>168</v>
      </c>
      <c r="I22" s="35">
        <v>206.18</v>
      </c>
      <c r="J22" s="35">
        <v>217.15</v>
      </c>
      <c r="K22" s="38">
        <v>0</v>
      </c>
      <c r="L22" s="38">
        <v>1</v>
      </c>
      <c r="M22" s="49">
        <f>VLOOKUP(D22,质量分!A:C,3,FALSE)</f>
        <v>80</v>
      </c>
      <c r="N22" s="51" t="s">
        <v>83</v>
      </c>
      <c r="O22" s="35">
        <v>8</v>
      </c>
      <c r="P22" s="35" t="s">
        <v>23</v>
      </c>
      <c r="Q22" s="53" t="s">
        <v>102</v>
      </c>
    </row>
    <row r="23" spans="1:17" ht="16.5" customHeight="1">
      <c r="A23" s="119"/>
      <c r="B23" s="119"/>
      <c r="C23" s="119"/>
      <c r="D23" s="37" t="s">
        <v>103</v>
      </c>
      <c r="E23" s="117" t="s">
        <v>104</v>
      </c>
      <c r="F23" s="37" t="s">
        <v>43</v>
      </c>
      <c r="G23" s="35">
        <v>14</v>
      </c>
      <c r="H23" s="35">
        <v>104</v>
      </c>
      <c r="I23" s="35">
        <v>115.46</v>
      </c>
      <c r="J23" s="35">
        <v>112</v>
      </c>
      <c r="K23" s="38">
        <v>7</v>
      </c>
      <c r="L23" s="38">
        <v>0</v>
      </c>
      <c r="M23" s="49">
        <f>VLOOKUP(D23,质量分!A:C,3,FALSE)</f>
        <v>0</v>
      </c>
      <c r="N23" s="51" t="s">
        <v>105</v>
      </c>
      <c r="O23" s="35">
        <v>0</v>
      </c>
      <c r="P23" s="35" t="s">
        <v>23</v>
      </c>
      <c r="Q23" s="53" t="s">
        <v>106</v>
      </c>
    </row>
    <row r="24" spans="1:17" ht="16.5" customHeight="1">
      <c r="A24" s="119"/>
      <c r="B24" s="119"/>
      <c r="C24" s="119"/>
      <c r="D24" s="37" t="s">
        <v>107</v>
      </c>
      <c r="E24" s="117" t="s">
        <v>108</v>
      </c>
      <c r="F24" s="37" t="s">
        <v>39</v>
      </c>
      <c r="G24" s="35">
        <v>21</v>
      </c>
      <c r="H24" s="35">
        <v>168</v>
      </c>
      <c r="I24" s="35">
        <v>175.1</v>
      </c>
      <c r="J24" s="35">
        <v>182.5</v>
      </c>
      <c r="K24" s="38">
        <v>0</v>
      </c>
      <c r="L24" s="38">
        <v>0</v>
      </c>
      <c r="M24" s="49">
        <f>VLOOKUP(D24,质量分!A:C,3,FALSE)</f>
        <v>0</v>
      </c>
      <c r="N24" s="51" t="s">
        <v>56</v>
      </c>
      <c r="O24" s="35">
        <v>7</v>
      </c>
      <c r="P24" s="35" t="s">
        <v>23</v>
      </c>
      <c r="Q24" s="53" t="s">
        <v>109</v>
      </c>
    </row>
    <row r="25" spans="1:17" ht="16.5" customHeight="1">
      <c r="A25" s="119"/>
      <c r="B25" s="119"/>
      <c r="C25" s="119"/>
      <c r="D25" s="38" t="s">
        <v>110</v>
      </c>
      <c r="E25" s="117" t="s">
        <v>111</v>
      </c>
      <c r="F25" s="38" t="s">
        <v>27</v>
      </c>
      <c r="G25" s="35">
        <v>21</v>
      </c>
      <c r="H25" s="35">
        <v>168</v>
      </c>
      <c r="I25" s="35">
        <v>181.8</v>
      </c>
      <c r="J25" s="35">
        <v>178.5</v>
      </c>
      <c r="K25" s="38">
        <v>0</v>
      </c>
      <c r="L25" s="38">
        <v>0</v>
      </c>
      <c r="M25" s="49">
        <f>VLOOKUP(D25,质量分!A:C,3,FALSE)</f>
        <v>97</v>
      </c>
      <c r="N25" s="51" t="s">
        <v>63</v>
      </c>
      <c r="O25" s="35">
        <v>7</v>
      </c>
      <c r="P25" s="35" t="s">
        <v>23</v>
      </c>
      <c r="Q25" s="53" t="s">
        <v>112</v>
      </c>
    </row>
    <row r="26" spans="1:17" ht="33" customHeight="1">
      <c r="A26" s="119"/>
      <c r="B26" s="119"/>
      <c r="C26" s="119"/>
      <c r="D26" s="38" t="s">
        <v>113</v>
      </c>
      <c r="E26" s="35" t="s">
        <v>114</v>
      </c>
      <c r="F26" s="35" t="s">
        <v>27</v>
      </c>
      <c r="G26" s="35">
        <v>21</v>
      </c>
      <c r="H26" s="35">
        <v>168</v>
      </c>
      <c r="I26" s="35">
        <v>189.03</v>
      </c>
      <c r="J26" s="35">
        <v>185</v>
      </c>
      <c r="K26" s="38">
        <v>0</v>
      </c>
      <c r="L26" s="38">
        <v>0</v>
      </c>
      <c r="M26" s="49">
        <f>VLOOKUP(D26,质量分!A:C,3,FALSE)</f>
        <v>0</v>
      </c>
      <c r="N26" s="51" t="s">
        <v>115</v>
      </c>
      <c r="O26" s="35">
        <v>8</v>
      </c>
      <c r="P26" s="35" t="s">
        <v>23</v>
      </c>
      <c r="Q26" s="53" t="s">
        <v>116</v>
      </c>
    </row>
    <row r="27" spans="1:17" ht="33" customHeight="1">
      <c r="A27" s="119"/>
      <c r="B27" s="119"/>
      <c r="C27" s="119"/>
      <c r="D27" s="38" t="s">
        <v>117</v>
      </c>
      <c r="E27" s="117" t="s">
        <v>118</v>
      </c>
      <c r="F27" s="35" t="s">
        <v>35</v>
      </c>
      <c r="G27" s="35">
        <v>21</v>
      </c>
      <c r="H27" s="35">
        <v>168</v>
      </c>
      <c r="I27" s="35">
        <v>186.01</v>
      </c>
      <c r="J27" s="35">
        <v>192</v>
      </c>
      <c r="K27" s="38">
        <v>0</v>
      </c>
      <c r="L27" s="38">
        <v>0</v>
      </c>
      <c r="M27" s="49">
        <f>VLOOKUP(D27,质量分!A:C,3,FALSE)</f>
        <v>0</v>
      </c>
      <c r="N27" s="51" t="s">
        <v>78</v>
      </c>
      <c r="O27" s="35">
        <v>7</v>
      </c>
      <c r="P27" s="35" t="s">
        <v>23</v>
      </c>
      <c r="Q27" s="53" t="s">
        <v>119</v>
      </c>
    </row>
    <row r="28" spans="1:17" ht="33" customHeight="1">
      <c r="A28" s="119"/>
      <c r="B28" s="119"/>
      <c r="C28" s="119"/>
      <c r="D28" s="38" t="s">
        <v>120</v>
      </c>
      <c r="E28" s="35">
        <v>2171</v>
      </c>
      <c r="F28" s="35" t="s">
        <v>35</v>
      </c>
      <c r="G28" s="35">
        <v>21</v>
      </c>
      <c r="H28" s="35">
        <v>168</v>
      </c>
      <c r="I28" s="35">
        <v>188.4</v>
      </c>
      <c r="J28" s="35">
        <v>183</v>
      </c>
      <c r="K28" s="38">
        <v>0</v>
      </c>
      <c r="L28" s="38">
        <v>0</v>
      </c>
      <c r="M28" s="49">
        <f>VLOOKUP(D28,质量分!A:C,3,FALSE)</f>
        <v>0</v>
      </c>
      <c r="N28" s="51" t="s">
        <v>115</v>
      </c>
      <c r="O28" s="35">
        <v>7</v>
      </c>
      <c r="P28" s="35" t="s">
        <v>23</v>
      </c>
      <c r="Q28" s="53" t="s">
        <v>121</v>
      </c>
    </row>
    <row r="29" spans="1:17" ht="49.5" customHeight="1">
      <c r="A29" s="119"/>
      <c r="B29" s="119"/>
      <c r="C29" s="119"/>
      <c r="D29" s="35" t="s">
        <v>122</v>
      </c>
      <c r="E29" s="117" t="s">
        <v>123</v>
      </c>
      <c r="F29" s="35" t="s">
        <v>22</v>
      </c>
      <c r="G29" s="35">
        <v>21</v>
      </c>
      <c r="H29" s="35">
        <v>168</v>
      </c>
      <c r="I29" s="35">
        <v>220.45</v>
      </c>
      <c r="J29" s="35">
        <v>202</v>
      </c>
      <c r="K29" s="38">
        <v>0</v>
      </c>
      <c r="L29" s="38">
        <v>0</v>
      </c>
      <c r="M29" s="49">
        <f>VLOOKUP(D29,质量分!A:C,3,FALSE)</f>
        <v>0</v>
      </c>
      <c r="N29" s="35">
        <v>85</v>
      </c>
      <c r="O29" s="35">
        <v>8</v>
      </c>
      <c r="P29" s="35" t="s">
        <v>23</v>
      </c>
      <c r="Q29" s="53" t="s">
        <v>124</v>
      </c>
    </row>
    <row r="30" spans="1:17" ht="49.5" customHeight="1">
      <c r="A30" s="119"/>
      <c r="B30" s="119"/>
      <c r="C30" s="119"/>
      <c r="D30" s="35" t="s">
        <v>125</v>
      </c>
      <c r="E30" s="117" t="s">
        <v>126</v>
      </c>
      <c r="F30" s="35" t="s">
        <v>31</v>
      </c>
      <c r="G30" s="35">
        <v>21</v>
      </c>
      <c r="H30" s="35">
        <v>168</v>
      </c>
      <c r="I30" s="35">
        <v>189.61</v>
      </c>
      <c r="J30" s="35">
        <v>179</v>
      </c>
      <c r="K30" s="38">
        <v>0</v>
      </c>
      <c r="L30" s="38">
        <v>0</v>
      </c>
      <c r="M30" s="49">
        <f>VLOOKUP(D30,质量分!A:C,3,FALSE)</f>
        <v>0</v>
      </c>
      <c r="N30" s="35">
        <v>85</v>
      </c>
      <c r="O30" s="35">
        <v>10</v>
      </c>
      <c r="P30" s="35" t="s">
        <v>46</v>
      </c>
      <c r="Q30" s="56" t="s">
        <v>127</v>
      </c>
    </row>
    <row r="31" spans="1:17" ht="33" customHeight="1">
      <c r="A31" s="119"/>
      <c r="B31" s="120"/>
      <c r="C31" s="119"/>
      <c r="D31" s="35" t="s">
        <v>128</v>
      </c>
      <c r="E31" s="117" t="s">
        <v>129</v>
      </c>
      <c r="F31" s="35" t="s">
        <v>43</v>
      </c>
      <c r="G31" s="35">
        <v>21</v>
      </c>
      <c r="H31" s="35">
        <v>168</v>
      </c>
      <c r="I31" s="35">
        <v>181.2</v>
      </c>
      <c r="J31" s="35">
        <v>172</v>
      </c>
      <c r="K31" s="38">
        <v>0</v>
      </c>
      <c r="L31" s="38">
        <v>0</v>
      </c>
      <c r="M31" s="49">
        <f>VLOOKUP(D31,质量分!A:C,3,FALSE)</f>
        <v>0</v>
      </c>
      <c r="N31" s="35">
        <v>81</v>
      </c>
      <c r="O31" s="35">
        <v>7</v>
      </c>
      <c r="P31" s="35" t="s">
        <v>23</v>
      </c>
      <c r="Q31" s="56" t="s">
        <v>130</v>
      </c>
    </row>
    <row r="32" spans="1:17" ht="33" customHeight="1">
      <c r="A32" s="119"/>
      <c r="B32" s="118" t="s">
        <v>131</v>
      </c>
      <c r="C32" s="119"/>
      <c r="D32" s="35" t="s">
        <v>132</v>
      </c>
      <c r="E32" s="117" t="s">
        <v>133</v>
      </c>
      <c r="F32" s="35" t="s">
        <v>31</v>
      </c>
      <c r="G32" s="35">
        <v>21</v>
      </c>
      <c r="H32" s="35">
        <v>168</v>
      </c>
      <c r="I32" s="45">
        <v>177.66</v>
      </c>
      <c r="J32" s="35">
        <v>169.5</v>
      </c>
      <c r="K32" s="38">
        <v>0</v>
      </c>
      <c r="L32" s="38">
        <v>0</v>
      </c>
      <c r="M32" s="49">
        <f>VLOOKUP(D32,质量分!A:C,3,FALSE)</f>
        <v>0</v>
      </c>
      <c r="N32" s="35">
        <v>79</v>
      </c>
      <c r="O32" s="35">
        <v>7</v>
      </c>
      <c r="P32" s="35" t="s">
        <v>23</v>
      </c>
      <c r="Q32" s="56" t="s">
        <v>134</v>
      </c>
    </row>
    <row r="33" spans="1:17" ht="33" customHeight="1">
      <c r="A33" s="119"/>
      <c r="B33" s="119"/>
      <c r="C33" s="119"/>
      <c r="D33" s="35" t="s">
        <v>135</v>
      </c>
      <c r="E33" s="117" t="s">
        <v>136</v>
      </c>
      <c r="F33" s="35" t="s">
        <v>43</v>
      </c>
      <c r="G33" s="35">
        <v>21</v>
      </c>
      <c r="H33" s="35">
        <v>168</v>
      </c>
      <c r="I33" s="35">
        <v>174.38</v>
      </c>
      <c r="J33" s="35">
        <v>177.5</v>
      </c>
      <c r="K33" s="38">
        <v>0</v>
      </c>
      <c r="L33" s="38">
        <v>0</v>
      </c>
      <c r="M33" s="49">
        <f>VLOOKUP(D33,质量分!A:C,3,FALSE)</f>
        <v>0</v>
      </c>
      <c r="N33" s="35">
        <v>81</v>
      </c>
      <c r="O33" s="35">
        <v>7</v>
      </c>
      <c r="P33" s="35" t="s">
        <v>23</v>
      </c>
      <c r="Q33" s="53" t="s">
        <v>137</v>
      </c>
    </row>
    <row r="34" spans="1:17" ht="33" customHeight="1">
      <c r="A34" s="119"/>
      <c r="B34" s="119"/>
      <c r="C34" s="119"/>
      <c r="D34" s="35" t="s">
        <v>138</v>
      </c>
      <c r="E34" s="117" t="s">
        <v>139</v>
      </c>
      <c r="F34" s="35" t="s">
        <v>35</v>
      </c>
      <c r="G34" s="35">
        <v>21</v>
      </c>
      <c r="H34" s="35">
        <v>168</v>
      </c>
      <c r="I34" s="35">
        <v>190.13</v>
      </c>
      <c r="J34" s="35">
        <v>168</v>
      </c>
      <c r="K34" s="38">
        <v>0</v>
      </c>
      <c r="L34" s="38">
        <v>0</v>
      </c>
      <c r="M34" s="49">
        <f>VLOOKUP(D34,质量分!A:C,3,FALSE)</f>
        <v>0</v>
      </c>
      <c r="N34" s="35">
        <v>75</v>
      </c>
      <c r="O34" s="35">
        <v>5</v>
      </c>
      <c r="P34" s="36" t="s">
        <v>32</v>
      </c>
      <c r="Q34" s="53" t="s">
        <v>140</v>
      </c>
    </row>
    <row r="35" spans="1:17" ht="33" customHeight="1">
      <c r="A35" s="119"/>
      <c r="B35" s="119"/>
      <c r="C35" s="119"/>
      <c r="D35" s="35" t="s">
        <v>141</v>
      </c>
      <c r="E35" s="35" t="s">
        <v>142</v>
      </c>
      <c r="F35" s="35" t="s">
        <v>31</v>
      </c>
      <c r="G35" s="35">
        <v>21</v>
      </c>
      <c r="H35" s="35">
        <v>168</v>
      </c>
      <c r="I35" s="35">
        <v>171.6</v>
      </c>
      <c r="J35" s="35">
        <v>169</v>
      </c>
      <c r="K35" s="38">
        <v>0</v>
      </c>
      <c r="L35" s="38">
        <v>0</v>
      </c>
      <c r="M35" s="49">
        <f>VLOOKUP(D35,质量分!A:C,3,FALSE)</f>
        <v>0</v>
      </c>
      <c r="N35" s="35">
        <v>80</v>
      </c>
      <c r="O35" s="35">
        <v>7</v>
      </c>
      <c r="P35" s="35" t="s">
        <v>23</v>
      </c>
      <c r="Q35" s="53" t="s">
        <v>143</v>
      </c>
    </row>
    <row r="36" spans="1:17" ht="49.5" customHeight="1">
      <c r="A36" s="119"/>
      <c r="B36" s="119"/>
      <c r="C36" s="119"/>
      <c r="D36" s="35" t="s">
        <v>144</v>
      </c>
      <c r="E36" s="117" t="s">
        <v>145</v>
      </c>
      <c r="F36" s="35" t="s">
        <v>22</v>
      </c>
      <c r="G36" s="35">
        <v>21</v>
      </c>
      <c r="H36" s="35">
        <v>168</v>
      </c>
      <c r="I36" s="35">
        <v>186.28</v>
      </c>
      <c r="J36" s="35">
        <v>169</v>
      </c>
      <c r="K36" s="38">
        <v>0</v>
      </c>
      <c r="L36" s="38">
        <v>0</v>
      </c>
      <c r="M36" s="49">
        <f>VLOOKUP(D36,质量分!A:C,3,FALSE)</f>
        <v>0</v>
      </c>
      <c r="N36" s="35">
        <v>90</v>
      </c>
      <c r="O36" s="35">
        <v>10</v>
      </c>
      <c r="P36" s="35" t="s">
        <v>46</v>
      </c>
      <c r="Q36" s="53" t="s">
        <v>146</v>
      </c>
    </row>
    <row r="37" spans="1:17" ht="33" customHeight="1">
      <c r="A37" s="119"/>
      <c r="B37" s="119"/>
      <c r="C37" s="119"/>
      <c r="D37" s="35" t="s">
        <v>147</v>
      </c>
      <c r="E37" s="117" t="s">
        <v>148</v>
      </c>
      <c r="F37" s="35" t="s">
        <v>39</v>
      </c>
      <c r="G37" s="35">
        <v>21</v>
      </c>
      <c r="H37" s="35">
        <v>168</v>
      </c>
      <c r="I37" s="35">
        <v>179.31</v>
      </c>
      <c r="J37" s="35">
        <v>168</v>
      </c>
      <c r="K37" s="38">
        <v>0</v>
      </c>
      <c r="L37" s="38">
        <v>0</v>
      </c>
      <c r="M37" s="49">
        <f>VLOOKUP(D37,质量分!A:C,3,FALSE)</f>
        <v>0</v>
      </c>
      <c r="N37" s="35">
        <v>82</v>
      </c>
      <c r="O37" s="35">
        <v>7</v>
      </c>
      <c r="P37" s="35" t="s">
        <v>23</v>
      </c>
      <c r="Q37" s="53" t="s">
        <v>149</v>
      </c>
    </row>
    <row r="38" spans="1:17" ht="33" customHeight="1">
      <c r="A38" s="119"/>
      <c r="B38" s="120"/>
      <c r="C38" s="119"/>
      <c r="D38" s="35" t="s">
        <v>150</v>
      </c>
      <c r="E38" s="117" t="s">
        <v>151</v>
      </c>
      <c r="F38" s="35" t="s">
        <v>31</v>
      </c>
      <c r="G38" s="35">
        <v>21</v>
      </c>
      <c r="H38" s="35">
        <v>168</v>
      </c>
      <c r="I38" s="45">
        <v>172.93</v>
      </c>
      <c r="J38" s="35">
        <v>160</v>
      </c>
      <c r="K38" s="38">
        <v>0</v>
      </c>
      <c r="L38" s="38">
        <v>0</v>
      </c>
      <c r="M38" s="49">
        <f>VLOOKUP(D38,质量分!A:C,3,FALSE)</f>
        <v>0</v>
      </c>
      <c r="N38" s="35">
        <v>85</v>
      </c>
      <c r="O38" s="35">
        <v>10</v>
      </c>
      <c r="P38" s="35" t="s">
        <v>46</v>
      </c>
      <c r="Q38" s="53" t="s">
        <v>152</v>
      </c>
    </row>
    <row r="39" spans="1:17" ht="33" customHeight="1">
      <c r="A39" s="119"/>
      <c r="B39" s="118" t="s">
        <v>153</v>
      </c>
      <c r="C39" s="119"/>
      <c r="D39" s="35" t="s">
        <v>154</v>
      </c>
      <c r="E39" s="117" t="s">
        <v>155</v>
      </c>
      <c r="F39" s="35" t="s">
        <v>35</v>
      </c>
      <c r="G39" s="35">
        <v>21</v>
      </c>
      <c r="H39" s="35">
        <v>168</v>
      </c>
      <c r="I39" s="35">
        <v>190.53</v>
      </c>
      <c r="J39" s="35">
        <v>177</v>
      </c>
      <c r="K39" s="38">
        <v>0</v>
      </c>
      <c r="L39" s="38">
        <v>0</v>
      </c>
      <c r="M39" s="49">
        <f>VLOOKUP(D39,质量分!A:C,3,FALSE)</f>
        <v>0</v>
      </c>
      <c r="N39" s="35">
        <v>78</v>
      </c>
      <c r="O39" s="35">
        <v>7</v>
      </c>
      <c r="P39" s="35" t="s">
        <v>23</v>
      </c>
      <c r="Q39" s="53" t="s">
        <v>156</v>
      </c>
    </row>
    <row r="40" spans="1:17" ht="33" customHeight="1">
      <c r="A40" s="119"/>
      <c r="B40" s="119"/>
      <c r="C40" s="119"/>
      <c r="D40" s="38" t="s">
        <v>157</v>
      </c>
      <c r="E40" s="35">
        <v>2170</v>
      </c>
      <c r="F40" s="35" t="s">
        <v>35</v>
      </c>
      <c r="G40" s="35">
        <v>21</v>
      </c>
      <c r="H40" s="35">
        <v>168</v>
      </c>
      <c r="I40" s="45">
        <v>188.6</v>
      </c>
      <c r="J40" s="35">
        <v>168</v>
      </c>
      <c r="K40" s="38">
        <v>0</v>
      </c>
      <c r="L40" s="38">
        <v>0</v>
      </c>
      <c r="M40" s="49">
        <f>VLOOKUP(D40,质量分!A:C,3,FALSE)</f>
        <v>0</v>
      </c>
      <c r="N40" s="35">
        <v>79</v>
      </c>
      <c r="O40" s="35">
        <v>7</v>
      </c>
      <c r="P40" s="35" t="s">
        <v>23</v>
      </c>
      <c r="Q40" s="53" t="s">
        <v>158</v>
      </c>
    </row>
    <row r="41" spans="1:17" ht="49.5" customHeight="1">
      <c r="A41" s="119"/>
      <c r="B41" s="119"/>
      <c r="C41" s="119"/>
      <c r="D41" s="35" t="s">
        <v>159</v>
      </c>
      <c r="E41" s="117" t="s">
        <v>160</v>
      </c>
      <c r="F41" s="35" t="s">
        <v>39</v>
      </c>
      <c r="G41" s="35">
        <v>21</v>
      </c>
      <c r="H41" s="35">
        <v>168</v>
      </c>
      <c r="I41" s="35">
        <v>177.15</v>
      </c>
      <c r="J41" s="35">
        <v>181</v>
      </c>
      <c r="K41" s="38">
        <v>0</v>
      </c>
      <c r="L41" s="38">
        <v>0</v>
      </c>
      <c r="M41" s="49">
        <f>VLOOKUP(D41,质量分!A:C,3,FALSE)</f>
        <v>0</v>
      </c>
      <c r="N41" s="35">
        <v>82</v>
      </c>
      <c r="O41" s="35">
        <v>7</v>
      </c>
      <c r="P41" s="35" t="s">
        <v>23</v>
      </c>
      <c r="Q41" s="53" t="s">
        <v>161</v>
      </c>
    </row>
    <row r="42" spans="1:17" ht="16.5" customHeight="1">
      <c r="A42" s="119"/>
      <c r="B42" s="119"/>
      <c r="C42" s="119"/>
      <c r="D42" s="35" t="s">
        <v>162</v>
      </c>
      <c r="E42" s="117" t="s">
        <v>163</v>
      </c>
      <c r="F42" s="35" t="s">
        <v>43</v>
      </c>
      <c r="G42" s="35">
        <v>5</v>
      </c>
      <c r="H42" s="35">
        <v>40</v>
      </c>
      <c r="I42" s="35">
        <v>41.35</v>
      </c>
      <c r="J42" s="35">
        <v>48</v>
      </c>
      <c r="K42" s="38">
        <v>0</v>
      </c>
      <c r="L42" s="38">
        <v>0</v>
      </c>
      <c r="M42" s="49">
        <f>VLOOKUP(D42,质量分!A:C,3,FALSE)</f>
        <v>0</v>
      </c>
      <c r="N42" s="35">
        <v>0</v>
      </c>
      <c r="O42" s="35">
        <v>0</v>
      </c>
      <c r="P42" s="35" t="s">
        <v>23</v>
      </c>
      <c r="Q42" s="53" t="s">
        <v>164</v>
      </c>
    </row>
    <row r="43" spans="1:17" ht="16.5" customHeight="1">
      <c r="A43" s="120"/>
      <c r="B43" s="120"/>
      <c r="C43" s="120"/>
      <c r="D43" s="35" t="s">
        <v>165</v>
      </c>
      <c r="E43" s="35">
        <v>10214</v>
      </c>
      <c r="F43" s="35" t="s">
        <v>49</v>
      </c>
      <c r="G43" s="35">
        <v>20</v>
      </c>
      <c r="H43" s="35">
        <v>160</v>
      </c>
      <c r="I43" s="35">
        <v>151.85</v>
      </c>
      <c r="J43" s="35">
        <v>144</v>
      </c>
      <c r="K43" s="38">
        <v>1</v>
      </c>
      <c r="L43" s="38">
        <v>0</v>
      </c>
      <c r="M43" s="49" t="e">
        <f>VLOOKUP(D43,质量分!A:C,3,FALSE)</f>
        <v>#N/A</v>
      </c>
      <c r="N43" s="35">
        <v>78</v>
      </c>
      <c r="O43" s="35">
        <v>7</v>
      </c>
      <c r="P43" s="35" t="s">
        <v>23</v>
      </c>
      <c r="Q43" s="53" t="s">
        <v>166</v>
      </c>
    </row>
    <row r="44" spans="1:17" ht="99" customHeight="1">
      <c r="A44" s="124" t="s">
        <v>167</v>
      </c>
      <c r="B44" s="124" t="s">
        <v>85</v>
      </c>
      <c r="C44" s="124" t="s">
        <v>168</v>
      </c>
      <c r="D44" s="39" t="s">
        <v>169</v>
      </c>
      <c r="E44" s="117" t="s">
        <v>170</v>
      </c>
      <c r="F44" s="39" t="s">
        <v>22</v>
      </c>
      <c r="G44" s="35">
        <v>20</v>
      </c>
      <c r="H44" s="35">
        <v>168</v>
      </c>
      <c r="I44" s="35">
        <v>205.17</v>
      </c>
      <c r="J44" s="35">
        <v>203.5</v>
      </c>
      <c r="K44" s="38">
        <v>0</v>
      </c>
      <c r="L44" s="38">
        <v>3</v>
      </c>
      <c r="M44" s="49">
        <f>VLOOKUP(D44,质量分!A:C,3,FALSE)</f>
        <v>0</v>
      </c>
      <c r="N44" s="39">
        <v>90</v>
      </c>
      <c r="O44" s="52">
        <v>8</v>
      </c>
      <c r="P44" s="35" t="s">
        <v>23</v>
      </c>
      <c r="Q44" s="57" t="s">
        <v>171</v>
      </c>
    </row>
    <row r="45" spans="1:17" ht="49.5" customHeight="1">
      <c r="A45" s="119"/>
      <c r="B45" s="119"/>
      <c r="C45" s="119"/>
      <c r="D45" s="39" t="s">
        <v>172</v>
      </c>
      <c r="E45" s="117" t="s">
        <v>173</v>
      </c>
      <c r="F45" s="39" t="s">
        <v>39</v>
      </c>
      <c r="G45" s="35">
        <v>21</v>
      </c>
      <c r="H45" s="35">
        <v>168</v>
      </c>
      <c r="I45" s="35">
        <v>202.08</v>
      </c>
      <c r="J45" s="35">
        <v>200</v>
      </c>
      <c r="K45" s="38">
        <v>0</v>
      </c>
      <c r="L45" s="38">
        <v>1</v>
      </c>
      <c r="M45" s="49">
        <f>VLOOKUP(D45,质量分!A:C,3,FALSE)</f>
        <v>0</v>
      </c>
      <c r="N45" s="39">
        <v>98</v>
      </c>
      <c r="O45" s="52">
        <v>9</v>
      </c>
      <c r="P45" s="35" t="s">
        <v>46</v>
      </c>
      <c r="Q45" s="57" t="s">
        <v>174</v>
      </c>
    </row>
    <row r="46" spans="1:17" ht="33" customHeight="1">
      <c r="A46" s="119"/>
      <c r="B46" s="119"/>
      <c r="C46" s="119"/>
      <c r="D46" s="39" t="s">
        <v>175</v>
      </c>
      <c r="E46" s="117" t="s">
        <v>176</v>
      </c>
      <c r="F46" s="39" t="s">
        <v>22</v>
      </c>
      <c r="G46" s="35">
        <v>21</v>
      </c>
      <c r="H46" s="35">
        <v>168</v>
      </c>
      <c r="I46" s="35">
        <v>192.63</v>
      </c>
      <c r="J46" s="35">
        <v>186</v>
      </c>
      <c r="K46" s="38">
        <v>0</v>
      </c>
      <c r="L46" s="38">
        <v>0</v>
      </c>
      <c r="M46" s="49">
        <f>VLOOKUP(D46,质量分!A:C,3,FALSE)</f>
        <v>0</v>
      </c>
      <c r="N46" s="52">
        <v>85</v>
      </c>
      <c r="O46" s="52">
        <v>8</v>
      </c>
      <c r="P46" s="35" t="s">
        <v>23</v>
      </c>
      <c r="Q46" s="57" t="s">
        <v>177</v>
      </c>
    </row>
    <row r="47" spans="1:17" ht="33" customHeight="1">
      <c r="A47" s="119"/>
      <c r="B47" s="119"/>
      <c r="C47" s="119"/>
      <c r="D47" s="39" t="s">
        <v>178</v>
      </c>
      <c r="E47" s="117" t="s">
        <v>179</v>
      </c>
      <c r="F47" s="39" t="s">
        <v>27</v>
      </c>
      <c r="G47" s="35">
        <v>21</v>
      </c>
      <c r="H47" s="35">
        <v>168</v>
      </c>
      <c r="I47" s="35">
        <v>182.03</v>
      </c>
      <c r="J47" s="35">
        <v>187.5</v>
      </c>
      <c r="K47" s="38">
        <v>0</v>
      </c>
      <c r="L47" s="38">
        <v>0</v>
      </c>
      <c r="M47" s="49">
        <f>VLOOKUP(D47,质量分!A:C,3,FALSE)</f>
        <v>0</v>
      </c>
      <c r="N47" s="52">
        <v>86</v>
      </c>
      <c r="O47" s="52">
        <v>8</v>
      </c>
      <c r="P47" s="35" t="s">
        <v>23</v>
      </c>
      <c r="Q47" s="57" t="s">
        <v>180</v>
      </c>
    </row>
    <row r="48" spans="1:17" ht="33" customHeight="1">
      <c r="A48" s="119"/>
      <c r="B48" s="119"/>
      <c r="C48" s="119"/>
      <c r="D48" s="39" t="s">
        <v>181</v>
      </c>
      <c r="E48" s="117" t="s">
        <v>182</v>
      </c>
      <c r="F48" s="39" t="s">
        <v>39</v>
      </c>
      <c r="G48" s="35">
        <v>20</v>
      </c>
      <c r="H48" s="35">
        <v>168</v>
      </c>
      <c r="I48" s="35">
        <v>192.45</v>
      </c>
      <c r="J48" s="35">
        <v>190</v>
      </c>
      <c r="K48" s="38">
        <v>0</v>
      </c>
      <c r="L48" s="38">
        <v>0</v>
      </c>
      <c r="M48" s="49">
        <f>VLOOKUP(D48,质量分!A:C,3,FALSE)</f>
        <v>0</v>
      </c>
      <c r="N48" s="39">
        <v>85</v>
      </c>
      <c r="O48" s="52">
        <v>8</v>
      </c>
      <c r="P48" s="35" t="s">
        <v>23</v>
      </c>
      <c r="Q48" s="57" t="s">
        <v>183</v>
      </c>
    </row>
    <row r="49" spans="1:17" ht="49.5" customHeight="1">
      <c r="A49" s="119"/>
      <c r="B49" s="119"/>
      <c r="C49" s="119"/>
      <c r="D49" s="39" t="s">
        <v>184</v>
      </c>
      <c r="E49" s="117" t="s">
        <v>185</v>
      </c>
      <c r="F49" s="39" t="s">
        <v>39</v>
      </c>
      <c r="G49" s="35">
        <v>21</v>
      </c>
      <c r="H49" s="35">
        <v>168</v>
      </c>
      <c r="I49" s="35">
        <v>185.07</v>
      </c>
      <c r="J49" s="35">
        <v>191</v>
      </c>
      <c r="K49" s="38">
        <v>0</v>
      </c>
      <c r="L49" s="38">
        <v>0</v>
      </c>
      <c r="M49" s="49">
        <f>VLOOKUP(D49,质量分!A:C,3,FALSE)</f>
        <v>0</v>
      </c>
      <c r="N49" s="39">
        <v>82</v>
      </c>
      <c r="O49" s="52">
        <v>7</v>
      </c>
      <c r="P49" s="35" t="s">
        <v>23</v>
      </c>
      <c r="Q49" s="57" t="s">
        <v>186</v>
      </c>
    </row>
    <row r="50" spans="1:17" ht="33" customHeight="1">
      <c r="A50" s="119"/>
      <c r="B50" s="119"/>
      <c r="C50" s="119"/>
      <c r="D50" s="40" t="s">
        <v>187</v>
      </c>
      <c r="E50" s="117" t="s">
        <v>188</v>
      </c>
      <c r="F50" s="40" t="s">
        <v>31</v>
      </c>
      <c r="G50" s="35">
        <v>21</v>
      </c>
      <c r="H50" s="35">
        <v>168</v>
      </c>
      <c r="I50" s="35">
        <v>186.38</v>
      </c>
      <c r="J50" s="35">
        <v>184.5</v>
      </c>
      <c r="K50" s="38">
        <v>0</v>
      </c>
      <c r="L50" s="38">
        <v>0</v>
      </c>
      <c r="M50" s="49">
        <f>VLOOKUP(D50,质量分!A:C,3,FALSE)</f>
        <v>0</v>
      </c>
      <c r="N50" s="52">
        <v>88</v>
      </c>
      <c r="O50" s="52">
        <v>8</v>
      </c>
      <c r="P50" s="35" t="s">
        <v>23</v>
      </c>
      <c r="Q50" s="57" t="s">
        <v>189</v>
      </c>
    </row>
    <row r="51" spans="1:17" ht="66" customHeight="1">
      <c r="A51" s="119"/>
      <c r="B51" s="119"/>
      <c r="C51" s="119"/>
      <c r="D51" s="41" t="s">
        <v>190</v>
      </c>
      <c r="E51" s="117" t="s">
        <v>191</v>
      </c>
      <c r="F51" s="39" t="s">
        <v>22</v>
      </c>
      <c r="G51" s="35">
        <v>21</v>
      </c>
      <c r="H51" s="35">
        <v>168</v>
      </c>
      <c r="I51" s="35">
        <v>211.3</v>
      </c>
      <c r="J51" s="35">
        <v>211</v>
      </c>
      <c r="K51" s="38">
        <v>0</v>
      </c>
      <c r="L51" s="38">
        <v>2</v>
      </c>
      <c r="M51" s="49" t="str">
        <f>VLOOKUP(D51,质量分!A:C,3,FALSE)</f>
        <v>C-</v>
      </c>
      <c r="N51" s="39">
        <v>79</v>
      </c>
      <c r="O51" s="52">
        <v>7</v>
      </c>
      <c r="P51" s="35" t="s">
        <v>58</v>
      </c>
      <c r="Q51" s="57" t="s">
        <v>192</v>
      </c>
    </row>
    <row r="52" spans="1:17" ht="66" customHeight="1">
      <c r="A52" s="119"/>
      <c r="B52" s="119"/>
      <c r="C52" s="119"/>
      <c r="D52" s="41" t="s">
        <v>193</v>
      </c>
      <c r="E52" s="117" t="s">
        <v>194</v>
      </c>
      <c r="F52" s="39" t="s">
        <v>39</v>
      </c>
      <c r="G52" s="35">
        <v>21</v>
      </c>
      <c r="H52" s="35">
        <v>168</v>
      </c>
      <c r="I52" s="35">
        <v>193.22</v>
      </c>
      <c r="J52" s="35">
        <v>199.5</v>
      </c>
      <c r="K52" s="38">
        <v>0</v>
      </c>
      <c r="L52" s="38">
        <v>3</v>
      </c>
      <c r="M52" s="49">
        <f>VLOOKUP(D52,质量分!A:C,3,FALSE)</f>
        <v>0</v>
      </c>
      <c r="N52" s="39">
        <v>85</v>
      </c>
      <c r="O52" s="52">
        <v>8</v>
      </c>
      <c r="P52" s="35" t="s">
        <v>23</v>
      </c>
      <c r="Q52" s="57" t="s">
        <v>195</v>
      </c>
    </row>
    <row r="53" spans="1:17" ht="66" customHeight="1">
      <c r="A53" s="119"/>
      <c r="B53" s="119"/>
      <c r="C53" s="119"/>
      <c r="D53" s="40" t="s">
        <v>196</v>
      </c>
      <c r="E53" s="117" t="s">
        <v>197</v>
      </c>
      <c r="F53" s="39" t="s">
        <v>39</v>
      </c>
      <c r="G53" s="35">
        <v>21</v>
      </c>
      <c r="H53" s="35">
        <v>168</v>
      </c>
      <c r="I53" s="35">
        <v>198.06</v>
      </c>
      <c r="J53" s="35">
        <v>180.5</v>
      </c>
      <c r="K53" s="38">
        <v>0</v>
      </c>
      <c r="L53" s="38">
        <v>0</v>
      </c>
      <c r="M53" s="49">
        <f>VLOOKUP(D53,质量分!A:C,3,FALSE)</f>
        <v>100</v>
      </c>
      <c r="N53" s="41">
        <v>95</v>
      </c>
      <c r="O53" s="52">
        <v>9</v>
      </c>
      <c r="P53" s="35" t="s">
        <v>46</v>
      </c>
      <c r="Q53" s="58" t="s">
        <v>198</v>
      </c>
    </row>
    <row r="54" spans="1:17" ht="33" customHeight="1">
      <c r="A54" s="119"/>
      <c r="B54" s="119"/>
      <c r="C54" s="119"/>
      <c r="D54" s="39" t="s">
        <v>199</v>
      </c>
      <c r="E54" s="35">
        <v>2151</v>
      </c>
      <c r="F54" s="39" t="s">
        <v>27</v>
      </c>
      <c r="G54" s="35">
        <v>21</v>
      </c>
      <c r="H54" s="35">
        <v>168</v>
      </c>
      <c r="I54" s="35">
        <v>196.88</v>
      </c>
      <c r="J54" s="35">
        <v>192.5</v>
      </c>
      <c r="K54" s="38">
        <v>0</v>
      </c>
      <c r="L54" s="38">
        <v>0</v>
      </c>
      <c r="M54" s="49">
        <f>VLOOKUP(D54,质量分!A:C,3,FALSE)</f>
        <v>0</v>
      </c>
      <c r="N54" s="52">
        <v>83</v>
      </c>
      <c r="O54" s="52">
        <v>8</v>
      </c>
      <c r="P54" s="35" t="s">
        <v>23</v>
      </c>
      <c r="Q54" s="57" t="s">
        <v>200</v>
      </c>
    </row>
    <row r="55" spans="1:17" ht="49.5" customHeight="1">
      <c r="A55" s="119"/>
      <c r="B55" s="119"/>
      <c r="C55" s="119"/>
      <c r="D55" s="39" t="s">
        <v>201</v>
      </c>
      <c r="E55" s="35">
        <v>2163</v>
      </c>
      <c r="F55" s="39" t="s">
        <v>27</v>
      </c>
      <c r="G55" s="35">
        <v>21</v>
      </c>
      <c r="H55" s="35">
        <v>168</v>
      </c>
      <c r="I55" s="35">
        <v>188.15</v>
      </c>
      <c r="J55" s="35">
        <v>184</v>
      </c>
      <c r="K55" s="38">
        <v>0</v>
      </c>
      <c r="L55" s="38">
        <v>0</v>
      </c>
      <c r="M55" s="49">
        <f>VLOOKUP(D55,质量分!A:C,3,FALSE)</f>
        <v>0</v>
      </c>
      <c r="N55" s="52">
        <v>85</v>
      </c>
      <c r="O55" s="52">
        <v>8</v>
      </c>
      <c r="P55" s="35" t="s">
        <v>23</v>
      </c>
      <c r="Q55" s="57" t="s">
        <v>202</v>
      </c>
    </row>
    <row r="56" spans="1:17" ht="33" customHeight="1">
      <c r="A56" s="119"/>
      <c r="B56" s="120"/>
      <c r="C56" s="119"/>
      <c r="D56" s="40" t="s">
        <v>203</v>
      </c>
      <c r="E56" s="35">
        <v>2190</v>
      </c>
      <c r="F56" s="39" t="s">
        <v>204</v>
      </c>
      <c r="G56" s="35">
        <v>21</v>
      </c>
      <c r="H56" s="35">
        <v>168</v>
      </c>
      <c r="I56" s="35">
        <v>200.48</v>
      </c>
      <c r="J56" s="35">
        <v>209</v>
      </c>
      <c r="K56" s="38">
        <v>0</v>
      </c>
      <c r="L56" s="38">
        <v>5</v>
      </c>
      <c r="M56" s="49">
        <f>VLOOKUP(D56,质量分!A:C,3,FALSE)</f>
        <v>0</v>
      </c>
      <c r="N56" s="52">
        <v>88</v>
      </c>
      <c r="O56" s="52">
        <v>8</v>
      </c>
      <c r="P56" s="35" t="s">
        <v>23</v>
      </c>
      <c r="Q56" s="57" t="s">
        <v>205</v>
      </c>
    </row>
    <row r="57" spans="1:17" ht="33" customHeight="1">
      <c r="A57" s="119"/>
      <c r="B57" s="126" t="s">
        <v>131</v>
      </c>
      <c r="C57" s="119"/>
      <c r="D57" s="40" t="s">
        <v>206</v>
      </c>
      <c r="E57" s="35">
        <v>10207</v>
      </c>
      <c r="F57" s="39" t="s">
        <v>207</v>
      </c>
      <c r="G57" s="35">
        <v>12</v>
      </c>
      <c r="H57" s="35">
        <v>96</v>
      </c>
      <c r="I57" s="35">
        <v>98</v>
      </c>
      <c r="J57" s="35">
        <v>98</v>
      </c>
      <c r="K57" s="38">
        <v>0</v>
      </c>
      <c r="L57" s="38">
        <v>0</v>
      </c>
      <c r="M57" s="49" t="e">
        <f>VLOOKUP(D57,质量分!A:C,3,FALSE)</f>
        <v>#N/A</v>
      </c>
      <c r="N57" s="52">
        <v>85</v>
      </c>
      <c r="O57" s="52">
        <v>8</v>
      </c>
      <c r="P57" s="35" t="s">
        <v>23</v>
      </c>
      <c r="Q57" s="57" t="s">
        <v>208</v>
      </c>
    </row>
    <row r="58" spans="1:17" ht="33" customHeight="1">
      <c r="A58" s="119"/>
      <c r="B58" s="119"/>
      <c r="C58" s="119"/>
      <c r="D58" s="40" t="s">
        <v>209</v>
      </c>
      <c r="E58" s="35">
        <v>10211</v>
      </c>
      <c r="F58" s="39" t="s">
        <v>207</v>
      </c>
      <c r="G58" s="35">
        <v>7</v>
      </c>
      <c r="H58" s="35">
        <v>56</v>
      </c>
      <c r="I58" s="35">
        <v>57</v>
      </c>
      <c r="J58" s="35">
        <v>57</v>
      </c>
      <c r="K58" s="38">
        <v>0</v>
      </c>
      <c r="L58" s="38">
        <v>0</v>
      </c>
      <c r="M58" s="49" t="e">
        <f>VLOOKUP(D58,质量分!A:C,3,FALSE)</f>
        <v>#N/A</v>
      </c>
      <c r="N58" s="52">
        <v>86</v>
      </c>
      <c r="O58" s="52">
        <v>8</v>
      </c>
      <c r="P58" s="35" t="s">
        <v>23</v>
      </c>
      <c r="Q58" s="57" t="s">
        <v>210</v>
      </c>
    </row>
    <row r="59" spans="1:17" ht="33" customHeight="1">
      <c r="A59" s="119"/>
      <c r="B59" s="119"/>
      <c r="C59" s="119"/>
      <c r="D59" s="40" t="s">
        <v>211</v>
      </c>
      <c r="E59" s="117" t="s">
        <v>212</v>
      </c>
      <c r="F59" s="39" t="s">
        <v>39</v>
      </c>
      <c r="G59" s="35">
        <v>20</v>
      </c>
      <c r="H59" s="35">
        <v>168</v>
      </c>
      <c r="I59" s="35">
        <v>238.4</v>
      </c>
      <c r="J59" s="35">
        <v>203.5</v>
      </c>
      <c r="K59" s="38">
        <v>0</v>
      </c>
      <c r="L59" s="38">
        <v>10</v>
      </c>
      <c r="M59" s="49">
        <f>VLOOKUP(D59,质量分!A:C,3,FALSE)</f>
        <v>0</v>
      </c>
      <c r="N59" s="38">
        <v>92</v>
      </c>
      <c r="O59" s="52">
        <v>9</v>
      </c>
      <c r="P59" s="35" t="s">
        <v>23</v>
      </c>
      <c r="Q59" s="59" t="s">
        <v>213</v>
      </c>
    </row>
    <row r="60" spans="1:17" ht="33" customHeight="1">
      <c r="A60" s="119"/>
      <c r="B60" s="119"/>
      <c r="C60" s="119"/>
      <c r="D60" s="39" t="s">
        <v>214</v>
      </c>
      <c r="E60" s="117" t="s">
        <v>215</v>
      </c>
      <c r="F60" s="39" t="s">
        <v>31</v>
      </c>
      <c r="G60" s="35">
        <v>19.5</v>
      </c>
      <c r="H60" s="35">
        <v>168</v>
      </c>
      <c r="I60" s="35">
        <v>196</v>
      </c>
      <c r="J60" s="35">
        <v>196</v>
      </c>
      <c r="K60" s="38">
        <v>0</v>
      </c>
      <c r="L60" s="38">
        <v>2</v>
      </c>
      <c r="M60" s="49">
        <f>VLOOKUP(D60,质量分!A:C,3,FALSE)</f>
        <v>0</v>
      </c>
      <c r="N60" s="38">
        <v>94</v>
      </c>
      <c r="O60" s="52">
        <v>9</v>
      </c>
      <c r="P60" s="35" t="s">
        <v>46</v>
      </c>
      <c r="Q60" s="57" t="s">
        <v>216</v>
      </c>
    </row>
    <row r="61" spans="1:17" ht="33" customHeight="1">
      <c r="A61" s="119"/>
      <c r="B61" s="119"/>
      <c r="C61" s="119"/>
      <c r="D61" s="39" t="s">
        <v>217</v>
      </c>
      <c r="E61" s="117" t="s">
        <v>218</v>
      </c>
      <c r="F61" s="39" t="s">
        <v>31</v>
      </c>
      <c r="G61" s="35">
        <v>21</v>
      </c>
      <c r="H61" s="35">
        <v>168</v>
      </c>
      <c r="I61" s="35">
        <v>202.5</v>
      </c>
      <c r="J61" s="35">
        <v>168</v>
      </c>
      <c r="K61" s="38">
        <v>0</v>
      </c>
      <c r="L61" s="38">
        <v>0</v>
      </c>
      <c r="M61" s="49">
        <f>VLOOKUP(D61,质量分!A:C,3,FALSE)</f>
        <v>0</v>
      </c>
      <c r="N61" s="38">
        <v>95</v>
      </c>
      <c r="O61" s="52">
        <v>9</v>
      </c>
      <c r="P61" s="35" t="s">
        <v>46</v>
      </c>
      <c r="Q61" s="57" t="s">
        <v>219</v>
      </c>
    </row>
    <row r="62" spans="1:17" ht="33" customHeight="1">
      <c r="A62" s="119"/>
      <c r="B62" s="120"/>
      <c r="C62" s="119"/>
      <c r="D62" s="39" t="s">
        <v>220</v>
      </c>
      <c r="E62" s="117" t="s">
        <v>221</v>
      </c>
      <c r="F62" s="39" t="s">
        <v>39</v>
      </c>
      <c r="G62" s="35">
        <v>21</v>
      </c>
      <c r="H62" s="35">
        <v>168</v>
      </c>
      <c r="I62" s="35">
        <v>202.5</v>
      </c>
      <c r="J62" s="35">
        <v>168</v>
      </c>
      <c r="K62" s="38">
        <v>0</v>
      </c>
      <c r="L62" s="38">
        <v>1</v>
      </c>
      <c r="M62" s="49">
        <f>VLOOKUP(D62,质量分!A:C,3,FALSE)</f>
        <v>0</v>
      </c>
      <c r="N62" s="38">
        <v>78</v>
      </c>
      <c r="O62" s="52">
        <v>7</v>
      </c>
      <c r="P62" s="35" t="s">
        <v>58</v>
      </c>
      <c r="Q62" s="57" t="s">
        <v>222</v>
      </c>
    </row>
    <row r="63" spans="1:17" ht="16.5" customHeight="1">
      <c r="A63" s="119"/>
      <c r="B63" s="39" t="s">
        <v>223</v>
      </c>
      <c r="C63" s="119"/>
      <c r="D63" s="40" t="s">
        <v>224</v>
      </c>
      <c r="E63" s="117" t="s">
        <v>225</v>
      </c>
      <c r="F63" s="40" t="s">
        <v>39</v>
      </c>
      <c r="G63" s="35">
        <v>21</v>
      </c>
      <c r="H63" s="35">
        <v>168</v>
      </c>
      <c r="I63" s="35">
        <v>208.2</v>
      </c>
      <c r="J63" s="35">
        <v>208</v>
      </c>
      <c r="K63" s="38">
        <v>0</v>
      </c>
      <c r="L63" s="38">
        <v>4</v>
      </c>
      <c r="M63" s="49">
        <f>VLOOKUP(D63,质量分!A:C,3,FALSE)</f>
        <v>0</v>
      </c>
      <c r="N63" s="38">
        <v>94</v>
      </c>
      <c r="O63" s="52">
        <v>8</v>
      </c>
      <c r="P63" s="35" t="s">
        <v>23</v>
      </c>
      <c r="Q63" s="57" t="s">
        <v>226</v>
      </c>
    </row>
    <row r="64" spans="1:17" ht="33" customHeight="1">
      <c r="A64" s="119"/>
      <c r="B64" s="124" t="s">
        <v>227</v>
      </c>
      <c r="C64" s="119"/>
      <c r="D64" s="39" t="s">
        <v>228</v>
      </c>
      <c r="E64" s="117" t="s">
        <v>229</v>
      </c>
      <c r="F64" s="39" t="s">
        <v>39</v>
      </c>
      <c r="G64" s="35">
        <v>21</v>
      </c>
      <c r="H64" s="35">
        <v>168</v>
      </c>
      <c r="I64" s="35">
        <v>202.8</v>
      </c>
      <c r="J64" s="35">
        <v>196</v>
      </c>
      <c r="K64" s="38">
        <v>0</v>
      </c>
      <c r="L64" s="38">
        <v>0</v>
      </c>
      <c r="M64" s="49">
        <f>VLOOKUP(D64,质量分!A:C,3,FALSE)</f>
        <v>0</v>
      </c>
      <c r="N64" s="38">
        <v>82</v>
      </c>
      <c r="O64" s="52">
        <v>7</v>
      </c>
      <c r="P64" s="35" t="s">
        <v>58</v>
      </c>
      <c r="Q64" s="57" t="s">
        <v>230</v>
      </c>
    </row>
    <row r="65" spans="1:17" ht="66" customHeight="1">
      <c r="A65" s="119"/>
      <c r="B65" s="119"/>
      <c r="C65" s="119"/>
      <c r="D65" s="39" t="s">
        <v>231</v>
      </c>
      <c r="E65" s="117" t="s">
        <v>232</v>
      </c>
      <c r="F65" s="39" t="s">
        <v>22</v>
      </c>
      <c r="G65" s="35">
        <v>21</v>
      </c>
      <c r="H65" s="35">
        <v>168</v>
      </c>
      <c r="I65" s="35">
        <v>247.32</v>
      </c>
      <c r="J65" s="35">
        <v>172</v>
      </c>
      <c r="K65" s="38">
        <v>0</v>
      </c>
      <c r="L65" s="38">
        <v>12</v>
      </c>
      <c r="M65" s="49">
        <f>VLOOKUP(D65,质量分!A:C,3,FALSE)</f>
        <v>0</v>
      </c>
      <c r="N65" s="39">
        <v>95</v>
      </c>
      <c r="O65" s="52">
        <v>8</v>
      </c>
      <c r="P65" s="35" t="s">
        <v>23</v>
      </c>
      <c r="Q65" s="57" t="s">
        <v>233</v>
      </c>
    </row>
    <row r="66" spans="1:17" ht="49.5" customHeight="1">
      <c r="A66" s="119"/>
      <c r="B66" s="119"/>
      <c r="C66" s="119"/>
      <c r="D66" s="40" t="s">
        <v>234</v>
      </c>
      <c r="E66" s="117" t="s">
        <v>235</v>
      </c>
      <c r="F66" s="40" t="s">
        <v>43</v>
      </c>
      <c r="G66" s="35">
        <v>21</v>
      </c>
      <c r="H66" s="35">
        <v>168</v>
      </c>
      <c r="I66" s="35">
        <v>190.2</v>
      </c>
      <c r="J66" s="35">
        <v>185</v>
      </c>
      <c r="K66" s="38">
        <v>0</v>
      </c>
      <c r="L66" s="38">
        <v>0</v>
      </c>
      <c r="M66" s="49">
        <f>VLOOKUP(D66,质量分!A:C,3,FALSE)</f>
        <v>100</v>
      </c>
      <c r="N66" s="39">
        <v>95</v>
      </c>
      <c r="O66" s="52">
        <v>8</v>
      </c>
      <c r="P66" s="35" t="s">
        <v>23</v>
      </c>
      <c r="Q66" s="53" t="s">
        <v>236</v>
      </c>
    </row>
    <row r="67" spans="1:17" ht="66" customHeight="1">
      <c r="A67" s="119"/>
      <c r="B67" s="120"/>
      <c r="C67" s="119"/>
      <c r="D67" s="39" t="s">
        <v>237</v>
      </c>
      <c r="E67" s="35">
        <v>2140</v>
      </c>
      <c r="F67" s="39" t="s">
        <v>35</v>
      </c>
      <c r="G67" s="35">
        <v>19</v>
      </c>
      <c r="H67" s="35">
        <v>168</v>
      </c>
      <c r="I67" s="35">
        <v>185.18</v>
      </c>
      <c r="J67" s="68">
        <v>152</v>
      </c>
      <c r="K67" s="38">
        <v>2</v>
      </c>
      <c r="L67" s="38">
        <v>0</v>
      </c>
      <c r="M67" s="49">
        <f>VLOOKUP(D67,质量分!A:C,3,FALSE)</f>
        <v>100</v>
      </c>
      <c r="N67" s="39">
        <v>90</v>
      </c>
      <c r="O67" s="52">
        <v>8</v>
      </c>
      <c r="P67" s="35" t="s">
        <v>23</v>
      </c>
      <c r="Q67" s="57" t="s">
        <v>238</v>
      </c>
    </row>
    <row r="68" spans="1:17" ht="33" customHeight="1">
      <c r="A68" s="120"/>
      <c r="B68" s="39"/>
      <c r="C68" s="120"/>
      <c r="D68" s="39" t="s">
        <v>239</v>
      </c>
      <c r="E68" s="117" t="s">
        <v>240</v>
      </c>
      <c r="F68" s="39" t="s">
        <v>39</v>
      </c>
      <c r="G68" s="35">
        <v>21</v>
      </c>
      <c r="H68" s="35">
        <v>168</v>
      </c>
      <c r="I68" s="35">
        <v>200.91</v>
      </c>
      <c r="J68" s="35">
        <v>172.5</v>
      </c>
      <c r="K68" s="38">
        <v>2</v>
      </c>
      <c r="L68" s="38">
        <v>3</v>
      </c>
      <c r="M68" s="49">
        <f>VLOOKUP(D68,质量分!A:C,3,FALSE)</f>
        <v>0</v>
      </c>
      <c r="N68" s="35">
        <v>88</v>
      </c>
      <c r="O68" s="52">
        <v>8</v>
      </c>
      <c r="P68" s="35" t="s">
        <v>23</v>
      </c>
      <c r="Q68" s="57" t="s">
        <v>241</v>
      </c>
    </row>
    <row r="69" spans="1:17" ht="49.5" customHeight="1">
      <c r="A69" s="121" t="s">
        <v>242</v>
      </c>
      <c r="B69" s="123" t="s">
        <v>85</v>
      </c>
      <c r="C69" s="123" t="s">
        <v>243</v>
      </c>
      <c r="D69" s="35" t="s">
        <v>244</v>
      </c>
      <c r="E69" s="61" t="s">
        <v>245</v>
      </c>
      <c r="F69" s="35" t="s">
        <v>22</v>
      </c>
      <c r="G69" s="62">
        <v>18</v>
      </c>
      <c r="H69" s="63" t="s">
        <v>246</v>
      </c>
      <c r="I69" s="63" t="s">
        <v>247</v>
      </c>
      <c r="J69" s="69" t="s">
        <v>248</v>
      </c>
      <c r="K69" s="62">
        <v>0</v>
      </c>
      <c r="L69" s="62">
        <v>0</v>
      </c>
      <c r="M69" s="49">
        <f>VLOOKUP(D69,质量分!A:C,3,FALSE)</f>
        <v>0</v>
      </c>
      <c r="N69" s="35">
        <v>88</v>
      </c>
      <c r="O69" s="35">
        <v>8</v>
      </c>
      <c r="P69" s="35" t="s">
        <v>23</v>
      </c>
      <c r="Q69" s="57" t="s">
        <v>249</v>
      </c>
    </row>
    <row r="70" spans="1:17" ht="49.5" customHeight="1">
      <c r="A70" s="119"/>
      <c r="B70" s="119"/>
      <c r="C70" s="119"/>
      <c r="D70" s="35" t="s">
        <v>250</v>
      </c>
      <c r="E70" s="61" t="s">
        <v>251</v>
      </c>
      <c r="F70" s="35" t="s">
        <v>31</v>
      </c>
      <c r="G70" s="63" t="s">
        <v>252</v>
      </c>
      <c r="H70" s="63" t="s">
        <v>246</v>
      </c>
      <c r="I70" s="63" t="s">
        <v>253</v>
      </c>
      <c r="J70" s="69" t="s">
        <v>254</v>
      </c>
      <c r="K70" s="62">
        <v>0</v>
      </c>
      <c r="L70" s="62">
        <v>0</v>
      </c>
      <c r="M70" s="49">
        <f>VLOOKUP(D70,质量分!A:C,3,FALSE)</f>
        <v>100</v>
      </c>
      <c r="N70" s="35">
        <v>87</v>
      </c>
      <c r="O70" s="35">
        <v>8</v>
      </c>
      <c r="P70" s="35" t="s">
        <v>23</v>
      </c>
      <c r="Q70" s="76" t="s">
        <v>255</v>
      </c>
    </row>
    <row r="71" spans="1:17" ht="33" customHeight="1">
      <c r="A71" s="119"/>
      <c r="B71" s="119"/>
      <c r="C71" s="119"/>
      <c r="D71" s="35" t="s">
        <v>256</v>
      </c>
      <c r="E71" s="61" t="s">
        <v>257</v>
      </c>
      <c r="F71" s="35" t="s">
        <v>31</v>
      </c>
      <c r="G71" s="63" t="s">
        <v>258</v>
      </c>
      <c r="H71" s="63" t="s">
        <v>246</v>
      </c>
      <c r="I71" s="63" t="s">
        <v>259</v>
      </c>
      <c r="J71" s="69" t="s">
        <v>260</v>
      </c>
      <c r="K71" s="62">
        <v>0</v>
      </c>
      <c r="L71" s="62">
        <v>0</v>
      </c>
      <c r="M71" s="49">
        <f>VLOOKUP(D71,质量分!A:C,3,FALSE)</f>
        <v>0</v>
      </c>
      <c r="N71" s="35">
        <v>84</v>
      </c>
      <c r="O71" s="35">
        <v>8</v>
      </c>
      <c r="P71" s="35" t="s">
        <v>23</v>
      </c>
      <c r="Q71" s="76" t="s">
        <v>261</v>
      </c>
    </row>
    <row r="72" spans="1:17" ht="49.5" customHeight="1">
      <c r="A72" s="119"/>
      <c r="B72" s="119"/>
      <c r="C72" s="119"/>
      <c r="D72" s="35" t="s">
        <v>262</v>
      </c>
      <c r="E72" s="61" t="s">
        <v>263</v>
      </c>
      <c r="F72" s="35" t="s">
        <v>31</v>
      </c>
      <c r="G72" s="63" t="s">
        <v>258</v>
      </c>
      <c r="H72" s="63" t="s">
        <v>246</v>
      </c>
      <c r="I72" s="63" t="s">
        <v>264</v>
      </c>
      <c r="J72" s="70" t="s">
        <v>260</v>
      </c>
      <c r="K72" s="62">
        <v>0</v>
      </c>
      <c r="L72" s="62">
        <v>0</v>
      </c>
      <c r="M72" s="49">
        <f>VLOOKUP(D72,质量分!A:C,3,FALSE)</f>
        <v>0</v>
      </c>
      <c r="N72" s="35">
        <v>90</v>
      </c>
      <c r="O72" s="35">
        <v>9</v>
      </c>
      <c r="P72" s="35" t="s">
        <v>46</v>
      </c>
      <c r="Q72" s="76" t="s">
        <v>265</v>
      </c>
    </row>
    <row r="73" spans="1:17" ht="33" customHeight="1">
      <c r="A73" s="119"/>
      <c r="B73" s="119"/>
      <c r="C73" s="119"/>
      <c r="D73" s="35" t="s">
        <v>266</v>
      </c>
      <c r="E73" s="61" t="s">
        <v>267</v>
      </c>
      <c r="F73" s="35" t="s">
        <v>27</v>
      </c>
      <c r="G73" s="63" t="s">
        <v>258</v>
      </c>
      <c r="H73" s="63" t="s">
        <v>246</v>
      </c>
      <c r="I73" s="63" t="s">
        <v>268</v>
      </c>
      <c r="J73" s="69" t="s">
        <v>269</v>
      </c>
      <c r="K73" s="62">
        <v>0</v>
      </c>
      <c r="L73" s="62">
        <v>1</v>
      </c>
      <c r="M73" s="49">
        <f>VLOOKUP(D73,质量分!A:C,3,FALSE)</f>
        <v>0</v>
      </c>
      <c r="N73" s="35">
        <v>82</v>
      </c>
      <c r="O73" s="35">
        <v>8</v>
      </c>
      <c r="P73" s="35" t="s">
        <v>23</v>
      </c>
      <c r="Q73" s="76" t="s">
        <v>270</v>
      </c>
    </row>
    <row r="74" spans="1:17" ht="33" customHeight="1">
      <c r="A74" s="119"/>
      <c r="B74" s="119"/>
      <c r="C74" s="119"/>
      <c r="D74" s="35" t="s">
        <v>271</v>
      </c>
      <c r="E74" s="64" t="s">
        <v>272</v>
      </c>
      <c r="F74" s="35" t="s">
        <v>204</v>
      </c>
      <c r="G74" s="63" t="s">
        <v>258</v>
      </c>
      <c r="H74" s="63" t="s">
        <v>246</v>
      </c>
      <c r="I74" s="63" t="s">
        <v>273</v>
      </c>
      <c r="J74" s="69" t="s">
        <v>274</v>
      </c>
      <c r="K74" s="62">
        <v>0</v>
      </c>
      <c r="L74" s="62">
        <v>0</v>
      </c>
      <c r="M74" s="49">
        <f>VLOOKUP(D74,质量分!A:C,3,FALSE)</f>
        <v>0</v>
      </c>
      <c r="N74" s="35">
        <v>83</v>
      </c>
      <c r="O74" s="35">
        <v>8</v>
      </c>
      <c r="P74" s="35" t="s">
        <v>23</v>
      </c>
      <c r="Q74" s="76" t="s">
        <v>275</v>
      </c>
    </row>
    <row r="75" spans="1:17" ht="49.5" customHeight="1">
      <c r="A75" s="119"/>
      <c r="B75" s="119"/>
      <c r="C75" s="119"/>
      <c r="D75" s="35" t="s">
        <v>276</v>
      </c>
      <c r="E75" s="61" t="s">
        <v>277</v>
      </c>
      <c r="F75" s="35" t="s">
        <v>22</v>
      </c>
      <c r="G75" s="63" t="s">
        <v>258</v>
      </c>
      <c r="H75" s="63" t="s">
        <v>246</v>
      </c>
      <c r="I75" s="63" t="s">
        <v>278</v>
      </c>
      <c r="J75" s="69" t="s">
        <v>279</v>
      </c>
      <c r="K75" s="62">
        <v>0</v>
      </c>
      <c r="L75" s="62">
        <v>0</v>
      </c>
      <c r="M75" s="49">
        <f>VLOOKUP(D75,质量分!A:C,3,FALSE)</f>
        <v>0</v>
      </c>
      <c r="N75" s="35">
        <v>91</v>
      </c>
      <c r="O75" s="35">
        <v>9</v>
      </c>
      <c r="P75" s="35" t="s">
        <v>280</v>
      </c>
      <c r="Q75" s="76" t="s">
        <v>281</v>
      </c>
    </row>
    <row r="76" spans="1:17" ht="33" customHeight="1">
      <c r="A76" s="119"/>
      <c r="B76" s="119"/>
      <c r="C76" s="119"/>
      <c r="D76" s="35" t="s">
        <v>282</v>
      </c>
      <c r="E76" s="61" t="s">
        <v>283</v>
      </c>
      <c r="F76" s="35" t="s">
        <v>43</v>
      </c>
      <c r="G76" s="63" t="s">
        <v>258</v>
      </c>
      <c r="H76" s="63" t="s">
        <v>246</v>
      </c>
      <c r="I76" s="63" t="s">
        <v>284</v>
      </c>
      <c r="J76" s="69" t="s">
        <v>285</v>
      </c>
      <c r="K76" s="62">
        <v>0</v>
      </c>
      <c r="L76" s="62">
        <v>0</v>
      </c>
      <c r="M76" s="49">
        <f>VLOOKUP(D76,质量分!A:C,3,FALSE)</f>
        <v>100</v>
      </c>
      <c r="N76" s="35">
        <v>87</v>
      </c>
      <c r="O76" s="35">
        <v>8</v>
      </c>
      <c r="P76" s="35" t="s">
        <v>23</v>
      </c>
      <c r="Q76" s="76" t="s">
        <v>286</v>
      </c>
    </row>
    <row r="77" spans="1:17" ht="33" customHeight="1">
      <c r="A77" s="119"/>
      <c r="B77" s="119"/>
      <c r="C77" s="119"/>
      <c r="D77" s="35" t="s">
        <v>287</v>
      </c>
      <c r="E77" s="61" t="s">
        <v>288</v>
      </c>
      <c r="F77" s="35" t="s">
        <v>27</v>
      </c>
      <c r="G77" s="63" t="s">
        <v>252</v>
      </c>
      <c r="H77" s="63" t="s">
        <v>289</v>
      </c>
      <c r="I77" s="63" t="s">
        <v>290</v>
      </c>
      <c r="J77" s="69" t="s">
        <v>291</v>
      </c>
      <c r="K77" s="62">
        <v>0</v>
      </c>
      <c r="L77" s="62">
        <v>0</v>
      </c>
      <c r="M77" s="49">
        <f>VLOOKUP(D77,质量分!A:C,3,FALSE)</f>
        <v>97</v>
      </c>
      <c r="N77" s="35">
        <v>83</v>
      </c>
      <c r="O77" s="35">
        <v>8</v>
      </c>
      <c r="P77" s="35" t="s">
        <v>23</v>
      </c>
      <c r="Q77" s="76" t="s">
        <v>292</v>
      </c>
    </row>
    <row r="78" spans="1:17" ht="33" customHeight="1">
      <c r="A78" s="119"/>
      <c r="B78" s="120"/>
      <c r="C78" s="119"/>
      <c r="D78" s="35" t="s">
        <v>293</v>
      </c>
      <c r="E78" s="38">
        <v>2175</v>
      </c>
      <c r="F78" s="39" t="s">
        <v>204</v>
      </c>
      <c r="G78" s="63" t="s">
        <v>252</v>
      </c>
      <c r="H78" s="63" t="s">
        <v>246</v>
      </c>
      <c r="I78" s="63" t="s">
        <v>294</v>
      </c>
      <c r="J78" s="69" t="s">
        <v>295</v>
      </c>
      <c r="K78" s="62">
        <v>0</v>
      </c>
      <c r="L78" s="62">
        <v>0</v>
      </c>
      <c r="M78" s="49">
        <f>VLOOKUP(D78,质量分!A:C,3,FALSE)</f>
        <v>0</v>
      </c>
      <c r="N78" s="35">
        <v>83</v>
      </c>
      <c r="O78" s="35">
        <v>8</v>
      </c>
      <c r="P78" s="35" t="s">
        <v>23</v>
      </c>
      <c r="Q78" s="76" t="s">
        <v>296</v>
      </c>
    </row>
    <row r="79" spans="1:17" ht="16.5" customHeight="1">
      <c r="A79" s="119"/>
      <c r="B79" s="35" t="s">
        <v>131</v>
      </c>
      <c r="C79" s="119"/>
      <c r="D79" s="35" t="s">
        <v>297</v>
      </c>
      <c r="E79" s="61" t="s">
        <v>298</v>
      </c>
      <c r="F79" s="35" t="s">
        <v>49</v>
      </c>
      <c r="G79" s="62">
        <v>2</v>
      </c>
      <c r="H79" s="63" t="s">
        <v>299</v>
      </c>
      <c r="I79" s="63" t="s">
        <v>300</v>
      </c>
      <c r="J79" s="69" t="s">
        <v>301</v>
      </c>
      <c r="K79" s="62">
        <v>18</v>
      </c>
      <c r="L79" s="62">
        <v>0</v>
      </c>
      <c r="M79" s="49">
        <f>VLOOKUP(D79,质量分!A:C,3,FALSE)</f>
        <v>0</v>
      </c>
      <c r="N79" s="35">
        <v>70</v>
      </c>
      <c r="O79" s="35">
        <v>7</v>
      </c>
      <c r="P79" s="35" t="s">
        <v>58</v>
      </c>
      <c r="Q79" s="76" t="s">
        <v>302</v>
      </c>
    </row>
    <row r="80" spans="1:17" ht="49.5" customHeight="1">
      <c r="A80" s="119"/>
      <c r="B80" s="35"/>
      <c r="C80" s="119"/>
      <c r="D80" s="35" t="s">
        <v>303</v>
      </c>
      <c r="E80" s="61" t="s">
        <v>304</v>
      </c>
      <c r="F80" s="35" t="s">
        <v>39</v>
      </c>
      <c r="G80" s="63" t="s">
        <v>305</v>
      </c>
      <c r="H80" s="63" t="s">
        <v>246</v>
      </c>
      <c r="I80" s="63" t="s">
        <v>306</v>
      </c>
      <c r="J80" s="69" t="s">
        <v>307</v>
      </c>
      <c r="K80" s="62">
        <v>0</v>
      </c>
      <c r="L80" s="62">
        <v>1</v>
      </c>
      <c r="M80" s="49">
        <f>VLOOKUP(D80,质量分!A:C,3,FALSE)</f>
        <v>0</v>
      </c>
      <c r="N80" s="35">
        <v>80</v>
      </c>
      <c r="O80" s="35">
        <v>8</v>
      </c>
      <c r="P80" s="35" t="s">
        <v>58</v>
      </c>
      <c r="Q80" s="76" t="s">
        <v>308</v>
      </c>
    </row>
    <row r="81" spans="1:17" ht="33" customHeight="1">
      <c r="A81" s="119"/>
      <c r="B81" s="35"/>
      <c r="C81" s="119"/>
      <c r="D81" s="35" t="s">
        <v>309</v>
      </c>
      <c r="E81" s="35">
        <v>1974</v>
      </c>
      <c r="F81" s="35" t="s">
        <v>31</v>
      </c>
      <c r="G81" s="63" t="s">
        <v>258</v>
      </c>
      <c r="H81" s="63" t="s">
        <v>246</v>
      </c>
      <c r="I81" s="63" t="s">
        <v>310</v>
      </c>
      <c r="J81" s="69" t="s">
        <v>311</v>
      </c>
      <c r="K81" s="62">
        <v>0</v>
      </c>
      <c r="L81" s="62">
        <v>1</v>
      </c>
      <c r="M81" s="49">
        <f>VLOOKUP(D81,质量分!A:C,3,FALSE)</f>
        <v>100</v>
      </c>
      <c r="N81" s="35">
        <v>84</v>
      </c>
      <c r="O81" s="35">
        <v>8</v>
      </c>
      <c r="P81" s="35" t="s">
        <v>23</v>
      </c>
      <c r="Q81" s="76" t="s">
        <v>312</v>
      </c>
    </row>
    <row r="82" spans="1:17" ht="33" customHeight="1">
      <c r="A82" s="120"/>
      <c r="B82" s="35"/>
      <c r="C82" s="120"/>
      <c r="D82" s="35" t="s">
        <v>313</v>
      </c>
      <c r="E82" s="61" t="s">
        <v>314</v>
      </c>
      <c r="F82" s="35" t="s">
        <v>43</v>
      </c>
      <c r="G82" s="63" t="s">
        <v>258</v>
      </c>
      <c r="H82" s="63" t="s">
        <v>246</v>
      </c>
      <c r="I82" s="63" t="s">
        <v>315</v>
      </c>
      <c r="J82" s="69" t="s">
        <v>316</v>
      </c>
      <c r="K82" s="62">
        <v>0</v>
      </c>
      <c r="L82" s="62">
        <v>0</v>
      </c>
      <c r="M82" s="49">
        <f>VLOOKUP(D82,质量分!A:C,3,FALSE)</f>
        <v>0</v>
      </c>
      <c r="N82" s="35">
        <v>85</v>
      </c>
      <c r="O82" s="35">
        <v>8</v>
      </c>
      <c r="P82" s="35" t="s">
        <v>23</v>
      </c>
      <c r="Q82" s="76" t="s">
        <v>317</v>
      </c>
    </row>
    <row r="83" spans="1:17" ht="49.5" customHeight="1">
      <c r="A83" s="123" t="s">
        <v>318</v>
      </c>
      <c r="B83" s="123" t="s">
        <v>85</v>
      </c>
      <c r="C83" s="123" t="s">
        <v>319</v>
      </c>
      <c r="D83" s="60" t="s">
        <v>320</v>
      </c>
      <c r="E83" s="65" t="s">
        <v>321</v>
      </c>
      <c r="F83" s="66" t="s">
        <v>39</v>
      </c>
      <c r="G83" s="35">
        <v>21</v>
      </c>
      <c r="H83" s="35">
        <v>168</v>
      </c>
      <c r="I83" s="35">
        <v>205.81</v>
      </c>
      <c r="J83" s="35">
        <v>201.5</v>
      </c>
      <c r="K83" s="38">
        <v>0</v>
      </c>
      <c r="L83" s="38">
        <v>1</v>
      </c>
      <c r="M83" s="49">
        <f>VLOOKUP(D83,质量分!A:C,3,FALSE)</f>
        <v>100</v>
      </c>
      <c r="N83" s="35">
        <v>95</v>
      </c>
      <c r="O83" s="35">
        <v>9</v>
      </c>
      <c r="P83" s="35" t="s">
        <v>46</v>
      </c>
      <c r="Q83" s="77" t="s">
        <v>322</v>
      </c>
    </row>
    <row r="84" spans="1:17" ht="33" customHeight="1">
      <c r="A84" s="119"/>
      <c r="B84" s="119"/>
      <c r="C84" s="119"/>
      <c r="D84" s="60" t="s">
        <v>323</v>
      </c>
      <c r="E84" s="67" t="s">
        <v>324</v>
      </c>
      <c r="F84" s="60" t="s">
        <v>31</v>
      </c>
      <c r="G84" s="35">
        <v>21</v>
      </c>
      <c r="H84" s="35">
        <v>168</v>
      </c>
      <c r="I84" s="35">
        <v>174.58</v>
      </c>
      <c r="J84" s="35">
        <v>156.5</v>
      </c>
      <c r="K84" s="38">
        <v>0</v>
      </c>
      <c r="L84" s="38">
        <v>0</v>
      </c>
      <c r="M84" s="49">
        <f>VLOOKUP(D84,质量分!A:C,3,FALSE)</f>
        <v>0</v>
      </c>
      <c r="N84" s="35">
        <v>89</v>
      </c>
      <c r="O84" s="35">
        <v>8</v>
      </c>
      <c r="P84" s="35" t="s">
        <v>23</v>
      </c>
      <c r="Q84" s="77" t="s">
        <v>325</v>
      </c>
    </row>
    <row r="85" spans="1:17" ht="33" customHeight="1">
      <c r="A85" s="119"/>
      <c r="B85" s="119"/>
      <c r="C85" s="119"/>
      <c r="D85" s="60" t="s">
        <v>326</v>
      </c>
      <c r="E85" s="67" t="s">
        <v>327</v>
      </c>
      <c r="F85" s="60" t="s">
        <v>328</v>
      </c>
      <c r="G85" s="35">
        <v>21</v>
      </c>
      <c r="H85" s="35">
        <v>168</v>
      </c>
      <c r="I85" s="35">
        <v>188.5</v>
      </c>
      <c r="J85" s="35">
        <v>186</v>
      </c>
      <c r="K85" s="38">
        <v>0</v>
      </c>
      <c r="L85" s="38">
        <v>1</v>
      </c>
      <c r="M85" s="49">
        <f>VLOOKUP(D85,质量分!A:C,3,FALSE)</f>
        <v>0</v>
      </c>
      <c r="N85" s="35">
        <v>88</v>
      </c>
      <c r="O85" s="35">
        <v>8</v>
      </c>
      <c r="P85" s="35" t="s">
        <v>23</v>
      </c>
      <c r="Q85" s="77" t="s">
        <v>329</v>
      </c>
    </row>
    <row r="86" spans="1:17" ht="49.5" customHeight="1">
      <c r="A86" s="119"/>
      <c r="B86" s="119"/>
      <c r="C86" s="119"/>
      <c r="D86" s="60" t="s">
        <v>330</v>
      </c>
      <c r="E86" s="60">
        <v>2110</v>
      </c>
      <c r="F86" s="66" t="s">
        <v>39</v>
      </c>
      <c r="G86" s="35">
        <v>21</v>
      </c>
      <c r="H86" s="35">
        <v>168</v>
      </c>
      <c r="I86" s="35">
        <v>189.45</v>
      </c>
      <c r="J86" s="35">
        <v>182.5</v>
      </c>
      <c r="K86" s="38">
        <v>0</v>
      </c>
      <c r="L86" s="38">
        <v>0</v>
      </c>
      <c r="M86" s="49">
        <f>VLOOKUP(D86,质量分!A:C,3,FALSE)</f>
        <v>0</v>
      </c>
      <c r="N86" s="35">
        <v>94</v>
      </c>
      <c r="O86" s="35">
        <v>9</v>
      </c>
      <c r="P86" s="35" t="s">
        <v>46</v>
      </c>
      <c r="Q86" s="77" t="s">
        <v>331</v>
      </c>
    </row>
    <row r="87" spans="1:17" ht="33" customHeight="1">
      <c r="A87" s="119"/>
      <c r="B87" s="120"/>
      <c r="C87" s="119"/>
      <c r="D87" s="60" t="s">
        <v>332</v>
      </c>
      <c r="E87" s="67" t="s">
        <v>333</v>
      </c>
      <c r="F87" s="60" t="s">
        <v>204</v>
      </c>
      <c r="G87" s="35">
        <v>21</v>
      </c>
      <c r="H87" s="35">
        <v>168</v>
      </c>
      <c r="I87" s="35">
        <v>194.81</v>
      </c>
      <c r="J87" s="35">
        <v>186.9</v>
      </c>
      <c r="K87" s="38">
        <v>0</v>
      </c>
      <c r="L87" s="38">
        <v>0</v>
      </c>
      <c r="M87" s="49">
        <f>VLOOKUP(D87,质量分!A:C,3,FALSE)</f>
        <v>100</v>
      </c>
      <c r="N87" s="35">
        <v>85</v>
      </c>
      <c r="O87" s="35">
        <v>8</v>
      </c>
      <c r="P87" s="35" t="s">
        <v>23</v>
      </c>
      <c r="Q87" s="77" t="s">
        <v>334</v>
      </c>
    </row>
    <row r="88" spans="1:17" ht="33" customHeight="1">
      <c r="A88" s="119"/>
      <c r="B88" s="123" t="s">
        <v>131</v>
      </c>
      <c r="C88" s="119"/>
      <c r="D88" s="60" t="s">
        <v>335</v>
      </c>
      <c r="E88" s="67" t="s">
        <v>336</v>
      </c>
      <c r="F88" s="60" t="s">
        <v>31</v>
      </c>
      <c r="G88" s="35">
        <v>21</v>
      </c>
      <c r="H88" s="35">
        <v>168</v>
      </c>
      <c r="I88" s="35">
        <v>186.9</v>
      </c>
      <c r="J88" s="35">
        <v>192.5</v>
      </c>
      <c r="K88" s="38">
        <v>0</v>
      </c>
      <c r="L88" s="38">
        <v>0</v>
      </c>
      <c r="M88" s="49">
        <f>VLOOKUP(D88,质量分!A:C,3,FALSE)</f>
        <v>0</v>
      </c>
      <c r="N88" s="35">
        <v>88</v>
      </c>
      <c r="O88" s="35">
        <v>8</v>
      </c>
      <c r="P88" s="35" t="s">
        <v>23</v>
      </c>
      <c r="Q88" s="77" t="s">
        <v>337</v>
      </c>
    </row>
    <row r="89" spans="1:17" ht="33" customHeight="1">
      <c r="A89" s="119"/>
      <c r="B89" s="120"/>
      <c r="C89" s="119"/>
      <c r="D89" s="60" t="s">
        <v>338</v>
      </c>
      <c r="E89" s="67" t="s">
        <v>339</v>
      </c>
      <c r="F89" s="60" t="s">
        <v>31</v>
      </c>
      <c r="G89" s="35">
        <v>21</v>
      </c>
      <c r="H89" s="35">
        <v>168</v>
      </c>
      <c r="I89" s="35">
        <v>186.01</v>
      </c>
      <c r="J89" s="35">
        <v>187.5</v>
      </c>
      <c r="K89" s="38">
        <v>0</v>
      </c>
      <c r="L89" s="38">
        <v>0</v>
      </c>
      <c r="M89" s="49">
        <f>VLOOKUP(D89,质量分!A:C,3,FALSE)</f>
        <v>0</v>
      </c>
      <c r="N89" s="35">
        <v>85</v>
      </c>
      <c r="O89" s="35">
        <v>8</v>
      </c>
      <c r="P89" s="35" t="s">
        <v>23</v>
      </c>
      <c r="Q89" s="77" t="s">
        <v>340</v>
      </c>
    </row>
    <row r="90" spans="1:17" ht="66" customHeight="1">
      <c r="A90" s="119"/>
      <c r="B90" s="123" t="s">
        <v>341</v>
      </c>
      <c r="C90" s="119"/>
      <c r="D90" s="60" t="s">
        <v>342</v>
      </c>
      <c r="E90" s="67" t="s">
        <v>343</v>
      </c>
      <c r="F90" s="60" t="s">
        <v>31</v>
      </c>
      <c r="G90" s="35">
        <v>21</v>
      </c>
      <c r="H90" s="35">
        <v>168</v>
      </c>
      <c r="I90" s="35">
        <v>201.26</v>
      </c>
      <c r="J90" s="35">
        <v>198</v>
      </c>
      <c r="K90" s="38">
        <v>0</v>
      </c>
      <c r="L90" s="38">
        <v>0</v>
      </c>
      <c r="M90" s="49">
        <f>VLOOKUP(D90,质量分!A:C,3,FALSE)</f>
        <v>100</v>
      </c>
      <c r="N90" s="35">
        <v>96</v>
      </c>
      <c r="O90" s="35">
        <v>9</v>
      </c>
      <c r="P90" s="35" t="s">
        <v>280</v>
      </c>
      <c r="Q90" s="77" t="s">
        <v>344</v>
      </c>
    </row>
    <row r="91" spans="1:17" ht="49.5" customHeight="1">
      <c r="A91" s="119"/>
      <c r="B91" s="119"/>
      <c r="C91" s="119"/>
      <c r="D91" s="60" t="s">
        <v>345</v>
      </c>
      <c r="E91" s="67" t="s">
        <v>346</v>
      </c>
      <c r="F91" s="60" t="s">
        <v>31</v>
      </c>
      <c r="G91" s="35">
        <v>21</v>
      </c>
      <c r="H91" s="35">
        <v>168</v>
      </c>
      <c r="I91" s="35">
        <v>207.5</v>
      </c>
      <c r="J91" s="35">
        <v>200</v>
      </c>
      <c r="K91" s="38">
        <v>0</v>
      </c>
      <c r="L91" s="38">
        <v>1</v>
      </c>
      <c r="M91" s="49">
        <f>VLOOKUP(D91,质量分!A:C,3,FALSE)</f>
        <v>97</v>
      </c>
      <c r="N91" s="35">
        <v>93</v>
      </c>
      <c r="O91" s="35">
        <v>9</v>
      </c>
      <c r="P91" s="35" t="s">
        <v>46</v>
      </c>
      <c r="Q91" s="77" t="s">
        <v>347</v>
      </c>
    </row>
    <row r="92" spans="1:17" ht="49.5" customHeight="1">
      <c r="A92" s="119"/>
      <c r="B92" s="119"/>
      <c r="C92" s="119"/>
      <c r="D92" s="60" t="s">
        <v>348</v>
      </c>
      <c r="E92" s="67" t="s">
        <v>349</v>
      </c>
      <c r="F92" s="60" t="s">
        <v>43</v>
      </c>
      <c r="G92" s="35">
        <v>21</v>
      </c>
      <c r="H92" s="35">
        <v>168</v>
      </c>
      <c r="I92" s="35">
        <v>184.02</v>
      </c>
      <c r="J92" s="35">
        <v>180.5</v>
      </c>
      <c r="K92" s="38">
        <v>0</v>
      </c>
      <c r="L92" s="38">
        <v>0</v>
      </c>
      <c r="M92" s="49">
        <f>VLOOKUP(D92,质量分!A:C,3,FALSE)</f>
        <v>0</v>
      </c>
      <c r="N92" s="35">
        <v>80</v>
      </c>
      <c r="O92" s="35">
        <v>8</v>
      </c>
      <c r="P92" s="35" t="s">
        <v>58</v>
      </c>
      <c r="Q92" s="77" t="s">
        <v>350</v>
      </c>
    </row>
    <row r="93" spans="1:17" ht="33" customHeight="1">
      <c r="A93" s="119"/>
      <c r="B93" s="119"/>
      <c r="C93" s="119"/>
      <c r="D93" s="60" t="s">
        <v>351</v>
      </c>
      <c r="E93" s="60">
        <v>1973</v>
      </c>
      <c r="F93" s="60" t="s">
        <v>35</v>
      </c>
      <c r="G93" s="35">
        <v>21</v>
      </c>
      <c r="H93" s="35">
        <v>168</v>
      </c>
      <c r="I93" s="35">
        <v>193.91</v>
      </c>
      <c r="J93" s="35">
        <v>192.5</v>
      </c>
      <c r="K93" s="38">
        <v>0</v>
      </c>
      <c r="L93" s="38">
        <v>0</v>
      </c>
      <c r="M93" s="49">
        <f>VLOOKUP(D93,质量分!A:C,3,FALSE)</f>
        <v>100</v>
      </c>
      <c r="N93" s="35">
        <v>85</v>
      </c>
      <c r="O93" s="35">
        <v>8</v>
      </c>
      <c r="P93" s="35" t="s">
        <v>23</v>
      </c>
      <c r="Q93" s="77" t="s">
        <v>352</v>
      </c>
    </row>
    <row r="94" spans="1:17" ht="33" customHeight="1">
      <c r="A94" s="119"/>
      <c r="B94" s="119"/>
      <c r="C94" s="119"/>
      <c r="D94" s="60" t="s">
        <v>353</v>
      </c>
      <c r="E94" s="67" t="s">
        <v>354</v>
      </c>
      <c r="F94" s="66" t="s">
        <v>31</v>
      </c>
      <c r="G94" s="35">
        <v>21</v>
      </c>
      <c r="H94" s="35">
        <v>168</v>
      </c>
      <c r="I94" s="35">
        <v>203.68</v>
      </c>
      <c r="J94" s="35">
        <v>199</v>
      </c>
      <c r="K94" s="38">
        <v>0</v>
      </c>
      <c r="L94" s="38">
        <v>1</v>
      </c>
      <c r="M94" s="49" t="e">
        <f>VLOOKUP(D94,质量分!A:C,3,FALSE)</f>
        <v>#N/A</v>
      </c>
      <c r="N94" s="35">
        <v>88</v>
      </c>
      <c r="O94" s="35">
        <v>8</v>
      </c>
      <c r="P94" s="35" t="s">
        <v>23</v>
      </c>
      <c r="Q94" s="53" t="s">
        <v>355</v>
      </c>
    </row>
    <row r="95" spans="1:17" ht="49.5" customHeight="1">
      <c r="A95" s="119"/>
      <c r="B95" s="119"/>
      <c r="C95" s="119"/>
      <c r="D95" s="60" t="s">
        <v>356</v>
      </c>
      <c r="E95" s="67" t="s">
        <v>357</v>
      </c>
      <c r="F95" s="66" t="s">
        <v>22</v>
      </c>
      <c r="G95" s="35">
        <v>21</v>
      </c>
      <c r="H95" s="35">
        <v>168</v>
      </c>
      <c r="I95" s="35">
        <v>194.91</v>
      </c>
      <c r="J95" s="35">
        <v>198.5</v>
      </c>
      <c r="K95" s="38">
        <v>0</v>
      </c>
      <c r="L95" s="38">
        <v>0</v>
      </c>
      <c r="M95" s="49" t="str">
        <f>VLOOKUP(D95,质量分!A:C,3,FALSE)</f>
        <v>C-</v>
      </c>
      <c r="N95" s="35">
        <v>86</v>
      </c>
      <c r="O95" s="35">
        <v>8</v>
      </c>
      <c r="P95" s="35" t="s">
        <v>23</v>
      </c>
      <c r="Q95" s="53" t="s">
        <v>358</v>
      </c>
    </row>
    <row r="96" spans="1:17" ht="49.5" customHeight="1">
      <c r="A96" s="119"/>
      <c r="B96" s="119"/>
      <c r="C96" s="119"/>
      <c r="D96" s="60" t="s">
        <v>359</v>
      </c>
      <c r="E96" s="60">
        <v>2168</v>
      </c>
      <c r="F96" s="60" t="s">
        <v>204</v>
      </c>
      <c r="G96" s="35">
        <v>21</v>
      </c>
      <c r="H96" s="35">
        <v>168</v>
      </c>
      <c r="I96" s="35">
        <v>164.16</v>
      </c>
      <c r="J96" s="35">
        <v>177</v>
      </c>
      <c r="K96" s="38">
        <v>0</v>
      </c>
      <c r="L96" s="38">
        <v>0</v>
      </c>
      <c r="M96" s="49" t="str">
        <f>VLOOKUP(D96,质量分!A:C,3,FALSE)</f>
        <v>C-</v>
      </c>
      <c r="N96" s="35">
        <v>80</v>
      </c>
      <c r="O96" s="35">
        <v>8</v>
      </c>
      <c r="P96" s="35" t="s">
        <v>58</v>
      </c>
      <c r="Q96" s="77" t="s">
        <v>360</v>
      </c>
    </row>
    <row r="97" spans="1:17" ht="33" customHeight="1">
      <c r="A97" s="119"/>
      <c r="B97" s="119"/>
      <c r="C97" s="119"/>
      <c r="D97" s="60" t="s">
        <v>361</v>
      </c>
      <c r="E97" s="67" t="s">
        <v>362</v>
      </c>
      <c r="F97" s="60" t="s">
        <v>49</v>
      </c>
      <c r="G97" s="35">
        <v>21</v>
      </c>
      <c r="H97" s="35">
        <v>168</v>
      </c>
      <c r="I97" s="35">
        <v>169.76</v>
      </c>
      <c r="J97" s="35">
        <v>156.5</v>
      </c>
      <c r="K97" s="38">
        <v>0</v>
      </c>
      <c r="L97" s="38">
        <v>0</v>
      </c>
      <c r="M97" s="49" t="e">
        <f>VLOOKUP(D97,质量分!A:C,3,FALSE)</f>
        <v>#N/A</v>
      </c>
      <c r="N97" s="35">
        <v>85</v>
      </c>
      <c r="O97" s="35">
        <v>8</v>
      </c>
      <c r="P97" s="35" t="s">
        <v>23</v>
      </c>
      <c r="Q97" s="53" t="s">
        <v>363</v>
      </c>
    </row>
    <row r="98" spans="1:17" ht="33" customHeight="1">
      <c r="A98" s="119"/>
      <c r="B98" s="120"/>
      <c r="C98" s="119"/>
      <c r="D98" s="60" t="s">
        <v>364</v>
      </c>
      <c r="E98" s="67" t="s">
        <v>365</v>
      </c>
      <c r="F98" s="60" t="s">
        <v>43</v>
      </c>
      <c r="G98" s="35">
        <v>21</v>
      </c>
      <c r="H98" s="35">
        <v>168</v>
      </c>
      <c r="I98" s="35">
        <v>199.03</v>
      </c>
      <c r="J98" s="35">
        <v>190.85</v>
      </c>
      <c r="K98" s="38">
        <v>0</v>
      </c>
      <c r="L98" s="38">
        <v>1</v>
      </c>
      <c r="M98" s="49">
        <f>VLOOKUP(D98,质量分!A:C,3,FALSE)</f>
        <v>100</v>
      </c>
      <c r="N98" s="35">
        <v>89</v>
      </c>
      <c r="O98" s="35">
        <v>8</v>
      </c>
      <c r="P98" s="35" t="s">
        <v>23</v>
      </c>
      <c r="Q98" s="53" t="s">
        <v>366</v>
      </c>
    </row>
    <row r="99" spans="1:17" ht="33" customHeight="1">
      <c r="A99" s="119"/>
      <c r="B99" s="123" t="s">
        <v>367</v>
      </c>
      <c r="C99" s="119"/>
      <c r="D99" s="60" t="s">
        <v>368</v>
      </c>
      <c r="E99" s="67" t="s">
        <v>369</v>
      </c>
      <c r="F99" s="60" t="s">
        <v>31</v>
      </c>
      <c r="G99" s="35">
        <v>21</v>
      </c>
      <c r="H99" s="35">
        <v>168</v>
      </c>
      <c r="I99" s="35">
        <v>171.75</v>
      </c>
      <c r="J99" s="35">
        <v>181</v>
      </c>
      <c r="K99" s="38">
        <v>0</v>
      </c>
      <c r="L99" s="38">
        <v>0</v>
      </c>
      <c r="M99" s="49">
        <f>VLOOKUP(D99,质量分!A:C,3,FALSE)</f>
        <v>95</v>
      </c>
      <c r="N99" s="35">
        <v>88</v>
      </c>
      <c r="O99" s="35">
        <v>8</v>
      </c>
      <c r="P99" s="35" t="s">
        <v>23</v>
      </c>
      <c r="Q99" s="53" t="s">
        <v>370</v>
      </c>
    </row>
    <row r="100" spans="1:17" ht="49.5" customHeight="1">
      <c r="A100" s="119"/>
      <c r="B100" s="119"/>
      <c r="C100" s="119"/>
      <c r="D100" s="60" t="s">
        <v>371</v>
      </c>
      <c r="E100" s="67" t="s">
        <v>372</v>
      </c>
      <c r="F100" s="60" t="s">
        <v>43</v>
      </c>
      <c r="G100" s="35">
        <v>21</v>
      </c>
      <c r="H100" s="35">
        <v>168</v>
      </c>
      <c r="I100" s="35">
        <v>148.91</v>
      </c>
      <c r="J100" s="35">
        <v>190.5</v>
      </c>
      <c r="K100" s="38">
        <v>0</v>
      </c>
      <c r="L100" s="38">
        <v>0</v>
      </c>
      <c r="M100" s="49">
        <f>VLOOKUP(D100,质量分!A:C,3,FALSE)</f>
        <v>0</v>
      </c>
      <c r="N100" s="35">
        <v>94</v>
      </c>
      <c r="O100" s="35">
        <v>9</v>
      </c>
      <c r="P100" s="35" t="s">
        <v>46</v>
      </c>
      <c r="Q100" s="53" t="s">
        <v>373</v>
      </c>
    </row>
    <row r="101" spans="1:17" ht="49.5" customHeight="1">
      <c r="A101" s="120"/>
      <c r="B101" s="120"/>
      <c r="C101" s="120"/>
      <c r="D101" s="60" t="s">
        <v>374</v>
      </c>
      <c r="E101" s="67" t="s">
        <v>375</v>
      </c>
      <c r="F101" s="60" t="s">
        <v>27</v>
      </c>
      <c r="G101" s="35">
        <v>21</v>
      </c>
      <c r="H101" s="35">
        <v>168</v>
      </c>
      <c r="I101" s="35">
        <v>159.86000000000001</v>
      </c>
      <c r="J101" s="35">
        <v>173.8</v>
      </c>
      <c r="K101" s="38">
        <v>0</v>
      </c>
      <c r="L101" s="38">
        <v>0</v>
      </c>
      <c r="M101" s="49">
        <f>VLOOKUP(D101,质量分!A:C,3,FALSE)</f>
        <v>0</v>
      </c>
      <c r="N101" s="35">
        <v>81</v>
      </c>
      <c r="O101" s="35">
        <v>8</v>
      </c>
      <c r="P101" s="35" t="s">
        <v>58</v>
      </c>
      <c r="Q101" s="53" t="s">
        <v>376</v>
      </c>
    </row>
    <row r="102" spans="1:17" ht="33" customHeight="1">
      <c r="A102" s="129" t="s">
        <v>377</v>
      </c>
      <c r="B102" s="118" t="s">
        <v>223</v>
      </c>
      <c r="C102" s="118" t="s">
        <v>378</v>
      </c>
      <c r="D102" s="35" t="s">
        <v>379</v>
      </c>
      <c r="E102" s="117" t="s">
        <v>380</v>
      </c>
      <c r="F102" s="35" t="s">
        <v>22</v>
      </c>
      <c r="G102" s="35">
        <f>VLOOKUP(D102,[1]考勤月报!A:E,5,FALSE)</f>
        <v>21</v>
      </c>
      <c r="H102" s="35">
        <f t="shared" ref="H102:H112" si="0">G102*8</f>
        <v>168</v>
      </c>
      <c r="I102" s="35">
        <f>VLOOKUP(D102,[1]考勤月报!A:G,7,FALSE)</f>
        <v>208.51</v>
      </c>
      <c r="J102" s="35">
        <f>VLOOKUP(D102,[1]内控月报!A:E,2,FALSE)</f>
        <v>208.5</v>
      </c>
      <c r="K102" s="38">
        <f>VLOOKUP(D102,[1]内控月报!A:E,4,FALSE)</f>
        <v>0</v>
      </c>
      <c r="L102" s="38">
        <v>3</v>
      </c>
      <c r="M102" s="49" t="str">
        <f>VLOOKUP(D102,质量分!A:C,3,FALSE)</f>
        <v>C-</v>
      </c>
      <c r="N102" s="37">
        <v>78</v>
      </c>
      <c r="O102" s="37">
        <v>78</v>
      </c>
      <c r="P102" s="37" t="s">
        <v>58</v>
      </c>
      <c r="Q102" s="53" t="s">
        <v>381</v>
      </c>
    </row>
    <row r="103" spans="1:17" ht="49.5" customHeight="1">
      <c r="A103" s="119"/>
      <c r="B103" s="119"/>
      <c r="C103" s="119"/>
      <c r="D103" s="35" t="s">
        <v>382</v>
      </c>
      <c r="E103" s="117" t="s">
        <v>383</v>
      </c>
      <c r="F103" s="35" t="s">
        <v>22</v>
      </c>
      <c r="G103" s="35">
        <f>VLOOKUP(D103,[1]考勤月报!A:E,5,FALSE)</f>
        <v>21</v>
      </c>
      <c r="H103" s="35">
        <f t="shared" si="0"/>
        <v>168</v>
      </c>
      <c r="I103" s="35">
        <f>VLOOKUP(D103,[1]考勤月报!A:G,7,FALSE)</f>
        <v>207.76</v>
      </c>
      <c r="J103" s="35">
        <f>VLOOKUP(D103,[1]内控月报!A:E,2,FALSE)</f>
        <v>194</v>
      </c>
      <c r="K103" s="38">
        <f>VLOOKUP(D103,[1]内控月报!A:E,4,FALSE)</f>
        <v>0</v>
      </c>
      <c r="L103" s="38">
        <v>3</v>
      </c>
      <c r="M103" s="49">
        <f>VLOOKUP(D103,质量分!A:C,3,FALSE)</f>
        <v>97</v>
      </c>
      <c r="N103" s="37">
        <v>83</v>
      </c>
      <c r="O103" s="37">
        <v>8.3000000000000007</v>
      </c>
      <c r="P103" s="35" t="s">
        <v>23</v>
      </c>
      <c r="Q103" s="76" t="s">
        <v>384</v>
      </c>
    </row>
    <row r="104" spans="1:17" ht="33" customHeight="1">
      <c r="A104" s="119"/>
      <c r="B104" s="119"/>
      <c r="C104" s="119"/>
      <c r="D104" s="38" t="s">
        <v>385</v>
      </c>
      <c r="E104" s="117" t="s">
        <v>386</v>
      </c>
      <c r="F104" s="36" t="s">
        <v>31</v>
      </c>
      <c r="G104" s="35">
        <f>VLOOKUP(D104,[1]考勤月报!A:E,5,FALSE)</f>
        <v>21</v>
      </c>
      <c r="H104" s="35">
        <f t="shared" si="0"/>
        <v>168</v>
      </c>
      <c r="I104" s="35">
        <f>VLOOKUP(D104,[1]考勤月报!A:G,7,FALSE)</f>
        <v>195.74</v>
      </c>
      <c r="J104" s="35">
        <f>VLOOKUP(D104,[1]内控月报!A:E,2,FALSE)</f>
        <v>189</v>
      </c>
      <c r="K104" s="38">
        <f>VLOOKUP(D104,[1]内控月报!A:E,4,FALSE)</f>
        <v>0</v>
      </c>
      <c r="L104" s="38">
        <v>2</v>
      </c>
      <c r="M104" s="49">
        <f>VLOOKUP(D104,质量分!A:C,3,FALSE)</f>
        <v>0</v>
      </c>
      <c r="N104" s="37">
        <v>83</v>
      </c>
      <c r="O104" s="37">
        <v>8.3000000000000007</v>
      </c>
      <c r="P104" s="35" t="s">
        <v>23</v>
      </c>
      <c r="Q104" s="76" t="s">
        <v>387</v>
      </c>
    </row>
    <row r="105" spans="1:17" ht="33" customHeight="1">
      <c r="A105" s="119"/>
      <c r="B105" s="119"/>
      <c r="C105" s="119"/>
      <c r="D105" s="36" t="s">
        <v>388</v>
      </c>
      <c r="E105" s="117" t="s">
        <v>389</v>
      </c>
      <c r="F105" s="36" t="s">
        <v>31</v>
      </c>
      <c r="G105" s="35">
        <f>VLOOKUP(D105,[1]考勤月报!A:E,5,FALSE)</f>
        <v>21</v>
      </c>
      <c r="H105" s="35">
        <f t="shared" si="0"/>
        <v>168</v>
      </c>
      <c r="I105" s="35">
        <f>VLOOKUP(D105,[1]考勤月报!A:G,7,FALSE)</f>
        <v>197.28</v>
      </c>
      <c r="J105" s="35">
        <f>VLOOKUP(D105,[1]内控月报!A:E,2,FALSE)</f>
        <v>172</v>
      </c>
      <c r="K105" s="38">
        <f>VLOOKUP(D105,[1]内控月报!A:E,4,FALSE)</f>
        <v>0</v>
      </c>
      <c r="L105" s="38">
        <v>2</v>
      </c>
      <c r="M105" s="49">
        <f>VLOOKUP(D105,质量分!A:C,3,FALSE)</f>
        <v>0</v>
      </c>
      <c r="N105" s="37">
        <v>83</v>
      </c>
      <c r="O105" s="37">
        <v>8.3000000000000007</v>
      </c>
      <c r="P105" s="35" t="s">
        <v>23</v>
      </c>
      <c r="Q105" s="53" t="s">
        <v>390</v>
      </c>
    </row>
    <row r="106" spans="1:17" ht="49.5" customHeight="1">
      <c r="A106" s="119"/>
      <c r="B106" s="120"/>
      <c r="C106" s="119"/>
      <c r="D106" s="35" t="s">
        <v>391</v>
      </c>
      <c r="E106" s="117" t="s">
        <v>392</v>
      </c>
      <c r="F106" s="35" t="s">
        <v>39</v>
      </c>
      <c r="G106" s="35">
        <f>VLOOKUP(D106,[1]考勤月报!A:E,5,FALSE)</f>
        <v>21</v>
      </c>
      <c r="H106" s="35">
        <f t="shared" si="0"/>
        <v>168</v>
      </c>
      <c r="I106" s="35">
        <f>VLOOKUP(D106,[1]考勤月报!A:G,7,FALSE)</f>
        <v>208.1</v>
      </c>
      <c r="J106" s="35">
        <f>VLOOKUP(D106,[1]内控月报!A:E,2,FALSE)</f>
        <v>185</v>
      </c>
      <c r="K106" s="38">
        <f>VLOOKUP(D106,[1]内控月报!A:E,4,FALSE)</f>
        <v>0</v>
      </c>
      <c r="L106" s="38">
        <v>3</v>
      </c>
      <c r="M106" s="49">
        <f>VLOOKUP(D106,质量分!A:C,3,FALSE)</f>
        <v>0</v>
      </c>
      <c r="N106" s="37">
        <v>90</v>
      </c>
      <c r="O106" s="37">
        <v>9</v>
      </c>
      <c r="P106" s="37" t="s">
        <v>280</v>
      </c>
      <c r="Q106" s="78" t="s">
        <v>393</v>
      </c>
    </row>
    <row r="107" spans="1:17" ht="49.5" customHeight="1">
      <c r="A107" s="119"/>
      <c r="B107" s="118" t="s">
        <v>85</v>
      </c>
      <c r="C107" s="119"/>
      <c r="D107" s="35" t="s">
        <v>394</v>
      </c>
      <c r="E107" s="117" t="s">
        <v>395</v>
      </c>
      <c r="F107" s="36" t="s">
        <v>31</v>
      </c>
      <c r="G107" s="35">
        <f>VLOOKUP(D107,[1]考勤月报!A:E,5,FALSE)</f>
        <v>21</v>
      </c>
      <c r="H107" s="35">
        <f t="shared" si="0"/>
        <v>168</v>
      </c>
      <c r="I107" s="35">
        <f>VLOOKUP(D107,[1]考勤月报!A:G,7,FALSE)</f>
        <v>195.65</v>
      </c>
      <c r="J107" s="35">
        <f>VLOOKUP(D107,[1]内控月报!A:E,2,FALSE)</f>
        <v>170</v>
      </c>
      <c r="K107" s="38">
        <f>VLOOKUP(D107,[1]内控月报!A:E,4,FALSE)</f>
        <v>0</v>
      </c>
      <c r="L107" s="38">
        <v>3</v>
      </c>
      <c r="M107" s="49">
        <f>VLOOKUP(D107,质量分!A:C,3,FALSE)</f>
        <v>97</v>
      </c>
      <c r="N107" s="37">
        <v>83</v>
      </c>
      <c r="O107" s="37">
        <v>8.3000000000000007</v>
      </c>
      <c r="P107" s="35" t="s">
        <v>23</v>
      </c>
      <c r="Q107" s="78" t="s">
        <v>396</v>
      </c>
    </row>
    <row r="108" spans="1:17" ht="33" customHeight="1">
      <c r="A108" s="119"/>
      <c r="B108" s="119"/>
      <c r="C108" s="119"/>
      <c r="D108" s="35" t="s">
        <v>397</v>
      </c>
      <c r="E108" s="117" t="s">
        <v>398</v>
      </c>
      <c r="F108" s="35" t="s">
        <v>43</v>
      </c>
      <c r="G108" s="35">
        <f>VLOOKUP(D108,[1]考勤月报!A:E,5,FALSE)</f>
        <v>21</v>
      </c>
      <c r="H108" s="35">
        <f t="shared" si="0"/>
        <v>168</v>
      </c>
      <c r="I108" s="35">
        <f>VLOOKUP(D108,[1]考勤月报!A:G,7,FALSE)</f>
        <v>189.06</v>
      </c>
      <c r="J108" s="35">
        <f>VLOOKUP(D108,[1]内控月报!A:E,2,FALSE)</f>
        <v>188</v>
      </c>
      <c r="K108" s="38">
        <f>VLOOKUP(D108,[1]内控月报!A:E,4,FALSE)</f>
        <v>0</v>
      </c>
      <c r="L108" s="38">
        <v>2</v>
      </c>
      <c r="M108" s="49" t="str">
        <f>VLOOKUP(D108,质量分!A:C,3,FALSE)</f>
        <v>C-</v>
      </c>
      <c r="N108" s="37">
        <v>78</v>
      </c>
      <c r="O108" s="37">
        <v>7.8</v>
      </c>
      <c r="P108" s="37" t="s">
        <v>58</v>
      </c>
      <c r="Q108" s="78" t="s">
        <v>399</v>
      </c>
    </row>
    <row r="109" spans="1:17" ht="33" customHeight="1">
      <c r="A109" s="119"/>
      <c r="B109" s="119"/>
      <c r="C109" s="119"/>
      <c r="D109" s="35" t="s">
        <v>400</v>
      </c>
      <c r="E109" s="117" t="s">
        <v>401</v>
      </c>
      <c r="F109" s="35" t="s">
        <v>43</v>
      </c>
      <c r="G109" s="35">
        <f>VLOOKUP(D109,[1]考勤月报!A:E,5,FALSE)</f>
        <v>21</v>
      </c>
      <c r="H109" s="35">
        <f t="shared" si="0"/>
        <v>168</v>
      </c>
      <c r="I109" s="35">
        <f>VLOOKUP(D109,[1]考勤月报!A:G,7,FALSE)</f>
        <v>188.94</v>
      </c>
      <c r="J109" s="35">
        <f>VLOOKUP(D109,[1]内控月报!A:E,2,FALSE)</f>
        <v>194</v>
      </c>
      <c r="K109" s="38">
        <f>VLOOKUP(D109,[1]内控月报!A:E,4,FALSE)</f>
        <v>0</v>
      </c>
      <c r="L109" s="38">
        <v>2</v>
      </c>
      <c r="M109" s="49">
        <f>VLOOKUP(D109,质量分!A:C,3,FALSE)</f>
        <v>0</v>
      </c>
      <c r="N109" s="37">
        <v>83</v>
      </c>
      <c r="O109" s="37">
        <v>8.3000000000000007</v>
      </c>
      <c r="P109" s="35" t="s">
        <v>23</v>
      </c>
      <c r="Q109" s="78" t="s">
        <v>402</v>
      </c>
    </row>
    <row r="110" spans="1:17" ht="33" customHeight="1">
      <c r="A110" s="119"/>
      <c r="B110" s="119"/>
      <c r="C110" s="119"/>
      <c r="D110" s="35" t="s">
        <v>403</v>
      </c>
      <c r="E110" s="35">
        <v>2166</v>
      </c>
      <c r="F110" s="36" t="s">
        <v>204</v>
      </c>
      <c r="G110" s="35">
        <f>VLOOKUP(D110,[1]考勤月报!A:E,5,FALSE)</f>
        <v>21</v>
      </c>
      <c r="H110" s="35">
        <f t="shared" si="0"/>
        <v>168</v>
      </c>
      <c r="I110" s="35">
        <f>VLOOKUP(D110,[1]考勤月报!A:G,7,FALSE)</f>
        <v>194.19</v>
      </c>
      <c r="J110" s="35">
        <f>VLOOKUP(D110,[1]内控月报!A:E,2,FALSE)</f>
        <v>191.5</v>
      </c>
      <c r="K110" s="38">
        <f>VLOOKUP(D110,[1]内控月报!A:E,4,FALSE)</f>
        <v>0</v>
      </c>
      <c r="L110" s="38">
        <v>2</v>
      </c>
      <c r="M110" s="49">
        <f>VLOOKUP(D110,质量分!A:C,3,FALSE)</f>
        <v>97</v>
      </c>
      <c r="N110" s="37">
        <v>83</v>
      </c>
      <c r="O110" s="37">
        <v>8.3000000000000007</v>
      </c>
      <c r="P110" s="35" t="s">
        <v>23</v>
      </c>
      <c r="Q110" s="78" t="s">
        <v>404</v>
      </c>
    </row>
    <row r="111" spans="1:17" ht="49.5" customHeight="1">
      <c r="A111" s="119"/>
      <c r="B111" s="119"/>
      <c r="C111" s="119"/>
      <c r="D111" s="35" t="s">
        <v>405</v>
      </c>
      <c r="E111" s="35">
        <v>2195</v>
      </c>
      <c r="F111" s="35" t="s">
        <v>22</v>
      </c>
      <c r="G111" s="35">
        <f>VLOOKUP(D111,[1]考勤月报!A:E,5,FALSE)</f>
        <v>21</v>
      </c>
      <c r="H111" s="35">
        <f t="shared" si="0"/>
        <v>168</v>
      </c>
      <c r="I111" s="35">
        <f>VLOOKUP(D111,[1]考勤月报!A:G,7,FALSE)</f>
        <v>202.24</v>
      </c>
      <c r="J111" s="35">
        <f>VLOOKUP(D111,[1]内控月报!A:E,2,FALSE)</f>
        <v>200</v>
      </c>
      <c r="K111" s="38">
        <f>VLOOKUP(D111,[1]内控月报!A:E,4,FALSE)</f>
        <v>0</v>
      </c>
      <c r="L111" s="38">
        <v>2</v>
      </c>
      <c r="M111" s="49">
        <f>VLOOKUP(D111,质量分!A:C,3,FALSE)</f>
        <v>97</v>
      </c>
      <c r="N111" s="37">
        <v>90</v>
      </c>
      <c r="O111" s="37">
        <v>9</v>
      </c>
      <c r="P111" s="37" t="s">
        <v>280</v>
      </c>
      <c r="Q111" s="78" t="s">
        <v>406</v>
      </c>
    </row>
    <row r="112" spans="1:17" ht="16.5" customHeight="1">
      <c r="A112" s="120"/>
      <c r="B112" s="120"/>
      <c r="C112" s="120"/>
      <c r="D112" s="35" t="s">
        <v>407</v>
      </c>
      <c r="E112" s="35">
        <v>10185</v>
      </c>
      <c r="F112" s="35" t="s">
        <v>49</v>
      </c>
      <c r="G112" s="35">
        <v>5</v>
      </c>
      <c r="H112" s="35">
        <f t="shared" si="0"/>
        <v>40</v>
      </c>
      <c r="I112" s="35">
        <f>VLOOKUP(D112,[1]考勤月报!A:G,7,FALSE)</f>
        <v>40.51</v>
      </c>
      <c r="J112" s="35">
        <f>VLOOKUP(D112,[1]内控月报!A:E,2,FALSE)</f>
        <v>41</v>
      </c>
      <c r="K112" s="38">
        <f>VLOOKUP(D112,[1]内控月报!A:E,4,FALSE)</f>
        <v>0</v>
      </c>
      <c r="L112" s="38">
        <v>0</v>
      </c>
      <c r="M112" s="49">
        <f>VLOOKUP(D112,质量分!A:C,3,FALSE)</f>
        <v>0</v>
      </c>
      <c r="N112" s="37">
        <v>80</v>
      </c>
      <c r="O112" s="37">
        <v>80</v>
      </c>
      <c r="P112" s="35" t="s">
        <v>23</v>
      </c>
      <c r="Q112" s="78" t="s">
        <v>408</v>
      </c>
    </row>
    <row r="113" spans="1:17" ht="49.5" customHeight="1">
      <c r="A113" s="128" t="s">
        <v>409</v>
      </c>
      <c r="B113" s="125" t="s">
        <v>85</v>
      </c>
      <c r="C113" s="125" t="s">
        <v>410</v>
      </c>
      <c r="D113" s="38" t="s">
        <v>411</v>
      </c>
      <c r="E113" s="117" t="s">
        <v>412</v>
      </c>
      <c r="F113" s="38" t="s">
        <v>31</v>
      </c>
      <c r="G113" s="51" t="s">
        <v>258</v>
      </c>
      <c r="H113" s="35">
        <v>168</v>
      </c>
      <c r="I113" s="35">
        <v>184.31</v>
      </c>
      <c r="J113" s="68">
        <v>168</v>
      </c>
      <c r="K113" s="38">
        <v>0</v>
      </c>
      <c r="L113" s="71">
        <v>0</v>
      </c>
      <c r="M113" s="49">
        <f>VLOOKUP(D113,质量分!A:C,3,FALSE)</f>
        <v>0</v>
      </c>
      <c r="N113" s="38">
        <v>78</v>
      </c>
      <c r="O113" s="38">
        <v>7</v>
      </c>
      <c r="P113" s="75" t="s">
        <v>58</v>
      </c>
      <c r="Q113" s="78" t="s">
        <v>413</v>
      </c>
    </row>
    <row r="114" spans="1:17" ht="33" customHeight="1">
      <c r="A114" s="119"/>
      <c r="B114" s="119"/>
      <c r="C114" s="119"/>
      <c r="D114" s="38" t="s">
        <v>414</v>
      </c>
      <c r="E114" s="117" t="s">
        <v>415</v>
      </c>
      <c r="F114" s="38" t="s">
        <v>43</v>
      </c>
      <c r="G114" s="35">
        <v>21</v>
      </c>
      <c r="H114" s="35">
        <v>168</v>
      </c>
      <c r="I114" s="35">
        <v>181.95</v>
      </c>
      <c r="J114" s="35">
        <v>188</v>
      </c>
      <c r="K114" s="38">
        <v>0</v>
      </c>
      <c r="L114" s="38">
        <v>0</v>
      </c>
      <c r="M114" s="49">
        <f>VLOOKUP(D114,质量分!A:C,3,FALSE)</f>
        <v>100</v>
      </c>
      <c r="N114" s="38">
        <v>78</v>
      </c>
      <c r="O114" s="38">
        <v>7</v>
      </c>
      <c r="P114" s="35" t="s">
        <v>58</v>
      </c>
      <c r="Q114" s="78" t="s">
        <v>416</v>
      </c>
    </row>
    <row r="115" spans="1:17" ht="33" customHeight="1">
      <c r="A115" s="119"/>
      <c r="B115" s="119"/>
      <c r="C115" s="119"/>
      <c r="D115" s="37" t="s">
        <v>417</v>
      </c>
      <c r="E115" s="117" t="s">
        <v>418</v>
      </c>
      <c r="F115" s="37" t="s">
        <v>43</v>
      </c>
      <c r="G115" s="35">
        <v>21</v>
      </c>
      <c r="H115" s="35">
        <v>168</v>
      </c>
      <c r="I115" s="45">
        <v>217.8</v>
      </c>
      <c r="J115" s="35">
        <v>206</v>
      </c>
      <c r="K115" s="38">
        <v>0</v>
      </c>
      <c r="L115" s="38">
        <v>1</v>
      </c>
      <c r="M115" s="49">
        <f>VLOOKUP(D115,质量分!A:C,3,FALSE)</f>
        <v>100</v>
      </c>
      <c r="N115" s="38">
        <v>86</v>
      </c>
      <c r="O115" s="38">
        <v>8</v>
      </c>
      <c r="P115" s="35" t="s">
        <v>23</v>
      </c>
      <c r="Q115" s="78" t="s">
        <v>419</v>
      </c>
    </row>
    <row r="116" spans="1:17" ht="33" customHeight="1">
      <c r="A116" s="119"/>
      <c r="B116" s="119"/>
      <c r="C116" s="119"/>
      <c r="D116" s="37" t="s">
        <v>420</v>
      </c>
      <c r="E116" s="117" t="s">
        <v>421</v>
      </c>
      <c r="F116" s="37" t="s">
        <v>43</v>
      </c>
      <c r="G116" s="35">
        <v>21</v>
      </c>
      <c r="H116" s="35">
        <v>168</v>
      </c>
      <c r="I116" s="35">
        <v>207.36</v>
      </c>
      <c r="J116" s="35">
        <v>204</v>
      </c>
      <c r="K116" s="38">
        <v>0</v>
      </c>
      <c r="L116" s="38">
        <v>0</v>
      </c>
      <c r="M116" s="49" t="str">
        <f>VLOOKUP(D116,质量分!A:C,3,FALSE)</f>
        <v>C-</v>
      </c>
      <c r="N116" s="38">
        <v>86</v>
      </c>
      <c r="O116" s="38">
        <v>8</v>
      </c>
      <c r="P116" s="35" t="s">
        <v>23</v>
      </c>
      <c r="Q116" s="78" t="s">
        <v>422</v>
      </c>
    </row>
    <row r="117" spans="1:17" ht="33" customHeight="1">
      <c r="A117" s="119"/>
      <c r="B117" s="119"/>
      <c r="C117" s="119"/>
      <c r="D117" s="37" t="s">
        <v>423</v>
      </c>
      <c r="E117" s="117" t="s">
        <v>424</v>
      </c>
      <c r="F117" s="37" t="s">
        <v>43</v>
      </c>
      <c r="G117" s="35">
        <v>21</v>
      </c>
      <c r="H117" s="35">
        <v>168</v>
      </c>
      <c r="I117" s="35">
        <v>198.61</v>
      </c>
      <c r="J117" s="35">
        <v>202</v>
      </c>
      <c r="K117" s="38">
        <v>0</v>
      </c>
      <c r="L117" s="38">
        <v>0</v>
      </c>
      <c r="M117" s="49">
        <f>VLOOKUP(D117,质量分!A:C,3,FALSE)</f>
        <v>100</v>
      </c>
      <c r="N117" s="38">
        <v>86</v>
      </c>
      <c r="O117" s="38">
        <v>8</v>
      </c>
      <c r="P117" s="35" t="s">
        <v>23</v>
      </c>
      <c r="Q117" s="78" t="s">
        <v>425</v>
      </c>
    </row>
    <row r="118" spans="1:17" ht="49.5" customHeight="1">
      <c r="A118" s="119"/>
      <c r="B118" s="119"/>
      <c r="C118" s="119"/>
      <c r="D118" s="37" t="s">
        <v>426</v>
      </c>
      <c r="E118" s="117" t="s">
        <v>427</v>
      </c>
      <c r="F118" s="35" t="s">
        <v>27</v>
      </c>
      <c r="G118" s="51" t="s">
        <v>258</v>
      </c>
      <c r="H118" s="35">
        <v>168</v>
      </c>
      <c r="I118" s="35">
        <v>182.88</v>
      </c>
      <c r="J118" s="68">
        <v>181</v>
      </c>
      <c r="K118" s="38">
        <v>0</v>
      </c>
      <c r="L118" s="71">
        <v>0</v>
      </c>
      <c r="M118" s="49">
        <f>VLOOKUP(D118,质量分!A:C,3,FALSE)</f>
        <v>0</v>
      </c>
      <c r="N118" s="38">
        <v>81</v>
      </c>
      <c r="O118" s="38">
        <v>8</v>
      </c>
      <c r="P118" s="35" t="s">
        <v>23</v>
      </c>
      <c r="Q118" s="78" t="s">
        <v>428</v>
      </c>
    </row>
    <row r="119" spans="1:17" ht="66" customHeight="1">
      <c r="A119" s="119"/>
      <c r="B119" s="119"/>
      <c r="C119" s="119"/>
      <c r="D119" s="37" t="s">
        <v>429</v>
      </c>
      <c r="E119" s="117" t="s">
        <v>430</v>
      </c>
      <c r="F119" s="38" t="s">
        <v>31</v>
      </c>
      <c r="G119" s="51" t="s">
        <v>258</v>
      </c>
      <c r="H119" s="35">
        <v>168</v>
      </c>
      <c r="I119" s="35">
        <v>196.23</v>
      </c>
      <c r="J119" s="35">
        <v>196</v>
      </c>
      <c r="K119" s="38">
        <v>0</v>
      </c>
      <c r="L119" s="71">
        <v>0</v>
      </c>
      <c r="M119" s="49">
        <f>VLOOKUP(D119,质量分!A:C,3,FALSE)</f>
        <v>0</v>
      </c>
      <c r="N119" s="38">
        <v>87</v>
      </c>
      <c r="O119" s="38">
        <v>8</v>
      </c>
      <c r="P119" s="35" t="s">
        <v>46</v>
      </c>
      <c r="Q119" s="78" t="s">
        <v>431</v>
      </c>
    </row>
    <row r="120" spans="1:17" ht="49.5" customHeight="1">
      <c r="A120" s="119"/>
      <c r="B120" s="119"/>
      <c r="C120" s="119"/>
      <c r="D120" s="37" t="s">
        <v>432</v>
      </c>
      <c r="E120" s="35">
        <v>2162</v>
      </c>
      <c r="F120" s="38" t="s">
        <v>27</v>
      </c>
      <c r="G120" s="51" t="s">
        <v>258</v>
      </c>
      <c r="H120" s="35">
        <v>168</v>
      </c>
      <c r="I120" s="35">
        <v>189.18</v>
      </c>
      <c r="J120" s="68">
        <v>183</v>
      </c>
      <c r="K120" s="38">
        <v>0</v>
      </c>
      <c r="L120" s="71">
        <v>0</v>
      </c>
      <c r="M120" s="49">
        <f>VLOOKUP(D120,质量分!A:C,3,FALSE)</f>
        <v>0</v>
      </c>
      <c r="N120" s="38">
        <v>85</v>
      </c>
      <c r="O120" s="38">
        <v>8</v>
      </c>
      <c r="P120" s="35" t="s">
        <v>23</v>
      </c>
      <c r="Q120" s="78" t="s">
        <v>433</v>
      </c>
    </row>
    <row r="121" spans="1:17" ht="49.5" customHeight="1">
      <c r="A121" s="119"/>
      <c r="B121" s="119"/>
      <c r="C121" s="119"/>
      <c r="D121" s="37" t="s">
        <v>434</v>
      </c>
      <c r="E121" s="117" t="s">
        <v>435</v>
      </c>
      <c r="F121" s="38" t="s">
        <v>22</v>
      </c>
      <c r="G121" s="35">
        <v>21</v>
      </c>
      <c r="H121" s="35">
        <v>168</v>
      </c>
      <c r="I121" s="45">
        <v>211.6</v>
      </c>
      <c r="J121" s="35">
        <v>211</v>
      </c>
      <c r="K121" s="38">
        <v>0</v>
      </c>
      <c r="L121" s="38">
        <v>0</v>
      </c>
      <c r="M121" s="49">
        <f>VLOOKUP(D121,质量分!A:C,3,FALSE)</f>
        <v>100</v>
      </c>
      <c r="N121" s="38">
        <v>86</v>
      </c>
      <c r="O121" s="38">
        <v>8</v>
      </c>
      <c r="P121" s="35" t="s">
        <v>23</v>
      </c>
      <c r="Q121" s="78" t="s">
        <v>436</v>
      </c>
    </row>
    <row r="122" spans="1:17" ht="16.5" customHeight="1">
      <c r="A122" s="119"/>
      <c r="B122" s="119"/>
      <c r="C122" s="119"/>
      <c r="D122" s="38" t="s">
        <v>437</v>
      </c>
      <c r="E122" s="117" t="s">
        <v>438</v>
      </c>
      <c r="F122" s="38" t="s">
        <v>31</v>
      </c>
      <c r="G122" s="35">
        <v>10</v>
      </c>
      <c r="H122" s="35">
        <v>80</v>
      </c>
      <c r="I122" s="72">
        <v>78.209999999999994</v>
      </c>
      <c r="J122" s="68">
        <v>82</v>
      </c>
      <c r="K122" s="38">
        <v>0</v>
      </c>
      <c r="L122" s="38">
        <v>0</v>
      </c>
      <c r="M122" s="49">
        <f>VLOOKUP(D122,质量分!A:C,3,FALSE)</f>
        <v>0</v>
      </c>
      <c r="N122" s="38">
        <v>85</v>
      </c>
      <c r="O122" s="38">
        <v>8</v>
      </c>
      <c r="P122" s="35" t="s">
        <v>23</v>
      </c>
      <c r="Q122" s="78" t="s">
        <v>439</v>
      </c>
    </row>
    <row r="123" spans="1:17" ht="66" customHeight="1">
      <c r="A123" s="119"/>
      <c r="B123" s="120"/>
      <c r="C123" s="119"/>
      <c r="D123" s="38" t="s">
        <v>440</v>
      </c>
      <c r="E123" s="117" t="s">
        <v>441</v>
      </c>
      <c r="F123" s="38" t="s">
        <v>39</v>
      </c>
      <c r="G123" s="60">
        <v>21</v>
      </c>
      <c r="H123" s="60">
        <v>168</v>
      </c>
      <c r="I123" s="73">
        <v>177.3</v>
      </c>
      <c r="J123" s="60">
        <v>168</v>
      </c>
      <c r="K123" s="60">
        <v>0</v>
      </c>
      <c r="L123" s="60">
        <v>0</v>
      </c>
      <c r="M123" s="49">
        <f>VLOOKUP(D123,质量分!A:C,3,FALSE)</f>
        <v>0</v>
      </c>
      <c r="N123" s="60">
        <v>85</v>
      </c>
      <c r="O123" s="60">
        <v>8</v>
      </c>
      <c r="P123" s="35" t="s">
        <v>23</v>
      </c>
      <c r="Q123" s="79" t="s">
        <v>442</v>
      </c>
    </row>
    <row r="124" spans="1:17" ht="66" customHeight="1">
      <c r="A124" s="119"/>
      <c r="B124" s="38" t="s">
        <v>131</v>
      </c>
      <c r="C124" s="119"/>
      <c r="D124" s="38" t="s">
        <v>443</v>
      </c>
      <c r="E124" s="117" t="s">
        <v>444</v>
      </c>
      <c r="F124" s="38" t="s">
        <v>27</v>
      </c>
      <c r="G124" s="35">
        <v>21</v>
      </c>
      <c r="H124" s="35">
        <v>168</v>
      </c>
      <c r="I124" s="35">
        <v>174.4</v>
      </c>
      <c r="J124" s="35">
        <v>168</v>
      </c>
      <c r="K124" s="38">
        <v>0</v>
      </c>
      <c r="L124" s="38">
        <v>0</v>
      </c>
      <c r="M124" s="49">
        <f>VLOOKUP(D124,质量分!A:C,3,FALSE)</f>
        <v>0</v>
      </c>
      <c r="N124" s="38">
        <v>85</v>
      </c>
      <c r="O124" s="38">
        <v>8</v>
      </c>
      <c r="P124" s="35" t="s">
        <v>23</v>
      </c>
      <c r="Q124" s="78" t="s">
        <v>445</v>
      </c>
    </row>
    <row r="125" spans="1:17" ht="49.5" customHeight="1">
      <c r="A125" s="120"/>
      <c r="B125" s="38"/>
      <c r="C125" s="120"/>
      <c r="D125" s="38" t="s">
        <v>446</v>
      </c>
      <c r="E125" s="117" t="s">
        <v>447</v>
      </c>
      <c r="F125" s="38" t="s">
        <v>43</v>
      </c>
      <c r="G125" s="35">
        <v>21</v>
      </c>
      <c r="H125" s="35">
        <v>168</v>
      </c>
      <c r="I125" s="35">
        <v>175.4</v>
      </c>
      <c r="J125" s="35">
        <v>168</v>
      </c>
      <c r="K125" s="38">
        <v>0</v>
      </c>
      <c r="L125" s="38">
        <v>1</v>
      </c>
      <c r="M125" s="49">
        <f>VLOOKUP(D125,质量分!A:C,3,FALSE)</f>
        <v>0</v>
      </c>
      <c r="N125" s="38">
        <v>85</v>
      </c>
      <c r="O125" s="38">
        <v>8</v>
      </c>
      <c r="P125" s="35" t="s">
        <v>23</v>
      </c>
      <c r="Q125" s="78" t="s">
        <v>448</v>
      </c>
    </row>
    <row r="126" spans="1:17" ht="33" customHeight="1">
      <c r="A126" s="118" t="s">
        <v>449</v>
      </c>
      <c r="B126" s="118" t="s">
        <v>18</v>
      </c>
      <c r="C126" s="118" t="s">
        <v>450</v>
      </c>
      <c r="D126" s="35" t="s">
        <v>451</v>
      </c>
      <c r="E126" s="117" t="s">
        <v>452</v>
      </c>
      <c r="F126" s="61" t="s">
        <v>31</v>
      </c>
      <c r="G126" s="35">
        <v>20</v>
      </c>
      <c r="H126" s="35">
        <v>160</v>
      </c>
      <c r="I126" s="35">
        <v>169.91</v>
      </c>
      <c r="J126" s="35">
        <v>160</v>
      </c>
      <c r="K126" s="74">
        <v>0</v>
      </c>
      <c r="L126" s="74"/>
      <c r="M126" s="49">
        <f>VLOOKUP(D126,质量分!A:C,3,FALSE)</f>
        <v>0</v>
      </c>
      <c r="N126" s="35">
        <v>80</v>
      </c>
      <c r="O126" s="35">
        <v>80</v>
      </c>
      <c r="P126" s="35" t="s">
        <v>23</v>
      </c>
      <c r="Q126" s="53" t="s">
        <v>453</v>
      </c>
    </row>
    <row r="127" spans="1:17" ht="33" customHeight="1">
      <c r="A127" s="119"/>
      <c r="B127" s="119"/>
      <c r="C127" s="119"/>
      <c r="D127" s="35" t="s">
        <v>454</v>
      </c>
      <c r="E127" s="117" t="s">
        <v>455</v>
      </c>
      <c r="F127" s="61" t="s">
        <v>43</v>
      </c>
      <c r="G127" s="35">
        <v>21</v>
      </c>
      <c r="H127" s="35">
        <v>168</v>
      </c>
      <c r="I127" s="35">
        <v>190.75</v>
      </c>
      <c r="J127" s="35">
        <v>172</v>
      </c>
      <c r="K127" s="74">
        <v>0</v>
      </c>
      <c r="L127" s="74">
        <v>1</v>
      </c>
      <c r="M127" s="49">
        <f>VLOOKUP(D127,质量分!A:C,3,FALSE)</f>
        <v>0</v>
      </c>
      <c r="N127" s="35">
        <v>81</v>
      </c>
      <c r="O127" s="50">
        <v>8.1</v>
      </c>
      <c r="P127" s="35" t="s">
        <v>23</v>
      </c>
      <c r="Q127" s="53" t="s">
        <v>456</v>
      </c>
    </row>
    <row r="128" spans="1:17" ht="33" customHeight="1">
      <c r="A128" s="119"/>
      <c r="B128" s="119"/>
      <c r="C128" s="119"/>
      <c r="D128" s="35" t="s">
        <v>457</v>
      </c>
      <c r="E128" s="117" t="s">
        <v>458</v>
      </c>
      <c r="F128" s="61" t="s">
        <v>43</v>
      </c>
      <c r="G128" s="35">
        <v>20</v>
      </c>
      <c r="H128" s="35">
        <v>160</v>
      </c>
      <c r="I128" s="35">
        <v>180.65</v>
      </c>
      <c r="J128" s="35">
        <v>164</v>
      </c>
      <c r="K128" s="74">
        <v>0</v>
      </c>
      <c r="L128" s="74">
        <v>1</v>
      </c>
      <c r="M128" s="49">
        <f>VLOOKUP(D128,质量分!A:C,3,FALSE)</f>
        <v>0</v>
      </c>
      <c r="N128" s="35">
        <v>78</v>
      </c>
      <c r="O128" s="50">
        <v>7.8</v>
      </c>
      <c r="P128" s="35" t="s">
        <v>58</v>
      </c>
      <c r="Q128" s="53" t="s">
        <v>459</v>
      </c>
    </row>
    <row r="129" spans="1:18" ht="33" customHeight="1">
      <c r="A129" s="119"/>
      <c r="B129" s="119"/>
      <c r="C129" s="119"/>
      <c r="D129" s="37" t="s">
        <v>460</v>
      </c>
      <c r="E129" s="117" t="s">
        <v>461</v>
      </c>
      <c r="F129" s="38" t="s">
        <v>43</v>
      </c>
      <c r="G129" s="35">
        <v>21</v>
      </c>
      <c r="H129" s="35">
        <v>168</v>
      </c>
      <c r="I129" s="35">
        <v>177.58</v>
      </c>
      <c r="J129" s="35">
        <v>191</v>
      </c>
      <c r="K129" s="74">
        <v>0</v>
      </c>
      <c r="L129" s="74"/>
      <c r="M129" s="49">
        <f>VLOOKUP(D129,质量分!A:C,3,FALSE)</f>
        <v>0</v>
      </c>
      <c r="N129" s="35">
        <v>80</v>
      </c>
      <c r="O129" s="104">
        <v>8</v>
      </c>
      <c r="P129" s="35" t="s">
        <v>46</v>
      </c>
      <c r="Q129" s="53" t="s">
        <v>462</v>
      </c>
    </row>
    <row r="130" spans="1:18" ht="33" customHeight="1">
      <c r="A130" s="119"/>
      <c r="B130" s="119"/>
      <c r="C130" s="119"/>
      <c r="D130" s="37" t="s">
        <v>463</v>
      </c>
      <c r="E130" s="117" t="s">
        <v>464</v>
      </c>
      <c r="F130" s="38" t="s">
        <v>43</v>
      </c>
      <c r="G130" s="35">
        <v>21</v>
      </c>
      <c r="H130" s="35">
        <v>168</v>
      </c>
      <c r="I130" s="35">
        <v>184.9</v>
      </c>
      <c r="J130" s="35">
        <v>172</v>
      </c>
      <c r="K130" s="74">
        <v>0</v>
      </c>
      <c r="L130" s="74">
        <v>1</v>
      </c>
      <c r="M130" s="49">
        <f>VLOOKUP(D130,质量分!A:C,3,FALSE)</f>
        <v>0</v>
      </c>
      <c r="N130" s="35">
        <v>80</v>
      </c>
      <c r="O130" s="104">
        <v>8</v>
      </c>
      <c r="P130" s="35" t="s">
        <v>23</v>
      </c>
      <c r="Q130" s="53" t="s">
        <v>465</v>
      </c>
    </row>
    <row r="131" spans="1:18" ht="33" customHeight="1">
      <c r="A131" s="119"/>
      <c r="B131" s="119"/>
      <c r="C131" s="119"/>
      <c r="D131" s="39" t="s">
        <v>466</v>
      </c>
      <c r="E131" s="117" t="s">
        <v>467</v>
      </c>
      <c r="F131" s="39" t="s">
        <v>39</v>
      </c>
      <c r="G131" s="35">
        <v>21</v>
      </c>
      <c r="H131" s="35">
        <v>168</v>
      </c>
      <c r="I131" s="35">
        <v>195.1</v>
      </c>
      <c r="J131" s="35">
        <v>168</v>
      </c>
      <c r="K131" s="74">
        <v>0</v>
      </c>
      <c r="L131" s="74">
        <v>3</v>
      </c>
      <c r="M131" s="49">
        <f>VLOOKUP(D131,质量分!A:C,3,FALSE)</f>
        <v>0</v>
      </c>
      <c r="N131" s="35">
        <v>78</v>
      </c>
      <c r="O131" s="50">
        <v>7.8</v>
      </c>
      <c r="P131" s="35" t="s">
        <v>32</v>
      </c>
      <c r="Q131" s="53" t="s">
        <v>468</v>
      </c>
    </row>
    <row r="132" spans="1:18" ht="33" customHeight="1">
      <c r="A132" s="120"/>
      <c r="B132" s="120"/>
      <c r="C132" s="120"/>
      <c r="D132" s="38" t="s">
        <v>469</v>
      </c>
      <c r="E132" s="117" t="s">
        <v>470</v>
      </c>
      <c r="F132" s="38" t="s">
        <v>31</v>
      </c>
      <c r="G132" s="35">
        <v>19</v>
      </c>
      <c r="H132" s="35">
        <v>152</v>
      </c>
      <c r="I132" s="35">
        <v>171.72</v>
      </c>
      <c r="J132" s="35">
        <v>152</v>
      </c>
      <c r="K132" s="74">
        <v>0</v>
      </c>
      <c r="L132" s="74"/>
      <c r="M132" s="49">
        <f>VLOOKUP(D132,质量分!A:C,3,FALSE)</f>
        <v>0</v>
      </c>
      <c r="N132" s="35">
        <v>80</v>
      </c>
      <c r="O132" s="104">
        <v>8</v>
      </c>
      <c r="P132" s="35" t="s">
        <v>23</v>
      </c>
      <c r="Q132" s="53" t="s">
        <v>471</v>
      </c>
    </row>
    <row r="133" spans="1:18" ht="33" customHeight="1">
      <c r="A133" s="122" t="s">
        <v>472</v>
      </c>
      <c r="B133" s="122" t="s">
        <v>473</v>
      </c>
      <c r="C133" s="122" t="s">
        <v>474</v>
      </c>
      <c r="D133" s="36" t="s">
        <v>475</v>
      </c>
      <c r="E133" s="61" t="s">
        <v>476</v>
      </c>
      <c r="F133" s="36" t="s">
        <v>39</v>
      </c>
      <c r="G133" s="82">
        <f>VLOOKUP(D133,[2]考勤月报!A:E,5,FALSE)</f>
        <v>19.875</v>
      </c>
      <c r="H133" s="35">
        <f t="shared" ref="H133:H165" si="1">G133*8</f>
        <v>159</v>
      </c>
      <c r="I133" s="35" t="str">
        <f>VLOOKUP(D133,[2]考勤月报!A:I,9,FALSE)</f>
        <v>188.21</v>
      </c>
      <c r="J133" s="35" t="str">
        <f>VLOOKUP(D133,[2]内控月报!A:E,2,FALSE)</f>
        <v>187.5</v>
      </c>
      <c r="K133" s="38" t="str">
        <f>VLOOKUP(D133,[2]内控月报!A:E,4,FALSE)</f>
        <v>0</v>
      </c>
      <c r="L133" s="101" t="str">
        <f>VLOOKUP(D133,[2]考勤月报!A:J,8,FALSE)</f>
        <v>1</v>
      </c>
      <c r="M133" s="49">
        <f>VLOOKUP(D133,质量分!A:C,3,FALSE)</f>
        <v>95</v>
      </c>
      <c r="N133" s="105">
        <v>89</v>
      </c>
      <c r="O133" s="106">
        <v>8</v>
      </c>
      <c r="P133" s="35" t="s">
        <v>23</v>
      </c>
      <c r="Q133" s="115" t="s">
        <v>477</v>
      </c>
    </row>
    <row r="134" spans="1:18" ht="16.5" customHeight="1">
      <c r="A134" s="119"/>
      <c r="B134" s="119"/>
      <c r="C134" s="119"/>
      <c r="D134" s="36" t="s">
        <v>478</v>
      </c>
      <c r="E134" s="61" t="s">
        <v>479</v>
      </c>
      <c r="F134" s="36" t="s">
        <v>31</v>
      </c>
      <c r="G134" s="83">
        <f>VLOOKUP(D134,[2]考勤月报!A:E,5,FALSE)</f>
        <v>10</v>
      </c>
      <c r="H134" s="35">
        <f t="shared" si="1"/>
        <v>80</v>
      </c>
      <c r="I134" s="35" t="str">
        <f>VLOOKUP(D134,[2]考勤月报!A:I,9,FALSE)</f>
        <v>47.90</v>
      </c>
      <c r="J134" s="35" t="str">
        <f>VLOOKUP(D134,[2]内控月报!A:E,2,FALSE)</f>
        <v>173.5</v>
      </c>
      <c r="K134" s="38" t="str">
        <f>VLOOKUP(D134,[2]内控月报!A:E,4,FALSE)</f>
        <v>0</v>
      </c>
      <c r="L134" s="101" t="str">
        <f>VLOOKUP(D134,[2]考勤月报!A:J,8,FALSE)</f>
        <v>0</v>
      </c>
      <c r="M134" s="49">
        <f>VLOOKUP(D134,质量分!A:C,3,FALSE)</f>
        <v>100</v>
      </c>
      <c r="N134" s="105">
        <v>80</v>
      </c>
      <c r="O134" s="106">
        <v>8</v>
      </c>
      <c r="P134" s="35" t="s">
        <v>23</v>
      </c>
      <c r="Q134" s="116" t="s">
        <v>480</v>
      </c>
    </row>
    <row r="135" spans="1:18" ht="49.5" customHeight="1">
      <c r="A135" s="119"/>
      <c r="B135" s="119"/>
      <c r="C135" s="119"/>
      <c r="D135" s="36" t="s">
        <v>481</v>
      </c>
      <c r="E135" s="84" t="s">
        <v>482</v>
      </c>
      <c r="F135" s="85" t="s">
        <v>43</v>
      </c>
      <c r="G135" s="86">
        <f>VLOOKUP(D135,[2]考勤月报!A:E,5,FALSE)</f>
        <v>19.625</v>
      </c>
      <c r="H135" s="87">
        <f t="shared" si="1"/>
        <v>157</v>
      </c>
      <c r="I135" s="87" t="str">
        <f>VLOOKUP(D135,[2]考勤月报!A:I,9,FALSE)</f>
        <v>173.48</v>
      </c>
      <c r="J135" s="87" t="str">
        <f>VLOOKUP(D135,[2]内控月报!A:E,2,FALSE)</f>
        <v>182.5</v>
      </c>
      <c r="K135" s="102" t="str">
        <f>VLOOKUP(D135,[2]内控月报!A:E,4,FALSE)</f>
        <v>0</v>
      </c>
      <c r="L135" s="102" t="str">
        <f>VLOOKUP(D135,[2]考勤月报!A:J,8,FALSE)</f>
        <v>0</v>
      </c>
      <c r="M135" s="49">
        <f>VLOOKUP(D135,质量分!A:C,3,FALSE)</f>
        <v>94</v>
      </c>
      <c r="N135" s="107">
        <v>84</v>
      </c>
      <c r="O135" s="108">
        <v>7</v>
      </c>
      <c r="P135" s="109" t="s">
        <v>32</v>
      </c>
      <c r="Q135" s="115" t="s">
        <v>483</v>
      </c>
    </row>
    <row r="136" spans="1:18" ht="49.5" customHeight="1">
      <c r="A136" s="119"/>
      <c r="B136" s="120"/>
      <c r="C136" s="119"/>
      <c r="D136" s="80" t="s">
        <v>484</v>
      </c>
      <c r="E136" s="88" t="s">
        <v>485</v>
      </c>
      <c r="F136" s="85" t="s">
        <v>43</v>
      </c>
      <c r="G136" s="86">
        <f>VLOOKUP(D136,[2]考勤月报!A:E,5,FALSE)</f>
        <v>21</v>
      </c>
      <c r="H136" s="87">
        <f t="shared" si="1"/>
        <v>168</v>
      </c>
      <c r="I136" s="87" t="str">
        <f>VLOOKUP(D136,[2]考勤月报!A:I,9,FALSE)</f>
        <v>200.10</v>
      </c>
      <c r="J136" s="87" t="str">
        <f>VLOOKUP(D136,[2]内控月报!A:E,2,FALSE)</f>
        <v>189.5</v>
      </c>
      <c r="K136" s="102" t="str">
        <f>VLOOKUP(D136,[2]内控月报!A:E,4,FALSE)</f>
        <v>0</v>
      </c>
      <c r="L136" s="102" t="str">
        <f>VLOOKUP(D136,[2]考勤月报!A:J,8,FALSE)</f>
        <v>2</v>
      </c>
      <c r="M136" s="49" t="str">
        <f>VLOOKUP(D136,质量分!A:C,3,FALSE)</f>
        <v>C-</v>
      </c>
      <c r="N136" s="107">
        <v>82</v>
      </c>
      <c r="O136" s="108">
        <v>7</v>
      </c>
      <c r="P136" s="109" t="s">
        <v>58</v>
      </c>
      <c r="Q136" s="115" t="s">
        <v>486</v>
      </c>
    </row>
    <row r="137" spans="1:18" s="22" customFormat="1" ht="66" customHeight="1">
      <c r="A137" s="119"/>
      <c r="B137" s="122" t="s">
        <v>487</v>
      </c>
      <c r="C137" s="119"/>
      <c r="D137" s="36" t="s">
        <v>488</v>
      </c>
      <c r="E137" s="89" t="s">
        <v>489</v>
      </c>
      <c r="F137" s="90" t="s">
        <v>31</v>
      </c>
      <c r="G137" s="83">
        <f>VLOOKUP(D137,[2]考勤月报!A:E,5,FALSE)</f>
        <v>21</v>
      </c>
      <c r="H137" s="91">
        <f t="shared" si="1"/>
        <v>168</v>
      </c>
      <c r="I137" s="91" t="str">
        <f>VLOOKUP(D137,[2]考勤月报!A:I,9,FALSE)</f>
        <v>192.77</v>
      </c>
      <c r="J137" s="91" t="str">
        <f>VLOOKUP(D137,[2]内控月报!A:E,2,FALSE)</f>
        <v>191.5</v>
      </c>
      <c r="K137" s="101" t="str">
        <f>VLOOKUP(D137,[2]内控月报!A:E,4,FALSE)</f>
        <v>0</v>
      </c>
      <c r="L137" s="101" t="str">
        <f>VLOOKUP(D137,[2]考勤月报!A:J,8,FALSE)</f>
        <v>0</v>
      </c>
      <c r="M137" s="49">
        <f>VLOOKUP(D137,质量分!A:C,3,FALSE)</f>
        <v>100</v>
      </c>
      <c r="N137" s="110">
        <v>88</v>
      </c>
      <c r="O137" s="111">
        <v>8</v>
      </c>
      <c r="P137" s="35" t="s">
        <v>23</v>
      </c>
      <c r="Q137" s="116" t="s">
        <v>490</v>
      </c>
      <c r="R137" t="s">
        <v>491</v>
      </c>
    </row>
    <row r="138" spans="1:18" ht="16.5" customHeight="1">
      <c r="A138" s="119"/>
      <c r="B138" s="119"/>
      <c r="C138" s="119"/>
      <c r="D138" s="36" t="s">
        <v>492</v>
      </c>
      <c r="E138" s="61" t="s">
        <v>493</v>
      </c>
      <c r="F138" s="36" t="s">
        <v>43</v>
      </c>
      <c r="G138" s="83">
        <f>VLOOKUP(D138,[2]考勤月报!A:E,5,FALSE)</f>
        <v>6.5</v>
      </c>
      <c r="H138" s="35">
        <f t="shared" si="1"/>
        <v>52</v>
      </c>
      <c r="I138" s="35" t="str">
        <f>VLOOKUP(D138,[2]考勤月报!A:I,9,FALSE)</f>
        <v>59.70</v>
      </c>
      <c r="J138" s="35" t="str">
        <f>VLOOKUP(D138,[2]内控月报!A:E,2,FALSE)</f>
        <v>174.0</v>
      </c>
      <c r="K138" s="38" t="str">
        <f>VLOOKUP(D138,[2]内控月报!A:E,4,FALSE)</f>
        <v>0</v>
      </c>
      <c r="L138" s="101" t="str">
        <f>VLOOKUP(D138,[2]考勤月报!A:J,8,FALSE)</f>
        <v>0</v>
      </c>
      <c r="M138" s="49">
        <f>VLOOKUP(D138,质量分!A:C,3,FALSE)</f>
        <v>100</v>
      </c>
      <c r="N138" s="105">
        <v>80</v>
      </c>
      <c r="O138" s="106">
        <v>8</v>
      </c>
      <c r="P138" s="35" t="s">
        <v>23</v>
      </c>
      <c r="Q138" s="116" t="s">
        <v>494</v>
      </c>
    </row>
    <row r="139" spans="1:18" ht="49.5" customHeight="1">
      <c r="A139" s="119"/>
      <c r="B139" s="119"/>
      <c r="C139" s="119"/>
      <c r="D139" s="36" t="s">
        <v>495</v>
      </c>
      <c r="E139" s="61" t="s">
        <v>496</v>
      </c>
      <c r="F139" s="36" t="s">
        <v>43</v>
      </c>
      <c r="G139" s="83">
        <f>VLOOKUP(D139,[2]考勤月报!A:E,5,FALSE)</f>
        <v>19.875</v>
      </c>
      <c r="H139" s="35">
        <f t="shared" si="1"/>
        <v>159</v>
      </c>
      <c r="I139" s="35" t="str">
        <f>VLOOKUP(D139,[2]考勤月报!A:I,9,FALSE)</f>
        <v>185.40</v>
      </c>
      <c r="J139" s="35" t="str">
        <f>VLOOKUP(D139,[2]内控月报!A:E,2,FALSE)</f>
        <v>189.0</v>
      </c>
      <c r="K139" s="38" t="str">
        <f>VLOOKUP(D139,[2]内控月报!A:E,4,FALSE)</f>
        <v>0</v>
      </c>
      <c r="L139" s="101" t="str">
        <f>VLOOKUP(D139,[2]考勤月报!A:J,8,FALSE)</f>
        <v>0</v>
      </c>
      <c r="M139" s="49">
        <f>VLOOKUP(D139,质量分!A:C,3,FALSE)</f>
        <v>95</v>
      </c>
      <c r="N139" s="105">
        <v>85</v>
      </c>
      <c r="O139" s="106">
        <v>8</v>
      </c>
      <c r="P139" s="35" t="s">
        <v>23</v>
      </c>
      <c r="Q139" s="116" t="s">
        <v>497</v>
      </c>
    </row>
    <row r="140" spans="1:18" ht="33" customHeight="1">
      <c r="A140" s="119"/>
      <c r="B140" s="119"/>
      <c r="C140" s="119"/>
      <c r="D140" s="36" t="s">
        <v>498</v>
      </c>
      <c r="E140" s="84" t="s">
        <v>499</v>
      </c>
      <c r="F140" s="85" t="s">
        <v>27</v>
      </c>
      <c r="G140" s="86">
        <f>VLOOKUP(D140,[2]考勤月报!A:E,5,FALSE)</f>
        <v>4.5625</v>
      </c>
      <c r="H140" s="87">
        <f t="shared" si="1"/>
        <v>36.5</v>
      </c>
      <c r="I140" s="87" t="str">
        <f>VLOOKUP(D140,[2]考勤月报!A:I,9,FALSE)</f>
        <v>46.73</v>
      </c>
      <c r="J140" s="87" t="str">
        <f>VLOOKUP(D140,[2]内控月报!A:E,2,FALSE)</f>
        <v>72.5</v>
      </c>
      <c r="K140" s="102" t="str">
        <f>VLOOKUP(D140,[2]内控月报!A:E,4,FALSE)</f>
        <v>12</v>
      </c>
      <c r="L140" s="102" t="str">
        <f>VLOOKUP(D140,[2]考勤月报!A:J,8,FALSE)</f>
        <v>0</v>
      </c>
      <c r="M140" s="49">
        <f>VLOOKUP(D140,质量分!A:C,3,FALSE)</f>
        <v>90</v>
      </c>
      <c r="N140" s="107">
        <v>80</v>
      </c>
      <c r="O140" s="108">
        <v>7</v>
      </c>
      <c r="P140" s="109" t="s">
        <v>58</v>
      </c>
      <c r="Q140" s="116" t="s">
        <v>500</v>
      </c>
    </row>
    <row r="141" spans="1:18" ht="33" customHeight="1">
      <c r="A141" s="119"/>
      <c r="B141" s="119"/>
      <c r="C141" s="119"/>
      <c r="D141" s="36" t="s">
        <v>501</v>
      </c>
      <c r="E141" s="61" t="s">
        <v>502</v>
      </c>
      <c r="F141" s="36" t="s">
        <v>43</v>
      </c>
      <c r="G141" s="83">
        <f>VLOOKUP(D141,[2]考勤月报!A:E,5,FALSE)</f>
        <v>19</v>
      </c>
      <c r="H141" s="35">
        <f t="shared" si="1"/>
        <v>152</v>
      </c>
      <c r="I141" s="35" t="str">
        <f>VLOOKUP(D141,[2]考勤月报!A:I,9,FALSE)</f>
        <v>170.46</v>
      </c>
      <c r="J141" s="35" t="str">
        <f>VLOOKUP(D141,[2]内控月报!A:E,2,FALSE)</f>
        <v>183.5</v>
      </c>
      <c r="K141" s="38" t="str">
        <f>VLOOKUP(D141,[2]内控月报!A:E,4,FALSE)</f>
        <v>0</v>
      </c>
      <c r="L141" s="101" t="str">
        <f>VLOOKUP(D141,[2]考勤月报!A:J,8,FALSE)</f>
        <v>0</v>
      </c>
      <c r="M141" s="49">
        <f>VLOOKUP(D141,质量分!A:C,3,FALSE)</f>
        <v>100</v>
      </c>
      <c r="N141" s="105">
        <v>88</v>
      </c>
      <c r="O141" s="106">
        <v>8</v>
      </c>
      <c r="P141" s="35" t="s">
        <v>23</v>
      </c>
      <c r="Q141" s="116" t="s">
        <v>503</v>
      </c>
    </row>
    <row r="142" spans="1:18" ht="49.5" customHeight="1">
      <c r="A142" s="119"/>
      <c r="B142" s="119"/>
      <c r="C142" s="119"/>
      <c r="D142" s="36" t="s">
        <v>504</v>
      </c>
      <c r="E142" s="61" t="s">
        <v>505</v>
      </c>
      <c r="F142" s="36" t="s">
        <v>43</v>
      </c>
      <c r="G142" s="83">
        <f>VLOOKUP(D142,[2]考勤月报!A:E,5,FALSE)</f>
        <v>21</v>
      </c>
      <c r="H142" s="35">
        <f t="shared" si="1"/>
        <v>168</v>
      </c>
      <c r="I142" s="35" t="str">
        <f>VLOOKUP(D142,[2]考勤月报!A:I,9,FALSE)</f>
        <v>196.55</v>
      </c>
      <c r="J142" s="35" t="str">
        <f>VLOOKUP(D142,[2]内控月报!A:E,2,FALSE)</f>
        <v>191.0</v>
      </c>
      <c r="K142" s="38" t="str">
        <f>VLOOKUP(D142,[2]内控月报!A:E,4,FALSE)</f>
        <v>0</v>
      </c>
      <c r="L142" s="101" t="str">
        <f>VLOOKUP(D142,[2]考勤月报!A:J,8,FALSE)</f>
        <v>0</v>
      </c>
      <c r="M142" s="49">
        <f>VLOOKUP(D142,质量分!A:C,3,FALSE)</f>
        <v>98</v>
      </c>
      <c r="N142" s="105">
        <v>90</v>
      </c>
      <c r="O142" s="106">
        <v>8</v>
      </c>
      <c r="P142" s="35" t="s">
        <v>23</v>
      </c>
      <c r="Q142" s="116" t="s">
        <v>506</v>
      </c>
    </row>
    <row r="143" spans="1:18" ht="33" customHeight="1">
      <c r="A143" s="119"/>
      <c r="B143" s="119"/>
      <c r="C143" s="119"/>
      <c r="D143" s="36" t="s">
        <v>507</v>
      </c>
      <c r="E143" s="61">
        <v>2001</v>
      </c>
      <c r="F143" s="36" t="s">
        <v>43</v>
      </c>
      <c r="G143" s="83">
        <f>VLOOKUP(D143,[2]考勤月报!A:E,5,FALSE)</f>
        <v>20.875</v>
      </c>
      <c r="H143" s="35">
        <f t="shared" si="1"/>
        <v>167</v>
      </c>
      <c r="I143" s="35" t="str">
        <f>VLOOKUP(D143,[2]考勤月报!A:I,9,FALSE)</f>
        <v>171.90</v>
      </c>
      <c r="J143" s="35" t="str">
        <f>VLOOKUP(D143,[2]内控月报!A:E,2,FALSE)</f>
        <v>173.0</v>
      </c>
      <c r="K143" s="38" t="str">
        <f>VLOOKUP(D143,[2]内控月报!A:E,4,FALSE)</f>
        <v>0</v>
      </c>
      <c r="L143" s="101" t="str">
        <f>VLOOKUP(D143,[2]考勤月报!A:J,8,FALSE)</f>
        <v>0</v>
      </c>
      <c r="M143" s="49">
        <f>VLOOKUP(D143,质量分!A:C,3,FALSE)</f>
        <v>95</v>
      </c>
      <c r="N143" s="105">
        <v>86</v>
      </c>
      <c r="O143" s="106">
        <v>8</v>
      </c>
      <c r="P143" s="35" t="s">
        <v>23</v>
      </c>
      <c r="Q143" s="116" t="s">
        <v>508</v>
      </c>
    </row>
    <row r="144" spans="1:18" ht="33" customHeight="1">
      <c r="A144" s="119"/>
      <c r="B144" s="119"/>
      <c r="C144" s="119"/>
      <c r="D144" s="36" t="s">
        <v>509</v>
      </c>
      <c r="E144" s="61" t="s">
        <v>510</v>
      </c>
      <c r="F144" s="36" t="s">
        <v>204</v>
      </c>
      <c r="G144" s="83">
        <f>VLOOKUP(D144,[2]考勤月报!A:E,5,FALSE)</f>
        <v>21</v>
      </c>
      <c r="H144" s="35">
        <f t="shared" si="1"/>
        <v>168</v>
      </c>
      <c r="I144" s="35" t="str">
        <f>VLOOKUP(D144,[2]考勤月报!A:I,9,FALSE)</f>
        <v>175.28</v>
      </c>
      <c r="J144" s="35" t="str">
        <f>VLOOKUP(D144,[2]内控月报!A:E,2,FALSE)</f>
        <v>167.0</v>
      </c>
      <c r="K144" s="38" t="str">
        <f>VLOOKUP(D144,[2]内控月报!A:E,4,FALSE)</f>
        <v>0</v>
      </c>
      <c r="L144" s="101" t="str">
        <f>VLOOKUP(D144,[2]考勤月报!A:J,8,FALSE)</f>
        <v>0</v>
      </c>
      <c r="M144" s="49">
        <f>VLOOKUP(D144,质量分!A:C,3,FALSE)</f>
        <v>97</v>
      </c>
      <c r="N144" s="110">
        <v>85</v>
      </c>
      <c r="O144" s="111">
        <v>8</v>
      </c>
      <c r="P144" s="35" t="s">
        <v>23</v>
      </c>
      <c r="Q144" s="116" t="s">
        <v>511</v>
      </c>
      <c r="R144" t="s">
        <v>512</v>
      </c>
    </row>
    <row r="145" spans="1:18" ht="49.5" customHeight="1">
      <c r="A145" s="119"/>
      <c r="B145" s="120"/>
      <c r="C145" s="119"/>
      <c r="D145" s="36" t="s">
        <v>513</v>
      </c>
      <c r="E145" s="92" t="s">
        <v>514</v>
      </c>
      <c r="F145" s="93" t="s">
        <v>43</v>
      </c>
      <c r="G145" s="94">
        <f>VLOOKUP(D145,[2]考勤月报!A:E,5,FALSE)</f>
        <v>21</v>
      </c>
      <c r="H145" s="95">
        <f t="shared" si="1"/>
        <v>168</v>
      </c>
      <c r="I145" s="95">
        <f>VLOOKUP(D145,[2]考勤月报!A:I,9,FALSE)</f>
        <v>216.05</v>
      </c>
      <c r="J145" s="95" t="str">
        <f>VLOOKUP(D145,[2]内控月报!A:E,2,FALSE)</f>
        <v>212.0</v>
      </c>
      <c r="K145" s="103" t="str">
        <f>VLOOKUP(D145,[2]内控月报!A:E,4,FALSE)</f>
        <v>0</v>
      </c>
      <c r="L145" s="103" t="str">
        <f>VLOOKUP(D145,[2]考勤月报!A:J,8,FALSE)</f>
        <v>5</v>
      </c>
      <c r="M145" s="49">
        <f>VLOOKUP(D145,质量分!A:C,3,FALSE)</f>
        <v>97</v>
      </c>
      <c r="N145" s="112">
        <v>90</v>
      </c>
      <c r="O145" s="113">
        <v>9</v>
      </c>
      <c r="P145" s="35" t="s">
        <v>46</v>
      </c>
      <c r="Q145" s="116" t="s">
        <v>515</v>
      </c>
      <c r="R145" t="s">
        <v>491</v>
      </c>
    </row>
    <row r="146" spans="1:18" ht="33" customHeight="1">
      <c r="A146" s="119"/>
      <c r="B146" s="122" t="s">
        <v>516</v>
      </c>
      <c r="C146" s="119"/>
      <c r="D146" s="36" t="s">
        <v>517</v>
      </c>
      <c r="E146" s="61" t="s">
        <v>518</v>
      </c>
      <c r="F146" s="36" t="s">
        <v>31</v>
      </c>
      <c r="G146" s="83">
        <f>VLOOKUP(D146,[2]考勤月报!A:E,5,FALSE)</f>
        <v>19</v>
      </c>
      <c r="H146" s="35">
        <f t="shared" si="1"/>
        <v>152</v>
      </c>
      <c r="I146" s="35" t="str">
        <f>VLOOKUP(D146,[2]考勤月报!A:I,9,FALSE)</f>
        <v>188.70</v>
      </c>
      <c r="J146" s="35" t="str">
        <f>VLOOKUP(D146,[2]内控月报!A:E,2,FALSE)</f>
        <v>185.0</v>
      </c>
      <c r="K146" s="38" t="str">
        <f>VLOOKUP(D146,[2]内控月报!A:E,4,FALSE)</f>
        <v>0</v>
      </c>
      <c r="L146" s="101" t="str">
        <f>VLOOKUP(D146,[2]考勤月报!A:J,8,FALSE)</f>
        <v>1</v>
      </c>
      <c r="M146" s="49">
        <f>VLOOKUP(D146,质量分!A:C,3,FALSE)</f>
        <v>90</v>
      </c>
      <c r="N146" s="105">
        <v>88</v>
      </c>
      <c r="O146" s="106">
        <v>8</v>
      </c>
      <c r="P146" s="35" t="s">
        <v>23</v>
      </c>
      <c r="Q146" s="115" t="s">
        <v>519</v>
      </c>
    </row>
    <row r="147" spans="1:18" ht="33" customHeight="1">
      <c r="A147" s="119"/>
      <c r="B147" s="119"/>
      <c r="C147" s="119"/>
      <c r="D147" s="36" t="s">
        <v>520</v>
      </c>
      <c r="E147" s="61" t="s">
        <v>521</v>
      </c>
      <c r="F147" s="36" t="s">
        <v>43</v>
      </c>
      <c r="G147" s="83">
        <f>VLOOKUP(D147,[2]考勤月报!A:E,5,FALSE)</f>
        <v>19</v>
      </c>
      <c r="H147" s="35">
        <f t="shared" si="1"/>
        <v>152</v>
      </c>
      <c r="I147" s="35" t="str">
        <f>VLOOKUP(D147,[2]考勤月报!A:I,9,FALSE)</f>
        <v>157.10</v>
      </c>
      <c r="J147" s="35" t="str">
        <f>VLOOKUP(D147,[2]内控月报!A:E,2,FALSE)</f>
        <v>176.0</v>
      </c>
      <c r="K147" s="38" t="str">
        <f>VLOOKUP(D147,[2]内控月报!A:E,4,FALSE)</f>
        <v>0</v>
      </c>
      <c r="L147" s="101" t="str">
        <f>VLOOKUP(D147,[2]考勤月报!A:J,8,FALSE)</f>
        <v>0</v>
      </c>
      <c r="M147" s="49">
        <f>VLOOKUP(D147,质量分!A:C,3,FALSE)</f>
        <v>100</v>
      </c>
      <c r="N147" s="105">
        <v>88</v>
      </c>
      <c r="O147" s="106">
        <v>8</v>
      </c>
      <c r="P147" s="35" t="s">
        <v>23</v>
      </c>
      <c r="Q147" s="116" t="s">
        <v>522</v>
      </c>
    </row>
    <row r="148" spans="1:18" ht="33" customHeight="1">
      <c r="A148" s="119"/>
      <c r="B148" s="119"/>
      <c r="C148" s="119"/>
      <c r="D148" s="36" t="s">
        <v>523</v>
      </c>
      <c r="E148" s="61" t="s">
        <v>524</v>
      </c>
      <c r="F148" s="36" t="s">
        <v>43</v>
      </c>
      <c r="G148" s="83">
        <f>VLOOKUP(D148,[2]考勤月报!A:E,5,FALSE)</f>
        <v>21</v>
      </c>
      <c r="H148" s="35">
        <f t="shared" si="1"/>
        <v>168</v>
      </c>
      <c r="I148" s="35" t="str">
        <f>VLOOKUP(D148,[2]考勤月报!A:I,9,FALSE)</f>
        <v>185.73</v>
      </c>
      <c r="J148" s="35" t="str">
        <f>VLOOKUP(D148,[2]内控月报!A:E,2,FALSE)</f>
        <v>181.5</v>
      </c>
      <c r="K148" s="38" t="str">
        <f>VLOOKUP(D148,[2]内控月报!A:E,4,FALSE)</f>
        <v>0</v>
      </c>
      <c r="L148" s="101" t="str">
        <f>VLOOKUP(D148,[2]考勤月报!A:J,8,FALSE)</f>
        <v>0</v>
      </c>
      <c r="M148" s="49">
        <f>VLOOKUP(D148,质量分!A:C,3,FALSE)</f>
        <v>94</v>
      </c>
      <c r="N148" s="105">
        <v>86</v>
      </c>
      <c r="O148" s="106">
        <v>8</v>
      </c>
      <c r="P148" s="35" t="s">
        <v>23</v>
      </c>
      <c r="Q148" s="116" t="s">
        <v>525</v>
      </c>
    </row>
    <row r="149" spans="1:18" ht="33" customHeight="1">
      <c r="A149" s="119"/>
      <c r="B149" s="119"/>
      <c r="C149" s="119"/>
      <c r="D149" s="36" t="s">
        <v>526</v>
      </c>
      <c r="E149" s="61" t="s">
        <v>527</v>
      </c>
      <c r="F149" s="36" t="s">
        <v>27</v>
      </c>
      <c r="G149" s="83">
        <f>VLOOKUP(D149,[2]考勤月报!A:E,5,FALSE)</f>
        <v>21</v>
      </c>
      <c r="H149" s="35">
        <f t="shared" si="1"/>
        <v>168</v>
      </c>
      <c r="I149" s="35" t="str">
        <f>VLOOKUP(D149,[2]考勤月报!A:I,9,FALSE)</f>
        <v>207.68</v>
      </c>
      <c r="J149" s="35" t="str">
        <f>VLOOKUP(D149,[2]内控月报!A:E,2,FALSE)</f>
        <v>190.5</v>
      </c>
      <c r="K149" s="38" t="str">
        <f>VLOOKUP(D149,[2]内控月报!A:E,4,FALSE)</f>
        <v>0</v>
      </c>
      <c r="L149" s="101" t="str">
        <f>VLOOKUP(D149,[2]考勤月报!A:J,8,FALSE)</f>
        <v>0</v>
      </c>
      <c r="M149" s="49">
        <f>VLOOKUP(D149,质量分!A:C,3,FALSE)</f>
        <v>100</v>
      </c>
      <c r="N149" s="105">
        <v>87</v>
      </c>
      <c r="O149" s="106">
        <v>8</v>
      </c>
      <c r="P149" s="35" t="s">
        <v>23</v>
      </c>
      <c r="Q149" s="116" t="s">
        <v>528</v>
      </c>
    </row>
    <row r="150" spans="1:18" ht="33" customHeight="1">
      <c r="A150" s="119"/>
      <c r="B150" s="119"/>
      <c r="C150" s="119"/>
      <c r="D150" s="36" t="s">
        <v>529</v>
      </c>
      <c r="E150" s="61" t="s">
        <v>530</v>
      </c>
      <c r="F150" s="36" t="s">
        <v>35</v>
      </c>
      <c r="G150" s="83">
        <f>VLOOKUP(D150,[2]考勤月报!A:E,5,FALSE)</f>
        <v>20</v>
      </c>
      <c r="H150" s="35">
        <f t="shared" si="1"/>
        <v>160</v>
      </c>
      <c r="I150" s="35" t="str">
        <f>VLOOKUP(D150,[2]考勤月报!A:I,9,FALSE)</f>
        <v>186.61</v>
      </c>
      <c r="J150" s="35" t="str">
        <f>VLOOKUP(D150,[2]内控月报!A:E,2,FALSE)</f>
        <v>182.5</v>
      </c>
      <c r="K150" s="38" t="str">
        <f>VLOOKUP(D150,[2]内控月报!A:E,4,FALSE)</f>
        <v>0</v>
      </c>
      <c r="L150" s="101" t="str">
        <f>VLOOKUP(D150,[2]考勤月报!A:J,8,FALSE)</f>
        <v>0</v>
      </c>
      <c r="M150" s="49">
        <f>VLOOKUP(D150,质量分!A:C,3,FALSE)</f>
        <v>100</v>
      </c>
      <c r="N150" s="110">
        <v>87</v>
      </c>
      <c r="O150" s="111">
        <v>8</v>
      </c>
      <c r="P150" s="35" t="s">
        <v>23</v>
      </c>
      <c r="Q150" s="116" t="s">
        <v>531</v>
      </c>
    </row>
    <row r="151" spans="1:18" s="22" customFormat="1" ht="33" customHeight="1">
      <c r="A151" s="119"/>
      <c r="B151" s="119"/>
      <c r="C151" s="119"/>
      <c r="D151" s="36" t="s">
        <v>532</v>
      </c>
      <c r="E151" s="89" t="s">
        <v>533</v>
      </c>
      <c r="F151" s="96" t="s">
        <v>43</v>
      </c>
      <c r="G151" s="83">
        <f>VLOOKUP(D151,[2]考勤月报!A:E,5,FALSE)</f>
        <v>20</v>
      </c>
      <c r="H151" s="91">
        <f t="shared" si="1"/>
        <v>160</v>
      </c>
      <c r="I151" s="91" t="str">
        <f>VLOOKUP(D151,[2]考勤月报!A:I,9,FALSE)</f>
        <v>182.35</v>
      </c>
      <c r="J151" s="91" t="str">
        <f>VLOOKUP(D151,[2]内控月报!A:E,2,FALSE)</f>
        <v>185.5</v>
      </c>
      <c r="K151" s="101" t="str">
        <f>VLOOKUP(D151,[2]内控月报!A:E,4,FALSE)</f>
        <v>0</v>
      </c>
      <c r="L151" s="101" t="str">
        <f>VLOOKUP(D151,[2]考勤月报!A:J,8,FALSE)</f>
        <v>0</v>
      </c>
      <c r="M151" s="49">
        <f>VLOOKUP(D151,质量分!A:C,3,FALSE)</f>
        <v>100</v>
      </c>
      <c r="N151" s="110">
        <v>87</v>
      </c>
      <c r="O151" s="111">
        <v>8</v>
      </c>
      <c r="P151" s="35" t="s">
        <v>23</v>
      </c>
      <c r="Q151" s="116" t="s">
        <v>534</v>
      </c>
      <c r="R151" t="s">
        <v>491</v>
      </c>
    </row>
    <row r="152" spans="1:18" ht="33" customHeight="1">
      <c r="A152" s="119"/>
      <c r="B152" s="119"/>
      <c r="C152" s="119"/>
      <c r="D152" s="81" t="s">
        <v>535</v>
      </c>
      <c r="E152" s="97" t="s">
        <v>536</v>
      </c>
      <c r="F152" s="98" t="s">
        <v>43</v>
      </c>
      <c r="G152" s="86">
        <f>VLOOKUP(D152,[2]考勤月报!A:E,5,FALSE)</f>
        <v>20</v>
      </c>
      <c r="H152" s="87">
        <f t="shared" si="1"/>
        <v>160</v>
      </c>
      <c r="I152" s="87" t="str">
        <f>VLOOKUP(D152,[2]考勤月报!A:I,9,FALSE)</f>
        <v>177.95</v>
      </c>
      <c r="J152" s="87" t="str">
        <f>VLOOKUP(D152,[2]内控月报!A:E,2,FALSE)</f>
        <v>186.5</v>
      </c>
      <c r="K152" s="102" t="str">
        <f>VLOOKUP(D152,[2]内控月报!A:E,4,FALSE)</f>
        <v>0</v>
      </c>
      <c r="L152" s="102" t="str">
        <f>VLOOKUP(D152,[2]考勤月报!A:J,8,FALSE)</f>
        <v>0</v>
      </c>
      <c r="M152" s="49" t="str">
        <f>VLOOKUP(D152,质量分!A:C,3,FALSE)</f>
        <v>C-</v>
      </c>
      <c r="N152" s="107">
        <v>84</v>
      </c>
      <c r="O152" s="108">
        <v>7</v>
      </c>
      <c r="P152" s="109" t="s">
        <v>32</v>
      </c>
      <c r="Q152" s="116" t="s">
        <v>537</v>
      </c>
    </row>
    <row r="153" spans="1:18" ht="33" customHeight="1">
      <c r="A153" s="119"/>
      <c r="B153" s="119"/>
      <c r="C153" s="119"/>
      <c r="D153" s="36" t="s">
        <v>538</v>
      </c>
      <c r="E153" s="61" t="s">
        <v>539</v>
      </c>
      <c r="F153" s="75" t="s">
        <v>43</v>
      </c>
      <c r="G153" s="83">
        <f>VLOOKUP(D153,[2]考勤月报!A:E,5,FALSE)</f>
        <v>21</v>
      </c>
      <c r="H153" s="35">
        <f t="shared" si="1"/>
        <v>168</v>
      </c>
      <c r="I153" s="35" t="str">
        <f>VLOOKUP(D153,[2]考勤月报!A:I,9,FALSE)</f>
        <v>195.08</v>
      </c>
      <c r="J153" s="35" t="str">
        <f>VLOOKUP(D153,[2]内控月报!A:E,2,FALSE)</f>
        <v>191.5</v>
      </c>
      <c r="K153" s="38" t="str">
        <f>VLOOKUP(D153,[2]内控月报!A:E,4,FALSE)</f>
        <v>0</v>
      </c>
      <c r="L153" s="101" t="str">
        <f>VLOOKUP(D153,[2]考勤月报!A:J,8,FALSE)</f>
        <v>0</v>
      </c>
      <c r="M153" s="49">
        <f>VLOOKUP(D153,质量分!A:C,3,FALSE)</f>
        <v>97</v>
      </c>
      <c r="N153" s="114">
        <v>87</v>
      </c>
      <c r="O153" s="106">
        <v>8</v>
      </c>
      <c r="P153" s="35" t="s">
        <v>23</v>
      </c>
      <c r="Q153" s="116" t="s">
        <v>540</v>
      </c>
    </row>
    <row r="154" spans="1:18" ht="33" customHeight="1">
      <c r="A154" s="119"/>
      <c r="B154" s="120"/>
      <c r="C154" s="119"/>
      <c r="D154" s="80" t="s">
        <v>541</v>
      </c>
      <c r="E154" s="99" t="s">
        <v>542</v>
      </c>
      <c r="F154" s="75" t="s">
        <v>43</v>
      </c>
      <c r="G154" s="83">
        <f>VLOOKUP(D154,[2]考勤月报!A:E,5,FALSE)</f>
        <v>21</v>
      </c>
      <c r="H154" s="35">
        <f t="shared" si="1"/>
        <v>168</v>
      </c>
      <c r="I154" s="35" t="str">
        <f>VLOOKUP(D154,[2]考勤月报!A:I,9,FALSE)</f>
        <v>198.36</v>
      </c>
      <c r="J154" s="35" t="str">
        <f>VLOOKUP(D154,[2]内控月报!A:E,2,FALSE)</f>
        <v>187.5</v>
      </c>
      <c r="K154" s="38" t="str">
        <f>VLOOKUP(D154,[2]内控月报!A:E,4,FALSE)</f>
        <v>0</v>
      </c>
      <c r="L154" s="101" t="str">
        <f>VLOOKUP(D154,[2]考勤月报!A:J,8,FALSE)</f>
        <v>0</v>
      </c>
      <c r="M154" s="49">
        <f>VLOOKUP(D154,质量分!A:C,3,FALSE)</f>
        <v>90</v>
      </c>
      <c r="N154" s="110">
        <v>84</v>
      </c>
      <c r="O154" s="111">
        <v>8</v>
      </c>
      <c r="P154" s="35" t="s">
        <v>23</v>
      </c>
      <c r="Q154" s="116" t="s">
        <v>543</v>
      </c>
    </row>
    <row r="155" spans="1:18" ht="49.5" customHeight="1">
      <c r="A155" s="119"/>
      <c r="B155" s="122" t="s">
        <v>544</v>
      </c>
      <c r="C155" s="119"/>
      <c r="D155" s="36" t="s">
        <v>545</v>
      </c>
      <c r="E155" s="61" t="s">
        <v>546</v>
      </c>
      <c r="F155" s="36" t="s">
        <v>39</v>
      </c>
      <c r="G155" s="83">
        <f>VLOOKUP(D155,[2]考勤月报!A:E,5,FALSE)</f>
        <v>21</v>
      </c>
      <c r="H155" s="35">
        <f t="shared" si="1"/>
        <v>168</v>
      </c>
      <c r="I155" s="35" t="str">
        <f>VLOOKUP(D155,[2]考勤月报!A:I,9,FALSE)</f>
        <v>197.56</v>
      </c>
      <c r="J155" s="35" t="str">
        <f>VLOOKUP(D155,[2]内控月报!A:E,2,FALSE)</f>
        <v>192.0</v>
      </c>
      <c r="K155" s="38" t="str">
        <f>VLOOKUP(D155,[2]内控月报!A:E,4,FALSE)</f>
        <v>0</v>
      </c>
      <c r="L155" s="101" t="str">
        <f>VLOOKUP(D155,[2]考勤月报!A:J,8,FALSE)</f>
        <v>0</v>
      </c>
      <c r="M155" s="49">
        <f>VLOOKUP(D155,质量分!A:C,3,FALSE)</f>
        <v>100</v>
      </c>
      <c r="N155" s="105">
        <v>89</v>
      </c>
      <c r="O155" s="106">
        <v>8</v>
      </c>
      <c r="P155" s="35" t="s">
        <v>23</v>
      </c>
      <c r="Q155" s="116" t="s">
        <v>547</v>
      </c>
    </row>
    <row r="156" spans="1:18" s="22" customFormat="1" ht="49.5" customHeight="1">
      <c r="A156" s="119"/>
      <c r="B156" s="119"/>
      <c r="C156" s="119"/>
      <c r="D156" s="36" t="s">
        <v>548</v>
      </c>
      <c r="E156" s="89" t="s">
        <v>549</v>
      </c>
      <c r="F156" s="90" t="s">
        <v>31</v>
      </c>
      <c r="G156" s="83">
        <f>VLOOKUP(D156,[2]考勤月报!A:E,5,FALSE)</f>
        <v>20</v>
      </c>
      <c r="H156" s="91">
        <f t="shared" si="1"/>
        <v>160</v>
      </c>
      <c r="I156" s="91" t="str">
        <f>VLOOKUP(D156,[2]考勤月报!A:I,9,FALSE)</f>
        <v>179.35</v>
      </c>
      <c r="J156" s="91" t="str">
        <f>VLOOKUP(D156,[2]内控月报!A:E,2,FALSE)</f>
        <v>182.0</v>
      </c>
      <c r="K156" s="101" t="str">
        <f>VLOOKUP(D156,[2]内控月报!A:E,4,FALSE)</f>
        <v>0</v>
      </c>
      <c r="L156" s="101" t="str">
        <f>VLOOKUP(D156,[2]考勤月报!A:J,8,FALSE)</f>
        <v>0</v>
      </c>
      <c r="M156" s="49">
        <f>VLOOKUP(D156,质量分!A:C,3,FALSE)</f>
        <v>97</v>
      </c>
      <c r="N156" s="110">
        <v>87</v>
      </c>
      <c r="O156" s="111">
        <v>8</v>
      </c>
      <c r="P156" s="35" t="s">
        <v>23</v>
      </c>
      <c r="Q156" s="116" t="s">
        <v>550</v>
      </c>
      <c r="R156"/>
    </row>
    <row r="157" spans="1:18" s="22" customFormat="1" ht="49.5" customHeight="1">
      <c r="A157" s="119"/>
      <c r="B157" s="119"/>
      <c r="C157" s="119"/>
      <c r="D157" s="36" t="s">
        <v>551</v>
      </c>
      <c r="E157" s="89" t="s">
        <v>552</v>
      </c>
      <c r="F157" s="90" t="s">
        <v>43</v>
      </c>
      <c r="G157" s="83">
        <f>VLOOKUP(D157,[2]考勤月报!A:E,5,FALSE)</f>
        <v>16.5</v>
      </c>
      <c r="H157" s="91">
        <f t="shared" si="1"/>
        <v>132</v>
      </c>
      <c r="I157" s="91" t="str">
        <f>VLOOKUP(D157,[2]考勤月报!A:I,9,FALSE)</f>
        <v>92.03</v>
      </c>
      <c r="J157" s="91" t="str">
        <f>VLOOKUP(D157,[2]内控月报!A:E,2,FALSE)</f>
        <v>177.0</v>
      </c>
      <c r="K157" s="101" t="str">
        <f>VLOOKUP(D157,[2]内控月报!A:E,4,FALSE)</f>
        <v>0</v>
      </c>
      <c r="L157" s="101" t="str">
        <f>VLOOKUP(D157,[2]考勤月报!A:J,8,FALSE)</f>
        <v>0</v>
      </c>
      <c r="M157" s="49">
        <f>VLOOKUP(D157,质量分!A:C,3,FALSE)</f>
        <v>100</v>
      </c>
      <c r="N157" s="110">
        <v>88</v>
      </c>
      <c r="O157" s="111">
        <v>8</v>
      </c>
      <c r="P157" s="35" t="s">
        <v>23</v>
      </c>
      <c r="Q157" s="116" t="s">
        <v>553</v>
      </c>
      <c r="R157" t="s">
        <v>491</v>
      </c>
    </row>
    <row r="158" spans="1:18" s="22" customFormat="1" ht="49.5" customHeight="1">
      <c r="A158" s="119"/>
      <c r="B158" s="119"/>
      <c r="C158" s="119"/>
      <c r="D158" s="36" t="s">
        <v>554</v>
      </c>
      <c r="E158" s="89" t="s">
        <v>555</v>
      </c>
      <c r="F158" s="90" t="s">
        <v>43</v>
      </c>
      <c r="G158" s="83">
        <f>VLOOKUP(D158,[2]考勤月报!A:E,5,FALSE)</f>
        <v>21</v>
      </c>
      <c r="H158" s="91">
        <f t="shared" si="1"/>
        <v>168</v>
      </c>
      <c r="I158" s="91" t="str">
        <f>VLOOKUP(D158,[2]考勤月报!A:I,9,FALSE)</f>
        <v>187.86</v>
      </c>
      <c r="J158" s="91" t="str">
        <f>VLOOKUP(D158,[2]内控月报!A:E,2,FALSE)</f>
        <v>185.0</v>
      </c>
      <c r="K158" s="101" t="str">
        <f>VLOOKUP(D158,[2]内控月报!A:E,4,FALSE)</f>
        <v>0</v>
      </c>
      <c r="L158" s="101" t="str">
        <f>VLOOKUP(D158,[2]考勤月报!A:J,8,FALSE)</f>
        <v>0</v>
      </c>
      <c r="M158" s="49">
        <f>VLOOKUP(D158,质量分!A:C,3,FALSE)</f>
        <v>100</v>
      </c>
      <c r="N158" s="110">
        <v>84</v>
      </c>
      <c r="O158" s="111">
        <v>8</v>
      </c>
      <c r="P158" s="35" t="s">
        <v>23</v>
      </c>
      <c r="Q158" s="116" t="s">
        <v>556</v>
      </c>
      <c r="R158" t="s">
        <v>512</v>
      </c>
    </row>
    <row r="159" spans="1:18" s="22" customFormat="1" ht="49.5" customHeight="1">
      <c r="A159" s="119"/>
      <c r="B159" s="119"/>
      <c r="C159" s="119"/>
      <c r="D159" s="36" t="s">
        <v>557</v>
      </c>
      <c r="E159" s="100" t="s">
        <v>558</v>
      </c>
      <c r="F159" s="90" t="s">
        <v>27</v>
      </c>
      <c r="G159" s="83">
        <f>VLOOKUP(D159,[2]考勤月报!A:E,5,FALSE)</f>
        <v>20</v>
      </c>
      <c r="H159" s="91">
        <f t="shared" si="1"/>
        <v>160</v>
      </c>
      <c r="I159" s="91" t="str">
        <f>VLOOKUP(D159,[2]考勤月报!A:I,9,FALSE)</f>
        <v>179.58</v>
      </c>
      <c r="J159" s="91" t="str">
        <f>VLOOKUP(D159,[2]内控月报!A:E,2,FALSE)</f>
        <v>184.0</v>
      </c>
      <c r="K159" s="101" t="str">
        <f>VLOOKUP(D159,[2]内控月报!A:E,4,FALSE)</f>
        <v>0</v>
      </c>
      <c r="L159" s="101" t="str">
        <f>VLOOKUP(D159,[2]考勤月报!A:J,8,FALSE)</f>
        <v>0</v>
      </c>
      <c r="M159" s="49">
        <f>VLOOKUP(D159,质量分!A:C,3,FALSE)</f>
        <v>100</v>
      </c>
      <c r="N159" s="110">
        <v>89</v>
      </c>
      <c r="O159" s="111">
        <v>8</v>
      </c>
      <c r="P159" s="35" t="s">
        <v>23</v>
      </c>
      <c r="Q159" s="116" t="s">
        <v>559</v>
      </c>
      <c r="R159"/>
    </row>
    <row r="160" spans="1:18" s="22" customFormat="1" ht="66" customHeight="1">
      <c r="A160" s="119"/>
      <c r="B160" s="119"/>
      <c r="C160" s="119"/>
      <c r="D160" s="36" t="s">
        <v>560</v>
      </c>
      <c r="E160" s="89" t="s">
        <v>561</v>
      </c>
      <c r="F160" s="90" t="s">
        <v>328</v>
      </c>
      <c r="G160" s="83">
        <f>VLOOKUP(D160,[2]考勤月报!A:E,5,FALSE)</f>
        <v>18</v>
      </c>
      <c r="H160" s="91">
        <f t="shared" si="1"/>
        <v>144</v>
      </c>
      <c r="I160" s="91" t="str">
        <f>VLOOKUP(D160,[2]考勤月报!A:I,9,FALSE)</f>
        <v>157.21</v>
      </c>
      <c r="J160" s="91" t="str">
        <f>VLOOKUP(D160,[2]内控月报!A:E,2,FALSE)</f>
        <v>156.5</v>
      </c>
      <c r="K160" s="101" t="str">
        <f>VLOOKUP(D160,[2]内控月报!A:E,4,FALSE)</f>
        <v>0</v>
      </c>
      <c r="L160" s="101" t="str">
        <f>VLOOKUP(D160,[2]考勤月报!A:J,8,FALSE)</f>
        <v>0</v>
      </c>
      <c r="M160" s="49">
        <f>VLOOKUP(D160,质量分!A:C,3,FALSE)</f>
        <v>100</v>
      </c>
      <c r="N160" s="110">
        <v>85</v>
      </c>
      <c r="O160" s="111">
        <v>8</v>
      </c>
      <c r="P160" s="35" t="s">
        <v>23</v>
      </c>
      <c r="Q160" s="116" t="s">
        <v>562</v>
      </c>
      <c r="R160" t="s">
        <v>512</v>
      </c>
    </row>
    <row r="161" spans="1:18" s="22" customFormat="1" ht="49.5" customHeight="1">
      <c r="A161" s="119"/>
      <c r="B161" s="120"/>
      <c r="C161" s="119"/>
      <c r="D161" s="36" t="s">
        <v>563</v>
      </c>
      <c r="E161" s="100" t="s">
        <v>564</v>
      </c>
      <c r="F161" s="90" t="s">
        <v>328</v>
      </c>
      <c r="G161" s="83">
        <f>VLOOKUP(D161,[2]考勤月报!A:E,5,FALSE)</f>
        <v>19.625</v>
      </c>
      <c r="H161" s="91">
        <f t="shared" si="1"/>
        <v>157</v>
      </c>
      <c r="I161" s="91" t="str">
        <f>VLOOKUP(D161,[2]考勤月报!A:I,9,FALSE)</f>
        <v>174.21</v>
      </c>
      <c r="J161" s="91" t="str">
        <f>VLOOKUP(D161,[2]内控月报!A:E,2,FALSE)</f>
        <v>171.5</v>
      </c>
      <c r="K161" s="101" t="str">
        <f>VLOOKUP(D161,[2]内控月报!A:E,4,FALSE)</f>
        <v>0</v>
      </c>
      <c r="L161" s="101" t="str">
        <f>VLOOKUP(D161,[2]考勤月报!A:J,8,FALSE)</f>
        <v>0</v>
      </c>
      <c r="M161" s="49">
        <f>VLOOKUP(D161,质量分!A:C,3,FALSE)</f>
        <v>100</v>
      </c>
      <c r="N161" s="110">
        <v>86</v>
      </c>
      <c r="O161" s="111">
        <v>8</v>
      </c>
      <c r="P161" s="35" t="s">
        <v>23</v>
      </c>
      <c r="Q161" s="116" t="s">
        <v>565</v>
      </c>
      <c r="R161"/>
    </row>
    <row r="162" spans="1:18" ht="49.5" customHeight="1">
      <c r="A162" s="119"/>
      <c r="B162" s="122" t="s">
        <v>566</v>
      </c>
      <c r="C162" s="119"/>
      <c r="D162" s="36" t="s">
        <v>567</v>
      </c>
      <c r="E162" s="92" t="s">
        <v>568</v>
      </c>
      <c r="F162" s="93" t="s">
        <v>43</v>
      </c>
      <c r="G162" s="94">
        <f>VLOOKUP(D162,[2]考勤月报!A:E,5,FALSE)</f>
        <v>21</v>
      </c>
      <c r="H162" s="95">
        <f t="shared" si="1"/>
        <v>168</v>
      </c>
      <c r="I162" s="95" t="str">
        <f>VLOOKUP(D162,[2]考勤月报!A:I,9,FALSE)</f>
        <v>194.26</v>
      </c>
      <c r="J162" s="95" t="str">
        <f>VLOOKUP(D162,[2]内控月报!A:E,2,FALSE)</f>
        <v>191.0</v>
      </c>
      <c r="K162" s="103" t="str">
        <f>VLOOKUP(D162,[2]内控月报!A:E,4,FALSE)</f>
        <v>0</v>
      </c>
      <c r="L162" s="103" t="str">
        <f>VLOOKUP(D162,[2]考勤月报!A:J,8,FALSE)</f>
        <v>1</v>
      </c>
      <c r="M162" s="49">
        <f>VLOOKUP(D162,质量分!A:C,3,FALSE)</f>
        <v>100</v>
      </c>
      <c r="N162" s="112">
        <v>90</v>
      </c>
      <c r="O162" s="113">
        <v>9</v>
      </c>
      <c r="P162" s="35" t="s">
        <v>46</v>
      </c>
      <c r="Q162" s="79" t="s">
        <v>569</v>
      </c>
      <c r="R162" t="s">
        <v>491</v>
      </c>
    </row>
    <row r="163" spans="1:18" ht="16.5" customHeight="1">
      <c r="A163" s="119"/>
      <c r="B163" s="119"/>
      <c r="C163" s="119"/>
      <c r="D163" s="36" t="s">
        <v>570</v>
      </c>
      <c r="E163" s="61" t="s">
        <v>571</v>
      </c>
      <c r="F163" s="36" t="s">
        <v>43</v>
      </c>
      <c r="G163" s="83">
        <f>VLOOKUP(D163,[2]考勤月报!A:E,5,FALSE)</f>
        <v>20</v>
      </c>
      <c r="H163" s="35">
        <f t="shared" si="1"/>
        <v>160</v>
      </c>
      <c r="I163" s="35">
        <f>VLOOKUP(D163,[2]考勤月报!A:I,9,FALSE)</f>
        <v>204.5</v>
      </c>
      <c r="J163" s="35" t="str">
        <f>VLOOKUP(D163,[2]内控月报!A:E,2,FALSE)</f>
        <v>206.5</v>
      </c>
      <c r="K163" s="38" t="str">
        <f>VLOOKUP(D163,[2]内控月报!A:E,4,FALSE)</f>
        <v>0</v>
      </c>
      <c r="L163" s="101" t="str">
        <f>VLOOKUP(D163,[2]考勤月报!A:J,8,FALSE)</f>
        <v>6</v>
      </c>
      <c r="M163" s="49">
        <f>VLOOKUP(D163,质量分!A:C,3,FALSE)</f>
        <v>100</v>
      </c>
      <c r="N163" s="105">
        <v>88</v>
      </c>
      <c r="O163" s="106">
        <v>8</v>
      </c>
      <c r="P163" s="35" t="s">
        <v>23</v>
      </c>
      <c r="Q163" s="79" t="s">
        <v>572</v>
      </c>
    </row>
    <row r="164" spans="1:18" ht="66" customHeight="1">
      <c r="A164" s="119"/>
      <c r="B164" s="119"/>
      <c r="C164" s="119"/>
      <c r="D164" s="36" t="s">
        <v>573</v>
      </c>
      <c r="E164" s="92" t="s">
        <v>574</v>
      </c>
      <c r="F164" s="93" t="s">
        <v>35</v>
      </c>
      <c r="G164" s="94">
        <f>VLOOKUP(D164,[2]考勤月报!A:E,5,FALSE)</f>
        <v>20</v>
      </c>
      <c r="H164" s="95">
        <f t="shared" si="1"/>
        <v>160</v>
      </c>
      <c r="I164" s="95" t="str">
        <f>VLOOKUP(D164,[2]考勤月报!A:I,9,FALSE)</f>
        <v>201.18</v>
      </c>
      <c r="J164" s="95" t="str">
        <f>VLOOKUP(D164,[2]内控月报!A:E,2,FALSE)</f>
        <v>193.25</v>
      </c>
      <c r="K164" s="103" t="str">
        <f>VLOOKUP(D164,[2]内控月报!A:E,4,FALSE)</f>
        <v>0</v>
      </c>
      <c r="L164" s="103" t="str">
        <f>VLOOKUP(D164,[2]考勤月报!A:J,8,FALSE)</f>
        <v>0</v>
      </c>
      <c r="M164" s="49">
        <f>VLOOKUP(D164,质量分!A:C,3,FALSE)</f>
        <v>100</v>
      </c>
      <c r="N164" s="112">
        <v>88</v>
      </c>
      <c r="O164" s="113">
        <v>9</v>
      </c>
      <c r="P164" s="35" t="s">
        <v>46</v>
      </c>
      <c r="Q164" s="79" t="s">
        <v>575</v>
      </c>
      <c r="R164" t="s">
        <v>491</v>
      </c>
    </row>
    <row r="165" spans="1:18" ht="33" customHeight="1">
      <c r="A165" s="120"/>
      <c r="B165" s="120"/>
      <c r="C165" s="120"/>
      <c r="D165" s="36" t="s">
        <v>576</v>
      </c>
      <c r="E165" s="61" t="s">
        <v>577</v>
      </c>
      <c r="F165" s="36" t="s">
        <v>43</v>
      </c>
      <c r="G165" s="83">
        <f>VLOOKUP(D165,[2]考勤月报!A:E,5,FALSE)</f>
        <v>20.675000000000001</v>
      </c>
      <c r="H165" s="35">
        <f t="shared" si="1"/>
        <v>165.4</v>
      </c>
      <c r="I165" s="35" t="str">
        <f>VLOOKUP(D165,[2]考勤月报!A:I,9,FALSE)</f>
        <v>188.55</v>
      </c>
      <c r="J165" s="35" t="str">
        <f>VLOOKUP(D165,[2]内控月报!A:E,2,FALSE)</f>
        <v>179.0</v>
      </c>
      <c r="K165" s="38" t="str">
        <f>VLOOKUP(D165,[2]内控月报!A:E,4,FALSE)</f>
        <v>0</v>
      </c>
      <c r="L165" s="101" t="str">
        <f>VLOOKUP(D165,[2]考勤月报!A:J,8,FALSE)</f>
        <v>0</v>
      </c>
      <c r="M165" s="49">
        <f>VLOOKUP(D165,质量分!A:C,3,FALSE)</f>
        <v>94</v>
      </c>
      <c r="N165" s="105">
        <v>87</v>
      </c>
      <c r="O165" s="106">
        <v>8</v>
      </c>
      <c r="P165" s="35" t="s">
        <v>23</v>
      </c>
      <c r="Q165" s="79" t="s">
        <v>578</v>
      </c>
    </row>
  </sheetData>
  <autoFilter ref="P1:P165" xr:uid="{00000000-0009-0000-0000-000000000000}"/>
  <mergeCells count="39">
    <mergeCell ref="A83:A101"/>
    <mergeCell ref="A126:A132"/>
    <mergeCell ref="B99:B101"/>
    <mergeCell ref="A2:A43"/>
    <mergeCell ref="A133:A165"/>
    <mergeCell ref="B137:B145"/>
    <mergeCell ref="A113:A125"/>
    <mergeCell ref="A102:A112"/>
    <mergeCell ref="B18:B31"/>
    <mergeCell ref="B146:B154"/>
    <mergeCell ref="B107:B112"/>
    <mergeCell ref="B57:B62"/>
    <mergeCell ref="B32:B38"/>
    <mergeCell ref="B126:B132"/>
    <mergeCell ref="B5:B11"/>
    <mergeCell ref="C113:C125"/>
    <mergeCell ref="C83:C101"/>
    <mergeCell ref="B12:B17"/>
    <mergeCell ref="B83:B87"/>
    <mergeCell ref="C69:C82"/>
    <mergeCell ref="B88:B89"/>
    <mergeCell ref="B44:B56"/>
    <mergeCell ref="C2:C43"/>
    <mergeCell ref="C126:C132"/>
    <mergeCell ref="A69:A82"/>
    <mergeCell ref="B162:B165"/>
    <mergeCell ref="B2:B4"/>
    <mergeCell ref="B69:B78"/>
    <mergeCell ref="B102:B106"/>
    <mergeCell ref="B133:B136"/>
    <mergeCell ref="C102:C112"/>
    <mergeCell ref="C44:C68"/>
    <mergeCell ref="B113:B123"/>
    <mergeCell ref="B64:B67"/>
    <mergeCell ref="B90:B98"/>
    <mergeCell ref="B155:B161"/>
    <mergeCell ref="B39:B43"/>
    <mergeCell ref="C133:C165"/>
    <mergeCell ref="A44:A68"/>
  </mergeCells>
  <phoneticPr fontId="30" type="noConversion"/>
  <conditionalFormatting sqref="A44:A45">
    <cfRule type="duplicateValues" dxfId="137" priority="901"/>
  </conditionalFormatting>
  <conditionalFormatting sqref="A58:A63">
    <cfRule type="duplicateValues" dxfId="136" priority="900"/>
  </conditionalFormatting>
  <conditionalFormatting sqref="A102:A112">
    <cfRule type="duplicateValues" dxfId="135" priority="761"/>
  </conditionalFormatting>
  <conditionalFormatting sqref="A113:A125">
    <cfRule type="duplicateValues" dxfId="134" priority="747"/>
  </conditionalFormatting>
  <conditionalFormatting sqref="A126">
    <cfRule type="duplicateValues" dxfId="133" priority="753"/>
  </conditionalFormatting>
  <conditionalFormatting sqref="A133:A165">
    <cfRule type="duplicateValues" dxfId="132" priority="803"/>
  </conditionalFormatting>
  <conditionalFormatting sqref="A166:A1048576">
    <cfRule type="duplicateValues" dxfId="131" priority="12493"/>
  </conditionalFormatting>
  <conditionalFormatting sqref="B79:B82">
    <cfRule type="duplicateValues" dxfId="130" priority="191"/>
  </conditionalFormatting>
  <conditionalFormatting sqref="B124:B125">
    <cfRule type="duplicateValues" dxfId="129" priority="198"/>
  </conditionalFormatting>
  <conditionalFormatting sqref="D1 D166:D1048576">
    <cfRule type="duplicateValues" dxfId="128" priority="12495"/>
  </conditionalFormatting>
  <conditionalFormatting sqref="D2:D4 D6:D8 D11:D15 D19:D27 D29:D33 D36:D40">
    <cfRule type="duplicateValues" dxfId="127" priority="93"/>
  </conditionalFormatting>
  <conditionalFormatting sqref="D5">
    <cfRule type="duplicateValues" dxfId="126" priority="74"/>
  </conditionalFormatting>
  <conditionalFormatting sqref="D9">
    <cfRule type="duplicateValues" dxfId="125" priority="62"/>
  </conditionalFormatting>
  <conditionalFormatting sqref="D10">
    <cfRule type="duplicateValues" dxfId="124" priority="57"/>
  </conditionalFormatting>
  <conditionalFormatting sqref="D16">
    <cfRule type="duplicateValues" dxfId="123" priority="47"/>
  </conditionalFormatting>
  <conditionalFormatting sqref="D17:D18">
    <cfRule type="duplicateValues" dxfId="122" priority="81"/>
  </conditionalFormatting>
  <conditionalFormatting sqref="D28">
    <cfRule type="duplicateValues" dxfId="121" priority="91"/>
  </conditionalFormatting>
  <conditionalFormatting sqref="D34">
    <cfRule type="duplicateValues" dxfId="120" priority="90"/>
  </conditionalFormatting>
  <conditionalFormatting sqref="D35">
    <cfRule type="duplicateValues" dxfId="119" priority="87"/>
  </conditionalFormatting>
  <conditionalFormatting sqref="D41">
    <cfRule type="duplicateValues" dxfId="118" priority="76"/>
  </conditionalFormatting>
  <conditionalFormatting sqref="D42">
    <cfRule type="duplicateValues" dxfId="117" priority="52"/>
  </conditionalFormatting>
  <conditionalFormatting sqref="D43">
    <cfRule type="duplicateValues" dxfId="116" priority="64"/>
  </conditionalFormatting>
  <conditionalFormatting sqref="D44:D45 D48:D49 D52:D53 D55:D58">
    <cfRule type="duplicateValues" dxfId="115" priority="154"/>
  </conditionalFormatting>
  <conditionalFormatting sqref="D46:D47">
    <cfRule type="duplicateValues" dxfId="114" priority="152"/>
  </conditionalFormatting>
  <conditionalFormatting sqref="D50">
    <cfRule type="duplicateValues" dxfId="113" priority="150"/>
  </conditionalFormatting>
  <conditionalFormatting sqref="D51">
    <cfRule type="duplicateValues" dxfId="112" priority="127"/>
  </conditionalFormatting>
  <conditionalFormatting sqref="D54">
    <cfRule type="duplicateValues" dxfId="111" priority="148"/>
  </conditionalFormatting>
  <conditionalFormatting sqref="D59:D64">
    <cfRule type="duplicateValues" dxfId="110" priority="146"/>
  </conditionalFormatting>
  <conditionalFormatting sqref="D65:D67">
    <cfRule type="duplicateValues" dxfId="109" priority="132"/>
  </conditionalFormatting>
  <conditionalFormatting sqref="D68">
    <cfRule type="duplicateValues" dxfId="108" priority="98"/>
  </conditionalFormatting>
  <conditionalFormatting sqref="D69:D77 D79 D81:D82">
    <cfRule type="duplicateValues" dxfId="107" priority="196"/>
  </conditionalFormatting>
  <conditionalFormatting sqref="D78">
    <cfRule type="duplicateValues" dxfId="106" priority="195"/>
  </conditionalFormatting>
  <conditionalFormatting sqref="D80">
    <cfRule type="duplicateValues" dxfId="105" priority="192"/>
  </conditionalFormatting>
  <conditionalFormatting sqref="D83">
    <cfRule type="duplicateValues" dxfId="104" priority="249"/>
  </conditionalFormatting>
  <conditionalFormatting sqref="D84 D87:D88 D90:D93 D98:D100">
    <cfRule type="duplicateValues" dxfId="103" priority="267"/>
  </conditionalFormatting>
  <conditionalFormatting sqref="D85">
    <cfRule type="duplicateValues" dxfId="102" priority="265"/>
  </conditionalFormatting>
  <conditionalFormatting sqref="D86">
    <cfRule type="duplicateValues" dxfId="101" priority="260"/>
  </conditionalFormatting>
  <conditionalFormatting sqref="D89">
    <cfRule type="duplicateValues" dxfId="100" priority="258"/>
  </conditionalFormatting>
  <conditionalFormatting sqref="D94:D97">
    <cfRule type="duplicateValues" dxfId="99" priority="248"/>
  </conditionalFormatting>
  <conditionalFormatting sqref="D101">
    <cfRule type="duplicateValues" dxfId="98" priority="243"/>
  </conditionalFormatting>
  <conditionalFormatting sqref="D102:D109">
    <cfRule type="duplicateValues" dxfId="97" priority="186"/>
  </conditionalFormatting>
  <conditionalFormatting sqref="D110">
    <cfRule type="duplicateValues" dxfId="96" priority="173"/>
  </conditionalFormatting>
  <conditionalFormatting sqref="D111">
    <cfRule type="duplicateValues" dxfId="95" priority="165"/>
  </conditionalFormatting>
  <conditionalFormatting sqref="D113:D119">
    <cfRule type="duplicateValues" dxfId="94" priority="240"/>
  </conditionalFormatting>
  <conditionalFormatting sqref="D120">
    <cfRule type="duplicateValues" dxfId="93" priority="214"/>
  </conditionalFormatting>
  <conditionalFormatting sqref="D121">
    <cfRule type="duplicateValues" dxfId="92" priority="231"/>
  </conditionalFormatting>
  <conditionalFormatting sqref="D122">
    <cfRule type="duplicateValues" dxfId="91" priority="233"/>
  </conditionalFormatting>
  <conditionalFormatting sqref="D123">
    <cfRule type="duplicateValues" dxfId="90" priority="232"/>
  </conditionalFormatting>
  <conditionalFormatting sqref="D124:D125">
    <cfRule type="duplicateValues" dxfId="89" priority="234"/>
  </conditionalFormatting>
  <conditionalFormatting sqref="D126:D130 D132">
    <cfRule type="duplicateValues" dxfId="88" priority="42"/>
  </conditionalFormatting>
  <conditionalFormatting sqref="D131">
    <cfRule type="duplicateValues" dxfId="87" priority="39"/>
  </conditionalFormatting>
  <conditionalFormatting sqref="D133">
    <cfRule type="duplicateValues" dxfId="86" priority="278"/>
  </conditionalFormatting>
  <conditionalFormatting sqref="D134 D136:D142 D146:D150 D155:D158 D162:D164">
    <cfRule type="duplicateValues" dxfId="85" priority="401"/>
  </conditionalFormatting>
  <conditionalFormatting sqref="D135">
    <cfRule type="duplicateValues" dxfId="84" priority="285"/>
  </conditionalFormatting>
  <conditionalFormatting sqref="D143">
    <cfRule type="duplicateValues" dxfId="83" priority="393"/>
  </conditionalFormatting>
  <conditionalFormatting sqref="D144">
    <cfRule type="duplicateValues" dxfId="82" priority="335"/>
  </conditionalFormatting>
  <conditionalFormatting sqref="D145">
    <cfRule type="duplicateValues" dxfId="81" priority="331"/>
  </conditionalFormatting>
  <conditionalFormatting sqref="D151">
    <cfRule type="duplicateValues" dxfId="80" priority="303"/>
  </conditionalFormatting>
  <conditionalFormatting sqref="D152">
    <cfRule type="duplicateValues" dxfId="79" priority="309"/>
  </conditionalFormatting>
  <conditionalFormatting sqref="D153">
    <cfRule type="duplicateValues" dxfId="78" priority="297"/>
  </conditionalFormatting>
  <conditionalFormatting sqref="D154">
    <cfRule type="duplicateValues" dxfId="77" priority="391"/>
  </conditionalFormatting>
  <conditionalFormatting sqref="D159">
    <cfRule type="duplicateValues" dxfId="76" priority="344"/>
  </conditionalFormatting>
  <conditionalFormatting sqref="D160:D161">
    <cfRule type="duplicateValues" dxfId="75" priority="343"/>
  </conditionalFormatting>
  <conditionalFormatting sqref="D165">
    <cfRule type="duplicateValues" dxfId="74" priority="339"/>
  </conditionalFormatting>
  <conditionalFormatting sqref="D112:F112">
    <cfRule type="duplicateValues" dxfId="73" priority="159"/>
  </conditionalFormatting>
  <conditionalFormatting sqref="E2:E4 E6:E8 E11:E15 E19:E33 E36:E40">
    <cfRule type="duplicateValues" dxfId="72" priority="92"/>
  </conditionalFormatting>
  <conditionalFormatting sqref="E5">
    <cfRule type="duplicateValues" dxfId="71" priority="86"/>
  </conditionalFormatting>
  <conditionalFormatting sqref="E9">
    <cfRule type="duplicateValues" dxfId="70" priority="61"/>
  </conditionalFormatting>
  <conditionalFormatting sqref="E10">
    <cfRule type="duplicateValues" dxfId="69" priority="56"/>
  </conditionalFormatting>
  <conditionalFormatting sqref="E16">
    <cfRule type="duplicateValues" dxfId="68" priority="46"/>
  </conditionalFormatting>
  <conditionalFormatting sqref="E17:E18">
    <cfRule type="duplicateValues" dxfId="67" priority="80"/>
  </conditionalFormatting>
  <conditionalFormatting sqref="E34">
    <cfRule type="duplicateValues" dxfId="66" priority="89"/>
  </conditionalFormatting>
  <conditionalFormatting sqref="E35">
    <cfRule type="duplicateValues" dxfId="65" priority="88"/>
  </conditionalFormatting>
  <conditionalFormatting sqref="E41">
    <cfRule type="duplicateValues" dxfId="64" priority="75"/>
  </conditionalFormatting>
  <conditionalFormatting sqref="E42">
    <cfRule type="duplicateValues" dxfId="63" priority="51"/>
  </conditionalFormatting>
  <conditionalFormatting sqref="E43">
    <cfRule type="duplicateValues" dxfId="62" priority="63"/>
  </conditionalFormatting>
  <conditionalFormatting sqref="E44:E45 E48:E49 E52:E53 E55:E58">
    <cfRule type="duplicateValues" dxfId="61" priority="155"/>
  </conditionalFormatting>
  <conditionalFormatting sqref="E46:E47">
    <cfRule type="duplicateValues" dxfId="60" priority="153"/>
  </conditionalFormatting>
  <conditionalFormatting sqref="E50">
    <cfRule type="duplicateValues" dxfId="59" priority="151"/>
  </conditionalFormatting>
  <conditionalFormatting sqref="E51">
    <cfRule type="duplicateValues" dxfId="58" priority="128"/>
  </conditionalFormatting>
  <conditionalFormatting sqref="E54">
    <cfRule type="duplicateValues" dxfId="57" priority="149"/>
  </conditionalFormatting>
  <conditionalFormatting sqref="E59:E64">
    <cfRule type="duplicateValues" dxfId="56" priority="147"/>
  </conditionalFormatting>
  <conditionalFormatting sqref="E65:E67">
    <cfRule type="duplicateValues" dxfId="55" priority="133"/>
  </conditionalFormatting>
  <conditionalFormatting sqref="E68">
    <cfRule type="duplicateValues" dxfId="54" priority="99"/>
  </conditionalFormatting>
  <conditionalFormatting sqref="E69:E77 E79 E81:E82">
    <cfRule type="duplicateValues" dxfId="53" priority="197"/>
  </conditionalFormatting>
  <conditionalFormatting sqref="E78">
    <cfRule type="duplicateValues" dxfId="52" priority="194"/>
  </conditionalFormatting>
  <conditionalFormatting sqref="E80">
    <cfRule type="duplicateValues" dxfId="51" priority="193"/>
  </conditionalFormatting>
  <conditionalFormatting sqref="E83">
    <cfRule type="duplicateValues" dxfId="50" priority="250"/>
  </conditionalFormatting>
  <conditionalFormatting sqref="E84 E87:E88 E90:E93 E98:E100">
    <cfRule type="duplicateValues" dxfId="49" priority="268"/>
  </conditionalFormatting>
  <conditionalFormatting sqref="E85">
    <cfRule type="duplicateValues" dxfId="48" priority="266"/>
  </conditionalFormatting>
  <conditionalFormatting sqref="E86">
    <cfRule type="duplicateValues" dxfId="47" priority="261"/>
  </conditionalFormatting>
  <conditionalFormatting sqref="E89">
    <cfRule type="duplicateValues" dxfId="46" priority="259"/>
  </conditionalFormatting>
  <conditionalFormatting sqref="E94">
    <cfRule type="duplicateValues" dxfId="45" priority="257"/>
  </conditionalFormatting>
  <conditionalFormatting sqref="E95">
    <cfRule type="duplicateValues" dxfId="44" priority="256"/>
  </conditionalFormatting>
  <conditionalFormatting sqref="E96">
    <cfRule type="duplicateValues" dxfId="43" priority="255"/>
  </conditionalFormatting>
  <conditionalFormatting sqref="E97">
    <cfRule type="duplicateValues" dxfId="42" priority="254"/>
  </conditionalFormatting>
  <conditionalFormatting sqref="E101">
    <cfRule type="duplicateValues" dxfId="41" priority="244"/>
  </conditionalFormatting>
  <conditionalFormatting sqref="E102:E109">
    <cfRule type="duplicateValues" dxfId="40" priority="187"/>
  </conditionalFormatting>
  <conditionalFormatting sqref="E110">
    <cfRule type="duplicateValues" dxfId="39" priority="174"/>
  </conditionalFormatting>
  <conditionalFormatting sqref="E113:E119 E121:E125">
    <cfRule type="duplicateValues" dxfId="38" priority="241"/>
  </conditionalFormatting>
  <conditionalFormatting sqref="E120">
    <cfRule type="duplicateValues" dxfId="37" priority="213"/>
  </conditionalFormatting>
  <conditionalFormatting sqref="E126:E130 E132">
    <cfRule type="duplicateValues" dxfId="36" priority="43"/>
  </conditionalFormatting>
  <conditionalFormatting sqref="E131">
    <cfRule type="duplicateValues" dxfId="35" priority="40"/>
  </conditionalFormatting>
  <conditionalFormatting sqref="E133 E155:E156 E162">
    <cfRule type="duplicateValues" dxfId="34" priority="29"/>
  </conditionalFormatting>
  <conditionalFormatting sqref="E145">
    <cfRule type="duplicateValues" dxfId="33" priority="26"/>
  </conditionalFormatting>
  <conditionalFormatting sqref="E157">
    <cfRule type="duplicateValues" dxfId="32" priority="28"/>
  </conditionalFormatting>
  <conditionalFormatting sqref="E163:E164">
    <cfRule type="duplicateValues" dxfId="31" priority="27"/>
  </conditionalFormatting>
  <conditionalFormatting sqref="E166:E1048576">
    <cfRule type="duplicateValues" dxfId="30" priority="12491"/>
  </conditionalFormatting>
  <conditionalFormatting sqref="E111:F111">
    <cfRule type="duplicateValues" dxfId="29" priority="166"/>
  </conditionalFormatting>
  <conditionalFormatting sqref="H1">
    <cfRule type="dataBar" priority="279">
      <dataBar>
        <cfvo type="num" val="0"/>
        <cfvo type="num" val="260"/>
        <color rgb="FFFF0000"/>
      </dataBar>
    </cfRule>
  </conditionalFormatting>
  <conditionalFormatting sqref="I5">
    <cfRule type="dataBar" priority="84">
      <dataBar>
        <cfvo type="num" val="0"/>
        <cfvo type="num" val="260"/>
        <color rgb="FFFF0000"/>
      </dataBar>
    </cfRule>
    <cfRule type="dataBar" priority="85">
      <dataBar>
        <cfvo type="min"/>
        <cfvo type="max"/>
        <color rgb="FFFF555A"/>
      </dataBar>
    </cfRule>
  </conditionalFormatting>
  <conditionalFormatting sqref="I17:I18">
    <cfRule type="dataBar" priority="83">
      <dataBar>
        <cfvo type="min"/>
        <cfvo type="max"/>
        <color rgb="FFFF555A"/>
      </dataBar>
    </cfRule>
    <cfRule type="dataBar" priority="82">
      <dataBar>
        <cfvo type="num" val="0"/>
        <cfvo type="num" val="260"/>
        <color rgb="FFFF0000"/>
      </dataBar>
    </cfRule>
  </conditionalFormatting>
  <conditionalFormatting sqref="I107">
    <cfRule type="dataBar" priority="185">
      <dataBar>
        <cfvo type="min"/>
        <cfvo type="max"/>
        <color rgb="FFFF555A"/>
      </dataBar>
    </cfRule>
    <cfRule type="dataBar" priority="184">
      <dataBar>
        <cfvo type="num" val="0"/>
        <cfvo type="num" val="260"/>
        <color rgb="FFFF0000"/>
      </dataBar>
    </cfRule>
  </conditionalFormatting>
  <conditionalFormatting sqref="I108">
    <cfRule type="dataBar" priority="182">
      <dataBar>
        <cfvo type="num" val="0"/>
        <cfvo type="num" val="260"/>
        <color rgb="FFFF0000"/>
      </dataBar>
    </cfRule>
    <cfRule type="dataBar" priority="183">
      <dataBar>
        <cfvo type="min"/>
        <cfvo type="max"/>
        <color rgb="FFFF555A"/>
      </dataBar>
    </cfRule>
  </conditionalFormatting>
  <conditionalFormatting sqref="I109">
    <cfRule type="dataBar" priority="180">
      <dataBar>
        <cfvo type="num" val="0"/>
        <cfvo type="num" val="260"/>
        <color rgb="FFFF0000"/>
      </dataBar>
    </cfRule>
    <cfRule type="dataBar" priority="181">
      <dataBar>
        <cfvo type="min"/>
        <cfvo type="max"/>
        <color rgb="FFFF555A"/>
      </dataBar>
    </cfRule>
  </conditionalFormatting>
  <conditionalFormatting sqref="I110">
    <cfRule type="dataBar" priority="176">
      <dataBar>
        <cfvo type="min"/>
        <cfvo type="max"/>
        <color rgb="FFFF555A"/>
      </dataBar>
    </cfRule>
    <cfRule type="dataBar" priority="175">
      <dataBar>
        <cfvo type="num" val="0"/>
        <cfvo type="num" val="260"/>
        <color rgb="FFFF0000"/>
      </dataBar>
    </cfRule>
  </conditionalFormatting>
  <conditionalFormatting sqref="I111">
    <cfRule type="dataBar" priority="167">
      <dataBar>
        <cfvo type="num" val="0"/>
        <cfvo type="num" val="260"/>
        <color rgb="FFFF0000"/>
      </dataBar>
    </cfRule>
    <cfRule type="dataBar" priority="168">
      <dataBar>
        <cfvo type="min"/>
        <cfvo type="max"/>
        <color rgb="FFFF555A"/>
      </dataBar>
    </cfRule>
  </conditionalFormatting>
  <conditionalFormatting sqref="I112">
    <cfRule type="dataBar" priority="161">
      <dataBar>
        <cfvo type="min"/>
        <cfvo type="max"/>
        <color rgb="FFFF555A"/>
      </dataBar>
    </cfRule>
    <cfRule type="dataBar" priority="160">
      <dataBar>
        <cfvo type="num" val="0"/>
        <cfvo type="num" val="260"/>
        <color rgb="FFFF0000"/>
      </dataBar>
    </cfRule>
  </conditionalFormatting>
  <conditionalFormatting sqref="I113">
    <cfRule type="dataBar" priority="227">
      <dataBar>
        <cfvo type="min"/>
        <cfvo type="max"/>
        <color rgb="FFFF555A"/>
      </dataBar>
    </cfRule>
    <cfRule type="dataBar" priority="226">
      <dataBar>
        <cfvo type="num" val="0"/>
        <cfvo type="num" val="260"/>
        <color rgb="FFFF0000"/>
      </dataBar>
    </cfRule>
    <cfRule type="dataBar" priority="225">
      <dataBar>
        <cfvo type="min"/>
        <cfvo type="max"/>
        <color rgb="FFFFB628"/>
      </dataBar>
    </cfRule>
  </conditionalFormatting>
  <conditionalFormatting sqref="I114:I116">
    <cfRule type="dataBar" priority="235">
      <dataBar>
        <cfvo type="min"/>
        <cfvo type="max"/>
        <color rgb="FFFFB628"/>
      </dataBar>
    </cfRule>
    <cfRule type="dataBar" priority="237">
      <dataBar>
        <cfvo type="min"/>
        <cfvo type="max"/>
        <color rgb="FFFF555A"/>
      </dataBar>
    </cfRule>
    <cfRule type="dataBar" priority="236">
      <dataBar>
        <cfvo type="num" val="0"/>
        <cfvo type="num" val="260"/>
        <color rgb="FFFF0000"/>
      </dataBar>
    </cfRule>
  </conditionalFormatting>
  <conditionalFormatting sqref="I118">
    <cfRule type="dataBar" priority="220">
      <dataBar>
        <cfvo type="num" val="0"/>
        <cfvo type="num" val="260"/>
        <color rgb="FFFF0000"/>
      </dataBar>
    </cfRule>
    <cfRule type="dataBar" priority="221">
      <dataBar>
        <cfvo type="min"/>
        <cfvo type="max"/>
        <color rgb="FFFF555A"/>
      </dataBar>
    </cfRule>
  </conditionalFormatting>
  <conditionalFormatting sqref="I119">
    <cfRule type="dataBar" priority="216">
      <dataBar>
        <cfvo type="min"/>
        <cfvo type="max"/>
        <color rgb="FFFF555A"/>
      </dataBar>
    </cfRule>
    <cfRule type="dataBar" priority="215">
      <dataBar>
        <cfvo type="num" val="0"/>
        <cfvo type="num" val="260"/>
        <color rgb="FFFF0000"/>
      </dataBar>
    </cfRule>
  </conditionalFormatting>
  <conditionalFormatting sqref="I120">
    <cfRule type="dataBar" priority="208">
      <dataBar>
        <cfvo type="num" val="0"/>
        <cfvo type="num" val="260"/>
        <color rgb="FFFF0000"/>
      </dataBar>
    </cfRule>
    <cfRule type="dataBar" priority="209">
      <dataBar>
        <cfvo type="min"/>
        <cfvo type="max"/>
        <color rgb="FFFF555A"/>
      </dataBar>
    </cfRule>
  </conditionalFormatting>
  <conditionalFormatting sqref="I126:I129 I132">
    <cfRule type="dataBar" priority="44">
      <dataBar>
        <cfvo type="num" val="0"/>
        <cfvo type="num" val="260"/>
        <color rgb="FFFF0000"/>
      </dataBar>
    </cfRule>
    <cfRule type="dataBar" priority="45">
      <dataBar>
        <cfvo type="min"/>
        <cfvo type="max"/>
        <color rgb="FFFF555A"/>
      </dataBar>
    </cfRule>
  </conditionalFormatting>
  <conditionalFormatting sqref="I133:I134 I136:I150 I154:I165">
    <cfRule type="dataBar" priority="25">
      <dataBar>
        <cfvo type="min"/>
        <cfvo type="max"/>
        <color rgb="FFFF555A"/>
      </dataBar>
    </cfRule>
    <cfRule type="dataBar" priority="24">
      <dataBar>
        <cfvo type="num" val="0"/>
        <cfvo type="num" val="260"/>
        <color rgb="FFFF0000"/>
      </dataBar>
    </cfRule>
  </conditionalFormatting>
  <conditionalFormatting sqref="I135">
    <cfRule type="dataBar" priority="4">
      <dataBar>
        <cfvo type="num" val="0"/>
        <cfvo type="num" val="260"/>
        <color rgb="FFFF0000"/>
      </dataBar>
    </cfRule>
    <cfRule type="dataBar" priority="5">
      <dataBar>
        <cfvo type="min"/>
        <cfvo type="max"/>
        <color rgb="FFFF555A"/>
      </dataBar>
    </cfRule>
  </conditionalFormatting>
  <conditionalFormatting sqref="I151">
    <cfRule type="dataBar" priority="15">
      <dataBar>
        <cfvo type="min"/>
        <cfvo type="max"/>
        <color rgb="FFFF555A"/>
      </dataBar>
    </cfRule>
    <cfRule type="dataBar" priority="14">
      <dataBar>
        <cfvo type="num" val="0"/>
        <cfvo type="num" val="260"/>
        <color rgb="FFFF0000"/>
      </dataBar>
    </cfRule>
  </conditionalFormatting>
  <conditionalFormatting sqref="I152">
    <cfRule type="dataBar" priority="19">
      <dataBar>
        <cfvo type="num" val="0"/>
        <cfvo type="num" val="260"/>
        <color rgb="FFFF0000"/>
      </dataBar>
    </cfRule>
    <cfRule type="dataBar" priority="20">
      <dataBar>
        <cfvo type="min"/>
        <cfvo type="max"/>
        <color rgb="FFFF555A"/>
      </dataBar>
    </cfRule>
  </conditionalFormatting>
  <conditionalFormatting sqref="I153">
    <cfRule type="dataBar" priority="10">
      <dataBar>
        <cfvo type="min"/>
        <cfvo type="max"/>
        <color rgb="FFFF555A"/>
      </dataBar>
    </cfRule>
    <cfRule type="dataBar" priority="9">
      <dataBar>
        <cfvo type="num" val="0"/>
        <cfvo type="num" val="260"/>
        <color rgb="FFFF0000"/>
      </dataBar>
    </cfRule>
  </conditionalFormatting>
  <conditionalFormatting sqref="I1:J1 I166:J1048576">
    <cfRule type="dataBar" priority="12487">
      <dataBar>
        <cfvo type="num" val="0"/>
        <cfvo type="num" val="260"/>
        <color rgb="FFFF0000"/>
      </dataBar>
    </cfRule>
  </conditionalFormatting>
  <conditionalFormatting sqref="I2:J4 I6:J9 I11:J15 I19:J40">
    <cfRule type="dataBar" priority="95">
      <dataBar>
        <cfvo type="min"/>
        <cfvo type="max"/>
        <color rgb="FFFF555A"/>
      </dataBar>
    </cfRule>
    <cfRule type="dataBar" priority="94">
      <dataBar>
        <cfvo type="num" val="0"/>
        <cfvo type="num" val="260"/>
        <color rgb="FFFF0000"/>
      </dataBar>
    </cfRule>
  </conditionalFormatting>
  <conditionalFormatting sqref="I10:J10">
    <cfRule type="dataBar" priority="59">
      <dataBar>
        <cfvo type="min"/>
        <cfvo type="max"/>
        <color rgb="FFFF555A"/>
      </dataBar>
    </cfRule>
    <cfRule type="dataBar" priority="58">
      <dataBar>
        <cfvo type="num" val="0"/>
        <cfvo type="num" val="260"/>
        <color rgb="FFFF0000"/>
      </dataBar>
    </cfRule>
  </conditionalFormatting>
  <conditionalFormatting sqref="I16:J16">
    <cfRule type="dataBar" priority="49">
      <dataBar>
        <cfvo type="min"/>
        <cfvo type="max"/>
        <color rgb="FFFF555A"/>
      </dataBar>
    </cfRule>
    <cfRule type="dataBar" priority="48">
      <dataBar>
        <cfvo type="num" val="0"/>
        <cfvo type="num" val="260"/>
        <color rgb="FFFF0000"/>
      </dataBar>
    </cfRule>
  </conditionalFormatting>
  <conditionalFormatting sqref="I41:J41 I43:J43">
    <cfRule type="dataBar" priority="77">
      <dataBar>
        <cfvo type="num" val="0"/>
        <cfvo type="num" val="260"/>
        <color rgb="FFFF0000"/>
      </dataBar>
    </cfRule>
    <cfRule type="dataBar" priority="78">
      <dataBar>
        <cfvo type="min"/>
        <cfvo type="max"/>
        <color rgb="FFFF555A"/>
      </dataBar>
    </cfRule>
  </conditionalFormatting>
  <conditionalFormatting sqref="I42:J42">
    <cfRule type="dataBar" priority="53">
      <dataBar>
        <cfvo type="num" val="0"/>
        <cfvo type="num" val="260"/>
        <color rgb="FFFF0000"/>
      </dataBar>
    </cfRule>
    <cfRule type="dataBar" priority="54">
      <dataBar>
        <cfvo type="min"/>
        <cfvo type="max"/>
        <color rgb="FFFF555A"/>
      </dataBar>
    </cfRule>
  </conditionalFormatting>
  <conditionalFormatting sqref="I44:J50 I52:J58">
    <cfRule type="dataBar" priority="157">
      <dataBar>
        <cfvo type="min"/>
        <cfvo type="max"/>
        <color rgb="FFFF555A"/>
      </dataBar>
    </cfRule>
    <cfRule type="dataBar" priority="156">
      <dataBar>
        <cfvo type="num" val="0"/>
        <cfvo type="num" val="260"/>
        <color rgb="FFFF0000"/>
      </dataBar>
    </cfRule>
  </conditionalFormatting>
  <conditionalFormatting sqref="I51:J51">
    <cfRule type="dataBar" priority="129">
      <dataBar>
        <cfvo type="num" val="0"/>
        <cfvo type="num" val="260"/>
        <color rgb="FFFF0000"/>
      </dataBar>
    </cfRule>
    <cfRule type="dataBar" priority="130">
      <dataBar>
        <cfvo type="min"/>
        <cfvo type="max"/>
        <color rgb="FFFF555A"/>
      </dataBar>
    </cfRule>
  </conditionalFormatting>
  <conditionalFormatting sqref="I59:J64">
    <cfRule type="dataBar" priority="144">
      <dataBar>
        <cfvo type="min"/>
        <cfvo type="max"/>
        <color rgb="FFFF555A"/>
      </dataBar>
    </cfRule>
    <cfRule type="dataBar" priority="143">
      <dataBar>
        <cfvo type="num" val="0"/>
        <cfvo type="num" val="260"/>
        <color rgb="FFFF0000"/>
      </dataBar>
    </cfRule>
  </conditionalFormatting>
  <conditionalFormatting sqref="I65:J67">
    <cfRule type="dataBar" priority="135">
      <dataBar>
        <cfvo type="min"/>
        <cfvo type="max"/>
        <color rgb="FFFF555A"/>
      </dataBar>
    </cfRule>
    <cfRule type="dataBar" priority="134">
      <dataBar>
        <cfvo type="num" val="0"/>
        <cfvo type="num" val="260"/>
        <color rgb="FFFF0000"/>
      </dataBar>
    </cfRule>
  </conditionalFormatting>
  <conditionalFormatting sqref="I68:J68">
    <cfRule type="dataBar" priority="100">
      <dataBar>
        <cfvo type="num" val="0"/>
        <cfvo type="num" val="260"/>
        <color rgb="FFFF0000"/>
      </dataBar>
    </cfRule>
    <cfRule type="dataBar" priority="101">
      <dataBar>
        <cfvo type="min"/>
        <cfvo type="max"/>
        <color rgb="FFFF555A"/>
      </dataBar>
    </cfRule>
  </conditionalFormatting>
  <conditionalFormatting sqref="I83:J83">
    <cfRule type="dataBar" priority="251">
      <dataBar>
        <cfvo type="num" val="0"/>
        <cfvo type="num" val="260"/>
        <color rgb="FFFF0000"/>
      </dataBar>
    </cfRule>
    <cfRule type="dataBar" priority="252">
      <dataBar>
        <cfvo type="min"/>
        <cfvo type="max"/>
        <color rgb="FFFF555A"/>
      </dataBar>
    </cfRule>
  </conditionalFormatting>
  <conditionalFormatting sqref="I84:J85 I87:J100">
    <cfRule type="dataBar" priority="269">
      <dataBar>
        <cfvo type="num" val="0"/>
        <cfvo type="num" val="260"/>
        <color rgb="FFFF0000"/>
      </dataBar>
    </cfRule>
    <cfRule type="dataBar" priority="270">
      <dataBar>
        <cfvo type="min"/>
        <cfvo type="max"/>
        <color rgb="FFFF555A"/>
      </dataBar>
    </cfRule>
  </conditionalFormatting>
  <conditionalFormatting sqref="I86:J86">
    <cfRule type="dataBar" priority="262">
      <dataBar>
        <cfvo type="num" val="0"/>
        <cfvo type="num" val="260"/>
        <color rgb="FFFF0000"/>
      </dataBar>
    </cfRule>
    <cfRule type="dataBar" priority="263">
      <dataBar>
        <cfvo type="min"/>
        <cfvo type="max"/>
        <color rgb="FFFF555A"/>
      </dataBar>
    </cfRule>
  </conditionalFormatting>
  <conditionalFormatting sqref="I101:J101">
    <cfRule type="dataBar" priority="245">
      <dataBar>
        <cfvo type="num" val="0"/>
        <cfvo type="num" val="260"/>
        <color rgb="FFFF0000"/>
      </dataBar>
    </cfRule>
    <cfRule type="dataBar" priority="246">
      <dataBar>
        <cfvo type="min"/>
        <cfvo type="max"/>
        <color rgb="FFFF555A"/>
      </dataBar>
    </cfRule>
  </conditionalFormatting>
  <conditionalFormatting sqref="I102:J106 J107:J109">
    <cfRule type="dataBar" priority="190">
      <dataBar>
        <cfvo type="min"/>
        <cfvo type="max"/>
        <color rgb="FFFF555A"/>
      </dataBar>
    </cfRule>
    <cfRule type="dataBar" priority="189">
      <dataBar>
        <cfvo type="num" val="0"/>
        <cfvo type="num" val="260"/>
        <color rgb="FFFF0000"/>
      </dataBar>
    </cfRule>
  </conditionalFormatting>
  <conditionalFormatting sqref="I117:J117 I121:J121 I123:J123 J114:J116">
    <cfRule type="dataBar" priority="239">
      <dataBar>
        <cfvo type="min"/>
        <cfvo type="max"/>
        <color rgb="FFFF555A"/>
      </dataBar>
    </cfRule>
    <cfRule type="dataBar" priority="238">
      <dataBar>
        <cfvo type="num" val="0"/>
        <cfvo type="num" val="260"/>
        <color rgb="FFFF0000"/>
      </dataBar>
    </cfRule>
  </conditionalFormatting>
  <conditionalFormatting sqref="I122:J122">
    <cfRule type="dataBar" priority="205">
      <dataBar>
        <cfvo type="num" val="0"/>
        <cfvo type="num" val="260"/>
        <color rgb="FFFF0000"/>
      </dataBar>
    </cfRule>
    <cfRule type="dataBar" priority="206">
      <dataBar>
        <cfvo type="min"/>
        <cfvo type="max"/>
        <color rgb="FFFF555A"/>
      </dataBar>
    </cfRule>
  </conditionalFormatting>
  <conditionalFormatting sqref="I124:J124 I125">
    <cfRule type="dataBar" priority="203">
      <dataBar>
        <cfvo type="min"/>
        <cfvo type="max"/>
        <color rgb="FFFF555A"/>
      </dataBar>
    </cfRule>
    <cfRule type="dataBar" priority="202">
      <dataBar>
        <cfvo type="num" val="0"/>
        <cfvo type="num" val="260"/>
        <color rgb="FFFF0000"/>
      </dataBar>
    </cfRule>
  </conditionalFormatting>
  <conditionalFormatting sqref="J2:J4 J6:J9 J11:J15 J19:J40">
    <cfRule type="dataBar" priority="96">
      <dataBar>
        <cfvo type="min"/>
        <cfvo type="max"/>
        <color rgb="FFFFB628"/>
      </dataBar>
    </cfRule>
  </conditionalFormatting>
  <conditionalFormatting sqref="J5">
    <cfRule type="dataBar" priority="68">
      <dataBar>
        <cfvo type="num" val="0"/>
        <cfvo type="num" val="260"/>
        <color rgb="FFFF0000"/>
      </dataBar>
    </cfRule>
    <cfRule type="dataBar" priority="69">
      <dataBar>
        <cfvo type="min"/>
        <cfvo type="max"/>
        <color rgb="FFFF555A"/>
      </dataBar>
    </cfRule>
    <cfRule type="dataBar" priority="70">
      <dataBar>
        <cfvo type="min"/>
        <cfvo type="max"/>
        <color rgb="FFFFB628"/>
      </dataBar>
    </cfRule>
  </conditionalFormatting>
  <conditionalFormatting sqref="J10">
    <cfRule type="dataBar" priority="60">
      <dataBar>
        <cfvo type="min"/>
        <cfvo type="max"/>
        <color rgb="FFFFB628"/>
      </dataBar>
    </cfRule>
  </conditionalFormatting>
  <conditionalFormatting sqref="J16">
    <cfRule type="dataBar" priority="50">
      <dataBar>
        <cfvo type="min"/>
        <cfvo type="max"/>
        <color rgb="FFFFB628"/>
      </dataBar>
    </cfRule>
  </conditionalFormatting>
  <conditionalFormatting sqref="J17">
    <cfRule type="dataBar" priority="73">
      <dataBar>
        <cfvo type="min"/>
        <cfvo type="max"/>
        <color rgb="FFFFB628"/>
      </dataBar>
    </cfRule>
    <cfRule type="dataBar" priority="71">
      <dataBar>
        <cfvo type="num" val="0"/>
        <cfvo type="num" val="260"/>
        <color rgb="FFFF0000"/>
      </dataBar>
    </cfRule>
    <cfRule type="dataBar" priority="72">
      <dataBar>
        <cfvo type="min"/>
        <cfvo type="max"/>
        <color rgb="FFFF555A"/>
      </dataBar>
    </cfRule>
  </conditionalFormatting>
  <conditionalFormatting sqref="J18">
    <cfRule type="dataBar" priority="66">
      <dataBar>
        <cfvo type="min"/>
        <cfvo type="max"/>
        <color rgb="FFFF555A"/>
      </dataBar>
    </cfRule>
    <cfRule type="dataBar" priority="65">
      <dataBar>
        <cfvo type="num" val="0"/>
        <cfvo type="num" val="260"/>
        <color rgb="FFFF0000"/>
      </dataBar>
    </cfRule>
    <cfRule type="dataBar" priority="67">
      <dataBar>
        <cfvo type="min"/>
        <cfvo type="max"/>
        <color rgb="FFFFB628"/>
      </dataBar>
    </cfRule>
  </conditionalFormatting>
  <conditionalFormatting sqref="J41 J43">
    <cfRule type="dataBar" priority="79">
      <dataBar>
        <cfvo type="min"/>
        <cfvo type="max"/>
        <color rgb="FFFFB628"/>
      </dataBar>
    </cfRule>
  </conditionalFormatting>
  <conditionalFormatting sqref="J42">
    <cfRule type="dataBar" priority="55">
      <dataBar>
        <cfvo type="min"/>
        <cfvo type="max"/>
        <color rgb="FFFFB628"/>
      </dataBar>
    </cfRule>
  </conditionalFormatting>
  <conditionalFormatting sqref="J44:J50 J52:J58">
    <cfRule type="dataBar" priority="158">
      <dataBar>
        <cfvo type="min"/>
        <cfvo type="max"/>
        <color rgb="FFFFB628"/>
      </dataBar>
    </cfRule>
  </conditionalFormatting>
  <conditionalFormatting sqref="J51">
    <cfRule type="dataBar" priority="131">
      <dataBar>
        <cfvo type="min"/>
        <cfvo type="max"/>
        <color rgb="FFFFB628"/>
      </dataBar>
    </cfRule>
  </conditionalFormatting>
  <conditionalFormatting sqref="J59:J64">
    <cfRule type="dataBar" priority="145">
      <dataBar>
        <cfvo type="min"/>
        <cfvo type="max"/>
        <color rgb="FFFFB628"/>
      </dataBar>
    </cfRule>
  </conditionalFormatting>
  <conditionalFormatting sqref="J65:J67">
    <cfRule type="dataBar" priority="136">
      <dataBar>
        <cfvo type="min"/>
        <cfvo type="max"/>
        <color rgb="FFFFB628"/>
      </dataBar>
    </cfRule>
  </conditionalFormatting>
  <conditionalFormatting sqref="J68">
    <cfRule type="dataBar" priority="102">
      <dataBar>
        <cfvo type="min"/>
        <cfvo type="max"/>
        <color rgb="FFFFB628"/>
      </dataBar>
    </cfRule>
  </conditionalFormatting>
  <conditionalFormatting sqref="J83">
    <cfRule type="dataBar" priority="253">
      <dataBar>
        <cfvo type="min"/>
        <cfvo type="max"/>
        <color rgb="FFFFB628"/>
      </dataBar>
    </cfRule>
  </conditionalFormatting>
  <conditionalFormatting sqref="J84:J85 J87:J100">
    <cfRule type="dataBar" priority="271">
      <dataBar>
        <cfvo type="min"/>
        <cfvo type="max"/>
        <color rgb="FFFFB628"/>
      </dataBar>
    </cfRule>
  </conditionalFormatting>
  <conditionalFormatting sqref="J86">
    <cfRule type="dataBar" priority="264">
      <dataBar>
        <cfvo type="min"/>
        <cfvo type="max"/>
        <color rgb="FFFFB628"/>
      </dataBar>
    </cfRule>
  </conditionalFormatting>
  <conditionalFormatting sqref="J101">
    <cfRule type="dataBar" priority="247">
      <dataBar>
        <cfvo type="min"/>
        <cfvo type="max"/>
        <color rgb="FFFFB628"/>
      </dataBar>
    </cfRule>
  </conditionalFormatting>
  <conditionalFormatting sqref="J102:J109">
    <cfRule type="dataBar" priority="188">
      <dataBar>
        <cfvo type="min"/>
        <cfvo type="max"/>
        <color rgb="FFFFB628"/>
      </dataBar>
    </cfRule>
  </conditionalFormatting>
  <conditionalFormatting sqref="J110">
    <cfRule type="dataBar" priority="178">
      <dataBar>
        <cfvo type="num" val="0"/>
        <cfvo type="num" val="260"/>
        <color rgb="FFFF0000"/>
      </dataBar>
    </cfRule>
    <cfRule type="dataBar" priority="179">
      <dataBar>
        <cfvo type="min"/>
        <cfvo type="max"/>
        <color rgb="FFFF555A"/>
      </dataBar>
    </cfRule>
    <cfRule type="dataBar" priority="177">
      <dataBar>
        <cfvo type="min"/>
        <cfvo type="max"/>
        <color rgb="FFFFB628"/>
      </dataBar>
    </cfRule>
  </conditionalFormatting>
  <conditionalFormatting sqref="J111">
    <cfRule type="dataBar" priority="170">
      <dataBar>
        <cfvo type="num" val="0"/>
        <cfvo type="num" val="260"/>
        <color rgb="FFFF0000"/>
      </dataBar>
    </cfRule>
    <cfRule type="dataBar" priority="171">
      <dataBar>
        <cfvo type="min"/>
        <cfvo type="max"/>
        <color rgb="FFFF555A"/>
      </dataBar>
    </cfRule>
    <cfRule type="dataBar" priority="169">
      <dataBar>
        <cfvo type="min"/>
        <cfvo type="max"/>
        <color rgb="FFFFB628"/>
      </dataBar>
    </cfRule>
  </conditionalFormatting>
  <conditionalFormatting sqref="J112">
    <cfRule type="dataBar" priority="162">
      <dataBar>
        <cfvo type="min"/>
        <cfvo type="max"/>
        <color rgb="FFFFB628"/>
      </dataBar>
    </cfRule>
    <cfRule type="dataBar" priority="163">
      <dataBar>
        <cfvo type="num" val="0"/>
        <cfvo type="num" val="260"/>
        <color rgb="FFFF0000"/>
      </dataBar>
    </cfRule>
    <cfRule type="dataBar" priority="164">
      <dataBar>
        <cfvo type="min"/>
        <cfvo type="max"/>
        <color rgb="FFFF555A"/>
      </dataBar>
    </cfRule>
  </conditionalFormatting>
  <conditionalFormatting sqref="J113">
    <cfRule type="dataBar" priority="229">
      <dataBar>
        <cfvo type="num" val="0"/>
        <cfvo type="num" val="260"/>
        <color rgb="FFFF0000"/>
      </dataBar>
    </cfRule>
    <cfRule type="dataBar" priority="230">
      <dataBar>
        <cfvo type="min"/>
        <cfvo type="max"/>
        <color rgb="FFFF555A"/>
      </dataBar>
    </cfRule>
  </conditionalFormatting>
  <conditionalFormatting sqref="J114:J117 J121 J123">
    <cfRule type="dataBar" priority="242">
      <dataBar>
        <cfvo type="min"/>
        <cfvo type="max"/>
        <color rgb="FFFFB628"/>
      </dataBar>
    </cfRule>
  </conditionalFormatting>
  <conditionalFormatting sqref="J118">
    <cfRule type="dataBar" priority="223">
      <dataBar>
        <cfvo type="num" val="0"/>
        <cfvo type="num" val="260"/>
        <color rgb="FFFF0000"/>
      </dataBar>
    </cfRule>
    <cfRule type="dataBar" priority="224">
      <dataBar>
        <cfvo type="min"/>
        <cfvo type="max"/>
        <color rgb="FFFF555A"/>
      </dataBar>
    </cfRule>
  </conditionalFormatting>
  <conditionalFormatting sqref="J119">
    <cfRule type="dataBar" priority="219">
      <dataBar>
        <cfvo type="min"/>
        <cfvo type="max"/>
        <color rgb="FFFF555A"/>
      </dataBar>
    </cfRule>
    <cfRule type="dataBar" priority="218">
      <dataBar>
        <cfvo type="num" val="0"/>
        <cfvo type="num" val="260"/>
        <color rgb="FFFF0000"/>
      </dataBar>
    </cfRule>
  </conditionalFormatting>
  <conditionalFormatting sqref="J120">
    <cfRule type="dataBar" priority="210">
      <dataBar>
        <cfvo type="num" val="0"/>
        <cfvo type="num" val="260"/>
        <color rgb="FFFF0000"/>
      </dataBar>
    </cfRule>
    <cfRule type="dataBar" priority="211">
      <dataBar>
        <cfvo type="min"/>
        <cfvo type="max"/>
        <color rgb="FFFF555A"/>
      </dataBar>
    </cfRule>
  </conditionalFormatting>
  <conditionalFormatting sqref="J122">
    <cfRule type="dataBar" priority="207">
      <dataBar>
        <cfvo type="min"/>
        <cfvo type="max"/>
        <color rgb="FFFFB628"/>
      </dataBar>
    </cfRule>
  </conditionalFormatting>
  <conditionalFormatting sqref="J124">
    <cfRule type="dataBar" priority="204">
      <dataBar>
        <cfvo type="min"/>
        <cfvo type="max"/>
        <color rgb="FFFFB628"/>
      </dataBar>
    </cfRule>
  </conditionalFormatting>
  <conditionalFormatting sqref="J125">
    <cfRule type="dataBar" priority="201">
      <dataBar>
        <cfvo type="min"/>
        <cfvo type="max"/>
        <color rgb="FFFFB628"/>
      </dataBar>
    </cfRule>
    <cfRule type="dataBar" priority="200">
      <dataBar>
        <cfvo type="min"/>
        <cfvo type="max"/>
        <color rgb="FFFF555A"/>
      </dataBar>
    </cfRule>
    <cfRule type="dataBar" priority="199">
      <dataBar>
        <cfvo type="num" val="0"/>
        <cfvo type="num" val="260"/>
        <color rgb="FFFF0000"/>
      </dataBar>
    </cfRule>
  </conditionalFormatting>
  <conditionalFormatting sqref="J126:J129 J132">
    <cfRule type="dataBar" priority="30">
      <dataBar>
        <cfvo type="num" val="0"/>
        <cfvo type="num" val="260"/>
        <color rgb="FFFF0000"/>
      </dataBar>
    </cfRule>
    <cfRule type="dataBar" priority="31">
      <dataBar>
        <cfvo type="min"/>
        <cfvo type="max"/>
        <color rgb="FFFF555A"/>
      </dataBar>
    </cfRule>
  </conditionalFormatting>
  <conditionalFormatting sqref="J133:J134 J136:J150 J154:J165">
    <cfRule type="dataBar" priority="22">
      <dataBar>
        <cfvo type="num" val="0"/>
        <cfvo type="num" val="260"/>
        <color rgb="FFFF0000"/>
      </dataBar>
    </cfRule>
    <cfRule type="dataBar" priority="23">
      <dataBar>
        <cfvo type="min"/>
        <cfvo type="max"/>
        <color rgb="FFFF555A"/>
      </dataBar>
    </cfRule>
    <cfRule type="dataBar" priority="21">
      <dataBar>
        <cfvo type="min"/>
        <cfvo type="max"/>
        <color rgb="FFFFB628"/>
      </dataBar>
    </cfRule>
  </conditionalFormatting>
  <conditionalFormatting sqref="J135">
    <cfRule type="dataBar" priority="3">
      <dataBar>
        <cfvo type="min"/>
        <cfvo type="max"/>
        <color rgb="FFFF555A"/>
      </dataBar>
    </cfRule>
    <cfRule type="dataBar" priority="2">
      <dataBar>
        <cfvo type="num" val="0"/>
        <cfvo type="num" val="260"/>
        <color rgb="FFFF0000"/>
      </dataBar>
    </cfRule>
    <cfRule type="dataBar" priority="1">
      <dataBar>
        <cfvo type="min"/>
        <cfvo type="max"/>
        <color rgb="FFFFB628"/>
      </dataBar>
    </cfRule>
  </conditionalFormatting>
  <conditionalFormatting sqref="J151">
    <cfRule type="dataBar" priority="13">
      <dataBar>
        <cfvo type="min"/>
        <cfvo type="max"/>
        <color rgb="FFFF555A"/>
      </dataBar>
    </cfRule>
    <cfRule type="dataBar" priority="12">
      <dataBar>
        <cfvo type="num" val="0"/>
        <cfvo type="num" val="260"/>
        <color rgb="FFFF0000"/>
      </dataBar>
    </cfRule>
    <cfRule type="dataBar" priority="11">
      <dataBar>
        <cfvo type="min"/>
        <cfvo type="max"/>
        <color rgb="FFFFB628"/>
      </dataBar>
    </cfRule>
  </conditionalFormatting>
  <conditionalFormatting sqref="J152">
    <cfRule type="dataBar" priority="17">
      <dataBar>
        <cfvo type="num" val="0"/>
        <cfvo type="num" val="260"/>
        <color rgb="FFFF0000"/>
      </dataBar>
    </cfRule>
    <cfRule type="dataBar" priority="18">
      <dataBar>
        <cfvo type="min"/>
        <cfvo type="max"/>
        <color rgb="FFFF555A"/>
      </dataBar>
    </cfRule>
    <cfRule type="dataBar" priority="16">
      <dataBar>
        <cfvo type="min"/>
        <cfvo type="max"/>
        <color rgb="FFFFB628"/>
      </dataBar>
    </cfRule>
  </conditionalFormatting>
  <conditionalFormatting sqref="J153">
    <cfRule type="dataBar" priority="7">
      <dataBar>
        <cfvo type="num" val="0"/>
        <cfvo type="num" val="260"/>
        <color rgb="FFFF0000"/>
      </dataBar>
    </cfRule>
    <cfRule type="dataBar" priority="6">
      <dataBar>
        <cfvo type="min"/>
        <cfvo type="max"/>
        <color rgb="FFFFB628"/>
      </dataBar>
    </cfRule>
    <cfRule type="dataBar" priority="8">
      <dataBar>
        <cfvo type="min"/>
        <cfvo type="max"/>
        <color rgb="FFFF555A"/>
      </dataBar>
    </cfRule>
  </conditionalFormatting>
  <conditionalFormatting sqref="K1">
    <cfRule type="dataBar" priority="12476">
      <dataBar>
        <cfvo type="num" val="0"/>
        <cfvo type="num" val="260"/>
        <color theme="9"/>
      </dataBar>
    </cfRule>
  </conditionalFormatting>
  <conditionalFormatting sqref="K126">
    <cfRule type="dataBar" priority="38">
      <dataBar>
        <cfvo type="num" val="0"/>
        <cfvo type="num" val="250"/>
        <color theme="9"/>
      </dataBar>
    </cfRule>
  </conditionalFormatting>
  <conditionalFormatting sqref="K127">
    <cfRule type="dataBar" priority="37">
      <dataBar>
        <cfvo type="num" val="0"/>
        <cfvo type="num" val="250"/>
        <color theme="9"/>
      </dataBar>
    </cfRule>
  </conditionalFormatting>
  <conditionalFormatting sqref="K128">
    <cfRule type="dataBar" priority="36">
      <dataBar>
        <cfvo type="num" val="0"/>
        <cfvo type="num" val="250"/>
        <color theme="9"/>
      </dataBar>
    </cfRule>
  </conditionalFormatting>
  <conditionalFormatting sqref="K129">
    <cfRule type="dataBar" priority="35">
      <dataBar>
        <cfvo type="num" val="0"/>
        <cfvo type="num" val="250"/>
        <color theme="9"/>
      </dataBar>
    </cfRule>
  </conditionalFormatting>
  <conditionalFormatting sqref="K130">
    <cfRule type="dataBar" priority="34">
      <dataBar>
        <cfvo type="num" val="0"/>
        <cfvo type="num" val="250"/>
        <color theme="9"/>
      </dataBar>
    </cfRule>
  </conditionalFormatting>
  <conditionalFormatting sqref="K131">
    <cfRule type="dataBar" priority="33">
      <dataBar>
        <cfvo type="num" val="0"/>
        <cfvo type="num" val="250"/>
        <color theme="9"/>
      </dataBar>
    </cfRule>
  </conditionalFormatting>
  <conditionalFormatting sqref="K132">
    <cfRule type="dataBar" priority="32">
      <dataBar>
        <cfvo type="num" val="0"/>
        <cfvo type="num" val="250"/>
        <color theme="9"/>
      </dataBar>
    </cfRule>
  </conditionalFormatting>
  <conditionalFormatting sqref="L113">
    <cfRule type="dataBar" priority="228">
      <dataBar>
        <cfvo type="num" val="0"/>
        <cfvo type="num" val="250"/>
        <color theme="9"/>
      </dataBar>
    </cfRule>
  </conditionalFormatting>
  <conditionalFormatting sqref="L118">
    <cfRule type="dataBar" priority="222">
      <dataBar>
        <cfvo type="num" val="0"/>
        <cfvo type="num" val="250"/>
        <color theme="9"/>
      </dataBar>
    </cfRule>
  </conditionalFormatting>
  <conditionalFormatting sqref="L119">
    <cfRule type="dataBar" priority="217">
      <dataBar>
        <cfvo type="num" val="0"/>
        <cfvo type="num" val="250"/>
        <color theme="9"/>
      </dataBar>
    </cfRule>
  </conditionalFormatting>
  <conditionalFormatting sqref="L120">
    <cfRule type="dataBar" priority="212">
      <dataBar>
        <cfvo type="num" val="0"/>
        <cfvo type="num" val="250"/>
        <color theme="9"/>
      </dataBar>
    </cfRule>
  </conditionalFormatting>
  <conditionalFormatting sqref="L126:L132">
    <cfRule type="dataBar" priority="41">
      <dataBar>
        <cfvo type="num" val="0"/>
        <cfvo type="num" val="250"/>
        <color theme="9"/>
      </dataBar>
    </cfRule>
  </conditionalFormatting>
  <conditionalFormatting sqref="O44">
    <cfRule type="duplicateValues" dxfId="28" priority="125"/>
  </conditionalFormatting>
  <conditionalFormatting sqref="O45">
    <cfRule type="duplicateValues" dxfId="27" priority="126"/>
  </conditionalFormatting>
  <conditionalFormatting sqref="O46">
    <cfRule type="duplicateValues" dxfId="26" priority="123"/>
  </conditionalFormatting>
  <conditionalFormatting sqref="O47">
    <cfRule type="duplicateValues" dxfId="25" priority="124"/>
  </conditionalFormatting>
  <conditionalFormatting sqref="O48">
    <cfRule type="duplicateValues" dxfId="24" priority="121"/>
  </conditionalFormatting>
  <conditionalFormatting sqref="O49">
    <cfRule type="duplicateValues" dxfId="23" priority="122"/>
  </conditionalFormatting>
  <conditionalFormatting sqref="O50">
    <cfRule type="duplicateValues" dxfId="22" priority="119"/>
  </conditionalFormatting>
  <conditionalFormatting sqref="O51">
    <cfRule type="duplicateValues" dxfId="21" priority="120"/>
  </conditionalFormatting>
  <conditionalFormatting sqref="O52">
    <cfRule type="duplicateValues" dxfId="20" priority="117"/>
  </conditionalFormatting>
  <conditionalFormatting sqref="O53">
    <cfRule type="duplicateValues" dxfId="19" priority="118"/>
  </conditionalFormatting>
  <conditionalFormatting sqref="O54">
    <cfRule type="duplicateValues" dxfId="18" priority="115"/>
  </conditionalFormatting>
  <conditionalFormatting sqref="O55">
    <cfRule type="duplicateValues" dxfId="17" priority="116"/>
  </conditionalFormatting>
  <conditionalFormatting sqref="O56">
    <cfRule type="duplicateValues" dxfId="16" priority="113"/>
  </conditionalFormatting>
  <conditionalFormatting sqref="O57">
    <cfRule type="duplicateValues" dxfId="15" priority="114"/>
  </conditionalFormatting>
  <conditionalFormatting sqref="O58">
    <cfRule type="duplicateValues" dxfId="14" priority="111"/>
  </conditionalFormatting>
  <conditionalFormatting sqref="O59">
    <cfRule type="duplicateValues" dxfId="13" priority="112"/>
  </conditionalFormatting>
  <conditionalFormatting sqref="O60">
    <cfRule type="duplicateValues" dxfId="12" priority="109"/>
  </conditionalFormatting>
  <conditionalFormatting sqref="O61">
    <cfRule type="duplicateValues" dxfId="11" priority="110"/>
  </conditionalFormatting>
  <conditionalFormatting sqref="O62">
    <cfRule type="duplicateValues" dxfId="10" priority="107"/>
  </conditionalFormatting>
  <conditionalFormatting sqref="O63">
    <cfRule type="duplicateValues" dxfId="9" priority="108"/>
  </conditionalFormatting>
  <conditionalFormatting sqref="O64">
    <cfRule type="duplicateValues" dxfId="8" priority="105"/>
  </conditionalFormatting>
  <conditionalFormatting sqref="O65">
    <cfRule type="duplicateValues" dxfId="7" priority="106"/>
  </conditionalFormatting>
  <conditionalFormatting sqref="O66">
    <cfRule type="duplicateValues" dxfId="6" priority="103"/>
  </conditionalFormatting>
  <conditionalFormatting sqref="O67">
    <cfRule type="duplicateValues" dxfId="5" priority="104"/>
  </conditionalFormatting>
  <conditionalFormatting sqref="O68">
    <cfRule type="duplicateValues" dxfId="4" priority="97"/>
  </conditionalFormatting>
  <dataValidations count="1">
    <dataValidation type="custom" allowBlank="1" showInputMessage="1" showErrorMessage="1" errorTitle="错误" error="重复输入" sqref="E111 E112" xr:uid="{00000000-0002-0000-0000-000000000000}">
      <formula1>COUNTIF($B$1:$B$15098,$B111)=1</formula1>
    </dataValidation>
  </dataValidation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82"/>
  <sheetViews>
    <sheetView workbookViewId="0">
      <selection activeCell="I21" sqref="I21"/>
    </sheetView>
  </sheetViews>
  <sheetFormatPr defaultRowHeight="14.25"/>
  <sheetData>
    <row r="1" spans="1:1">
      <c r="A1" t="s">
        <v>579</v>
      </c>
    </row>
    <row r="2" spans="1:1">
      <c r="A2" t="s">
        <v>580</v>
      </c>
    </row>
    <row r="3" spans="1:1">
      <c r="A3" t="s">
        <v>581</v>
      </c>
    </row>
    <row r="4" spans="1:1">
      <c r="A4" t="s">
        <v>582</v>
      </c>
    </row>
    <row r="5" spans="1:1">
      <c r="A5" t="s">
        <v>583</v>
      </c>
    </row>
    <row r="6" spans="1:1">
      <c r="A6" t="s">
        <v>584</v>
      </c>
    </row>
    <row r="7" spans="1:1">
      <c r="A7" t="s">
        <v>585</v>
      </c>
    </row>
    <row r="8" spans="1:1">
      <c r="A8" t="s">
        <v>586</v>
      </c>
    </row>
    <row r="9" spans="1:1">
      <c r="A9" t="s">
        <v>587</v>
      </c>
    </row>
    <row r="10" spans="1:1">
      <c r="A10" t="s">
        <v>588</v>
      </c>
    </row>
    <row r="11" spans="1:1">
      <c r="A11" t="s">
        <v>589</v>
      </c>
    </row>
    <row r="12" spans="1:1">
      <c r="A12" t="s">
        <v>590</v>
      </c>
    </row>
    <row r="13" spans="1:1">
      <c r="A13" t="s">
        <v>591</v>
      </c>
    </row>
    <row r="14" spans="1:1">
      <c r="A14" t="s">
        <v>592</v>
      </c>
    </row>
    <row r="15" spans="1:1">
      <c r="A15" t="s">
        <v>593</v>
      </c>
    </row>
    <row r="16" spans="1:1">
      <c r="A16" t="s">
        <v>594</v>
      </c>
    </row>
    <row r="17" spans="1:1">
      <c r="A17" t="s">
        <v>595</v>
      </c>
    </row>
    <row r="18" spans="1:1">
      <c r="A18" t="s">
        <v>596</v>
      </c>
    </row>
    <row r="19" spans="1:1">
      <c r="A19" t="s">
        <v>597</v>
      </c>
    </row>
    <row r="20" spans="1:1">
      <c r="A20" t="s">
        <v>598</v>
      </c>
    </row>
    <row r="21" spans="1:1">
      <c r="A21" t="s">
        <v>599</v>
      </c>
    </row>
    <row r="22" spans="1:1">
      <c r="A22" t="s">
        <v>600</v>
      </c>
    </row>
    <row r="23" spans="1:1">
      <c r="A23" t="s">
        <v>601</v>
      </c>
    </row>
    <row r="24" spans="1:1">
      <c r="A24" t="s">
        <v>602</v>
      </c>
    </row>
    <row r="25" spans="1:1">
      <c r="A25" t="s">
        <v>603</v>
      </c>
    </row>
    <row r="26" spans="1:1">
      <c r="A26" t="s">
        <v>604</v>
      </c>
    </row>
    <row r="27" spans="1:1">
      <c r="A27" t="s">
        <v>605</v>
      </c>
    </row>
    <row r="28" spans="1:1">
      <c r="A28" t="s">
        <v>606</v>
      </c>
    </row>
    <row r="29" spans="1:1">
      <c r="A29" t="s">
        <v>607</v>
      </c>
    </row>
    <row r="30" spans="1:1">
      <c r="A30" t="s">
        <v>608</v>
      </c>
    </row>
    <row r="31" spans="1:1">
      <c r="A31" t="s">
        <v>609</v>
      </c>
    </row>
    <row r="32" spans="1:1">
      <c r="A32" t="s">
        <v>610</v>
      </c>
    </row>
    <row r="33" spans="1:1">
      <c r="A33" t="s">
        <v>611</v>
      </c>
    </row>
    <row r="34" spans="1:1">
      <c r="A34" t="s">
        <v>612</v>
      </c>
    </row>
    <row r="35" spans="1:1">
      <c r="A35" t="s">
        <v>613</v>
      </c>
    </row>
    <row r="36" spans="1:1">
      <c r="A36" t="s">
        <v>614</v>
      </c>
    </row>
    <row r="37" spans="1:1">
      <c r="A37" t="s">
        <v>615</v>
      </c>
    </row>
    <row r="38" spans="1:1">
      <c r="A38" t="s">
        <v>616</v>
      </c>
    </row>
    <row r="39" spans="1:1">
      <c r="A39" t="s">
        <v>617</v>
      </c>
    </row>
    <row r="40" spans="1:1">
      <c r="A40" t="s">
        <v>618</v>
      </c>
    </row>
    <row r="41" spans="1:1">
      <c r="A41" t="s">
        <v>619</v>
      </c>
    </row>
    <row r="42" spans="1:1">
      <c r="A42" t="s">
        <v>620</v>
      </c>
    </row>
    <row r="43" spans="1:1">
      <c r="A43" t="s">
        <v>621</v>
      </c>
    </row>
    <row r="44" spans="1:1">
      <c r="A44" t="s">
        <v>622</v>
      </c>
    </row>
    <row r="45" spans="1:1">
      <c r="A45" t="s">
        <v>623</v>
      </c>
    </row>
    <row r="46" spans="1:1">
      <c r="A46" t="s">
        <v>624</v>
      </c>
    </row>
    <row r="47" spans="1:1">
      <c r="A47" t="s">
        <v>625</v>
      </c>
    </row>
    <row r="48" spans="1:1">
      <c r="A48" t="s">
        <v>626</v>
      </c>
    </row>
    <row r="49" spans="1:1">
      <c r="A49" t="s">
        <v>627</v>
      </c>
    </row>
    <row r="50" spans="1:1">
      <c r="A50" t="s">
        <v>628</v>
      </c>
    </row>
    <row r="51" spans="1:1">
      <c r="A51" t="s">
        <v>629</v>
      </c>
    </row>
    <row r="52" spans="1:1">
      <c r="A52" t="s">
        <v>630</v>
      </c>
    </row>
    <row r="53" spans="1:1">
      <c r="A53" t="s">
        <v>631</v>
      </c>
    </row>
    <row r="54" spans="1:1">
      <c r="A54" t="s">
        <v>632</v>
      </c>
    </row>
    <row r="55" spans="1:1">
      <c r="A55" t="s">
        <v>633</v>
      </c>
    </row>
    <row r="56" spans="1:1">
      <c r="A56" t="s">
        <v>634</v>
      </c>
    </row>
    <row r="57" spans="1:1">
      <c r="A57" t="s">
        <v>635</v>
      </c>
    </row>
    <row r="58" spans="1:1">
      <c r="A58" t="s">
        <v>636</v>
      </c>
    </row>
    <row r="59" spans="1:1">
      <c r="A59" t="s">
        <v>637</v>
      </c>
    </row>
    <row r="60" spans="1:1">
      <c r="A60" t="s">
        <v>638</v>
      </c>
    </row>
    <row r="61" spans="1:1">
      <c r="A61" t="s">
        <v>639</v>
      </c>
    </row>
    <row r="62" spans="1:1">
      <c r="A62" t="s">
        <v>640</v>
      </c>
    </row>
    <row r="63" spans="1:1">
      <c r="A63" t="s">
        <v>641</v>
      </c>
    </row>
    <row r="64" spans="1:1">
      <c r="A64" t="s">
        <v>642</v>
      </c>
    </row>
    <row r="65" spans="1:1">
      <c r="A65" t="s">
        <v>643</v>
      </c>
    </row>
    <row r="66" spans="1:1">
      <c r="A66" t="s">
        <v>644</v>
      </c>
    </row>
    <row r="67" spans="1:1">
      <c r="A67" t="s">
        <v>645</v>
      </c>
    </row>
    <row r="68" spans="1:1">
      <c r="A68" t="s">
        <v>646</v>
      </c>
    </row>
    <row r="69" spans="1:1">
      <c r="A69" t="s">
        <v>647</v>
      </c>
    </row>
    <row r="70" spans="1:1">
      <c r="A70" t="s">
        <v>648</v>
      </c>
    </row>
    <row r="71" spans="1:1">
      <c r="A71" t="s">
        <v>649</v>
      </c>
    </row>
    <row r="72" spans="1:1">
      <c r="A72" t="s">
        <v>650</v>
      </c>
    </row>
    <row r="73" spans="1:1">
      <c r="A73" t="s">
        <v>651</v>
      </c>
    </row>
    <row r="74" spans="1:1">
      <c r="A74" t="s">
        <v>652</v>
      </c>
    </row>
    <row r="75" spans="1:1">
      <c r="A75" t="s">
        <v>653</v>
      </c>
    </row>
    <row r="76" spans="1:1">
      <c r="A76" t="s">
        <v>654</v>
      </c>
    </row>
    <row r="77" spans="1:1">
      <c r="A77" t="s">
        <v>655</v>
      </c>
    </row>
    <row r="78" spans="1:1">
      <c r="A78" t="s">
        <v>656</v>
      </c>
    </row>
    <row r="79" spans="1:1">
      <c r="A79" t="s">
        <v>657</v>
      </c>
    </row>
    <row r="80" spans="1:1">
      <c r="A80" t="s">
        <v>658</v>
      </c>
    </row>
    <row r="81" spans="1:1">
      <c r="A81" t="s">
        <v>659</v>
      </c>
    </row>
    <row r="82" spans="1:1">
      <c r="A82" t="s">
        <v>660</v>
      </c>
    </row>
    <row r="83" spans="1:1">
      <c r="A83" t="s">
        <v>661</v>
      </c>
    </row>
    <row r="84" spans="1:1">
      <c r="A84" t="s">
        <v>662</v>
      </c>
    </row>
    <row r="85" spans="1:1">
      <c r="A85" t="s">
        <v>663</v>
      </c>
    </row>
    <row r="86" spans="1:1">
      <c r="A86" t="s">
        <v>664</v>
      </c>
    </row>
    <row r="87" spans="1:1">
      <c r="A87" t="s">
        <v>665</v>
      </c>
    </row>
    <row r="88" spans="1:1">
      <c r="A88" t="s">
        <v>666</v>
      </c>
    </row>
    <row r="89" spans="1:1">
      <c r="A89" t="s">
        <v>667</v>
      </c>
    </row>
    <row r="90" spans="1:1">
      <c r="A90" t="s">
        <v>668</v>
      </c>
    </row>
    <row r="91" spans="1:1">
      <c r="A91" t="s">
        <v>669</v>
      </c>
    </row>
    <row r="92" spans="1:1">
      <c r="A92" t="s">
        <v>670</v>
      </c>
    </row>
    <row r="93" spans="1:1">
      <c r="A93" t="s">
        <v>671</v>
      </c>
    </row>
    <row r="94" spans="1:1">
      <c r="A94" t="s">
        <v>672</v>
      </c>
    </row>
    <row r="95" spans="1:1">
      <c r="A95" t="s">
        <v>673</v>
      </c>
    </row>
    <row r="96" spans="1:1">
      <c r="A96" t="s">
        <v>674</v>
      </c>
    </row>
    <row r="97" spans="1:1">
      <c r="A97" t="s">
        <v>675</v>
      </c>
    </row>
    <row r="98" spans="1:1">
      <c r="A98" t="s">
        <v>676</v>
      </c>
    </row>
    <row r="99" spans="1:1">
      <c r="A99" t="s">
        <v>677</v>
      </c>
    </row>
    <row r="100" spans="1:1">
      <c r="A100" t="s">
        <v>678</v>
      </c>
    </row>
    <row r="101" spans="1:1">
      <c r="A101" t="s">
        <v>679</v>
      </c>
    </row>
    <row r="102" spans="1:1">
      <c r="A102" t="s">
        <v>680</v>
      </c>
    </row>
    <row r="103" spans="1:1">
      <c r="A103" t="s">
        <v>681</v>
      </c>
    </row>
    <row r="104" spans="1:1">
      <c r="A104" t="s">
        <v>682</v>
      </c>
    </row>
    <row r="105" spans="1:1">
      <c r="A105" t="s">
        <v>683</v>
      </c>
    </row>
    <row r="106" spans="1:1">
      <c r="A106" t="s">
        <v>684</v>
      </c>
    </row>
    <row r="107" spans="1:1">
      <c r="A107" t="s">
        <v>685</v>
      </c>
    </row>
    <row r="108" spans="1:1">
      <c r="A108" t="s">
        <v>686</v>
      </c>
    </row>
    <row r="109" spans="1:1">
      <c r="A109" t="s">
        <v>687</v>
      </c>
    </row>
    <row r="110" spans="1:1">
      <c r="A110" t="s">
        <v>688</v>
      </c>
    </row>
    <row r="111" spans="1:1">
      <c r="A111" t="s">
        <v>689</v>
      </c>
    </row>
    <row r="112" spans="1:1">
      <c r="A112" t="s">
        <v>690</v>
      </c>
    </row>
    <row r="113" spans="1:1">
      <c r="A113" t="s">
        <v>691</v>
      </c>
    </row>
    <row r="114" spans="1:1">
      <c r="A114" t="s">
        <v>692</v>
      </c>
    </row>
    <row r="115" spans="1:1">
      <c r="A115" t="s">
        <v>693</v>
      </c>
    </row>
    <row r="116" spans="1:1">
      <c r="A116" t="s">
        <v>694</v>
      </c>
    </row>
    <row r="117" spans="1:1">
      <c r="A117" t="s">
        <v>695</v>
      </c>
    </row>
    <row r="118" spans="1:1">
      <c r="A118" t="s">
        <v>696</v>
      </c>
    </row>
    <row r="119" spans="1:1">
      <c r="A119" t="s">
        <v>697</v>
      </c>
    </row>
    <row r="120" spans="1:1">
      <c r="A120" t="s">
        <v>698</v>
      </c>
    </row>
    <row r="121" spans="1:1">
      <c r="A121" t="s">
        <v>699</v>
      </c>
    </row>
    <row r="122" spans="1:1">
      <c r="A122" t="s">
        <v>700</v>
      </c>
    </row>
    <row r="123" spans="1:1">
      <c r="A123" t="s">
        <v>701</v>
      </c>
    </row>
    <row r="124" spans="1:1">
      <c r="A124" t="s">
        <v>702</v>
      </c>
    </row>
    <row r="125" spans="1:1">
      <c r="A125" t="s">
        <v>703</v>
      </c>
    </row>
    <row r="126" spans="1:1">
      <c r="A126" t="s">
        <v>704</v>
      </c>
    </row>
    <row r="127" spans="1:1">
      <c r="A127" t="s">
        <v>705</v>
      </c>
    </row>
    <row r="128" spans="1:1">
      <c r="A128" t="s">
        <v>706</v>
      </c>
    </row>
    <row r="129" spans="1:1">
      <c r="A129" t="s">
        <v>707</v>
      </c>
    </row>
    <row r="130" spans="1:1">
      <c r="A130" t="s">
        <v>708</v>
      </c>
    </row>
    <row r="131" spans="1:1">
      <c r="A131" t="s">
        <v>709</v>
      </c>
    </row>
    <row r="132" spans="1:1">
      <c r="A132" t="s">
        <v>710</v>
      </c>
    </row>
    <row r="133" spans="1:1">
      <c r="A133" t="s">
        <v>711</v>
      </c>
    </row>
    <row r="134" spans="1:1">
      <c r="A134" t="s">
        <v>712</v>
      </c>
    </row>
    <row r="135" spans="1:1">
      <c r="A135" t="s">
        <v>713</v>
      </c>
    </row>
    <row r="136" spans="1:1">
      <c r="A136" t="s">
        <v>714</v>
      </c>
    </row>
    <row r="137" spans="1:1">
      <c r="A137" t="s">
        <v>715</v>
      </c>
    </row>
    <row r="138" spans="1:1">
      <c r="A138" t="s">
        <v>716</v>
      </c>
    </row>
    <row r="139" spans="1:1">
      <c r="A139" t="s">
        <v>717</v>
      </c>
    </row>
    <row r="140" spans="1:1">
      <c r="A140" t="s">
        <v>718</v>
      </c>
    </row>
    <row r="141" spans="1:1">
      <c r="A141" t="s">
        <v>719</v>
      </c>
    </row>
    <row r="142" spans="1:1">
      <c r="A142" t="s">
        <v>720</v>
      </c>
    </row>
    <row r="143" spans="1:1">
      <c r="A143" t="s">
        <v>721</v>
      </c>
    </row>
    <row r="144" spans="1:1">
      <c r="A144" t="s">
        <v>722</v>
      </c>
    </row>
    <row r="145" spans="1:1">
      <c r="A145" t="s">
        <v>723</v>
      </c>
    </row>
    <row r="146" spans="1:1">
      <c r="A146" t="s">
        <v>724</v>
      </c>
    </row>
    <row r="147" spans="1:1">
      <c r="A147" t="s">
        <v>725</v>
      </c>
    </row>
    <row r="148" spans="1:1">
      <c r="A148" t="s">
        <v>726</v>
      </c>
    </row>
    <row r="149" spans="1:1">
      <c r="A149" t="s">
        <v>727</v>
      </c>
    </row>
    <row r="150" spans="1:1">
      <c r="A150" t="s">
        <v>728</v>
      </c>
    </row>
    <row r="151" spans="1:1">
      <c r="A151" t="s">
        <v>729</v>
      </c>
    </row>
    <row r="152" spans="1:1">
      <c r="A152" t="s">
        <v>730</v>
      </c>
    </row>
    <row r="153" spans="1:1">
      <c r="A153" t="s">
        <v>731</v>
      </c>
    </row>
    <row r="154" spans="1:1">
      <c r="A154" t="s">
        <v>732</v>
      </c>
    </row>
    <row r="155" spans="1:1">
      <c r="A155" t="s">
        <v>733</v>
      </c>
    </row>
    <row r="156" spans="1:1">
      <c r="A156" t="s">
        <v>734</v>
      </c>
    </row>
    <row r="157" spans="1:1">
      <c r="A157" t="s">
        <v>735</v>
      </c>
    </row>
    <row r="158" spans="1:1">
      <c r="A158" t="s">
        <v>736</v>
      </c>
    </row>
    <row r="159" spans="1:1">
      <c r="A159" t="s">
        <v>737</v>
      </c>
    </row>
    <row r="160" spans="1:1">
      <c r="A160" t="s">
        <v>738</v>
      </c>
    </row>
    <row r="161" spans="1:1">
      <c r="A161" t="s">
        <v>739</v>
      </c>
    </row>
    <row r="162" spans="1:1">
      <c r="A162" t="s">
        <v>740</v>
      </c>
    </row>
    <row r="163" spans="1:1">
      <c r="A163" t="s">
        <v>741</v>
      </c>
    </row>
    <row r="164" spans="1:1">
      <c r="A164" t="s">
        <v>742</v>
      </c>
    </row>
    <row r="165" spans="1:1">
      <c r="A165" t="s">
        <v>743</v>
      </c>
    </row>
    <row r="166" spans="1:1">
      <c r="A166" t="s">
        <v>744</v>
      </c>
    </row>
    <row r="167" spans="1:1">
      <c r="A167" t="s">
        <v>745</v>
      </c>
    </row>
    <row r="168" spans="1:1">
      <c r="A168" t="s">
        <v>746</v>
      </c>
    </row>
    <row r="169" spans="1:1">
      <c r="A169" t="s">
        <v>747</v>
      </c>
    </row>
    <row r="170" spans="1:1">
      <c r="A170" t="s">
        <v>748</v>
      </c>
    </row>
    <row r="171" spans="1:1">
      <c r="A171" t="s">
        <v>749</v>
      </c>
    </row>
    <row r="172" spans="1:1">
      <c r="A172" t="s">
        <v>750</v>
      </c>
    </row>
    <row r="173" spans="1:1">
      <c r="A173" t="s">
        <v>751</v>
      </c>
    </row>
    <row r="174" spans="1:1">
      <c r="A174" t="s">
        <v>752</v>
      </c>
    </row>
    <row r="175" spans="1:1">
      <c r="A175" t="s">
        <v>753</v>
      </c>
    </row>
    <row r="176" spans="1:1">
      <c r="A176" t="s">
        <v>754</v>
      </c>
    </row>
    <row r="177" spans="1:1">
      <c r="A177" t="s">
        <v>755</v>
      </c>
    </row>
    <row r="178" spans="1:1">
      <c r="A178" t="s">
        <v>756</v>
      </c>
    </row>
    <row r="179" spans="1:1">
      <c r="A179" t="s">
        <v>757</v>
      </c>
    </row>
    <row r="180" spans="1:1">
      <c r="A180" t="s">
        <v>758</v>
      </c>
    </row>
    <row r="181" spans="1:1">
      <c r="A181" t="s">
        <v>759</v>
      </c>
    </row>
    <row r="182" spans="1:1">
      <c r="A182" t="s">
        <v>760</v>
      </c>
    </row>
    <row r="183" spans="1:1">
      <c r="A183" t="s">
        <v>761</v>
      </c>
    </row>
    <row r="184" spans="1:1">
      <c r="A184" t="s">
        <v>762</v>
      </c>
    </row>
    <row r="185" spans="1:1">
      <c r="A185" t="s">
        <v>763</v>
      </c>
    </row>
    <row r="186" spans="1:1">
      <c r="A186" t="s">
        <v>764</v>
      </c>
    </row>
    <row r="187" spans="1:1">
      <c r="A187" t="s">
        <v>765</v>
      </c>
    </row>
    <row r="188" spans="1:1">
      <c r="A188" t="s">
        <v>766</v>
      </c>
    </row>
    <row r="189" spans="1:1">
      <c r="A189" t="s">
        <v>767</v>
      </c>
    </row>
    <row r="190" spans="1:1">
      <c r="A190" t="s">
        <v>768</v>
      </c>
    </row>
    <row r="191" spans="1:1">
      <c r="A191" t="s">
        <v>769</v>
      </c>
    </row>
    <row r="192" spans="1:1">
      <c r="A192" t="s">
        <v>770</v>
      </c>
    </row>
    <row r="193" spans="1:1">
      <c r="A193" t="s">
        <v>771</v>
      </c>
    </row>
    <row r="194" spans="1:1">
      <c r="A194" t="s">
        <v>772</v>
      </c>
    </row>
    <row r="195" spans="1:1">
      <c r="A195" t="s">
        <v>773</v>
      </c>
    </row>
    <row r="196" spans="1:1">
      <c r="A196" t="s">
        <v>774</v>
      </c>
    </row>
    <row r="197" spans="1:1">
      <c r="A197" t="s">
        <v>775</v>
      </c>
    </row>
    <row r="198" spans="1:1">
      <c r="A198" t="s">
        <v>776</v>
      </c>
    </row>
    <row r="199" spans="1:1">
      <c r="A199" t="s">
        <v>777</v>
      </c>
    </row>
    <row r="200" spans="1:1">
      <c r="A200" t="s">
        <v>778</v>
      </c>
    </row>
    <row r="201" spans="1:1">
      <c r="A201" t="s">
        <v>779</v>
      </c>
    </row>
    <row r="202" spans="1:1">
      <c r="A202" t="s">
        <v>780</v>
      </c>
    </row>
    <row r="203" spans="1:1">
      <c r="A203" t="s">
        <v>781</v>
      </c>
    </row>
    <row r="204" spans="1:1">
      <c r="A204" t="s">
        <v>782</v>
      </c>
    </row>
    <row r="205" spans="1:1">
      <c r="A205" t="s">
        <v>783</v>
      </c>
    </row>
    <row r="206" spans="1:1">
      <c r="A206" t="s">
        <v>784</v>
      </c>
    </row>
    <row r="207" spans="1:1">
      <c r="A207" t="s">
        <v>785</v>
      </c>
    </row>
    <row r="208" spans="1:1">
      <c r="A208" t="s">
        <v>786</v>
      </c>
    </row>
    <row r="209" spans="1:1">
      <c r="A209" t="s">
        <v>787</v>
      </c>
    </row>
    <row r="210" spans="1:1">
      <c r="A210" t="s">
        <v>788</v>
      </c>
    </row>
    <row r="211" spans="1:1">
      <c r="A211" t="s">
        <v>789</v>
      </c>
    </row>
    <row r="212" spans="1:1">
      <c r="A212" t="s">
        <v>790</v>
      </c>
    </row>
    <row r="213" spans="1:1">
      <c r="A213" t="s">
        <v>791</v>
      </c>
    </row>
    <row r="214" spans="1:1">
      <c r="A214" t="s">
        <v>792</v>
      </c>
    </row>
    <row r="215" spans="1:1">
      <c r="A215" t="s">
        <v>793</v>
      </c>
    </row>
    <row r="216" spans="1:1">
      <c r="A216" t="s">
        <v>794</v>
      </c>
    </row>
    <row r="217" spans="1:1">
      <c r="A217" t="s">
        <v>795</v>
      </c>
    </row>
    <row r="218" spans="1:1">
      <c r="A218" t="s">
        <v>796</v>
      </c>
    </row>
    <row r="219" spans="1:1">
      <c r="A219" t="s">
        <v>797</v>
      </c>
    </row>
    <row r="220" spans="1:1">
      <c r="A220" t="s">
        <v>798</v>
      </c>
    </row>
    <row r="221" spans="1:1">
      <c r="A221" t="s">
        <v>799</v>
      </c>
    </row>
    <row r="222" spans="1:1">
      <c r="A222" t="s">
        <v>800</v>
      </c>
    </row>
    <row r="223" spans="1:1">
      <c r="A223" t="s">
        <v>801</v>
      </c>
    </row>
    <row r="224" spans="1:1">
      <c r="A224" t="s">
        <v>802</v>
      </c>
    </row>
    <row r="225" spans="1:1">
      <c r="A225" t="s">
        <v>803</v>
      </c>
    </row>
    <row r="226" spans="1:1">
      <c r="A226" t="s">
        <v>804</v>
      </c>
    </row>
    <row r="227" spans="1:1">
      <c r="A227" t="s">
        <v>805</v>
      </c>
    </row>
    <row r="228" spans="1:1">
      <c r="A228" t="s">
        <v>806</v>
      </c>
    </row>
    <row r="229" spans="1:1">
      <c r="A229" t="s">
        <v>807</v>
      </c>
    </row>
    <row r="230" spans="1:1">
      <c r="A230" t="s">
        <v>808</v>
      </c>
    </row>
    <row r="231" spans="1:1">
      <c r="A231" t="s">
        <v>809</v>
      </c>
    </row>
    <row r="232" spans="1:1">
      <c r="A232" t="s">
        <v>810</v>
      </c>
    </row>
    <row r="233" spans="1:1">
      <c r="A233" t="s">
        <v>811</v>
      </c>
    </row>
    <row r="234" spans="1:1">
      <c r="A234" t="s">
        <v>812</v>
      </c>
    </row>
    <row r="235" spans="1:1">
      <c r="A235" t="s">
        <v>813</v>
      </c>
    </row>
    <row r="236" spans="1:1">
      <c r="A236" t="s">
        <v>814</v>
      </c>
    </row>
    <row r="237" spans="1:1">
      <c r="A237" t="s">
        <v>815</v>
      </c>
    </row>
    <row r="238" spans="1:1">
      <c r="A238" t="s">
        <v>816</v>
      </c>
    </row>
    <row r="239" spans="1:1">
      <c r="A239" t="s">
        <v>817</v>
      </c>
    </row>
    <row r="240" spans="1:1">
      <c r="A240" t="s">
        <v>818</v>
      </c>
    </row>
    <row r="241" spans="1:1">
      <c r="A241" t="s">
        <v>819</v>
      </c>
    </row>
    <row r="242" spans="1:1">
      <c r="A242" t="s">
        <v>820</v>
      </c>
    </row>
    <row r="243" spans="1:1">
      <c r="A243" t="s">
        <v>821</v>
      </c>
    </row>
    <row r="244" spans="1:1">
      <c r="A244" t="s">
        <v>822</v>
      </c>
    </row>
    <row r="245" spans="1:1">
      <c r="A245" t="s">
        <v>823</v>
      </c>
    </row>
    <row r="246" spans="1:1">
      <c r="A246" t="s">
        <v>824</v>
      </c>
    </row>
    <row r="247" spans="1:1">
      <c r="A247" t="s">
        <v>825</v>
      </c>
    </row>
    <row r="248" spans="1:1">
      <c r="A248" t="s">
        <v>826</v>
      </c>
    </row>
    <row r="249" spans="1:1">
      <c r="A249" t="s">
        <v>827</v>
      </c>
    </row>
    <row r="250" spans="1:1">
      <c r="A250" t="s">
        <v>828</v>
      </c>
    </row>
    <row r="251" spans="1:1">
      <c r="A251" t="s">
        <v>829</v>
      </c>
    </row>
    <row r="252" spans="1:1">
      <c r="A252" t="s">
        <v>830</v>
      </c>
    </row>
    <row r="253" spans="1:1">
      <c r="A253" t="s">
        <v>831</v>
      </c>
    </row>
    <row r="254" spans="1:1">
      <c r="A254" t="s">
        <v>832</v>
      </c>
    </row>
    <row r="255" spans="1:1">
      <c r="A255" t="s">
        <v>833</v>
      </c>
    </row>
    <row r="256" spans="1:1">
      <c r="A256" t="s">
        <v>834</v>
      </c>
    </row>
    <row r="257" spans="1:1">
      <c r="A257" t="s">
        <v>835</v>
      </c>
    </row>
    <row r="258" spans="1:1">
      <c r="A258" t="s">
        <v>836</v>
      </c>
    </row>
    <row r="259" spans="1:1">
      <c r="A259" t="s">
        <v>837</v>
      </c>
    </row>
    <row r="260" spans="1:1">
      <c r="A260" t="s">
        <v>838</v>
      </c>
    </row>
    <row r="261" spans="1:1">
      <c r="A261" t="s">
        <v>839</v>
      </c>
    </row>
    <row r="262" spans="1:1">
      <c r="A262" t="s">
        <v>840</v>
      </c>
    </row>
    <row r="263" spans="1:1">
      <c r="A263" t="s">
        <v>841</v>
      </c>
    </row>
    <row r="264" spans="1:1">
      <c r="A264" t="s">
        <v>842</v>
      </c>
    </row>
    <row r="265" spans="1:1">
      <c r="A265" t="s">
        <v>843</v>
      </c>
    </row>
    <row r="266" spans="1:1">
      <c r="A266" t="s">
        <v>844</v>
      </c>
    </row>
    <row r="267" spans="1:1">
      <c r="A267" t="s">
        <v>845</v>
      </c>
    </row>
    <row r="268" spans="1:1">
      <c r="A268" t="s">
        <v>846</v>
      </c>
    </row>
    <row r="269" spans="1:1">
      <c r="A269" t="s">
        <v>847</v>
      </c>
    </row>
    <row r="270" spans="1:1">
      <c r="A270" t="s">
        <v>848</v>
      </c>
    </row>
    <row r="271" spans="1:1">
      <c r="A271" t="s">
        <v>849</v>
      </c>
    </row>
    <row r="272" spans="1:1">
      <c r="A272" t="s">
        <v>850</v>
      </c>
    </row>
    <row r="273" spans="1:1">
      <c r="A273" t="s">
        <v>851</v>
      </c>
    </row>
    <row r="274" spans="1:1">
      <c r="A274" t="s">
        <v>852</v>
      </c>
    </row>
    <row r="275" spans="1:1">
      <c r="A275" t="s">
        <v>853</v>
      </c>
    </row>
    <row r="276" spans="1:1">
      <c r="A276" t="s">
        <v>854</v>
      </c>
    </row>
    <row r="277" spans="1:1">
      <c r="A277" t="s">
        <v>855</v>
      </c>
    </row>
    <row r="278" spans="1:1">
      <c r="A278" t="s">
        <v>856</v>
      </c>
    </row>
    <row r="279" spans="1:1">
      <c r="A279" t="s">
        <v>857</v>
      </c>
    </row>
    <row r="280" spans="1:1">
      <c r="A280" t="s">
        <v>858</v>
      </c>
    </row>
    <row r="281" spans="1:1">
      <c r="A281" t="s">
        <v>859</v>
      </c>
    </row>
    <row r="282" spans="1:1">
      <c r="A282" t="s">
        <v>860</v>
      </c>
    </row>
    <row r="283" spans="1:1">
      <c r="A283" t="s">
        <v>861</v>
      </c>
    </row>
    <row r="284" spans="1:1">
      <c r="A284" t="s">
        <v>862</v>
      </c>
    </row>
    <row r="285" spans="1:1">
      <c r="A285" t="s">
        <v>863</v>
      </c>
    </row>
    <row r="286" spans="1:1">
      <c r="A286" t="s">
        <v>864</v>
      </c>
    </row>
    <row r="287" spans="1:1">
      <c r="A287" t="s">
        <v>865</v>
      </c>
    </row>
    <row r="288" spans="1:1">
      <c r="A288" t="s">
        <v>866</v>
      </c>
    </row>
    <row r="289" spans="1:1">
      <c r="A289" t="s">
        <v>867</v>
      </c>
    </row>
    <row r="290" spans="1:1">
      <c r="A290" t="s">
        <v>868</v>
      </c>
    </row>
    <row r="291" spans="1:1">
      <c r="A291" t="s">
        <v>869</v>
      </c>
    </row>
    <row r="292" spans="1:1">
      <c r="A292" t="s">
        <v>870</v>
      </c>
    </row>
    <row r="293" spans="1:1">
      <c r="A293" t="s">
        <v>871</v>
      </c>
    </row>
    <row r="294" spans="1:1">
      <c r="A294" t="s">
        <v>872</v>
      </c>
    </row>
    <row r="295" spans="1:1">
      <c r="A295" t="s">
        <v>873</v>
      </c>
    </row>
    <row r="296" spans="1:1">
      <c r="A296" t="s">
        <v>874</v>
      </c>
    </row>
    <row r="297" spans="1:1">
      <c r="A297" t="s">
        <v>875</v>
      </c>
    </row>
    <row r="298" spans="1:1">
      <c r="A298" t="s">
        <v>876</v>
      </c>
    </row>
    <row r="299" spans="1:1">
      <c r="A299" t="s">
        <v>877</v>
      </c>
    </row>
    <row r="300" spans="1:1">
      <c r="A300" t="s">
        <v>878</v>
      </c>
    </row>
    <row r="301" spans="1:1">
      <c r="A301" t="s">
        <v>879</v>
      </c>
    </row>
    <row r="302" spans="1:1">
      <c r="A302" t="s">
        <v>880</v>
      </c>
    </row>
    <row r="303" spans="1:1">
      <c r="A303" t="s">
        <v>881</v>
      </c>
    </row>
    <row r="304" spans="1:1">
      <c r="A304" t="s">
        <v>882</v>
      </c>
    </row>
    <row r="305" spans="1:1">
      <c r="A305" t="s">
        <v>883</v>
      </c>
    </row>
    <row r="306" spans="1:1">
      <c r="A306" t="s">
        <v>884</v>
      </c>
    </row>
    <row r="307" spans="1:1">
      <c r="A307" t="s">
        <v>885</v>
      </c>
    </row>
    <row r="308" spans="1:1">
      <c r="A308" t="s">
        <v>886</v>
      </c>
    </row>
    <row r="309" spans="1:1">
      <c r="A309" t="s">
        <v>887</v>
      </c>
    </row>
    <row r="310" spans="1:1">
      <c r="A310" t="s">
        <v>888</v>
      </c>
    </row>
    <row r="311" spans="1:1">
      <c r="A311" t="s">
        <v>889</v>
      </c>
    </row>
    <row r="312" spans="1:1">
      <c r="A312" t="s">
        <v>890</v>
      </c>
    </row>
    <row r="313" spans="1:1">
      <c r="A313" t="s">
        <v>891</v>
      </c>
    </row>
    <row r="314" spans="1:1">
      <c r="A314" t="s">
        <v>892</v>
      </c>
    </row>
    <row r="315" spans="1:1">
      <c r="A315" t="s">
        <v>893</v>
      </c>
    </row>
    <row r="316" spans="1:1">
      <c r="A316" t="s">
        <v>894</v>
      </c>
    </row>
    <row r="317" spans="1:1">
      <c r="A317" t="s">
        <v>895</v>
      </c>
    </row>
    <row r="318" spans="1:1">
      <c r="A318" t="s">
        <v>896</v>
      </c>
    </row>
    <row r="319" spans="1:1">
      <c r="A319" t="s">
        <v>897</v>
      </c>
    </row>
    <row r="320" spans="1:1">
      <c r="A320" t="s">
        <v>898</v>
      </c>
    </row>
    <row r="321" spans="1:1">
      <c r="A321" t="s">
        <v>899</v>
      </c>
    </row>
    <row r="322" spans="1:1">
      <c r="A322" t="s">
        <v>900</v>
      </c>
    </row>
    <row r="323" spans="1:1">
      <c r="A323" t="s">
        <v>901</v>
      </c>
    </row>
    <row r="324" spans="1:1">
      <c r="A324" t="s">
        <v>902</v>
      </c>
    </row>
    <row r="325" spans="1:1">
      <c r="A325" t="s">
        <v>903</v>
      </c>
    </row>
    <row r="326" spans="1:1">
      <c r="A326" t="s">
        <v>904</v>
      </c>
    </row>
    <row r="327" spans="1:1">
      <c r="A327" t="s">
        <v>905</v>
      </c>
    </row>
    <row r="328" spans="1:1">
      <c r="A328" t="s">
        <v>906</v>
      </c>
    </row>
    <row r="329" spans="1:1">
      <c r="A329" t="s">
        <v>907</v>
      </c>
    </row>
    <row r="330" spans="1:1">
      <c r="A330" t="s">
        <v>908</v>
      </c>
    </row>
    <row r="331" spans="1:1">
      <c r="A331" t="s">
        <v>909</v>
      </c>
    </row>
    <row r="332" spans="1:1">
      <c r="A332" t="s">
        <v>910</v>
      </c>
    </row>
    <row r="333" spans="1:1">
      <c r="A333" t="s">
        <v>911</v>
      </c>
    </row>
    <row r="334" spans="1:1">
      <c r="A334" t="s">
        <v>912</v>
      </c>
    </row>
    <row r="335" spans="1:1">
      <c r="A335" t="s">
        <v>913</v>
      </c>
    </row>
    <row r="336" spans="1:1">
      <c r="A336" t="s">
        <v>914</v>
      </c>
    </row>
    <row r="337" spans="1:1">
      <c r="A337" t="s">
        <v>915</v>
      </c>
    </row>
    <row r="338" spans="1:1">
      <c r="A338" t="s">
        <v>916</v>
      </c>
    </row>
    <row r="339" spans="1:1">
      <c r="A339" t="s">
        <v>917</v>
      </c>
    </row>
    <row r="340" spans="1:1">
      <c r="A340" t="s">
        <v>918</v>
      </c>
    </row>
    <row r="341" spans="1:1">
      <c r="A341" t="s">
        <v>919</v>
      </c>
    </row>
    <row r="342" spans="1:1">
      <c r="A342" t="s">
        <v>920</v>
      </c>
    </row>
    <row r="343" spans="1:1">
      <c r="A343" t="s">
        <v>921</v>
      </c>
    </row>
    <row r="344" spans="1:1">
      <c r="A344" t="s">
        <v>922</v>
      </c>
    </row>
    <row r="345" spans="1:1">
      <c r="A345" t="s">
        <v>923</v>
      </c>
    </row>
    <row r="346" spans="1:1">
      <c r="A346" t="s">
        <v>924</v>
      </c>
    </row>
    <row r="347" spans="1:1">
      <c r="A347" t="s">
        <v>925</v>
      </c>
    </row>
    <row r="348" spans="1:1">
      <c r="A348" t="s">
        <v>926</v>
      </c>
    </row>
    <row r="349" spans="1:1">
      <c r="A349" t="s">
        <v>927</v>
      </c>
    </row>
    <row r="350" spans="1:1">
      <c r="A350" t="s">
        <v>928</v>
      </c>
    </row>
    <row r="351" spans="1:1">
      <c r="A351" t="s">
        <v>929</v>
      </c>
    </row>
    <row r="352" spans="1:1">
      <c r="A352" t="s">
        <v>930</v>
      </c>
    </row>
    <row r="353" spans="1:1">
      <c r="A353" t="s">
        <v>931</v>
      </c>
    </row>
    <row r="354" spans="1:1">
      <c r="A354" t="s">
        <v>932</v>
      </c>
    </row>
    <row r="355" spans="1:1">
      <c r="A355" t="s">
        <v>933</v>
      </c>
    </row>
    <row r="356" spans="1:1">
      <c r="A356" t="s">
        <v>934</v>
      </c>
    </row>
    <row r="357" spans="1:1">
      <c r="A357" t="s">
        <v>935</v>
      </c>
    </row>
    <row r="358" spans="1:1">
      <c r="A358" t="s">
        <v>936</v>
      </c>
    </row>
    <row r="359" spans="1:1">
      <c r="A359" t="s">
        <v>937</v>
      </c>
    </row>
    <row r="360" spans="1:1">
      <c r="A360" t="s">
        <v>938</v>
      </c>
    </row>
    <row r="361" spans="1:1">
      <c r="A361" t="s">
        <v>939</v>
      </c>
    </row>
    <row r="362" spans="1:1">
      <c r="A362" t="s">
        <v>940</v>
      </c>
    </row>
    <row r="363" spans="1:1">
      <c r="A363" t="s">
        <v>941</v>
      </c>
    </row>
    <row r="364" spans="1:1">
      <c r="A364" t="s">
        <v>942</v>
      </c>
    </row>
    <row r="365" spans="1:1">
      <c r="A365" t="s">
        <v>943</v>
      </c>
    </row>
    <row r="366" spans="1:1">
      <c r="A366" t="s">
        <v>944</v>
      </c>
    </row>
    <row r="367" spans="1:1">
      <c r="A367" t="s">
        <v>945</v>
      </c>
    </row>
    <row r="368" spans="1:1">
      <c r="A368" t="s">
        <v>946</v>
      </c>
    </row>
    <row r="369" spans="1:1">
      <c r="A369" t="s">
        <v>947</v>
      </c>
    </row>
    <row r="370" spans="1:1">
      <c r="A370" t="s">
        <v>948</v>
      </c>
    </row>
    <row r="371" spans="1:1">
      <c r="A371" t="s">
        <v>949</v>
      </c>
    </row>
    <row r="372" spans="1:1">
      <c r="A372" t="s">
        <v>950</v>
      </c>
    </row>
    <row r="373" spans="1:1">
      <c r="A373" t="s">
        <v>951</v>
      </c>
    </row>
    <row r="374" spans="1:1">
      <c r="A374" t="s">
        <v>952</v>
      </c>
    </row>
    <row r="375" spans="1:1">
      <c r="A375" t="s">
        <v>953</v>
      </c>
    </row>
    <row r="376" spans="1:1">
      <c r="A376" t="s">
        <v>954</v>
      </c>
    </row>
    <row r="377" spans="1:1">
      <c r="A377" t="s">
        <v>955</v>
      </c>
    </row>
    <row r="378" spans="1:1">
      <c r="A378" t="s">
        <v>956</v>
      </c>
    </row>
    <row r="379" spans="1:1">
      <c r="A379" t="s">
        <v>957</v>
      </c>
    </row>
    <row r="380" spans="1:1">
      <c r="A380" t="s">
        <v>958</v>
      </c>
    </row>
    <row r="381" spans="1:1">
      <c r="A381" t="s">
        <v>959</v>
      </c>
    </row>
    <row r="382" spans="1:1">
      <c r="A382" t="s">
        <v>960</v>
      </c>
    </row>
    <row r="383" spans="1:1">
      <c r="A383" t="s">
        <v>961</v>
      </c>
    </row>
    <row r="384" spans="1:1">
      <c r="A384" t="s">
        <v>962</v>
      </c>
    </row>
    <row r="385" spans="1:1">
      <c r="A385" t="s">
        <v>963</v>
      </c>
    </row>
    <row r="386" spans="1:1">
      <c r="A386" t="s">
        <v>964</v>
      </c>
    </row>
    <row r="387" spans="1:1">
      <c r="A387" t="s">
        <v>965</v>
      </c>
    </row>
    <row r="388" spans="1:1">
      <c r="A388" t="s">
        <v>966</v>
      </c>
    </row>
    <row r="389" spans="1:1">
      <c r="A389" t="s">
        <v>967</v>
      </c>
    </row>
    <row r="390" spans="1:1">
      <c r="A390" t="s">
        <v>968</v>
      </c>
    </row>
    <row r="391" spans="1:1">
      <c r="A391" t="s">
        <v>969</v>
      </c>
    </row>
    <row r="392" spans="1:1">
      <c r="A392" t="s">
        <v>970</v>
      </c>
    </row>
    <row r="393" spans="1:1">
      <c r="A393" t="s">
        <v>971</v>
      </c>
    </row>
    <row r="394" spans="1:1">
      <c r="A394" t="s">
        <v>972</v>
      </c>
    </row>
    <row r="395" spans="1:1">
      <c r="A395" t="s">
        <v>973</v>
      </c>
    </row>
    <row r="396" spans="1:1">
      <c r="A396" t="s">
        <v>974</v>
      </c>
    </row>
    <row r="397" spans="1:1">
      <c r="A397" t="s">
        <v>975</v>
      </c>
    </row>
    <row r="398" spans="1:1">
      <c r="A398" t="s">
        <v>976</v>
      </c>
    </row>
    <row r="399" spans="1:1">
      <c r="A399" t="s">
        <v>977</v>
      </c>
    </row>
    <row r="400" spans="1:1">
      <c r="A400" t="s">
        <v>978</v>
      </c>
    </row>
    <row r="401" spans="1:1">
      <c r="A401" t="s">
        <v>979</v>
      </c>
    </row>
    <row r="402" spans="1:1">
      <c r="A402" t="s">
        <v>980</v>
      </c>
    </row>
    <row r="403" spans="1:1">
      <c r="A403" t="s">
        <v>981</v>
      </c>
    </row>
    <row r="404" spans="1:1">
      <c r="A404" t="s">
        <v>982</v>
      </c>
    </row>
    <row r="405" spans="1:1">
      <c r="A405" t="s">
        <v>983</v>
      </c>
    </row>
    <row r="406" spans="1:1">
      <c r="A406" t="s">
        <v>984</v>
      </c>
    </row>
    <row r="407" spans="1:1">
      <c r="A407" t="s">
        <v>985</v>
      </c>
    </row>
    <row r="408" spans="1:1">
      <c r="A408" t="s">
        <v>986</v>
      </c>
    </row>
    <row r="409" spans="1:1">
      <c r="A409" t="s">
        <v>987</v>
      </c>
    </row>
    <row r="410" spans="1:1">
      <c r="A410" t="s">
        <v>988</v>
      </c>
    </row>
    <row r="411" spans="1:1">
      <c r="A411" t="s">
        <v>989</v>
      </c>
    </row>
    <row r="412" spans="1:1">
      <c r="A412" t="s">
        <v>990</v>
      </c>
    </row>
    <row r="413" spans="1:1">
      <c r="A413" t="s">
        <v>991</v>
      </c>
    </row>
    <row r="414" spans="1:1">
      <c r="A414" t="s">
        <v>992</v>
      </c>
    </row>
    <row r="415" spans="1:1">
      <c r="A415" t="s">
        <v>993</v>
      </c>
    </row>
    <row r="416" spans="1:1">
      <c r="A416" t="s">
        <v>994</v>
      </c>
    </row>
    <row r="417" spans="1:1">
      <c r="A417" t="s">
        <v>995</v>
      </c>
    </row>
    <row r="418" spans="1:1">
      <c r="A418" t="s">
        <v>996</v>
      </c>
    </row>
    <row r="419" spans="1:1">
      <c r="A419" t="s">
        <v>997</v>
      </c>
    </row>
    <row r="420" spans="1:1">
      <c r="A420" t="s">
        <v>998</v>
      </c>
    </row>
    <row r="421" spans="1:1">
      <c r="A421" t="s">
        <v>999</v>
      </c>
    </row>
    <row r="422" spans="1:1">
      <c r="A422" t="s">
        <v>1000</v>
      </c>
    </row>
    <row r="423" spans="1:1">
      <c r="A423" t="s">
        <v>1001</v>
      </c>
    </row>
    <row r="424" spans="1:1">
      <c r="A424" t="s">
        <v>1002</v>
      </c>
    </row>
    <row r="425" spans="1:1">
      <c r="A425" t="s">
        <v>1003</v>
      </c>
    </row>
    <row r="426" spans="1:1">
      <c r="A426" t="s">
        <v>1004</v>
      </c>
    </row>
    <row r="427" spans="1:1">
      <c r="A427" t="s">
        <v>1005</v>
      </c>
    </row>
    <row r="428" spans="1:1">
      <c r="A428" t="s">
        <v>1006</v>
      </c>
    </row>
    <row r="429" spans="1:1">
      <c r="A429" t="s">
        <v>1007</v>
      </c>
    </row>
    <row r="430" spans="1:1">
      <c r="A430" t="s">
        <v>1008</v>
      </c>
    </row>
    <row r="431" spans="1:1">
      <c r="A431" t="s">
        <v>1009</v>
      </c>
    </row>
    <row r="432" spans="1:1">
      <c r="A432" t="s">
        <v>1010</v>
      </c>
    </row>
    <row r="433" spans="1:1">
      <c r="A433" t="s">
        <v>1011</v>
      </c>
    </row>
    <row r="434" spans="1:1">
      <c r="A434" t="s">
        <v>1012</v>
      </c>
    </row>
    <row r="435" spans="1:1">
      <c r="A435" t="s">
        <v>1013</v>
      </c>
    </row>
    <row r="436" spans="1:1">
      <c r="A436" t="s">
        <v>1014</v>
      </c>
    </row>
    <row r="437" spans="1:1">
      <c r="A437" t="s">
        <v>1015</v>
      </c>
    </row>
    <row r="438" spans="1:1">
      <c r="A438" t="s">
        <v>1016</v>
      </c>
    </row>
    <row r="439" spans="1:1">
      <c r="A439" t="s">
        <v>1017</v>
      </c>
    </row>
    <row r="440" spans="1:1">
      <c r="A440" t="s">
        <v>1018</v>
      </c>
    </row>
    <row r="441" spans="1:1">
      <c r="A441" t="s">
        <v>1019</v>
      </c>
    </row>
    <row r="442" spans="1:1">
      <c r="A442" t="s">
        <v>1020</v>
      </c>
    </row>
    <row r="443" spans="1:1">
      <c r="A443" t="s">
        <v>1021</v>
      </c>
    </row>
    <row r="444" spans="1:1">
      <c r="A444" t="s">
        <v>1022</v>
      </c>
    </row>
    <row r="445" spans="1:1">
      <c r="A445" t="s">
        <v>1023</v>
      </c>
    </row>
    <row r="446" spans="1:1">
      <c r="A446" t="s">
        <v>1024</v>
      </c>
    </row>
    <row r="447" spans="1:1">
      <c r="A447" t="s">
        <v>1025</v>
      </c>
    </row>
    <row r="448" spans="1:1">
      <c r="A448" t="s">
        <v>1026</v>
      </c>
    </row>
    <row r="449" spans="1:1">
      <c r="A449" t="s">
        <v>1027</v>
      </c>
    </row>
    <row r="450" spans="1:1">
      <c r="A450" t="s">
        <v>1028</v>
      </c>
    </row>
    <row r="451" spans="1:1">
      <c r="A451" t="s">
        <v>1029</v>
      </c>
    </row>
    <row r="452" spans="1:1">
      <c r="A452" t="s">
        <v>1030</v>
      </c>
    </row>
    <row r="453" spans="1:1">
      <c r="A453" t="s">
        <v>1031</v>
      </c>
    </row>
    <row r="454" spans="1:1">
      <c r="A454" t="s">
        <v>1032</v>
      </c>
    </row>
    <row r="455" spans="1:1">
      <c r="A455" t="s">
        <v>1033</v>
      </c>
    </row>
    <row r="456" spans="1:1">
      <c r="A456" t="s">
        <v>1034</v>
      </c>
    </row>
    <row r="457" spans="1:1">
      <c r="A457" t="s">
        <v>1035</v>
      </c>
    </row>
    <row r="458" spans="1:1">
      <c r="A458" t="s">
        <v>1036</v>
      </c>
    </row>
    <row r="459" spans="1:1">
      <c r="A459" t="s">
        <v>1037</v>
      </c>
    </row>
    <row r="460" spans="1:1">
      <c r="A460" t="s">
        <v>1038</v>
      </c>
    </row>
    <row r="461" spans="1:1">
      <c r="A461" t="s">
        <v>1039</v>
      </c>
    </row>
    <row r="462" spans="1:1">
      <c r="A462" t="s">
        <v>1040</v>
      </c>
    </row>
    <row r="463" spans="1:1">
      <c r="A463" t="s">
        <v>1041</v>
      </c>
    </row>
    <row r="464" spans="1:1">
      <c r="A464" t="s">
        <v>1042</v>
      </c>
    </row>
    <row r="465" spans="1:1">
      <c r="A465" t="s">
        <v>1043</v>
      </c>
    </row>
    <row r="466" spans="1:1">
      <c r="A466" t="s">
        <v>1044</v>
      </c>
    </row>
    <row r="467" spans="1:1">
      <c r="A467" t="s">
        <v>1045</v>
      </c>
    </row>
    <row r="468" spans="1:1">
      <c r="A468" t="s">
        <v>1046</v>
      </c>
    </row>
    <row r="469" spans="1:1">
      <c r="A469" t="s">
        <v>1047</v>
      </c>
    </row>
    <row r="470" spans="1:1">
      <c r="A470" t="s">
        <v>1048</v>
      </c>
    </row>
    <row r="471" spans="1:1">
      <c r="A471" t="s">
        <v>1049</v>
      </c>
    </row>
    <row r="472" spans="1:1">
      <c r="A472" t="s">
        <v>1050</v>
      </c>
    </row>
    <row r="473" spans="1:1">
      <c r="A473" t="s">
        <v>1051</v>
      </c>
    </row>
    <row r="474" spans="1:1">
      <c r="A474" t="s">
        <v>1052</v>
      </c>
    </row>
    <row r="475" spans="1:1">
      <c r="A475" t="s">
        <v>1053</v>
      </c>
    </row>
    <row r="476" spans="1:1">
      <c r="A476" t="s">
        <v>1054</v>
      </c>
    </row>
    <row r="477" spans="1:1">
      <c r="A477" t="s">
        <v>1055</v>
      </c>
    </row>
    <row r="478" spans="1:1">
      <c r="A478" t="s">
        <v>1056</v>
      </c>
    </row>
    <row r="479" spans="1:1">
      <c r="A479" t="s">
        <v>1057</v>
      </c>
    </row>
    <row r="480" spans="1:1">
      <c r="A480" t="s">
        <v>1058</v>
      </c>
    </row>
    <row r="481" spans="1:1">
      <c r="A481" t="s">
        <v>1059</v>
      </c>
    </row>
    <row r="482" spans="1:1">
      <c r="A482" t="s">
        <v>1060</v>
      </c>
    </row>
    <row r="483" spans="1:1">
      <c r="A483" t="s">
        <v>1061</v>
      </c>
    </row>
    <row r="484" spans="1:1">
      <c r="A484" t="s">
        <v>1062</v>
      </c>
    </row>
    <row r="485" spans="1:1">
      <c r="A485" t="s">
        <v>1063</v>
      </c>
    </row>
    <row r="486" spans="1:1">
      <c r="A486" t="s">
        <v>1064</v>
      </c>
    </row>
    <row r="487" spans="1:1">
      <c r="A487" t="s">
        <v>1065</v>
      </c>
    </row>
    <row r="488" spans="1:1">
      <c r="A488" t="s">
        <v>1066</v>
      </c>
    </row>
    <row r="489" spans="1:1">
      <c r="A489" t="s">
        <v>1067</v>
      </c>
    </row>
    <row r="490" spans="1:1">
      <c r="A490" t="s">
        <v>1068</v>
      </c>
    </row>
    <row r="491" spans="1:1">
      <c r="A491" t="s">
        <v>1069</v>
      </c>
    </row>
    <row r="492" spans="1:1">
      <c r="A492" t="s">
        <v>1070</v>
      </c>
    </row>
    <row r="493" spans="1:1">
      <c r="A493" t="s">
        <v>1071</v>
      </c>
    </row>
    <row r="494" spans="1:1">
      <c r="A494" t="s">
        <v>1072</v>
      </c>
    </row>
    <row r="495" spans="1:1">
      <c r="A495" t="s">
        <v>1073</v>
      </c>
    </row>
    <row r="496" spans="1:1">
      <c r="A496" t="s">
        <v>1074</v>
      </c>
    </row>
    <row r="497" spans="1:1">
      <c r="A497" t="s">
        <v>1075</v>
      </c>
    </row>
    <row r="498" spans="1:1">
      <c r="A498" t="s">
        <v>1076</v>
      </c>
    </row>
    <row r="499" spans="1:1">
      <c r="A499" t="s">
        <v>1077</v>
      </c>
    </row>
    <row r="500" spans="1:1">
      <c r="A500" t="s">
        <v>1078</v>
      </c>
    </row>
    <row r="501" spans="1:1">
      <c r="A501" t="s">
        <v>1079</v>
      </c>
    </row>
    <row r="502" spans="1:1">
      <c r="A502" t="s">
        <v>1080</v>
      </c>
    </row>
    <row r="503" spans="1:1">
      <c r="A503" t="s">
        <v>1081</v>
      </c>
    </row>
    <row r="504" spans="1:1">
      <c r="A504" t="s">
        <v>1082</v>
      </c>
    </row>
    <row r="505" spans="1:1">
      <c r="A505" t="s">
        <v>1083</v>
      </c>
    </row>
    <row r="506" spans="1:1">
      <c r="A506" t="s">
        <v>1084</v>
      </c>
    </row>
    <row r="507" spans="1:1">
      <c r="A507" t="s">
        <v>1085</v>
      </c>
    </row>
    <row r="508" spans="1:1">
      <c r="A508" t="s">
        <v>1086</v>
      </c>
    </row>
    <row r="509" spans="1:1">
      <c r="A509" t="s">
        <v>1087</v>
      </c>
    </row>
    <row r="510" spans="1:1">
      <c r="A510" t="s">
        <v>1088</v>
      </c>
    </row>
    <row r="511" spans="1:1">
      <c r="A511" t="s">
        <v>1089</v>
      </c>
    </row>
    <row r="512" spans="1:1">
      <c r="A512" t="s">
        <v>1090</v>
      </c>
    </row>
    <row r="513" spans="1:1">
      <c r="A513" t="s">
        <v>1091</v>
      </c>
    </row>
    <row r="514" spans="1:1">
      <c r="A514" t="s">
        <v>1092</v>
      </c>
    </row>
    <row r="515" spans="1:1">
      <c r="A515" t="s">
        <v>1093</v>
      </c>
    </row>
    <row r="516" spans="1:1">
      <c r="A516" t="s">
        <v>1094</v>
      </c>
    </row>
    <row r="517" spans="1:1">
      <c r="A517" t="s">
        <v>1095</v>
      </c>
    </row>
    <row r="518" spans="1:1">
      <c r="A518" t="s">
        <v>1096</v>
      </c>
    </row>
    <row r="519" spans="1:1">
      <c r="A519" t="s">
        <v>1097</v>
      </c>
    </row>
    <row r="520" spans="1:1">
      <c r="A520" t="s">
        <v>1098</v>
      </c>
    </row>
    <row r="521" spans="1:1">
      <c r="A521" t="s">
        <v>1099</v>
      </c>
    </row>
    <row r="522" spans="1:1">
      <c r="A522" t="s">
        <v>1100</v>
      </c>
    </row>
    <row r="523" spans="1:1">
      <c r="A523" t="s">
        <v>1101</v>
      </c>
    </row>
    <row r="524" spans="1:1">
      <c r="A524" t="s">
        <v>1102</v>
      </c>
    </row>
    <row r="525" spans="1:1">
      <c r="A525" t="s">
        <v>1103</v>
      </c>
    </row>
    <row r="526" spans="1:1">
      <c r="A526" t="s">
        <v>1104</v>
      </c>
    </row>
    <row r="527" spans="1:1">
      <c r="A527" t="s">
        <v>1105</v>
      </c>
    </row>
    <row r="528" spans="1:1">
      <c r="A528" t="s">
        <v>1106</v>
      </c>
    </row>
    <row r="529" spans="1:1">
      <c r="A529" t="s">
        <v>1107</v>
      </c>
    </row>
    <row r="530" spans="1:1">
      <c r="A530" t="s">
        <v>1108</v>
      </c>
    </row>
    <row r="531" spans="1:1">
      <c r="A531" t="s">
        <v>1109</v>
      </c>
    </row>
    <row r="532" spans="1:1">
      <c r="A532" t="s">
        <v>1110</v>
      </c>
    </row>
    <row r="533" spans="1:1">
      <c r="A533" t="s">
        <v>1111</v>
      </c>
    </row>
    <row r="534" spans="1:1">
      <c r="A534" t="s">
        <v>1112</v>
      </c>
    </row>
    <row r="535" spans="1:1">
      <c r="A535" t="s">
        <v>1113</v>
      </c>
    </row>
    <row r="536" spans="1:1">
      <c r="A536" t="s">
        <v>1114</v>
      </c>
    </row>
    <row r="537" spans="1:1">
      <c r="A537" t="s">
        <v>1115</v>
      </c>
    </row>
    <row r="538" spans="1:1">
      <c r="A538" t="s">
        <v>1116</v>
      </c>
    </row>
    <row r="539" spans="1:1">
      <c r="A539" t="s">
        <v>1117</v>
      </c>
    </row>
    <row r="540" spans="1:1">
      <c r="A540" t="s">
        <v>1118</v>
      </c>
    </row>
    <row r="541" spans="1:1">
      <c r="A541" t="s">
        <v>1119</v>
      </c>
    </row>
    <row r="542" spans="1:1">
      <c r="A542" t="s">
        <v>1120</v>
      </c>
    </row>
    <row r="543" spans="1:1">
      <c r="A543" t="s">
        <v>1121</v>
      </c>
    </row>
    <row r="544" spans="1:1">
      <c r="A544" t="s">
        <v>1122</v>
      </c>
    </row>
    <row r="545" spans="1:1">
      <c r="A545" t="s">
        <v>1123</v>
      </c>
    </row>
    <row r="546" spans="1:1">
      <c r="A546" t="s">
        <v>1124</v>
      </c>
    </row>
    <row r="547" spans="1:1">
      <c r="A547" t="s">
        <v>1125</v>
      </c>
    </row>
    <row r="548" spans="1:1">
      <c r="A548" t="s">
        <v>1126</v>
      </c>
    </row>
    <row r="549" spans="1:1">
      <c r="A549" t="s">
        <v>1127</v>
      </c>
    </row>
    <row r="550" spans="1:1">
      <c r="A550" t="s">
        <v>1128</v>
      </c>
    </row>
    <row r="551" spans="1:1">
      <c r="A551" t="s">
        <v>1129</v>
      </c>
    </row>
    <row r="552" spans="1:1">
      <c r="A552" t="s">
        <v>1130</v>
      </c>
    </row>
    <row r="553" spans="1:1">
      <c r="A553" t="s">
        <v>1131</v>
      </c>
    </row>
    <row r="554" spans="1:1">
      <c r="A554" t="s">
        <v>1132</v>
      </c>
    </row>
    <row r="555" spans="1:1">
      <c r="A555" t="s">
        <v>1133</v>
      </c>
    </row>
    <row r="556" spans="1:1">
      <c r="A556" t="s">
        <v>1134</v>
      </c>
    </row>
    <row r="557" spans="1:1">
      <c r="A557" t="s">
        <v>1135</v>
      </c>
    </row>
    <row r="558" spans="1:1">
      <c r="A558" t="s">
        <v>1136</v>
      </c>
    </row>
    <row r="559" spans="1:1">
      <c r="A559" t="s">
        <v>1137</v>
      </c>
    </row>
    <row r="560" spans="1:1">
      <c r="A560" t="s">
        <v>1138</v>
      </c>
    </row>
    <row r="561" spans="1:1">
      <c r="A561" t="s">
        <v>1139</v>
      </c>
    </row>
    <row r="562" spans="1:1">
      <c r="A562" t="s">
        <v>1140</v>
      </c>
    </row>
    <row r="563" spans="1:1">
      <c r="A563" t="s">
        <v>1141</v>
      </c>
    </row>
    <row r="564" spans="1:1">
      <c r="A564" t="s">
        <v>1142</v>
      </c>
    </row>
    <row r="565" spans="1:1">
      <c r="A565" t="s">
        <v>1143</v>
      </c>
    </row>
    <row r="566" spans="1:1">
      <c r="A566" t="s">
        <v>1144</v>
      </c>
    </row>
    <row r="567" spans="1:1">
      <c r="A567" t="s">
        <v>1145</v>
      </c>
    </row>
    <row r="568" spans="1:1">
      <c r="A568" t="s">
        <v>1146</v>
      </c>
    </row>
    <row r="569" spans="1:1">
      <c r="A569" t="s">
        <v>1147</v>
      </c>
    </row>
    <row r="570" spans="1:1">
      <c r="A570" t="s">
        <v>1148</v>
      </c>
    </row>
    <row r="571" spans="1:1">
      <c r="A571" t="s">
        <v>1149</v>
      </c>
    </row>
    <row r="572" spans="1:1">
      <c r="A572" t="s">
        <v>1150</v>
      </c>
    </row>
    <row r="573" spans="1:1">
      <c r="A573" t="s">
        <v>1151</v>
      </c>
    </row>
    <row r="574" spans="1:1">
      <c r="A574" t="s">
        <v>1152</v>
      </c>
    </row>
    <row r="575" spans="1:1">
      <c r="A575" t="s">
        <v>1153</v>
      </c>
    </row>
    <row r="576" spans="1:1">
      <c r="A576" t="s">
        <v>1154</v>
      </c>
    </row>
    <row r="577" spans="1:1">
      <c r="A577" t="s">
        <v>1155</v>
      </c>
    </row>
    <row r="578" spans="1:1">
      <c r="A578" t="s">
        <v>1156</v>
      </c>
    </row>
    <row r="579" spans="1:1">
      <c r="A579" t="s">
        <v>1157</v>
      </c>
    </row>
    <row r="580" spans="1:1">
      <c r="A580" t="s">
        <v>1158</v>
      </c>
    </row>
    <row r="581" spans="1:1">
      <c r="A581" t="s">
        <v>1159</v>
      </c>
    </row>
    <row r="582" spans="1:1">
      <c r="A582" t="s">
        <v>1160</v>
      </c>
    </row>
  </sheetData>
  <phoneticPr fontId="3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74"/>
  <sheetViews>
    <sheetView zoomScale="80" zoomScaleNormal="80" workbookViewId="0">
      <pane xSplit="1" ySplit="1" topLeftCell="B2" activePane="bottomRight" state="frozen"/>
      <selection pane="topRight"/>
      <selection pane="bottomLeft"/>
      <selection pane="bottomRight" activeCell="I21" sqref="I21"/>
    </sheetView>
  </sheetViews>
  <sheetFormatPr defaultColWidth="8.875" defaultRowHeight="14.25"/>
  <cols>
    <col min="1" max="2" width="8.875" style="1" customWidth="1"/>
    <col min="3" max="3" width="15" style="1" customWidth="1"/>
    <col min="4" max="4" width="76.5" style="2" customWidth="1"/>
    <col min="5" max="5" width="8.875" style="1" customWidth="1"/>
    <col min="6" max="16384" width="8.875" style="1"/>
  </cols>
  <sheetData>
    <row r="1" spans="1:27" ht="16.5" customHeight="1">
      <c r="A1" s="3" t="s">
        <v>3</v>
      </c>
      <c r="B1" s="3" t="s">
        <v>4</v>
      </c>
      <c r="C1" s="4" t="s">
        <v>12</v>
      </c>
      <c r="D1" s="5" t="s">
        <v>1161</v>
      </c>
      <c r="E1" s="16"/>
      <c r="F1" s="16"/>
      <c r="G1" s="16"/>
      <c r="H1" s="16"/>
      <c r="I1" s="16"/>
      <c r="J1" s="16"/>
      <c r="K1" s="16"/>
      <c r="L1" s="16"/>
      <c r="M1" s="16"/>
      <c r="N1" s="16"/>
      <c r="O1" s="16"/>
      <c r="P1" s="16"/>
      <c r="Q1" s="16"/>
      <c r="R1" s="16"/>
      <c r="S1" s="16"/>
      <c r="T1" s="16"/>
      <c r="U1" s="16"/>
      <c r="V1" s="16"/>
      <c r="W1" s="16"/>
      <c r="X1" s="16"/>
      <c r="Y1" s="16"/>
      <c r="Z1" s="16"/>
      <c r="AA1" s="16"/>
    </row>
    <row r="2" spans="1:27" ht="17.25" customHeight="1">
      <c r="A2" s="6" t="s">
        <v>20</v>
      </c>
      <c r="B2" s="6">
        <v>572</v>
      </c>
      <c r="C2" s="7">
        <v>100</v>
      </c>
      <c r="D2" s="8" t="s">
        <v>1162</v>
      </c>
      <c r="E2" s="16"/>
      <c r="F2" s="16"/>
      <c r="G2" s="16"/>
      <c r="H2" s="16"/>
      <c r="I2" s="16"/>
      <c r="J2" s="16"/>
      <c r="K2" s="16"/>
      <c r="L2" s="16"/>
      <c r="M2" s="16"/>
      <c r="N2" s="16"/>
      <c r="O2" s="16"/>
      <c r="P2" s="16"/>
      <c r="Q2" s="16"/>
      <c r="R2" s="16"/>
      <c r="S2" s="16"/>
      <c r="T2" s="16"/>
      <c r="U2" s="16"/>
      <c r="V2" s="16"/>
      <c r="W2" s="16"/>
      <c r="X2" s="16"/>
      <c r="Y2" s="16"/>
      <c r="Z2" s="16"/>
      <c r="AA2" s="16"/>
    </row>
    <row r="3" spans="1:27" ht="16.5" customHeight="1">
      <c r="A3" s="6" t="s">
        <v>25</v>
      </c>
      <c r="B3" s="6">
        <v>1698</v>
      </c>
      <c r="C3" s="7"/>
      <c r="D3" s="8"/>
      <c r="E3" s="16"/>
      <c r="F3" s="16"/>
      <c r="G3" s="16"/>
      <c r="H3" s="16"/>
      <c r="I3" s="16"/>
      <c r="J3" s="16"/>
      <c r="K3" s="16"/>
      <c r="L3" s="16"/>
      <c r="M3" s="16"/>
      <c r="N3" s="16"/>
      <c r="O3" s="16"/>
      <c r="P3" s="16"/>
      <c r="Q3" s="16"/>
      <c r="R3" s="16"/>
      <c r="S3" s="16"/>
      <c r="T3" s="16"/>
      <c r="U3" s="16"/>
      <c r="V3" s="16"/>
      <c r="W3" s="16"/>
      <c r="X3" s="16"/>
      <c r="Y3" s="16"/>
      <c r="Z3" s="16"/>
      <c r="AA3" s="16"/>
    </row>
    <row r="4" spans="1:27" ht="16.5" customHeight="1">
      <c r="A4" s="9" t="s">
        <v>29</v>
      </c>
      <c r="B4" s="6">
        <v>1288</v>
      </c>
      <c r="C4" s="7"/>
      <c r="D4" s="8"/>
      <c r="E4" s="16"/>
      <c r="F4" s="16"/>
      <c r="G4" s="16"/>
      <c r="H4" s="16"/>
      <c r="I4" s="16"/>
      <c r="J4" s="16"/>
      <c r="K4" s="16"/>
      <c r="L4" s="16"/>
      <c r="M4" s="16"/>
      <c r="N4" s="16"/>
      <c r="O4" s="16"/>
      <c r="P4" s="16"/>
      <c r="Q4" s="16"/>
      <c r="R4" s="16"/>
      <c r="S4" s="16"/>
      <c r="T4" s="16"/>
      <c r="U4" s="16"/>
      <c r="V4" s="16"/>
      <c r="W4" s="16"/>
      <c r="X4" s="16"/>
      <c r="Y4" s="16"/>
      <c r="Z4" s="16"/>
      <c r="AA4" s="16"/>
    </row>
    <row r="5" spans="1:27" ht="16.5" customHeight="1">
      <c r="A5" s="6" t="s">
        <v>34</v>
      </c>
      <c r="B5" s="6">
        <v>2176</v>
      </c>
      <c r="C5" s="7"/>
      <c r="D5" s="8"/>
      <c r="E5" s="16"/>
      <c r="F5" s="16"/>
      <c r="G5" s="16"/>
      <c r="H5" s="16"/>
      <c r="I5" s="16"/>
      <c r="J5" s="16"/>
      <c r="K5" s="16"/>
      <c r="L5" s="16"/>
      <c r="M5" s="16"/>
      <c r="N5" s="16"/>
      <c r="O5" s="16"/>
      <c r="P5" s="16"/>
      <c r="Q5" s="16"/>
      <c r="R5" s="16"/>
      <c r="S5" s="16"/>
      <c r="T5" s="16"/>
      <c r="U5" s="16"/>
      <c r="V5" s="16"/>
      <c r="W5" s="16"/>
      <c r="X5" s="16"/>
      <c r="Y5" s="16"/>
      <c r="Z5" s="16"/>
      <c r="AA5" s="16"/>
    </row>
    <row r="6" spans="1:27" ht="17.25" customHeight="1">
      <c r="A6" s="6" t="s">
        <v>37</v>
      </c>
      <c r="B6" s="6">
        <v>1147</v>
      </c>
      <c r="C6" s="7"/>
      <c r="D6" s="8"/>
      <c r="E6" s="16"/>
      <c r="F6" s="16"/>
      <c r="G6" s="16"/>
      <c r="H6" s="16"/>
      <c r="I6" s="16"/>
      <c r="J6" s="16"/>
      <c r="K6" s="16"/>
      <c r="L6" s="16"/>
      <c r="M6" s="16"/>
      <c r="N6" s="16"/>
      <c r="O6" s="16"/>
      <c r="P6" s="16"/>
      <c r="Q6" s="16"/>
      <c r="R6" s="16"/>
      <c r="S6" s="16"/>
      <c r="T6" s="16"/>
      <c r="U6" s="16"/>
      <c r="V6" s="16"/>
      <c r="W6" s="16"/>
      <c r="X6" s="16"/>
      <c r="Y6" s="16"/>
      <c r="Z6" s="16"/>
      <c r="AA6" s="16"/>
    </row>
    <row r="7" spans="1:27" ht="16.5" customHeight="1">
      <c r="A7" s="6" t="s">
        <v>1163</v>
      </c>
      <c r="B7" s="6">
        <v>1780</v>
      </c>
      <c r="C7" s="7"/>
      <c r="D7" s="8"/>
      <c r="E7" s="16"/>
      <c r="F7" s="16"/>
      <c r="G7" s="16"/>
      <c r="H7" s="16"/>
      <c r="I7" s="16"/>
      <c r="J7" s="16"/>
      <c r="K7" s="16"/>
      <c r="L7" s="16"/>
      <c r="M7" s="16"/>
      <c r="N7" s="16"/>
      <c r="O7" s="16"/>
      <c r="P7" s="16"/>
      <c r="Q7" s="16"/>
      <c r="R7" s="16"/>
      <c r="S7" s="16"/>
      <c r="T7" s="16"/>
      <c r="U7" s="16"/>
      <c r="V7" s="16"/>
      <c r="W7" s="16"/>
      <c r="X7" s="16"/>
      <c r="Y7" s="16"/>
      <c r="Z7" s="16"/>
      <c r="AA7" s="16"/>
    </row>
    <row r="8" spans="1:27" ht="16.5" customHeight="1">
      <c r="A8" s="6" t="s">
        <v>1164</v>
      </c>
      <c r="B8" s="6">
        <v>1695</v>
      </c>
      <c r="C8" s="7"/>
      <c r="D8" s="8"/>
      <c r="E8" s="16"/>
      <c r="F8" s="16"/>
      <c r="G8" s="16"/>
      <c r="H8" s="16"/>
      <c r="I8" s="16"/>
      <c r="J8" s="16"/>
      <c r="K8" s="16"/>
      <c r="L8" s="16"/>
      <c r="M8" s="16"/>
      <c r="N8" s="16"/>
      <c r="O8" s="16"/>
      <c r="P8" s="16"/>
      <c r="Q8" s="16"/>
      <c r="R8" s="16"/>
      <c r="S8" s="16"/>
      <c r="T8" s="16"/>
      <c r="U8" s="16"/>
      <c r="V8" s="16"/>
      <c r="W8" s="16"/>
      <c r="X8" s="16"/>
      <c r="Y8" s="16"/>
      <c r="Z8" s="16"/>
      <c r="AA8" s="16"/>
    </row>
    <row r="9" spans="1:27" ht="16.5" customHeight="1">
      <c r="A9" s="6" t="s">
        <v>41</v>
      </c>
      <c r="B9" s="6">
        <v>1696</v>
      </c>
      <c r="C9" s="7"/>
      <c r="D9" s="8"/>
      <c r="E9" s="16"/>
      <c r="F9" s="16"/>
      <c r="G9" s="16"/>
      <c r="H9" s="16"/>
      <c r="I9" s="16"/>
      <c r="J9" s="16"/>
      <c r="K9" s="16"/>
      <c r="L9" s="16"/>
      <c r="M9" s="16"/>
      <c r="N9" s="16"/>
      <c r="O9" s="16"/>
      <c r="P9" s="16"/>
      <c r="Q9" s="16"/>
      <c r="R9" s="16"/>
      <c r="S9" s="16"/>
      <c r="T9" s="16"/>
      <c r="U9" s="16"/>
      <c r="V9" s="16"/>
      <c r="W9" s="16"/>
      <c r="X9" s="16"/>
      <c r="Y9" s="16"/>
      <c r="Z9" s="16"/>
      <c r="AA9" s="16"/>
    </row>
    <row r="10" spans="1:27" ht="16.5" customHeight="1">
      <c r="A10" s="6" t="s">
        <v>45</v>
      </c>
      <c r="B10" s="6">
        <v>2127</v>
      </c>
      <c r="C10" s="7"/>
      <c r="D10" s="8"/>
      <c r="E10" s="16"/>
      <c r="F10" s="16"/>
      <c r="G10" s="16"/>
      <c r="H10" s="16"/>
      <c r="I10" s="16"/>
      <c r="J10" s="16"/>
      <c r="K10" s="16"/>
      <c r="L10" s="16"/>
      <c r="M10" s="16"/>
      <c r="N10" s="16"/>
      <c r="O10" s="16"/>
      <c r="P10" s="16"/>
      <c r="Q10" s="16"/>
      <c r="R10" s="16"/>
      <c r="S10" s="16"/>
      <c r="T10" s="16"/>
      <c r="U10" s="16"/>
      <c r="V10" s="16"/>
      <c r="W10" s="16"/>
      <c r="X10" s="16"/>
      <c r="Y10" s="16"/>
      <c r="Z10" s="16"/>
      <c r="AA10" s="16"/>
    </row>
    <row r="11" spans="1:27" ht="17.25" customHeight="1">
      <c r="A11" s="6" t="s">
        <v>54</v>
      </c>
      <c r="B11" s="6">
        <v>809</v>
      </c>
      <c r="C11" s="7"/>
      <c r="D11" s="8"/>
      <c r="E11" s="16"/>
      <c r="F11" s="16"/>
      <c r="G11" s="16"/>
      <c r="H11" s="16"/>
      <c r="I11" s="16"/>
      <c r="J11" s="16"/>
      <c r="K11" s="16"/>
      <c r="L11" s="16"/>
      <c r="M11" s="16"/>
      <c r="N11" s="16"/>
      <c r="O11" s="16"/>
      <c r="P11" s="16"/>
      <c r="Q11" s="16"/>
      <c r="R11" s="16"/>
      <c r="S11" s="16"/>
      <c r="T11" s="16"/>
      <c r="U11" s="16"/>
      <c r="V11" s="16"/>
      <c r="W11" s="16"/>
      <c r="X11" s="16"/>
      <c r="Y11" s="16"/>
      <c r="Z11" s="16"/>
      <c r="AA11" s="16"/>
    </row>
    <row r="12" spans="1:27" ht="16.5" customHeight="1">
      <c r="A12" s="6" t="s">
        <v>61</v>
      </c>
      <c r="B12" s="6">
        <v>1316</v>
      </c>
      <c r="C12" s="7">
        <v>100</v>
      </c>
      <c r="D12" s="8" t="s">
        <v>1165</v>
      </c>
      <c r="E12" s="16"/>
      <c r="F12" s="16"/>
      <c r="G12" s="16"/>
      <c r="H12" s="16"/>
      <c r="I12" s="16"/>
      <c r="J12" s="16"/>
      <c r="K12" s="16"/>
      <c r="L12" s="16"/>
      <c r="M12" s="16"/>
      <c r="N12" s="16"/>
      <c r="O12" s="16"/>
      <c r="P12" s="16"/>
      <c r="Q12" s="16"/>
      <c r="R12" s="16"/>
      <c r="S12" s="16"/>
      <c r="T12" s="16"/>
      <c r="U12" s="16"/>
      <c r="V12" s="16"/>
      <c r="W12" s="16"/>
      <c r="X12" s="16"/>
      <c r="Y12" s="16"/>
      <c r="Z12" s="16"/>
      <c r="AA12" s="16"/>
    </row>
    <row r="13" spans="1:27" ht="16.5" customHeight="1">
      <c r="A13" s="6" t="s">
        <v>65</v>
      </c>
      <c r="B13" s="6">
        <v>1440</v>
      </c>
      <c r="C13" s="7">
        <v>100</v>
      </c>
      <c r="D13" s="8" t="s">
        <v>1166</v>
      </c>
      <c r="E13" s="16"/>
      <c r="F13" s="16"/>
      <c r="G13" s="16"/>
      <c r="H13" s="16"/>
      <c r="I13" s="16"/>
      <c r="J13" s="16"/>
      <c r="K13" s="16"/>
      <c r="L13" s="16"/>
      <c r="M13" s="16"/>
      <c r="N13" s="16"/>
      <c r="O13" s="16"/>
      <c r="P13" s="16"/>
      <c r="Q13" s="16"/>
      <c r="R13" s="16"/>
      <c r="S13" s="16"/>
      <c r="T13" s="16"/>
      <c r="U13" s="16"/>
      <c r="V13" s="16"/>
      <c r="W13" s="16"/>
      <c r="X13" s="16"/>
      <c r="Y13" s="16"/>
      <c r="Z13" s="16"/>
      <c r="AA13" s="16"/>
    </row>
    <row r="14" spans="1:27" ht="16.5" customHeight="1">
      <c r="A14" s="6" t="s">
        <v>70</v>
      </c>
      <c r="B14" s="6">
        <v>1598</v>
      </c>
      <c r="C14" s="7">
        <v>100</v>
      </c>
      <c r="D14" s="8" t="s">
        <v>1166</v>
      </c>
      <c r="E14" s="16"/>
      <c r="F14" s="16"/>
      <c r="G14" s="16"/>
      <c r="H14" s="16"/>
      <c r="I14" s="16"/>
      <c r="J14" s="16"/>
      <c r="K14" s="16"/>
      <c r="L14" s="16"/>
      <c r="M14" s="16"/>
      <c r="N14" s="16"/>
      <c r="O14" s="16"/>
      <c r="P14" s="16"/>
      <c r="Q14" s="16"/>
      <c r="R14" s="16"/>
      <c r="S14" s="16"/>
      <c r="T14" s="16"/>
      <c r="U14" s="16"/>
      <c r="V14" s="16"/>
      <c r="W14" s="16"/>
      <c r="X14" s="16"/>
      <c r="Y14" s="16"/>
      <c r="Z14" s="16"/>
      <c r="AA14" s="16"/>
    </row>
    <row r="15" spans="1:27" ht="16.5" customHeight="1">
      <c r="A15" s="6" t="s">
        <v>1167</v>
      </c>
      <c r="B15" s="6">
        <v>1432</v>
      </c>
      <c r="C15" s="7"/>
      <c r="D15" s="8"/>
      <c r="E15" s="16"/>
      <c r="F15" s="16"/>
      <c r="G15" s="16"/>
      <c r="H15" s="16"/>
      <c r="I15" s="16"/>
      <c r="J15" s="16"/>
      <c r="K15" s="16"/>
      <c r="L15" s="16"/>
      <c r="M15" s="16"/>
      <c r="N15" s="16"/>
      <c r="O15" s="16"/>
      <c r="P15" s="16"/>
      <c r="Q15" s="16"/>
      <c r="R15" s="16"/>
      <c r="S15" s="16"/>
      <c r="T15" s="16"/>
      <c r="U15" s="16"/>
      <c r="V15" s="16"/>
      <c r="W15" s="16"/>
      <c r="X15" s="16"/>
      <c r="Y15" s="16"/>
      <c r="Z15" s="16"/>
      <c r="AA15" s="16"/>
    </row>
    <row r="16" spans="1:27" ht="33" customHeight="1">
      <c r="A16" s="6" t="s">
        <v>73</v>
      </c>
      <c r="B16" s="6">
        <v>2039</v>
      </c>
      <c r="C16" s="7">
        <v>100</v>
      </c>
      <c r="D16" s="8" t="s">
        <v>1168</v>
      </c>
      <c r="E16" s="16"/>
      <c r="F16" s="16"/>
      <c r="G16" s="16"/>
      <c r="H16" s="16"/>
      <c r="I16" s="16"/>
      <c r="J16" s="16"/>
      <c r="K16" s="16"/>
      <c r="L16" s="16"/>
      <c r="M16" s="16"/>
      <c r="N16" s="16"/>
      <c r="O16" s="16"/>
      <c r="P16" s="16"/>
      <c r="Q16" s="16"/>
      <c r="R16" s="16"/>
      <c r="S16" s="16"/>
      <c r="T16" s="16"/>
      <c r="U16" s="16"/>
      <c r="V16" s="16"/>
      <c r="W16" s="16"/>
      <c r="X16" s="16"/>
      <c r="Y16" s="16"/>
      <c r="Z16" s="16"/>
      <c r="AA16" s="16"/>
    </row>
    <row r="17" spans="1:27" ht="17.25" customHeight="1">
      <c r="A17" s="6" t="s">
        <v>1169</v>
      </c>
      <c r="B17" s="6">
        <v>993</v>
      </c>
      <c r="C17" s="7"/>
      <c r="D17" s="8"/>
      <c r="E17" s="16"/>
      <c r="F17" s="16"/>
      <c r="G17" s="16"/>
      <c r="H17" s="16"/>
      <c r="I17" s="16"/>
      <c r="J17" s="16"/>
      <c r="K17" s="16"/>
      <c r="L17" s="16"/>
      <c r="M17" s="16"/>
      <c r="N17" s="16"/>
      <c r="O17" s="16"/>
      <c r="P17" s="16"/>
      <c r="Q17" s="16"/>
      <c r="R17" s="16"/>
      <c r="S17" s="16"/>
      <c r="T17" s="16"/>
      <c r="U17" s="16"/>
      <c r="V17" s="16"/>
      <c r="W17" s="16"/>
      <c r="X17" s="16"/>
      <c r="Y17" s="16"/>
      <c r="Z17" s="16"/>
      <c r="AA17" s="16"/>
    </row>
    <row r="18" spans="1:27" ht="66" customHeight="1">
      <c r="A18" s="6" t="s">
        <v>81</v>
      </c>
      <c r="B18" s="6">
        <v>1122</v>
      </c>
      <c r="C18" s="7">
        <v>100</v>
      </c>
      <c r="D18" s="8" t="s">
        <v>1170</v>
      </c>
      <c r="E18" s="16"/>
      <c r="F18" s="16"/>
      <c r="G18" s="16"/>
      <c r="H18" s="16"/>
      <c r="I18" s="16"/>
      <c r="J18" s="16"/>
      <c r="K18" s="16"/>
      <c r="L18" s="16"/>
      <c r="M18" s="16"/>
      <c r="N18" s="16"/>
      <c r="O18" s="16"/>
      <c r="P18" s="16"/>
      <c r="Q18" s="16"/>
      <c r="R18" s="16"/>
      <c r="S18" s="16"/>
      <c r="T18" s="16"/>
      <c r="U18" s="16"/>
      <c r="V18" s="16"/>
      <c r="W18" s="16"/>
      <c r="X18" s="16"/>
      <c r="Y18" s="16"/>
      <c r="Z18" s="16"/>
      <c r="AA18" s="16"/>
    </row>
    <row r="19" spans="1:27" ht="16.5" customHeight="1">
      <c r="A19" s="6" t="s">
        <v>86</v>
      </c>
      <c r="B19" s="6">
        <v>1689</v>
      </c>
      <c r="C19" s="7"/>
      <c r="D19" s="8"/>
      <c r="E19" s="16"/>
      <c r="F19" s="16"/>
      <c r="G19" s="16"/>
      <c r="H19" s="16"/>
      <c r="I19" s="16"/>
      <c r="J19" s="16"/>
      <c r="K19" s="16"/>
      <c r="L19" s="16"/>
      <c r="M19" s="16"/>
      <c r="N19" s="16"/>
      <c r="O19" s="16"/>
      <c r="P19" s="16"/>
      <c r="Q19" s="16"/>
      <c r="R19" s="16"/>
      <c r="S19" s="16"/>
      <c r="T19" s="16"/>
      <c r="U19" s="16"/>
      <c r="V19" s="16"/>
      <c r="W19" s="16"/>
      <c r="X19" s="16"/>
      <c r="Y19" s="16"/>
      <c r="Z19" s="16"/>
      <c r="AA19" s="16"/>
    </row>
    <row r="20" spans="1:27" ht="16.5" customHeight="1">
      <c r="A20" s="6" t="s">
        <v>90</v>
      </c>
      <c r="B20" s="6">
        <v>1412</v>
      </c>
      <c r="C20" s="7"/>
      <c r="D20" s="8"/>
      <c r="E20" s="16"/>
      <c r="F20" s="16"/>
      <c r="G20" s="16"/>
      <c r="H20" s="16"/>
      <c r="I20" s="16"/>
      <c r="J20" s="16"/>
      <c r="K20" s="16"/>
      <c r="L20" s="16"/>
      <c r="M20" s="16"/>
      <c r="N20" s="16"/>
      <c r="O20" s="16"/>
      <c r="P20" s="16"/>
      <c r="Q20" s="16"/>
      <c r="R20" s="16"/>
      <c r="S20" s="16"/>
      <c r="T20" s="16"/>
      <c r="U20" s="16"/>
      <c r="V20" s="16"/>
      <c r="W20" s="16"/>
      <c r="X20" s="16"/>
      <c r="Y20" s="16"/>
      <c r="Z20" s="16"/>
      <c r="AA20" s="16"/>
    </row>
    <row r="21" spans="1:27" ht="82.5" customHeight="1">
      <c r="A21" s="10" t="s">
        <v>93</v>
      </c>
      <c r="B21" s="10">
        <v>1749</v>
      </c>
      <c r="C21" s="10" t="s">
        <v>32</v>
      </c>
      <c r="D21" s="11" t="s">
        <v>1171</v>
      </c>
      <c r="E21" s="16"/>
      <c r="F21" s="16"/>
      <c r="G21" s="16"/>
      <c r="H21" s="16"/>
      <c r="I21" s="16"/>
      <c r="J21" s="16"/>
      <c r="K21" s="16"/>
      <c r="L21" s="16"/>
      <c r="M21" s="16"/>
      <c r="N21" s="16"/>
      <c r="O21" s="16"/>
      <c r="P21" s="16"/>
      <c r="Q21" s="16"/>
      <c r="R21" s="16"/>
      <c r="S21" s="16"/>
      <c r="T21" s="16"/>
      <c r="U21" s="16"/>
      <c r="V21" s="16"/>
      <c r="W21" s="16"/>
      <c r="X21" s="16"/>
      <c r="Y21" s="16"/>
      <c r="Z21" s="16"/>
      <c r="AA21" s="16"/>
    </row>
    <row r="22" spans="1:27" ht="16.5" customHeight="1">
      <c r="A22" s="6" t="s">
        <v>96</v>
      </c>
      <c r="B22" s="6">
        <v>1261</v>
      </c>
      <c r="C22" s="7"/>
      <c r="D22" s="8"/>
      <c r="E22" s="16"/>
      <c r="F22" s="16"/>
      <c r="G22" s="16"/>
      <c r="H22" s="16"/>
      <c r="I22" s="16"/>
      <c r="J22" s="16"/>
      <c r="K22" s="16"/>
      <c r="L22" s="16"/>
      <c r="M22" s="16"/>
      <c r="N22" s="16"/>
      <c r="O22" s="16"/>
      <c r="P22" s="16"/>
      <c r="Q22" s="16"/>
      <c r="R22" s="16"/>
      <c r="S22" s="16"/>
      <c r="T22" s="16"/>
      <c r="U22" s="16"/>
      <c r="V22" s="16"/>
      <c r="W22" s="16"/>
      <c r="X22" s="16"/>
      <c r="Y22" s="16"/>
      <c r="Z22" s="16"/>
      <c r="AA22" s="16"/>
    </row>
    <row r="23" spans="1:27" ht="16.5" customHeight="1">
      <c r="A23" s="6" t="s">
        <v>159</v>
      </c>
      <c r="B23" s="6">
        <v>1326</v>
      </c>
      <c r="C23" s="7"/>
      <c r="D23" s="12"/>
      <c r="E23" s="16"/>
      <c r="F23" s="16"/>
      <c r="G23" s="16"/>
      <c r="H23" s="16"/>
      <c r="I23" s="16"/>
      <c r="J23" s="16"/>
      <c r="K23" s="16"/>
      <c r="L23" s="16"/>
      <c r="M23" s="16"/>
      <c r="N23" s="16"/>
      <c r="O23" s="16"/>
      <c r="P23" s="16"/>
      <c r="Q23" s="16"/>
      <c r="R23" s="16"/>
      <c r="S23" s="16"/>
      <c r="T23" s="16"/>
      <c r="U23" s="16"/>
      <c r="V23" s="16"/>
      <c r="W23" s="16"/>
      <c r="X23" s="16"/>
      <c r="Y23" s="16"/>
      <c r="Z23" s="16"/>
      <c r="AA23" s="16"/>
    </row>
    <row r="24" spans="1:27" ht="16.5" customHeight="1">
      <c r="A24" s="6" t="s">
        <v>162</v>
      </c>
      <c r="B24" s="6">
        <v>1449</v>
      </c>
      <c r="C24" s="7"/>
      <c r="D24" s="12"/>
      <c r="E24" s="16"/>
      <c r="F24" s="16"/>
      <c r="G24" s="16"/>
      <c r="H24" s="16"/>
      <c r="I24" s="16"/>
      <c r="J24" s="16"/>
      <c r="K24" s="16"/>
      <c r="L24" s="16"/>
      <c r="M24" s="16"/>
      <c r="N24" s="16"/>
      <c r="O24" s="16"/>
      <c r="P24" s="16"/>
      <c r="Q24" s="16"/>
      <c r="R24" s="16"/>
      <c r="S24" s="16"/>
      <c r="T24" s="16"/>
      <c r="U24" s="16"/>
      <c r="V24" s="16"/>
      <c r="W24" s="16"/>
      <c r="X24" s="16"/>
      <c r="Y24" s="16"/>
      <c r="Z24" s="16"/>
      <c r="AA24" s="16"/>
    </row>
    <row r="25" spans="1:27" ht="16.5" customHeight="1">
      <c r="A25" s="6" t="s">
        <v>100</v>
      </c>
      <c r="B25" s="6">
        <v>1531</v>
      </c>
      <c r="C25" s="7">
        <v>80</v>
      </c>
      <c r="D25" s="12" t="s">
        <v>1172</v>
      </c>
      <c r="E25" s="16"/>
      <c r="F25" s="16"/>
      <c r="G25" s="16"/>
      <c r="H25" s="16"/>
      <c r="I25" s="16"/>
      <c r="J25" s="16"/>
      <c r="K25" s="16"/>
      <c r="L25" s="16"/>
      <c r="M25" s="16"/>
      <c r="N25" s="16"/>
      <c r="O25" s="16"/>
      <c r="P25" s="16"/>
      <c r="Q25" s="16"/>
      <c r="R25" s="16"/>
      <c r="S25" s="16"/>
      <c r="T25" s="16"/>
      <c r="U25" s="16"/>
      <c r="V25" s="16"/>
      <c r="W25" s="16"/>
      <c r="X25" s="16"/>
      <c r="Y25" s="16"/>
      <c r="Z25" s="16"/>
      <c r="AA25" s="16"/>
    </row>
    <row r="26" spans="1:27" ht="16.5" customHeight="1">
      <c r="A26" s="6" t="s">
        <v>103</v>
      </c>
      <c r="B26" s="6">
        <v>1913</v>
      </c>
      <c r="C26" s="7"/>
      <c r="D26" s="8"/>
      <c r="E26" s="16"/>
      <c r="F26" s="16"/>
      <c r="G26" s="16"/>
      <c r="H26" s="16"/>
      <c r="I26" s="16"/>
      <c r="J26" s="16"/>
      <c r="K26" s="16"/>
      <c r="L26" s="16"/>
      <c r="M26" s="16"/>
      <c r="N26" s="16"/>
      <c r="O26" s="16"/>
      <c r="P26" s="16"/>
      <c r="Q26" s="16"/>
      <c r="R26" s="16"/>
      <c r="S26" s="16"/>
      <c r="T26" s="16"/>
      <c r="U26" s="16"/>
      <c r="V26" s="16"/>
      <c r="W26" s="16"/>
      <c r="X26" s="16"/>
      <c r="Y26" s="16"/>
      <c r="Z26" s="16"/>
      <c r="AA26" s="16"/>
    </row>
    <row r="27" spans="1:27" ht="16.5" customHeight="1">
      <c r="A27" s="6" t="s">
        <v>107</v>
      </c>
      <c r="B27" s="6">
        <v>887</v>
      </c>
      <c r="C27" s="7"/>
      <c r="D27" s="8"/>
      <c r="E27" s="16"/>
      <c r="F27" s="16"/>
      <c r="G27" s="16"/>
      <c r="H27" s="16"/>
      <c r="I27" s="16"/>
      <c r="J27" s="16"/>
      <c r="K27" s="16"/>
      <c r="L27" s="16"/>
      <c r="M27" s="16"/>
      <c r="N27" s="16"/>
      <c r="O27" s="16"/>
      <c r="P27" s="16"/>
      <c r="Q27" s="16"/>
      <c r="R27" s="16"/>
      <c r="S27" s="16"/>
      <c r="T27" s="16"/>
      <c r="U27" s="16"/>
      <c r="V27" s="16"/>
      <c r="W27" s="16"/>
      <c r="X27" s="16"/>
      <c r="Y27" s="16"/>
      <c r="Z27" s="16"/>
      <c r="AA27" s="16"/>
    </row>
    <row r="28" spans="1:27" ht="16.5" customHeight="1">
      <c r="A28" s="6" t="s">
        <v>110</v>
      </c>
      <c r="B28" s="6">
        <v>1961</v>
      </c>
      <c r="C28" s="7">
        <v>97</v>
      </c>
      <c r="D28" s="12" t="s">
        <v>1173</v>
      </c>
      <c r="E28" s="16"/>
      <c r="F28" s="16"/>
      <c r="G28" s="16"/>
      <c r="H28" s="16"/>
      <c r="I28" s="16"/>
      <c r="J28" s="16"/>
      <c r="K28" s="16"/>
      <c r="L28" s="16"/>
      <c r="M28" s="16"/>
      <c r="N28" s="16"/>
      <c r="O28" s="16"/>
      <c r="P28" s="16"/>
      <c r="Q28" s="16"/>
      <c r="R28" s="16"/>
      <c r="S28" s="16"/>
      <c r="T28" s="16"/>
      <c r="U28" s="16"/>
      <c r="V28" s="16"/>
      <c r="W28" s="16"/>
      <c r="X28" s="16"/>
      <c r="Y28" s="16"/>
      <c r="Z28" s="16"/>
      <c r="AA28" s="16"/>
    </row>
    <row r="29" spans="1:27" ht="16.5" customHeight="1">
      <c r="A29" s="6" t="s">
        <v>113</v>
      </c>
      <c r="B29" s="6">
        <v>1968</v>
      </c>
      <c r="C29" s="7"/>
      <c r="D29" s="8"/>
      <c r="E29" s="16"/>
      <c r="F29" s="16"/>
      <c r="G29" s="16"/>
      <c r="H29" s="16"/>
      <c r="I29" s="16"/>
      <c r="J29" s="16"/>
      <c r="K29" s="16"/>
      <c r="L29" s="16"/>
      <c r="M29" s="16"/>
      <c r="N29" s="16"/>
      <c r="O29" s="16"/>
      <c r="P29" s="16"/>
      <c r="Q29" s="16"/>
      <c r="R29" s="16"/>
      <c r="S29" s="16"/>
      <c r="T29" s="16"/>
      <c r="U29" s="16"/>
      <c r="V29" s="16"/>
      <c r="W29" s="16"/>
      <c r="X29" s="16"/>
      <c r="Y29" s="16"/>
      <c r="Z29" s="16"/>
      <c r="AA29" s="16"/>
    </row>
    <row r="30" spans="1:27" ht="16.5" customHeight="1">
      <c r="A30" s="6" t="s">
        <v>117</v>
      </c>
      <c r="B30" s="6">
        <v>1972</v>
      </c>
      <c r="C30" s="7"/>
      <c r="D30" s="8"/>
      <c r="E30" s="16"/>
      <c r="F30" s="16"/>
      <c r="G30" s="16"/>
      <c r="H30" s="16"/>
      <c r="I30" s="16"/>
      <c r="J30" s="16"/>
      <c r="K30" s="16"/>
      <c r="L30" s="16"/>
      <c r="M30" s="16"/>
      <c r="N30" s="16"/>
      <c r="O30" s="16"/>
      <c r="P30" s="16"/>
      <c r="Q30" s="16"/>
      <c r="R30" s="16"/>
      <c r="S30" s="16"/>
      <c r="T30" s="16"/>
      <c r="U30" s="16"/>
      <c r="V30" s="16"/>
      <c r="W30" s="16"/>
      <c r="X30" s="16"/>
      <c r="Y30" s="16"/>
      <c r="Z30" s="16"/>
      <c r="AA30" s="16"/>
    </row>
    <row r="31" spans="1:27" ht="16.5" customHeight="1">
      <c r="A31" s="6" t="s">
        <v>120</v>
      </c>
      <c r="B31" s="6">
        <v>2171</v>
      </c>
      <c r="C31" s="7"/>
      <c r="D31" s="8"/>
      <c r="E31" s="16"/>
      <c r="F31" s="16"/>
      <c r="G31" s="16"/>
      <c r="H31" s="16"/>
      <c r="I31" s="16"/>
      <c r="J31" s="16"/>
      <c r="K31" s="16"/>
      <c r="L31" s="16"/>
      <c r="M31" s="16"/>
      <c r="N31" s="16"/>
      <c r="O31" s="16"/>
      <c r="P31" s="16"/>
      <c r="Q31" s="16"/>
      <c r="R31" s="16"/>
      <c r="S31" s="16"/>
      <c r="T31" s="16"/>
      <c r="U31" s="16"/>
      <c r="V31" s="16"/>
      <c r="W31" s="16"/>
      <c r="X31" s="16"/>
      <c r="Y31" s="16"/>
      <c r="Z31" s="16"/>
      <c r="AA31" s="16"/>
    </row>
    <row r="32" spans="1:27" ht="17.25" customHeight="1">
      <c r="A32" s="6" t="s">
        <v>122</v>
      </c>
      <c r="B32" s="6">
        <v>555</v>
      </c>
      <c r="C32" s="7"/>
      <c r="D32" s="8"/>
      <c r="E32" s="16"/>
      <c r="F32" s="16"/>
      <c r="G32" s="16"/>
      <c r="H32" s="16"/>
      <c r="I32" s="16"/>
      <c r="J32" s="16"/>
      <c r="K32" s="16"/>
      <c r="L32" s="16"/>
      <c r="M32" s="16"/>
      <c r="N32" s="16"/>
      <c r="O32" s="16"/>
      <c r="P32" s="16"/>
      <c r="Q32" s="16"/>
      <c r="R32" s="16"/>
      <c r="S32" s="16"/>
      <c r="T32" s="16"/>
      <c r="U32" s="16"/>
      <c r="V32" s="16"/>
      <c r="W32" s="16"/>
      <c r="X32" s="16"/>
      <c r="Y32" s="16"/>
      <c r="Z32" s="16"/>
      <c r="AA32" s="16"/>
    </row>
    <row r="33" spans="1:27" ht="16.5" customHeight="1">
      <c r="A33" s="6" t="s">
        <v>125</v>
      </c>
      <c r="B33" s="6">
        <v>1376</v>
      </c>
      <c r="C33" s="7"/>
      <c r="D33" s="12"/>
      <c r="E33" s="16"/>
      <c r="F33" s="16"/>
      <c r="G33" s="16"/>
      <c r="H33" s="16"/>
      <c r="I33" s="16"/>
      <c r="J33" s="16"/>
      <c r="K33" s="16"/>
      <c r="L33" s="16"/>
      <c r="M33" s="16"/>
      <c r="N33" s="16"/>
      <c r="O33" s="16"/>
      <c r="P33" s="16"/>
      <c r="Q33" s="16"/>
      <c r="R33" s="16"/>
      <c r="S33" s="16"/>
      <c r="T33" s="16"/>
      <c r="U33" s="16"/>
      <c r="V33" s="16"/>
      <c r="W33" s="16"/>
      <c r="X33" s="16"/>
      <c r="Y33" s="16"/>
      <c r="Z33" s="16"/>
      <c r="AA33" s="16"/>
    </row>
    <row r="34" spans="1:27" ht="16.5" customHeight="1">
      <c r="A34" s="6" t="s">
        <v>128</v>
      </c>
      <c r="B34" s="6">
        <v>1588</v>
      </c>
      <c r="C34" s="7"/>
      <c r="D34" s="12"/>
      <c r="E34" s="16"/>
      <c r="F34" s="16"/>
      <c r="G34" s="16"/>
      <c r="H34" s="16"/>
      <c r="I34" s="16"/>
      <c r="J34" s="16"/>
      <c r="K34" s="16"/>
      <c r="L34" s="16"/>
      <c r="M34" s="16"/>
      <c r="N34" s="16"/>
      <c r="O34" s="16"/>
      <c r="P34" s="16"/>
      <c r="Q34" s="16"/>
      <c r="R34" s="16"/>
      <c r="S34" s="16"/>
      <c r="T34" s="16"/>
      <c r="U34" s="16"/>
      <c r="V34" s="16"/>
      <c r="W34" s="16"/>
      <c r="X34" s="16"/>
      <c r="Y34" s="16"/>
      <c r="Z34" s="16"/>
      <c r="AA34" s="16"/>
    </row>
    <row r="35" spans="1:27" ht="16.5" customHeight="1">
      <c r="A35" s="6" t="s">
        <v>132</v>
      </c>
      <c r="B35" s="6">
        <v>1766</v>
      </c>
      <c r="C35" s="7"/>
      <c r="D35" s="12"/>
      <c r="E35" s="16"/>
      <c r="F35" s="16"/>
      <c r="G35" s="16"/>
      <c r="H35" s="16"/>
      <c r="I35" s="16"/>
      <c r="J35" s="16"/>
      <c r="K35" s="16"/>
      <c r="L35" s="16"/>
      <c r="M35" s="16"/>
      <c r="N35" s="16"/>
      <c r="O35" s="16"/>
      <c r="P35" s="16"/>
      <c r="Q35" s="16"/>
      <c r="R35" s="16"/>
      <c r="S35" s="16"/>
      <c r="T35" s="16"/>
      <c r="U35" s="16"/>
      <c r="V35" s="16"/>
      <c r="W35" s="16"/>
      <c r="X35" s="16"/>
      <c r="Y35" s="16"/>
      <c r="Z35" s="16"/>
      <c r="AA35" s="16"/>
    </row>
    <row r="36" spans="1:27" ht="16.5" customHeight="1">
      <c r="A36" s="6" t="s">
        <v>135</v>
      </c>
      <c r="B36" s="6">
        <v>1772</v>
      </c>
      <c r="C36" s="7"/>
      <c r="D36" s="8"/>
      <c r="E36" s="16"/>
      <c r="F36" s="16"/>
      <c r="G36" s="16"/>
      <c r="H36" s="16"/>
      <c r="I36" s="16"/>
      <c r="J36" s="16"/>
      <c r="K36" s="16"/>
      <c r="L36" s="16"/>
      <c r="M36" s="16"/>
      <c r="N36" s="16"/>
      <c r="O36" s="16"/>
      <c r="P36" s="16"/>
      <c r="Q36" s="16"/>
      <c r="R36" s="16"/>
      <c r="S36" s="16"/>
      <c r="T36" s="16"/>
      <c r="U36" s="16"/>
      <c r="V36" s="16"/>
      <c r="W36" s="16"/>
      <c r="X36" s="16"/>
      <c r="Y36" s="16"/>
      <c r="Z36" s="16"/>
      <c r="AA36" s="16"/>
    </row>
    <row r="37" spans="1:27" ht="16.5" customHeight="1">
      <c r="A37" s="6" t="s">
        <v>138</v>
      </c>
      <c r="B37" s="6">
        <v>1688</v>
      </c>
      <c r="C37" s="7"/>
      <c r="D37" s="8"/>
      <c r="E37" s="16"/>
      <c r="F37" s="16"/>
      <c r="G37" s="16"/>
      <c r="H37" s="16"/>
      <c r="I37" s="16"/>
      <c r="J37" s="16"/>
      <c r="K37" s="16"/>
      <c r="L37" s="16"/>
      <c r="M37" s="16"/>
      <c r="N37" s="16"/>
      <c r="O37" s="16"/>
      <c r="P37" s="16"/>
      <c r="Q37" s="16"/>
      <c r="R37" s="16"/>
      <c r="S37" s="16"/>
      <c r="T37" s="16"/>
      <c r="U37" s="16"/>
      <c r="V37" s="16"/>
      <c r="W37" s="16"/>
      <c r="X37" s="16"/>
      <c r="Y37" s="16"/>
      <c r="Z37" s="16"/>
      <c r="AA37" s="16"/>
    </row>
    <row r="38" spans="1:27" ht="16.5" customHeight="1">
      <c r="A38" s="6" t="s">
        <v>141</v>
      </c>
      <c r="B38" s="6">
        <v>2119</v>
      </c>
      <c r="C38" s="7"/>
      <c r="D38" s="8"/>
      <c r="E38" s="16"/>
      <c r="F38" s="16"/>
      <c r="G38" s="16"/>
      <c r="H38" s="16"/>
      <c r="I38" s="16"/>
      <c r="J38" s="16"/>
      <c r="K38" s="16"/>
      <c r="L38" s="16"/>
      <c r="M38" s="16"/>
      <c r="N38" s="16"/>
      <c r="O38" s="16"/>
      <c r="P38" s="16"/>
      <c r="Q38" s="16"/>
      <c r="R38" s="16"/>
      <c r="S38" s="16"/>
      <c r="T38" s="16"/>
      <c r="U38" s="16"/>
      <c r="V38" s="16"/>
      <c r="W38" s="16"/>
      <c r="X38" s="16"/>
      <c r="Y38" s="16"/>
      <c r="Z38" s="16"/>
      <c r="AA38" s="16"/>
    </row>
    <row r="39" spans="1:27" ht="16.5" customHeight="1">
      <c r="A39" s="6" t="s">
        <v>1174</v>
      </c>
      <c r="B39" s="6">
        <v>10188</v>
      </c>
      <c r="C39" s="7"/>
      <c r="D39" s="8"/>
      <c r="E39" s="16"/>
      <c r="F39" s="16"/>
      <c r="G39" s="16"/>
      <c r="H39" s="16"/>
      <c r="I39" s="16"/>
      <c r="J39" s="16"/>
      <c r="K39" s="16"/>
      <c r="L39" s="16"/>
      <c r="M39" s="16"/>
      <c r="N39" s="16"/>
      <c r="O39" s="16"/>
      <c r="P39" s="16"/>
      <c r="Q39" s="16"/>
      <c r="R39" s="16"/>
      <c r="S39" s="16"/>
      <c r="T39" s="16"/>
      <c r="U39" s="16"/>
      <c r="V39" s="16"/>
      <c r="W39" s="16"/>
      <c r="X39" s="16"/>
      <c r="Y39" s="16"/>
      <c r="Z39" s="16"/>
      <c r="AA39" s="16"/>
    </row>
    <row r="40" spans="1:27" ht="17.25" customHeight="1">
      <c r="A40" s="6" t="s">
        <v>144</v>
      </c>
      <c r="B40" s="6">
        <v>1388</v>
      </c>
      <c r="C40" s="7"/>
      <c r="D40" s="8"/>
      <c r="E40" s="16"/>
      <c r="F40" s="16"/>
      <c r="G40" s="16"/>
      <c r="H40" s="16"/>
      <c r="I40" s="16"/>
      <c r="J40" s="16"/>
      <c r="K40" s="16"/>
      <c r="L40" s="16"/>
      <c r="M40" s="16"/>
      <c r="N40" s="16"/>
      <c r="O40" s="16"/>
      <c r="P40" s="16"/>
      <c r="Q40" s="16"/>
      <c r="R40" s="16"/>
      <c r="S40" s="16"/>
      <c r="T40" s="16"/>
      <c r="U40" s="16"/>
      <c r="V40" s="16"/>
      <c r="W40" s="16"/>
      <c r="X40" s="16"/>
      <c r="Y40" s="16"/>
      <c r="Z40" s="16"/>
      <c r="AA40" s="16"/>
    </row>
    <row r="41" spans="1:27" ht="16.5" customHeight="1">
      <c r="A41" s="6" t="s">
        <v>147</v>
      </c>
      <c r="B41" s="6">
        <v>1323</v>
      </c>
      <c r="C41" s="7"/>
      <c r="D41" s="8"/>
      <c r="E41" s="16"/>
      <c r="F41" s="16"/>
      <c r="G41" s="16"/>
      <c r="H41" s="16"/>
      <c r="I41" s="16"/>
      <c r="J41" s="16"/>
      <c r="K41" s="16"/>
      <c r="L41" s="16"/>
      <c r="M41" s="16"/>
      <c r="N41" s="16"/>
      <c r="O41" s="16"/>
      <c r="P41" s="16"/>
      <c r="Q41" s="16"/>
      <c r="R41" s="16"/>
      <c r="S41" s="16"/>
      <c r="T41" s="16"/>
      <c r="U41" s="16"/>
      <c r="V41" s="16"/>
      <c r="W41" s="16"/>
      <c r="X41" s="16"/>
      <c r="Y41" s="16"/>
      <c r="Z41" s="16"/>
      <c r="AA41" s="16"/>
    </row>
    <row r="42" spans="1:27" ht="16.5" customHeight="1">
      <c r="A42" s="6" t="s">
        <v>150</v>
      </c>
      <c r="B42" s="6">
        <v>1285</v>
      </c>
      <c r="C42" s="7"/>
      <c r="D42" s="8"/>
      <c r="E42" s="16"/>
      <c r="F42" s="16"/>
      <c r="G42" s="16"/>
      <c r="H42" s="16"/>
      <c r="I42" s="16"/>
      <c r="J42" s="16"/>
      <c r="K42" s="16"/>
      <c r="L42" s="16"/>
      <c r="M42" s="16"/>
      <c r="N42" s="16"/>
      <c r="O42" s="16"/>
      <c r="P42" s="16"/>
      <c r="Q42" s="16"/>
      <c r="R42" s="16"/>
      <c r="S42" s="16"/>
      <c r="T42" s="16"/>
      <c r="U42" s="16"/>
      <c r="V42" s="16"/>
      <c r="W42" s="16"/>
      <c r="X42" s="16"/>
      <c r="Y42" s="16"/>
      <c r="Z42" s="16"/>
      <c r="AA42" s="16"/>
    </row>
    <row r="43" spans="1:27" ht="16.5" customHeight="1">
      <c r="A43" s="6" t="s">
        <v>154</v>
      </c>
      <c r="B43" s="6">
        <v>1962</v>
      </c>
      <c r="C43" s="7"/>
      <c r="D43" s="8"/>
      <c r="E43" s="16"/>
      <c r="F43" s="16"/>
      <c r="G43" s="16"/>
      <c r="H43" s="16"/>
      <c r="I43" s="16"/>
      <c r="J43" s="16"/>
      <c r="K43" s="16"/>
      <c r="L43" s="16"/>
      <c r="M43" s="16"/>
      <c r="N43" s="16"/>
      <c r="O43" s="16"/>
      <c r="P43" s="16"/>
      <c r="Q43" s="16"/>
      <c r="R43" s="16"/>
      <c r="S43" s="16"/>
      <c r="T43" s="16"/>
      <c r="U43" s="16"/>
      <c r="V43" s="16"/>
      <c r="W43" s="16"/>
      <c r="X43" s="16"/>
      <c r="Y43" s="16"/>
      <c r="Z43" s="16"/>
      <c r="AA43" s="16"/>
    </row>
    <row r="44" spans="1:27" ht="16.5" customHeight="1">
      <c r="A44" s="6" t="s">
        <v>157</v>
      </c>
      <c r="B44" s="6">
        <v>2170</v>
      </c>
      <c r="C44" s="7"/>
      <c r="D44" s="8"/>
      <c r="E44" s="16"/>
      <c r="F44" s="16"/>
      <c r="G44" s="16"/>
      <c r="H44" s="16"/>
      <c r="I44" s="16"/>
      <c r="J44" s="16"/>
      <c r="K44" s="16"/>
      <c r="L44" s="16"/>
      <c r="M44" s="16"/>
      <c r="N44" s="16"/>
      <c r="O44" s="16"/>
      <c r="P44" s="16"/>
      <c r="Q44" s="16"/>
      <c r="R44" s="16"/>
      <c r="S44" s="16"/>
      <c r="T44" s="16"/>
      <c r="U44" s="16"/>
      <c r="V44" s="16"/>
      <c r="W44" s="16"/>
      <c r="X44" s="16"/>
      <c r="Y44" s="16"/>
      <c r="Z44" s="16"/>
      <c r="AA44" s="16"/>
    </row>
    <row r="45" spans="1:27" ht="17.25" customHeight="1">
      <c r="A45" s="13" t="s">
        <v>169</v>
      </c>
      <c r="B45" s="6">
        <v>1248</v>
      </c>
      <c r="C45" s="7"/>
      <c r="D45" s="8"/>
      <c r="E45" s="16"/>
      <c r="F45" s="16"/>
      <c r="G45" s="16"/>
      <c r="H45" s="16"/>
      <c r="I45" s="16"/>
      <c r="J45" s="16"/>
      <c r="K45" s="16"/>
      <c r="L45" s="16"/>
      <c r="M45" s="16"/>
      <c r="N45" s="16"/>
      <c r="O45" s="16"/>
      <c r="P45" s="16"/>
      <c r="Q45" s="16"/>
      <c r="R45" s="16"/>
      <c r="S45" s="16"/>
      <c r="T45" s="16"/>
      <c r="U45" s="16"/>
      <c r="V45" s="16"/>
      <c r="W45" s="16"/>
      <c r="X45" s="16"/>
      <c r="Y45" s="16"/>
      <c r="Z45" s="16"/>
      <c r="AA45" s="16"/>
    </row>
    <row r="46" spans="1:27" ht="16.5" customHeight="1">
      <c r="A46" s="13" t="s">
        <v>172</v>
      </c>
      <c r="B46" s="6">
        <v>1821</v>
      </c>
      <c r="C46" s="7"/>
      <c r="D46" s="8"/>
      <c r="E46" s="16"/>
      <c r="F46" s="16"/>
      <c r="G46" s="16"/>
      <c r="H46" s="16"/>
      <c r="I46" s="16"/>
      <c r="J46" s="16"/>
      <c r="K46" s="16"/>
      <c r="L46" s="16"/>
      <c r="M46" s="16"/>
      <c r="N46" s="16"/>
      <c r="O46" s="16"/>
      <c r="P46" s="16"/>
      <c r="Q46" s="16"/>
      <c r="R46" s="16"/>
      <c r="S46" s="16"/>
      <c r="T46" s="16"/>
      <c r="U46" s="16"/>
      <c r="V46" s="16"/>
      <c r="W46" s="16"/>
      <c r="X46" s="16"/>
      <c r="Y46" s="16"/>
      <c r="Z46" s="16"/>
      <c r="AA46" s="16"/>
    </row>
    <row r="47" spans="1:27" ht="16.5" customHeight="1">
      <c r="A47" s="13" t="s">
        <v>175</v>
      </c>
      <c r="B47" s="6">
        <v>1712</v>
      </c>
      <c r="C47" s="7"/>
      <c r="D47" s="8"/>
      <c r="E47" s="16"/>
      <c r="F47" s="16"/>
      <c r="G47" s="16"/>
      <c r="H47" s="16"/>
      <c r="I47" s="16"/>
      <c r="J47" s="16"/>
      <c r="K47" s="16"/>
      <c r="L47" s="16"/>
      <c r="M47" s="16"/>
      <c r="N47" s="16"/>
      <c r="O47" s="16"/>
      <c r="P47" s="16"/>
      <c r="Q47" s="16"/>
      <c r="R47" s="16"/>
      <c r="S47" s="16"/>
      <c r="T47" s="16"/>
      <c r="U47" s="16"/>
      <c r="V47" s="16"/>
      <c r="W47" s="16"/>
      <c r="X47" s="16"/>
      <c r="Y47" s="16"/>
      <c r="Z47" s="16"/>
      <c r="AA47" s="16"/>
    </row>
    <row r="48" spans="1:27" ht="16.5" customHeight="1">
      <c r="A48" s="13" t="s">
        <v>178</v>
      </c>
      <c r="B48" s="6">
        <v>1719</v>
      </c>
      <c r="C48" s="7"/>
      <c r="D48" s="8"/>
      <c r="E48" s="16"/>
      <c r="F48" s="16"/>
      <c r="G48" s="16"/>
      <c r="H48" s="16"/>
      <c r="I48" s="16"/>
      <c r="J48" s="16"/>
      <c r="K48" s="16"/>
      <c r="L48" s="16"/>
      <c r="M48" s="16"/>
      <c r="N48" s="16"/>
      <c r="O48" s="16"/>
      <c r="P48" s="16"/>
      <c r="Q48" s="16"/>
      <c r="R48" s="16"/>
      <c r="S48" s="16"/>
      <c r="T48" s="16"/>
      <c r="U48" s="16"/>
      <c r="V48" s="16"/>
      <c r="W48" s="16"/>
      <c r="X48" s="16"/>
      <c r="Y48" s="16"/>
      <c r="Z48" s="16"/>
      <c r="AA48" s="16"/>
    </row>
    <row r="49" spans="1:27" ht="16.5" customHeight="1">
      <c r="A49" s="13" t="s">
        <v>181</v>
      </c>
      <c r="B49" s="6">
        <v>1750</v>
      </c>
      <c r="C49" s="7"/>
      <c r="D49" s="8"/>
      <c r="E49" s="16"/>
      <c r="F49" s="16"/>
      <c r="G49" s="16"/>
      <c r="H49" s="16"/>
      <c r="I49" s="16"/>
      <c r="J49" s="16"/>
      <c r="K49" s="16"/>
      <c r="L49" s="16"/>
      <c r="M49" s="16"/>
      <c r="N49" s="16"/>
      <c r="O49" s="16"/>
      <c r="P49" s="16"/>
      <c r="Q49" s="16"/>
      <c r="R49" s="16"/>
      <c r="S49" s="16"/>
      <c r="T49" s="16"/>
      <c r="U49" s="16"/>
      <c r="V49" s="16"/>
      <c r="W49" s="16"/>
      <c r="X49" s="16"/>
      <c r="Y49" s="16"/>
      <c r="Z49" s="16"/>
      <c r="AA49" s="16"/>
    </row>
    <row r="50" spans="1:27" ht="16.5" customHeight="1">
      <c r="A50" s="13" t="s">
        <v>184</v>
      </c>
      <c r="B50" s="6">
        <v>1739</v>
      </c>
      <c r="C50" s="7"/>
      <c r="D50" s="8"/>
      <c r="E50" s="16"/>
      <c r="F50" s="16"/>
      <c r="G50" s="16"/>
      <c r="H50" s="16"/>
      <c r="I50" s="16"/>
      <c r="J50" s="16"/>
      <c r="K50" s="16"/>
      <c r="L50" s="16"/>
      <c r="M50" s="16"/>
      <c r="N50" s="16"/>
      <c r="O50" s="16"/>
      <c r="P50" s="16"/>
      <c r="Q50" s="16"/>
      <c r="R50" s="16"/>
      <c r="S50" s="16"/>
      <c r="T50" s="16"/>
      <c r="U50" s="16"/>
      <c r="V50" s="16"/>
      <c r="W50" s="16"/>
      <c r="X50" s="16"/>
      <c r="Y50" s="16"/>
      <c r="Z50" s="16"/>
      <c r="AA50" s="16"/>
    </row>
    <row r="51" spans="1:27" ht="16.5" customHeight="1">
      <c r="A51" s="13" t="s">
        <v>187</v>
      </c>
      <c r="B51" s="6">
        <v>1931</v>
      </c>
      <c r="C51" s="7"/>
      <c r="D51" s="8"/>
      <c r="E51" s="16"/>
      <c r="F51" s="16"/>
      <c r="G51" s="16"/>
      <c r="H51" s="16"/>
      <c r="I51" s="16"/>
      <c r="J51" s="16"/>
      <c r="K51" s="16"/>
      <c r="L51" s="16"/>
      <c r="M51" s="16"/>
      <c r="N51" s="16"/>
      <c r="O51" s="16"/>
      <c r="P51" s="16"/>
      <c r="Q51" s="16"/>
      <c r="R51" s="16"/>
      <c r="S51" s="16"/>
      <c r="T51" s="16"/>
      <c r="U51" s="16"/>
      <c r="V51" s="16"/>
      <c r="W51" s="16"/>
      <c r="X51" s="16"/>
      <c r="Y51" s="16"/>
      <c r="Z51" s="16"/>
      <c r="AA51" s="16"/>
    </row>
    <row r="52" spans="1:27" ht="66" customHeight="1">
      <c r="A52" s="14" t="s">
        <v>190</v>
      </c>
      <c r="B52" s="10">
        <v>2004</v>
      </c>
      <c r="C52" s="10" t="s">
        <v>32</v>
      </c>
      <c r="D52" s="11" t="s">
        <v>1175</v>
      </c>
      <c r="E52" s="16"/>
      <c r="F52" s="16"/>
      <c r="G52" s="16"/>
      <c r="H52" s="16"/>
      <c r="I52" s="16"/>
      <c r="J52" s="16"/>
      <c r="K52" s="16"/>
      <c r="L52" s="16"/>
      <c r="M52" s="16"/>
      <c r="N52" s="16"/>
      <c r="O52" s="16"/>
      <c r="P52" s="16"/>
      <c r="Q52" s="16"/>
      <c r="R52" s="16"/>
      <c r="S52" s="16"/>
      <c r="T52" s="16"/>
      <c r="U52" s="16"/>
      <c r="V52" s="16"/>
      <c r="W52" s="16"/>
      <c r="X52" s="16"/>
      <c r="Y52" s="16"/>
      <c r="Z52" s="16"/>
      <c r="AA52" s="16"/>
    </row>
    <row r="53" spans="1:27" ht="16.5" customHeight="1">
      <c r="A53" s="13" t="s">
        <v>193</v>
      </c>
      <c r="B53" s="6">
        <v>2050</v>
      </c>
      <c r="C53" s="7"/>
      <c r="D53" s="8"/>
      <c r="E53" s="16"/>
      <c r="F53" s="16"/>
      <c r="G53" s="16"/>
      <c r="H53" s="16"/>
      <c r="I53" s="16"/>
      <c r="J53" s="16"/>
      <c r="K53" s="16"/>
      <c r="L53" s="16"/>
      <c r="M53" s="16"/>
      <c r="N53" s="16"/>
      <c r="O53" s="16"/>
      <c r="P53" s="16"/>
      <c r="Q53" s="16"/>
      <c r="R53" s="16"/>
      <c r="S53" s="16"/>
      <c r="T53" s="16"/>
      <c r="U53" s="16"/>
      <c r="V53" s="16"/>
      <c r="W53" s="16"/>
      <c r="X53" s="16"/>
      <c r="Y53" s="16"/>
      <c r="Z53" s="16"/>
      <c r="AA53" s="16"/>
    </row>
    <row r="54" spans="1:27" ht="16.5" customHeight="1">
      <c r="A54" s="13" t="s">
        <v>196</v>
      </c>
      <c r="B54" s="6">
        <v>2065</v>
      </c>
      <c r="C54" s="7">
        <v>100</v>
      </c>
      <c r="D54" s="8" t="s">
        <v>1176</v>
      </c>
      <c r="E54" s="16"/>
      <c r="F54" s="16"/>
      <c r="G54" s="16"/>
      <c r="H54" s="16"/>
      <c r="I54" s="16"/>
      <c r="J54" s="16"/>
      <c r="K54" s="16"/>
      <c r="L54" s="16"/>
      <c r="M54" s="16"/>
      <c r="N54" s="16"/>
      <c r="O54" s="16"/>
      <c r="P54" s="16"/>
      <c r="Q54" s="16"/>
      <c r="R54" s="16"/>
      <c r="S54" s="16"/>
      <c r="T54" s="16"/>
      <c r="U54" s="16"/>
      <c r="V54" s="16"/>
      <c r="W54" s="16"/>
      <c r="X54" s="16"/>
      <c r="Y54" s="16"/>
      <c r="Z54" s="16"/>
      <c r="AA54" s="16"/>
    </row>
    <row r="55" spans="1:27" ht="16.5" customHeight="1">
      <c r="A55" s="13" t="s">
        <v>199</v>
      </c>
      <c r="B55" s="6">
        <v>2151</v>
      </c>
      <c r="C55" s="7"/>
      <c r="D55" s="8"/>
      <c r="E55" s="16"/>
      <c r="F55" s="16"/>
      <c r="G55" s="16"/>
      <c r="H55" s="16"/>
      <c r="I55" s="16"/>
      <c r="J55" s="16"/>
      <c r="K55" s="16"/>
      <c r="L55" s="16"/>
      <c r="M55" s="16"/>
      <c r="N55" s="16"/>
      <c r="O55" s="16"/>
      <c r="P55" s="16"/>
      <c r="Q55" s="16"/>
      <c r="R55" s="16"/>
      <c r="S55" s="16"/>
      <c r="T55" s="16"/>
      <c r="U55" s="16"/>
      <c r="V55" s="16"/>
      <c r="W55" s="16"/>
      <c r="X55" s="16"/>
      <c r="Y55" s="16"/>
      <c r="Z55" s="16"/>
      <c r="AA55" s="16"/>
    </row>
    <row r="56" spans="1:27" ht="16.5" customHeight="1">
      <c r="A56" s="15" t="s">
        <v>201</v>
      </c>
      <c r="B56" s="6">
        <v>2163</v>
      </c>
      <c r="C56" s="7"/>
      <c r="D56" s="8"/>
      <c r="E56" s="16"/>
      <c r="F56" s="16"/>
      <c r="G56" s="16"/>
      <c r="H56" s="16"/>
      <c r="I56" s="16"/>
      <c r="J56" s="16"/>
      <c r="K56" s="16"/>
      <c r="L56" s="16"/>
      <c r="M56" s="16"/>
      <c r="N56" s="16"/>
      <c r="O56" s="16"/>
      <c r="P56" s="16"/>
      <c r="Q56" s="16"/>
      <c r="R56" s="16"/>
      <c r="S56" s="16"/>
      <c r="T56" s="16"/>
      <c r="U56" s="16"/>
      <c r="V56" s="16"/>
      <c r="W56" s="16"/>
      <c r="X56" s="16"/>
      <c r="Y56" s="16"/>
      <c r="Z56" s="16"/>
      <c r="AA56" s="16"/>
    </row>
    <row r="57" spans="1:27" ht="16.5" customHeight="1">
      <c r="A57" s="13" t="s">
        <v>203</v>
      </c>
      <c r="B57" s="6">
        <v>2190</v>
      </c>
      <c r="C57" s="7"/>
      <c r="D57" s="8"/>
      <c r="E57" s="16"/>
      <c r="F57" s="16"/>
      <c r="G57" s="16"/>
      <c r="H57" s="16"/>
      <c r="I57" s="16"/>
      <c r="J57" s="16"/>
      <c r="K57" s="16"/>
      <c r="L57" s="16"/>
      <c r="M57" s="16"/>
      <c r="N57" s="16"/>
      <c r="O57" s="16"/>
      <c r="P57" s="16"/>
      <c r="Q57" s="16"/>
      <c r="R57" s="16"/>
      <c r="S57" s="16"/>
      <c r="T57" s="16"/>
      <c r="U57" s="16"/>
      <c r="V57" s="16"/>
      <c r="W57" s="16"/>
      <c r="X57" s="16"/>
      <c r="Y57" s="16"/>
      <c r="Z57" s="16"/>
      <c r="AA57" s="16"/>
    </row>
    <row r="58" spans="1:27" ht="17.25" customHeight="1">
      <c r="A58" s="13" t="s">
        <v>211</v>
      </c>
      <c r="B58" s="6">
        <v>470</v>
      </c>
      <c r="C58" s="7"/>
      <c r="D58" s="8"/>
      <c r="E58" s="16"/>
      <c r="F58" s="16"/>
      <c r="G58" s="16"/>
      <c r="H58" s="16"/>
      <c r="I58" s="16"/>
      <c r="J58" s="16"/>
      <c r="K58" s="16"/>
      <c r="L58" s="16"/>
      <c r="M58" s="16"/>
      <c r="N58" s="16"/>
      <c r="O58" s="16"/>
      <c r="P58" s="16"/>
      <c r="Q58" s="16"/>
      <c r="R58" s="16"/>
      <c r="S58" s="16"/>
      <c r="T58" s="16"/>
      <c r="U58" s="16"/>
      <c r="V58" s="16"/>
      <c r="W58" s="16"/>
      <c r="X58" s="16"/>
      <c r="Y58" s="16"/>
      <c r="Z58" s="16"/>
      <c r="AA58" s="16"/>
    </row>
    <row r="59" spans="1:27" ht="16.5" customHeight="1">
      <c r="A59" s="13" t="s">
        <v>214</v>
      </c>
      <c r="B59" s="6">
        <v>1402</v>
      </c>
      <c r="C59" s="7"/>
      <c r="D59" s="8"/>
      <c r="E59" s="16"/>
      <c r="F59" s="16"/>
      <c r="G59" s="16"/>
      <c r="H59" s="16"/>
      <c r="I59" s="16"/>
      <c r="J59" s="16"/>
      <c r="K59" s="16"/>
      <c r="L59" s="16"/>
      <c r="M59" s="16"/>
      <c r="N59" s="16"/>
      <c r="O59" s="16"/>
      <c r="P59" s="16"/>
      <c r="Q59" s="16"/>
      <c r="R59" s="16"/>
      <c r="S59" s="16"/>
      <c r="T59" s="16"/>
      <c r="U59" s="16"/>
      <c r="V59" s="16"/>
      <c r="W59" s="16"/>
      <c r="X59" s="16"/>
      <c r="Y59" s="16"/>
      <c r="Z59" s="16"/>
      <c r="AA59" s="16"/>
    </row>
    <row r="60" spans="1:27" ht="16.5" customHeight="1">
      <c r="A60" s="13" t="s">
        <v>217</v>
      </c>
      <c r="B60" s="6">
        <v>1035</v>
      </c>
      <c r="C60" s="7"/>
      <c r="D60" s="8"/>
      <c r="E60" s="16"/>
      <c r="F60" s="16"/>
      <c r="G60" s="16"/>
      <c r="H60" s="16"/>
      <c r="I60" s="16"/>
      <c r="J60" s="16"/>
      <c r="K60" s="16"/>
      <c r="L60" s="16"/>
      <c r="M60" s="16"/>
      <c r="N60" s="16"/>
      <c r="O60" s="16"/>
      <c r="P60" s="16"/>
      <c r="Q60" s="16"/>
      <c r="R60" s="16"/>
      <c r="S60" s="16"/>
      <c r="T60" s="16"/>
      <c r="U60" s="16"/>
      <c r="V60" s="16"/>
      <c r="W60" s="16"/>
      <c r="X60" s="16"/>
      <c r="Y60" s="16"/>
      <c r="Z60" s="16"/>
      <c r="AA60" s="16"/>
    </row>
    <row r="61" spans="1:27" ht="16.5" customHeight="1">
      <c r="A61" s="13" t="s">
        <v>220</v>
      </c>
      <c r="B61" s="6">
        <v>1778</v>
      </c>
      <c r="C61" s="7"/>
      <c r="D61" s="8"/>
      <c r="E61" s="16"/>
      <c r="F61" s="16"/>
      <c r="G61" s="16"/>
      <c r="H61" s="16"/>
      <c r="I61" s="16"/>
      <c r="J61" s="16"/>
      <c r="K61" s="16"/>
      <c r="L61" s="16"/>
      <c r="M61" s="16"/>
      <c r="N61" s="16"/>
      <c r="O61" s="16"/>
      <c r="P61" s="16"/>
      <c r="Q61" s="16"/>
      <c r="R61" s="16"/>
      <c r="S61" s="16"/>
      <c r="T61" s="16"/>
      <c r="U61" s="16"/>
      <c r="V61" s="16"/>
      <c r="W61" s="16"/>
      <c r="X61" s="16"/>
      <c r="Y61" s="16"/>
      <c r="Z61" s="16"/>
      <c r="AA61" s="16"/>
    </row>
    <row r="62" spans="1:27" ht="16.5" customHeight="1">
      <c r="A62" s="13" t="s">
        <v>224</v>
      </c>
      <c r="B62" s="6">
        <v>1879</v>
      </c>
      <c r="C62" s="7"/>
      <c r="D62" s="8"/>
      <c r="E62" s="16"/>
      <c r="F62" s="16"/>
      <c r="G62" s="16"/>
      <c r="H62" s="16"/>
      <c r="I62" s="16"/>
      <c r="J62" s="16"/>
      <c r="K62" s="16"/>
      <c r="L62" s="16"/>
      <c r="M62" s="16"/>
      <c r="N62" s="16"/>
      <c r="O62" s="16"/>
      <c r="P62" s="16"/>
      <c r="Q62" s="16"/>
      <c r="R62" s="16"/>
      <c r="S62" s="16"/>
      <c r="T62" s="16"/>
      <c r="U62" s="16"/>
      <c r="V62" s="16"/>
      <c r="W62" s="16"/>
      <c r="X62" s="16"/>
      <c r="Y62" s="16"/>
      <c r="Z62" s="16"/>
      <c r="AA62" s="16"/>
    </row>
    <row r="63" spans="1:27" ht="16.5" customHeight="1">
      <c r="A63" s="13" t="s">
        <v>228</v>
      </c>
      <c r="B63" s="6">
        <v>2024</v>
      </c>
      <c r="C63" s="7"/>
      <c r="D63" s="8"/>
      <c r="E63" s="16"/>
      <c r="F63" s="16"/>
      <c r="G63" s="16"/>
      <c r="H63" s="16"/>
      <c r="I63" s="16"/>
      <c r="J63" s="16"/>
      <c r="K63" s="16"/>
      <c r="L63" s="16"/>
      <c r="M63" s="16"/>
      <c r="N63" s="16"/>
      <c r="O63" s="16"/>
      <c r="P63" s="16"/>
      <c r="Q63" s="16"/>
      <c r="R63" s="16"/>
      <c r="S63" s="16"/>
      <c r="T63" s="16"/>
      <c r="U63" s="16"/>
      <c r="V63" s="16"/>
      <c r="W63" s="16"/>
      <c r="X63" s="16"/>
      <c r="Y63" s="16"/>
      <c r="Z63" s="16"/>
      <c r="AA63" s="16"/>
    </row>
    <row r="64" spans="1:27" ht="17.25" customHeight="1">
      <c r="A64" s="13" t="s">
        <v>231</v>
      </c>
      <c r="B64" s="6">
        <v>856</v>
      </c>
      <c r="C64" s="7"/>
      <c r="D64" s="8"/>
      <c r="E64" s="16"/>
      <c r="F64" s="16"/>
      <c r="G64" s="16"/>
      <c r="H64" s="16"/>
      <c r="I64" s="16"/>
      <c r="J64" s="16"/>
      <c r="K64" s="16"/>
      <c r="L64" s="16"/>
      <c r="M64" s="16"/>
      <c r="N64" s="16"/>
      <c r="O64" s="16"/>
      <c r="P64" s="16"/>
      <c r="Q64" s="16"/>
      <c r="R64" s="16"/>
      <c r="S64" s="16"/>
      <c r="T64" s="16"/>
      <c r="U64" s="16"/>
      <c r="V64" s="16"/>
      <c r="W64" s="16"/>
      <c r="X64" s="16"/>
      <c r="Y64" s="16"/>
      <c r="Z64" s="16"/>
      <c r="AA64" s="16"/>
    </row>
    <row r="65" spans="1:27" ht="16.5" customHeight="1">
      <c r="A65" s="13" t="s">
        <v>234</v>
      </c>
      <c r="B65" s="6">
        <v>1883</v>
      </c>
      <c r="C65" s="7">
        <v>100</v>
      </c>
      <c r="D65" s="8" t="s">
        <v>1177</v>
      </c>
      <c r="E65" s="16"/>
      <c r="F65" s="16"/>
      <c r="G65" s="16"/>
      <c r="H65" s="16"/>
      <c r="I65" s="16"/>
      <c r="J65" s="16"/>
      <c r="K65" s="16"/>
      <c r="L65" s="16"/>
      <c r="M65" s="16"/>
      <c r="N65" s="16"/>
      <c r="O65" s="16"/>
      <c r="P65" s="16"/>
      <c r="Q65" s="16"/>
      <c r="R65" s="16"/>
      <c r="S65" s="16"/>
      <c r="T65" s="16"/>
      <c r="U65" s="16"/>
      <c r="V65" s="16"/>
      <c r="W65" s="16"/>
      <c r="X65" s="16"/>
      <c r="Y65" s="16"/>
      <c r="Z65" s="16"/>
      <c r="AA65" s="16"/>
    </row>
    <row r="66" spans="1:27" ht="33" customHeight="1">
      <c r="A66" s="13" t="s">
        <v>237</v>
      </c>
      <c r="B66" s="6">
        <v>2140</v>
      </c>
      <c r="C66" s="7">
        <v>100</v>
      </c>
      <c r="D66" s="8" t="s">
        <v>1178</v>
      </c>
      <c r="E66" s="16"/>
      <c r="F66" s="16"/>
      <c r="G66" s="16"/>
      <c r="H66" s="16"/>
      <c r="I66" s="16"/>
      <c r="J66" s="16"/>
      <c r="K66" s="16"/>
      <c r="L66" s="16"/>
      <c r="M66" s="16"/>
      <c r="N66" s="16"/>
      <c r="O66" s="16"/>
      <c r="P66" s="16"/>
      <c r="Q66" s="16"/>
      <c r="R66" s="16"/>
      <c r="S66" s="16"/>
      <c r="T66" s="16"/>
      <c r="U66" s="16"/>
      <c r="V66" s="16"/>
      <c r="W66" s="16"/>
      <c r="X66" s="16"/>
      <c r="Y66" s="16"/>
      <c r="Z66" s="16"/>
      <c r="AA66" s="16"/>
    </row>
    <row r="67" spans="1:27" ht="17.25" customHeight="1">
      <c r="A67" s="13" t="s">
        <v>239</v>
      </c>
      <c r="B67" s="6">
        <v>1687</v>
      </c>
      <c r="C67" s="7"/>
      <c r="D67" s="8"/>
      <c r="E67" s="16"/>
      <c r="F67" s="16"/>
      <c r="G67" s="16"/>
      <c r="H67" s="16"/>
      <c r="I67" s="16"/>
      <c r="J67" s="16"/>
      <c r="K67" s="16"/>
      <c r="L67" s="16"/>
      <c r="M67" s="16"/>
      <c r="N67" s="16"/>
      <c r="O67" s="16"/>
      <c r="P67" s="16"/>
      <c r="Q67" s="16"/>
      <c r="R67" s="16"/>
      <c r="S67" s="16"/>
      <c r="T67" s="16"/>
      <c r="U67" s="16"/>
      <c r="V67" s="16"/>
      <c r="W67" s="16"/>
      <c r="X67" s="16"/>
      <c r="Y67" s="16"/>
      <c r="Z67" s="16"/>
      <c r="AA67" s="16"/>
    </row>
    <row r="68" spans="1:27" ht="16.5" customHeight="1">
      <c r="A68" s="13" t="s">
        <v>1179</v>
      </c>
      <c r="B68" s="6">
        <v>2090</v>
      </c>
      <c r="C68" s="7"/>
      <c r="D68" s="8"/>
      <c r="E68" s="16"/>
      <c r="F68" s="16"/>
      <c r="G68" s="16"/>
      <c r="H68" s="16"/>
      <c r="I68" s="16"/>
      <c r="J68" s="16"/>
      <c r="K68" s="16"/>
      <c r="L68" s="16"/>
      <c r="M68" s="16"/>
      <c r="N68" s="16"/>
      <c r="O68" s="16"/>
      <c r="P68" s="16"/>
      <c r="Q68" s="16"/>
      <c r="R68" s="16"/>
      <c r="S68" s="16"/>
      <c r="T68" s="16"/>
      <c r="U68" s="16"/>
      <c r="V68" s="16"/>
      <c r="W68" s="16"/>
      <c r="X68" s="16"/>
      <c r="Y68" s="16"/>
      <c r="Z68" s="16"/>
      <c r="AA68" s="16"/>
    </row>
    <row r="69" spans="1:27" ht="17.25" customHeight="1">
      <c r="A69" s="6" t="s">
        <v>244</v>
      </c>
      <c r="B69" s="6">
        <v>1727</v>
      </c>
      <c r="C69" s="7"/>
      <c r="D69" s="8"/>
      <c r="E69" s="16"/>
      <c r="F69" s="16"/>
      <c r="G69" s="16"/>
      <c r="H69" s="16"/>
      <c r="I69" s="16"/>
      <c r="J69" s="16"/>
      <c r="K69" s="16"/>
      <c r="L69" s="16"/>
      <c r="M69" s="16"/>
      <c r="N69" s="16"/>
      <c r="O69" s="16"/>
      <c r="P69" s="16"/>
      <c r="Q69" s="16"/>
      <c r="R69" s="16"/>
      <c r="S69" s="16"/>
      <c r="T69" s="16"/>
      <c r="U69" s="16"/>
      <c r="V69" s="16"/>
      <c r="W69" s="16"/>
      <c r="X69" s="16"/>
      <c r="Y69" s="16"/>
      <c r="Z69" s="16"/>
      <c r="AA69" s="16"/>
    </row>
    <row r="70" spans="1:27" ht="16.5" customHeight="1">
      <c r="A70" s="6" t="s">
        <v>250</v>
      </c>
      <c r="B70" s="6">
        <v>1437</v>
      </c>
      <c r="C70" s="7">
        <v>100</v>
      </c>
      <c r="D70" s="8" t="s">
        <v>1180</v>
      </c>
      <c r="E70" s="16"/>
      <c r="F70" s="16"/>
      <c r="G70" s="16"/>
      <c r="H70" s="16"/>
      <c r="I70" s="16"/>
      <c r="J70" s="16"/>
      <c r="K70" s="16"/>
      <c r="L70" s="16"/>
      <c r="M70" s="16"/>
      <c r="N70" s="16"/>
      <c r="O70" s="16"/>
      <c r="P70" s="16"/>
      <c r="Q70" s="16"/>
      <c r="R70" s="16"/>
      <c r="S70" s="16"/>
      <c r="T70" s="16"/>
      <c r="U70" s="16"/>
      <c r="V70" s="16"/>
      <c r="W70" s="16"/>
      <c r="X70" s="16"/>
      <c r="Y70" s="16"/>
      <c r="Z70" s="16"/>
      <c r="AA70" s="16"/>
    </row>
    <row r="71" spans="1:27" ht="16.5" customHeight="1">
      <c r="A71" s="6" t="s">
        <v>256</v>
      </c>
      <c r="B71" s="6">
        <v>1806</v>
      </c>
      <c r="C71" s="7"/>
      <c r="D71" s="8"/>
      <c r="E71" s="16"/>
      <c r="F71" s="16"/>
      <c r="G71" s="16"/>
      <c r="H71" s="16"/>
      <c r="I71" s="16"/>
      <c r="J71" s="16"/>
      <c r="K71" s="16"/>
      <c r="L71" s="16"/>
      <c r="M71" s="16"/>
      <c r="N71" s="16"/>
      <c r="O71" s="16"/>
      <c r="P71" s="16"/>
      <c r="Q71" s="16"/>
      <c r="R71" s="16"/>
      <c r="S71" s="16"/>
      <c r="T71" s="16"/>
      <c r="U71" s="16"/>
      <c r="V71" s="16"/>
      <c r="W71" s="16"/>
      <c r="X71" s="16"/>
      <c r="Y71" s="16"/>
      <c r="Z71" s="16"/>
      <c r="AA71" s="16"/>
    </row>
    <row r="72" spans="1:27" ht="16.5" customHeight="1">
      <c r="A72" s="6" t="s">
        <v>262</v>
      </c>
      <c r="B72" s="6">
        <v>1927</v>
      </c>
      <c r="C72" s="7"/>
      <c r="D72" s="8"/>
      <c r="E72" s="16"/>
      <c r="F72" s="16"/>
      <c r="G72" s="16"/>
      <c r="H72" s="16"/>
      <c r="I72" s="16"/>
      <c r="J72" s="16"/>
      <c r="K72" s="16"/>
      <c r="L72" s="16"/>
      <c r="M72" s="16"/>
      <c r="N72" s="16"/>
      <c r="O72" s="16"/>
      <c r="P72" s="16"/>
      <c r="Q72" s="16"/>
      <c r="R72" s="16"/>
      <c r="S72" s="16"/>
      <c r="T72" s="16"/>
      <c r="U72" s="16"/>
      <c r="V72" s="16"/>
      <c r="W72" s="16"/>
      <c r="X72" s="16"/>
      <c r="Y72" s="16"/>
      <c r="Z72" s="16"/>
      <c r="AA72" s="16"/>
    </row>
    <row r="73" spans="1:27" ht="16.5" customHeight="1">
      <c r="A73" s="6" t="s">
        <v>432</v>
      </c>
      <c r="B73" s="6">
        <v>2162</v>
      </c>
      <c r="C73" s="7"/>
      <c r="D73" s="17"/>
      <c r="E73" s="16"/>
      <c r="F73" s="16"/>
      <c r="G73" s="16"/>
      <c r="H73" s="16"/>
      <c r="I73" s="16"/>
      <c r="J73" s="16"/>
      <c r="K73" s="16"/>
      <c r="L73" s="16"/>
      <c r="M73" s="16"/>
      <c r="N73" s="16"/>
      <c r="O73" s="16"/>
      <c r="P73" s="16"/>
      <c r="Q73" s="16"/>
      <c r="R73" s="16"/>
      <c r="S73" s="16"/>
      <c r="T73" s="16"/>
      <c r="U73" s="16"/>
      <c r="V73" s="16"/>
      <c r="W73" s="16"/>
      <c r="X73" s="16"/>
      <c r="Y73" s="16"/>
      <c r="Z73" s="16"/>
      <c r="AA73" s="16"/>
    </row>
    <row r="74" spans="1:27" ht="16.5" customHeight="1">
      <c r="A74" s="6" t="s">
        <v>266</v>
      </c>
      <c r="B74" s="6">
        <v>2161</v>
      </c>
      <c r="C74" s="7"/>
      <c r="D74" s="8"/>
      <c r="E74" s="16"/>
      <c r="F74" s="16"/>
      <c r="G74" s="16"/>
      <c r="H74" s="16"/>
      <c r="I74" s="16"/>
      <c r="J74" s="16"/>
      <c r="K74" s="16"/>
      <c r="L74" s="16"/>
      <c r="M74" s="16"/>
      <c r="N74" s="16"/>
      <c r="O74" s="16"/>
      <c r="P74" s="16"/>
      <c r="Q74" s="16"/>
      <c r="R74" s="16"/>
      <c r="S74" s="16"/>
      <c r="T74" s="16"/>
      <c r="U74" s="16"/>
      <c r="V74" s="16"/>
      <c r="W74" s="16"/>
      <c r="X74" s="16"/>
      <c r="Y74" s="16"/>
      <c r="Z74" s="16"/>
      <c r="AA74" s="16"/>
    </row>
    <row r="75" spans="1:27" ht="16.5" customHeight="1">
      <c r="A75" s="6" t="s">
        <v>271</v>
      </c>
      <c r="B75" s="6">
        <v>2169</v>
      </c>
      <c r="C75" s="7"/>
      <c r="D75" s="17"/>
      <c r="E75" s="16"/>
      <c r="F75" s="16"/>
      <c r="G75" s="16"/>
      <c r="H75" s="16"/>
      <c r="I75" s="16"/>
      <c r="J75" s="16"/>
      <c r="K75" s="16"/>
      <c r="L75" s="16"/>
      <c r="M75" s="16"/>
      <c r="N75" s="16"/>
      <c r="O75" s="16"/>
      <c r="P75" s="16"/>
      <c r="Q75" s="16"/>
      <c r="R75" s="16"/>
      <c r="S75" s="16"/>
      <c r="T75" s="16"/>
      <c r="U75" s="16"/>
      <c r="V75" s="16"/>
      <c r="W75" s="16"/>
      <c r="X75" s="16"/>
      <c r="Y75" s="16"/>
      <c r="Z75" s="16"/>
      <c r="AA75" s="16"/>
    </row>
    <row r="76" spans="1:27" ht="16.5" customHeight="1">
      <c r="A76" s="6" t="s">
        <v>1181</v>
      </c>
      <c r="B76" s="6">
        <v>2164</v>
      </c>
      <c r="C76" s="7"/>
      <c r="D76" s="17"/>
      <c r="E76" s="16"/>
      <c r="F76" s="16"/>
      <c r="G76" s="16"/>
      <c r="H76" s="16"/>
      <c r="I76" s="16"/>
      <c r="J76" s="16"/>
      <c r="K76" s="16"/>
      <c r="L76" s="16"/>
      <c r="M76" s="16"/>
      <c r="N76" s="16"/>
      <c r="O76" s="16"/>
      <c r="P76" s="16"/>
      <c r="Q76" s="16"/>
      <c r="R76" s="16"/>
      <c r="S76" s="16"/>
      <c r="T76" s="16"/>
      <c r="U76" s="16"/>
      <c r="V76" s="16"/>
      <c r="W76" s="16"/>
      <c r="X76" s="16"/>
      <c r="Y76" s="16"/>
      <c r="Z76" s="16"/>
      <c r="AA76" s="16"/>
    </row>
    <row r="77" spans="1:27" ht="17.25" customHeight="1">
      <c r="A77" s="6" t="s">
        <v>276</v>
      </c>
      <c r="B77" s="6">
        <v>1065</v>
      </c>
      <c r="C77" s="7"/>
      <c r="D77" s="17"/>
      <c r="E77" s="16"/>
      <c r="F77" s="16"/>
      <c r="G77" s="16"/>
      <c r="H77" s="16"/>
      <c r="I77" s="16"/>
      <c r="J77" s="16"/>
      <c r="K77" s="16"/>
      <c r="L77" s="16"/>
      <c r="M77" s="16"/>
      <c r="N77" s="16"/>
      <c r="O77" s="16"/>
      <c r="P77" s="16"/>
      <c r="Q77" s="16"/>
      <c r="R77" s="16"/>
      <c r="S77" s="16"/>
      <c r="T77" s="16"/>
      <c r="U77" s="16"/>
      <c r="V77" s="16"/>
      <c r="W77" s="16"/>
      <c r="X77" s="16"/>
      <c r="Y77" s="16"/>
      <c r="Z77" s="16"/>
      <c r="AA77" s="16"/>
    </row>
    <row r="78" spans="1:27" ht="16.5" customHeight="1">
      <c r="A78" s="6" t="s">
        <v>282</v>
      </c>
      <c r="B78" s="6">
        <v>1281</v>
      </c>
      <c r="C78" s="7">
        <v>100</v>
      </c>
      <c r="D78" s="17" t="s">
        <v>1182</v>
      </c>
      <c r="E78" s="16"/>
      <c r="F78" s="16"/>
      <c r="G78" s="16"/>
      <c r="H78" s="16"/>
      <c r="I78" s="16"/>
      <c r="J78" s="16"/>
      <c r="K78" s="16"/>
      <c r="L78" s="16"/>
      <c r="M78" s="16"/>
      <c r="N78" s="16"/>
      <c r="O78" s="16"/>
      <c r="P78" s="16"/>
      <c r="Q78" s="16"/>
      <c r="R78" s="16"/>
      <c r="S78" s="16"/>
      <c r="T78" s="16"/>
      <c r="U78" s="16"/>
      <c r="V78" s="16"/>
      <c r="W78" s="16"/>
      <c r="X78" s="16"/>
      <c r="Y78" s="16"/>
      <c r="Z78" s="16"/>
      <c r="AA78" s="16"/>
    </row>
    <row r="79" spans="1:27" ht="49.5" customHeight="1">
      <c r="A79" s="6" t="s">
        <v>287</v>
      </c>
      <c r="B79" s="6">
        <v>1809</v>
      </c>
      <c r="C79" s="7">
        <v>97</v>
      </c>
      <c r="D79" s="17" t="s">
        <v>1183</v>
      </c>
      <c r="E79" s="16"/>
      <c r="F79" s="16"/>
      <c r="G79" s="16"/>
      <c r="H79" s="16"/>
      <c r="I79" s="16"/>
      <c r="J79" s="16"/>
      <c r="K79" s="16"/>
      <c r="L79" s="16"/>
      <c r="M79" s="16"/>
      <c r="N79" s="16"/>
      <c r="O79" s="16"/>
      <c r="P79" s="16"/>
      <c r="Q79" s="16"/>
      <c r="R79" s="16"/>
      <c r="S79" s="16"/>
      <c r="T79" s="16"/>
      <c r="U79" s="16"/>
      <c r="V79" s="16"/>
      <c r="W79" s="16"/>
      <c r="X79" s="16"/>
      <c r="Y79" s="16"/>
      <c r="Z79" s="16"/>
      <c r="AA79" s="16"/>
    </row>
    <row r="80" spans="1:27" ht="16.5" customHeight="1">
      <c r="A80" s="6" t="s">
        <v>293</v>
      </c>
      <c r="B80" s="6">
        <v>2175</v>
      </c>
      <c r="C80" s="7"/>
      <c r="D80" s="17"/>
      <c r="E80" s="16"/>
      <c r="F80" s="16"/>
      <c r="G80" s="16"/>
      <c r="H80" s="16"/>
      <c r="I80" s="16"/>
      <c r="J80" s="16"/>
      <c r="K80" s="16"/>
      <c r="L80" s="16"/>
      <c r="M80" s="16"/>
      <c r="N80" s="16"/>
      <c r="O80" s="16"/>
      <c r="P80" s="16"/>
      <c r="Q80" s="16"/>
      <c r="R80" s="16"/>
      <c r="S80" s="16"/>
      <c r="T80" s="16"/>
      <c r="U80" s="16"/>
      <c r="V80" s="16"/>
      <c r="W80" s="16"/>
      <c r="X80" s="16"/>
      <c r="Y80" s="16"/>
      <c r="Z80" s="16"/>
      <c r="AA80" s="16"/>
    </row>
    <row r="81" spans="1:27" ht="16.5" customHeight="1">
      <c r="A81" s="6" t="s">
        <v>1184</v>
      </c>
      <c r="B81" s="6">
        <v>10183</v>
      </c>
      <c r="C81" s="7"/>
      <c r="D81" s="17"/>
      <c r="E81" s="16"/>
      <c r="F81" s="16"/>
      <c r="G81" s="16"/>
      <c r="H81" s="16"/>
      <c r="I81" s="16"/>
      <c r="J81" s="16"/>
      <c r="K81" s="16"/>
      <c r="L81" s="16"/>
      <c r="M81" s="16"/>
      <c r="N81" s="16"/>
      <c r="O81" s="16"/>
      <c r="P81" s="16"/>
      <c r="Q81" s="16"/>
      <c r="R81" s="16"/>
      <c r="S81" s="16"/>
      <c r="T81" s="16"/>
      <c r="U81" s="16"/>
      <c r="V81" s="16"/>
      <c r="W81" s="16"/>
      <c r="X81" s="16"/>
      <c r="Y81" s="16"/>
      <c r="Z81" s="16"/>
      <c r="AA81" s="16"/>
    </row>
    <row r="82" spans="1:27" ht="16.5" customHeight="1">
      <c r="A82" s="6" t="s">
        <v>1185</v>
      </c>
      <c r="B82" s="6">
        <v>10187</v>
      </c>
      <c r="C82" s="7"/>
      <c r="D82" s="17"/>
      <c r="E82" s="16"/>
      <c r="F82" s="16"/>
      <c r="G82" s="16"/>
      <c r="H82" s="16"/>
      <c r="I82" s="16"/>
      <c r="J82" s="16"/>
      <c r="K82" s="16"/>
      <c r="L82" s="16"/>
      <c r="M82" s="16"/>
      <c r="N82" s="16"/>
      <c r="O82" s="16"/>
      <c r="P82" s="16"/>
      <c r="Q82" s="16"/>
      <c r="R82" s="16"/>
      <c r="S82" s="16"/>
      <c r="T82" s="16"/>
      <c r="U82" s="16"/>
      <c r="V82" s="16"/>
      <c r="W82" s="16"/>
      <c r="X82" s="16"/>
      <c r="Y82" s="16"/>
      <c r="Z82" s="16"/>
      <c r="AA82" s="16"/>
    </row>
    <row r="83" spans="1:27" ht="16.5" customHeight="1">
      <c r="A83" s="6" t="s">
        <v>297</v>
      </c>
      <c r="B83" s="6">
        <v>2175</v>
      </c>
      <c r="C83" s="7"/>
      <c r="D83" s="17"/>
      <c r="E83" s="16"/>
      <c r="F83" s="16"/>
      <c r="G83" s="16"/>
      <c r="H83" s="16"/>
      <c r="I83" s="16"/>
      <c r="J83" s="16"/>
      <c r="K83" s="16"/>
      <c r="L83" s="16"/>
      <c r="M83" s="16"/>
      <c r="N83" s="16"/>
      <c r="O83" s="16"/>
      <c r="P83" s="16"/>
      <c r="Q83" s="16"/>
      <c r="R83" s="16"/>
      <c r="S83" s="16"/>
      <c r="T83" s="16"/>
      <c r="U83" s="16"/>
      <c r="V83" s="16"/>
      <c r="W83" s="16"/>
      <c r="X83" s="16"/>
      <c r="Y83" s="16"/>
      <c r="Z83" s="16"/>
      <c r="AA83" s="16"/>
    </row>
    <row r="84" spans="1:27" ht="17.25" customHeight="1">
      <c r="A84" s="6" t="s">
        <v>410</v>
      </c>
      <c r="B84" s="6">
        <v>1909</v>
      </c>
      <c r="C84" s="7"/>
      <c r="D84" s="17"/>
      <c r="E84" s="16"/>
      <c r="F84" s="16"/>
      <c r="G84" s="16"/>
      <c r="H84" s="16"/>
      <c r="I84" s="16"/>
      <c r="J84" s="16"/>
      <c r="K84" s="16"/>
      <c r="L84" s="16"/>
      <c r="M84" s="16"/>
      <c r="N84" s="16"/>
      <c r="O84" s="16"/>
      <c r="P84" s="16"/>
      <c r="Q84" s="16"/>
      <c r="R84" s="16"/>
      <c r="S84" s="16"/>
      <c r="T84" s="16"/>
      <c r="U84" s="16"/>
      <c r="V84" s="16"/>
      <c r="W84" s="16"/>
      <c r="X84" s="16"/>
      <c r="Y84" s="16"/>
      <c r="Z84" s="16"/>
      <c r="AA84" s="16"/>
    </row>
    <row r="85" spans="1:27" ht="16.5" customHeight="1">
      <c r="A85" s="6" t="s">
        <v>303</v>
      </c>
      <c r="B85" s="6">
        <v>1777</v>
      </c>
      <c r="C85" s="7"/>
      <c r="D85" s="17"/>
      <c r="E85" s="16"/>
      <c r="F85" s="16"/>
      <c r="G85" s="16"/>
      <c r="H85" s="16"/>
      <c r="I85" s="16"/>
      <c r="J85" s="16"/>
      <c r="K85" s="16"/>
      <c r="L85" s="16"/>
      <c r="M85" s="16"/>
      <c r="N85" s="16"/>
      <c r="O85" s="16"/>
      <c r="P85" s="16"/>
      <c r="Q85" s="16"/>
      <c r="R85" s="16"/>
      <c r="S85" s="16"/>
      <c r="T85" s="16"/>
      <c r="U85" s="16"/>
      <c r="V85" s="16"/>
      <c r="W85" s="16"/>
      <c r="X85" s="16"/>
      <c r="Y85" s="16"/>
      <c r="Z85" s="16"/>
      <c r="AA85" s="16"/>
    </row>
    <row r="86" spans="1:27" ht="16.5" customHeight="1">
      <c r="A86" s="6" t="s">
        <v>309</v>
      </c>
      <c r="B86" s="6">
        <v>1974</v>
      </c>
      <c r="C86" s="7">
        <v>100</v>
      </c>
      <c r="D86" s="8" t="s">
        <v>1186</v>
      </c>
      <c r="E86" s="16"/>
      <c r="F86" s="16"/>
      <c r="G86" s="16"/>
      <c r="H86" s="16"/>
      <c r="I86" s="16"/>
      <c r="J86" s="16"/>
      <c r="K86" s="16"/>
      <c r="L86" s="16"/>
      <c r="M86" s="16"/>
      <c r="N86" s="16"/>
      <c r="O86" s="16"/>
      <c r="P86" s="16"/>
      <c r="Q86" s="16"/>
      <c r="R86" s="16"/>
      <c r="S86" s="16"/>
      <c r="T86" s="16"/>
      <c r="U86" s="16"/>
      <c r="V86" s="16"/>
      <c r="W86" s="16"/>
      <c r="X86" s="16"/>
      <c r="Y86" s="16"/>
      <c r="Z86" s="16"/>
      <c r="AA86" s="16"/>
    </row>
    <row r="87" spans="1:27" ht="16.5" customHeight="1">
      <c r="A87" s="6" t="s">
        <v>313</v>
      </c>
      <c r="B87" s="6">
        <v>1834</v>
      </c>
      <c r="C87" s="7"/>
      <c r="D87" s="17"/>
      <c r="E87" s="16"/>
      <c r="F87" s="16"/>
      <c r="G87" s="16"/>
      <c r="H87" s="16"/>
      <c r="I87" s="16"/>
      <c r="J87" s="16"/>
      <c r="K87" s="16"/>
      <c r="L87" s="16"/>
      <c r="M87" s="16"/>
      <c r="N87" s="16"/>
      <c r="O87" s="16"/>
      <c r="P87" s="16"/>
      <c r="Q87" s="16"/>
      <c r="R87" s="16"/>
      <c r="S87" s="16"/>
      <c r="T87" s="16"/>
      <c r="U87" s="16"/>
      <c r="V87" s="16"/>
      <c r="W87" s="16"/>
      <c r="X87" s="16"/>
      <c r="Y87" s="16"/>
      <c r="Z87" s="16"/>
      <c r="AA87" s="16"/>
    </row>
    <row r="88" spans="1:27" ht="17.25" customHeight="1">
      <c r="A88" s="6" t="s">
        <v>320</v>
      </c>
      <c r="B88" s="6">
        <v>1503</v>
      </c>
      <c r="C88" s="7">
        <v>100</v>
      </c>
      <c r="D88" s="17" t="s">
        <v>1187</v>
      </c>
      <c r="E88" s="16"/>
      <c r="F88" s="16"/>
      <c r="G88" s="16"/>
      <c r="H88" s="16"/>
      <c r="I88" s="16"/>
      <c r="J88" s="16"/>
      <c r="K88" s="16"/>
      <c r="L88" s="16"/>
      <c r="M88" s="16"/>
      <c r="N88" s="16"/>
      <c r="O88" s="16"/>
      <c r="P88" s="16"/>
      <c r="Q88" s="16"/>
      <c r="R88" s="16"/>
      <c r="S88" s="16"/>
      <c r="T88" s="16"/>
      <c r="U88" s="16"/>
      <c r="V88" s="16"/>
      <c r="W88" s="16"/>
      <c r="X88" s="16"/>
      <c r="Y88" s="16"/>
      <c r="Z88" s="16"/>
      <c r="AA88" s="16"/>
    </row>
    <row r="89" spans="1:27" ht="16.5" customHeight="1">
      <c r="A89" s="6" t="s">
        <v>323</v>
      </c>
      <c r="B89" s="6">
        <v>2003</v>
      </c>
      <c r="C89" s="7"/>
      <c r="D89" s="17"/>
      <c r="E89" s="16"/>
      <c r="F89" s="16"/>
      <c r="G89" s="16"/>
      <c r="H89" s="16"/>
      <c r="I89" s="16"/>
      <c r="J89" s="16"/>
      <c r="K89" s="16"/>
      <c r="L89" s="16"/>
      <c r="M89" s="16"/>
      <c r="N89" s="16"/>
      <c r="O89" s="16"/>
      <c r="P89" s="16"/>
      <c r="Q89" s="16"/>
      <c r="R89" s="16"/>
      <c r="S89" s="16"/>
      <c r="T89" s="16"/>
      <c r="U89" s="16"/>
      <c r="V89" s="16"/>
      <c r="W89" s="16"/>
      <c r="X89" s="16"/>
      <c r="Y89" s="16"/>
      <c r="Z89" s="16"/>
      <c r="AA89" s="16"/>
    </row>
    <row r="90" spans="1:27" ht="16.5" customHeight="1">
      <c r="A90" s="6" t="s">
        <v>326</v>
      </c>
      <c r="B90" s="6">
        <v>10124</v>
      </c>
      <c r="C90" s="7"/>
      <c r="D90" s="17"/>
      <c r="E90" s="16"/>
      <c r="F90" s="16"/>
      <c r="G90" s="16"/>
      <c r="H90" s="16"/>
      <c r="I90" s="16"/>
      <c r="J90" s="16"/>
      <c r="K90" s="16"/>
      <c r="L90" s="16"/>
      <c r="M90" s="16"/>
      <c r="N90" s="16"/>
      <c r="O90" s="16"/>
      <c r="P90" s="16"/>
      <c r="Q90" s="16"/>
      <c r="R90" s="16"/>
      <c r="S90" s="16"/>
      <c r="T90" s="16"/>
      <c r="U90" s="16"/>
      <c r="V90" s="16"/>
      <c r="W90" s="16"/>
      <c r="X90" s="16"/>
      <c r="Y90" s="16"/>
      <c r="Z90" s="16"/>
      <c r="AA90" s="16"/>
    </row>
    <row r="91" spans="1:27" ht="16.5" customHeight="1">
      <c r="A91" s="6" t="s">
        <v>332</v>
      </c>
      <c r="B91" s="6">
        <v>2167</v>
      </c>
      <c r="C91" s="7">
        <v>100</v>
      </c>
      <c r="D91" s="17" t="s">
        <v>1187</v>
      </c>
      <c r="E91" s="16"/>
      <c r="F91" s="16"/>
      <c r="G91" s="16"/>
      <c r="H91" s="16"/>
      <c r="I91" s="16"/>
      <c r="J91" s="16"/>
      <c r="K91" s="16"/>
      <c r="L91" s="16"/>
      <c r="M91" s="16"/>
      <c r="N91" s="16"/>
      <c r="O91" s="16"/>
      <c r="P91" s="16"/>
      <c r="Q91" s="16"/>
      <c r="R91" s="16"/>
      <c r="S91" s="16"/>
      <c r="T91" s="16"/>
      <c r="U91" s="16"/>
      <c r="V91" s="16"/>
      <c r="W91" s="16"/>
      <c r="X91" s="16"/>
      <c r="Y91" s="16"/>
      <c r="Z91" s="16"/>
      <c r="AA91" s="16"/>
    </row>
    <row r="92" spans="1:27" ht="17.25" customHeight="1">
      <c r="A92" s="6" t="s">
        <v>335</v>
      </c>
      <c r="B92" s="6">
        <v>1775</v>
      </c>
      <c r="C92" s="7"/>
      <c r="D92" s="17"/>
      <c r="E92" s="16"/>
      <c r="F92" s="16"/>
      <c r="G92" s="16"/>
      <c r="H92" s="16"/>
      <c r="I92" s="16"/>
      <c r="J92" s="16"/>
      <c r="K92" s="16"/>
      <c r="L92" s="16"/>
      <c r="M92" s="16"/>
      <c r="N92" s="16"/>
      <c r="O92" s="16"/>
      <c r="P92" s="16"/>
      <c r="Q92" s="16"/>
      <c r="R92" s="16"/>
      <c r="S92" s="16"/>
      <c r="T92" s="16"/>
      <c r="U92" s="16"/>
      <c r="V92" s="16"/>
      <c r="W92" s="16"/>
      <c r="X92" s="16"/>
      <c r="Y92" s="16"/>
      <c r="Z92" s="16"/>
      <c r="AA92" s="16"/>
    </row>
    <row r="93" spans="1:27" ht="16.5" customHeight="1">
      <c r="A93" s="6" t="s">
        <v>338</v>
      </c>
      <c r="B93" s="6">
        <v>1567</v>
      </c>
      <c r="C93" s="7"/>
      <c r="D93" s="8"/>
      <c r="E93" s="16"/>
      <c r="F93" s="16"/>
      <c r="G93" s="16"/>
      <c r="H93" s="16"/>
      <c r="I93" s="16"/>
      <c r="J93" s="16"/>
      <c r="K93" s="16"/>
      <c r="L93" s="16"/>
      <c r="M93" s="16"/>
      <c r="N93" s="16"/>
      <c r="O93" s="16"/>
      <c r="P93" s="16"/>
      <c r="Q93" s="16"/>
      <c r="R93" s="16"/>
      <c r="S93" s="16"/>
      <c r="T93" s="16"/>
      <c r="U93" s="16"/>
      <c r="V93" s="16"/>
      <c r="W93" s="16"/>
      <c r="X93" s="16"/>
      <c r="Y93" s="16"/>
      <c r="Z93" s="16"/>
      <c r="AA93" s="16"/>
    </row>
    <row r="94" spans="1:27" ht="17.25" customHeight="1">
      <c r="A94" s="6" t="s">
        <v>342</v>
      </c>
      <c r="B94" s="6">
        <v>1865</v>
      </c>
      <c r="C94" s="7">
        <v>100</v>
      </c>
      <c r="D94" s="17" t="s">
        <v>1188</v>
      </c>
      <c r="E94" s="16"/>
      <c r="F94" s="16"/>
      <c r="G94" s="16"/>
      <c r="H94" s="16"/>
      <c r="I94" s="16"/>
      <c r="J94" s="16"/>
      <c r="K94" s="16"/>
      <c r="L94" s="16"/>
      <c r="M94" s="16"/>
      <c r="N94" s="16"/>
      <c r="O94" s="16"/>
      <c r="P94" s="16"/>
      <c r="Q94" s="16"/>
      <c r="R94" s="16"/>
      <c r="S94" s="16"/>
      <c r="T94" s="16"/>
      <c r="U94" s="16"/>
      <c r="V94" s="16"/>
      <c r="W94" s="16"/>
      <c r="X94" s="16"/>
      <c r="Y94" s="16"/>
      <c r="Z94" s="16"/>
      <c r="AA94" s="16"/>
    </row>
    <row r="95" spans="1:27" ht="16.5" customHeight="1">
      <c r="A95" s="7" t="s">
        <v>345</v>
      </c>
      <c r="B95" s="7">
        <v>1896</v>
      </c>
      <c r="C95" s="7">
        <v>97</v>
      </c>
      <c r="D95" s="17" t="s">
        <v>1189</v>
      </c>
      <c r="E95" s="16"/>
      <c r="F95" s="16"/>
      <c r="G95" s="16"/>
      <c r="H95" s="16"/>
      <c r="I95" s="16"/>
      <c r="J95" s="16"/>
      <c r="K95" s="16"/>
      <c r="L95" s="16"/>
      <c r="M95" s="16"/>
      <c r="N95" s="16"/>
      <c r="O95" s="16"/>
      <c r="P95" s="16"/>
      <c r="Q95" s="16"/>
      <c r="R95" s="16"/>
      <c r="S95" s="16"/>
      <c r="T95" s="16"/>
      <c r="U95" s="16"/>
      <c r="V95" s="16"/>
      <c r="W95" s="16"/>
      <c r="X95" s="16"/>
      <c r="Y95" s="16"/>
      <c r="Z95" s="16"/>
      <c r="AA95" s="16"/>
    </row>
    <row r="96" spans="1:27" ht="16.5" customHeight="1">
      <c r="A96" s="6" t="s">
        <v>348</v>
      </c>
      <c r="B96" s="6">
        <v>1908</v>
      </c>
      <c r="C96" s="7"/>
      <c r="D96" s="17"/>
      <c r="E96" s="16"/>
      <c r="F96" s="16"/>
      <c r="G96" s="16"/>
      <c r="H96" s="16"/>
      <c r="I96" s="16"/>
      <c r="J96" s="16"/>
      <c r="K96" s="16"/>
      <c r="L96" s="16"/>
      <c r="M96" s="16"/>
      <c r="N96" s="16"/>
      <c r="O96" s="16"/>
      <c r="P96" s="16"/>
      <c r="Q96" s="16"/>
      <c r="R96" s="16"/>
      <c r="S96" s="16"/>
      <c r="T96" s="16"/>
      <c r="U96" s="16"/>
      <c r="V96" s="16"/>
      <c r="W96" s="16"/>
      <c r="X96" s="16"/>
      <c r="Y96" s="16"/>
      <c r="Z96" s="16"/>
      <c r="AA96" s="16"/>
    </row>
    <row r="97" spans="1:27" ht="33" customHeight="1">
      <c r="A97" s="6" t="s">
        <v>351</v>
      </c>
      <c r="B97" s="6">
        <v>1973</v>
      </c>
      <c r="C97" s="7">
        <v>100</v>
      </c>
      <c r="D97" s="17" t="s">
        <v>1190</v>
      </c>
      <c r="E97" s="16"/>
      <c r="F97" s="16"/>
      <c r="G97" s="16"/>
      <c r="H97" s="16"/>
      <c r="I97" s="16"/>
      <c r="J97" s="16"/>
      <c r="K97" s="16"/>
      <c r="L97" s="16"/>
      <c r="M97" s="16"/>
      <c r="N97" s="16"/>
      <c r="O97" s="16"/>
      <c r="P97" s="16"/>
      <c r="Q97" s="16"/>
      <c r="R97" s="16"/>
      <c r="S97" s="16"/>
      <c r="T97" s="16"/>
      <c r="U97" s="16"/>
      <c r="V97" s="16"/>
      <c r="W97" s="16"/>
      <c r="X97" s="16"/>
      <c r="Y97" s="16"/>
      <c r="Z97" s="16"/>
      <c r="AA97" s="16"/>
    </row>
    <row r="98" spans="1:27" ht="16.5" customHeight="1">
      <c r="A98" s="6" t="s">
        <v>1191</v>
      </c>
      <c r="B98" s="6">
        <v>2103</v>
      </c>
      <c r="C98" s="7"/>
      <c r="D98" s="17"/>
      <c r="E98" s="16"/>
      <c r="F98" s="16"/>
      <c r="G98" s="16"/>
      <c r="H98" s="16"/>
      <c r="I98" s="16"/>
      <c r="J98" s="16"/>
      <c r="K98" s="16"/>
      <c r="L98" s="16"/>
      <c r="M98" s="16"/>
      <c r="N98" s="16"/>
      <c r="O98" s="16"/>
      <c r="P98" s="16"/>
      <c r="Q98" s="16"/>
      <c r="R98" s="16"/>
      <c r="S98" s="16"/>
      <c r="T98" s="16"/>
      <c r="U98" s="16"/>
      <c r="V98" s="16"/>
      <c r="W98" s="16"/>
      <c r="X98" s="16"/>
      <c r="Y98" s="16"/>
      <c r="Z98" s="16"/>
      <c r="AA98" s="16"/>
    </row>
    <row r="99" spans="1:27" ht="16.5" customHeight="1">
      <c r="A99" s="6" t="s">
        <v>330</v>
      </c>
      <c r="B99" s="6">
        <v>2110</v>
      </c>
      <c r="C99" s="7"/>
      <c r="D99" s="17"/>
      <c r="E99" s="16"/>
      <c r="F99" s="16"/>
      <c r="G99" s="16"/>
      <c r="H99" s="16"/>
      <c r="I99" s="16"/>
      <c r="J99" s="16"/>
      <c r="K99" s="16"/>
      <c r="L99" s="16"/>
      <c r="M99" s="16"/>
      <c r="N99" s="16"/>
      <c r="O99" s="16"/>
      <c r="P99" s="16"/>
      <c r="Q99" s="16"/>
      <c r="R99" s="16"/>
      <c r="S99" s="16"/>
      <c r="T99" s="16"/>
      <c r="U99" s="16"/>
      <c r="V99" s="16"/>
      <c r="W99" s="16"/>
      <c r="X99" s="16"/>
      <c r="Y99" s="16"/>
      <c r="Z99" s="16"/>
      <c r="AA99" s="16"/>
    </row>
    <row r="100" spans="1:27" ht="33" customHeight="1">
      <c r="A100" s="10" t="s">
        <v>359</v>
      </c>
      <c r="B100" s="10">
        <v>2168</v>
      </c>
      <c r="C100" s="10" t="s">
        <v>32</v>
      </c>
      <c r="D100" s="18" t="s">
        <v>1192</v>
      </c>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7.25" customHeight="1">
      <c r="A101" s="6" t="s">
        <v>364</v>
      </c>
      <c r="B101" s="6">
        <v>1438</v>
      </c>
      <c r="C101" s="7">
        <v>100</v>
      </c>
      <c r="D101" s="17" t="s">
        <v>1193</v>
      </c>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6.5" customHeight="1">
      <c r="A102" s="6" t="s">
        <v>368</v>
      </c>
      <c r="B102" s="6">
        <v>1941</v>
      </c>
      <c r="C102" s="7">
        <v>95</v>
      </c>
      <c r="D102" s="17" t="s">
        <v>1194</v>
      </c>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6.5" customHeight="1">
      <c r="A103" s="6" t="s">
        <v>371</v>
      </c>
      <c r="B103" s="6">
        <v>1998</v>
      </c>
      <c r="C103" s="7"/>
      <c r="D103" s="17"/>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6.5" customHeight="1">
      <c r="A104" s="6" t="s">
        <v>374</v>
      </c>
      <c r="B104" s="6">
        <v>1837</v>
      </c>
      <c r="C104" s="7"/>
      <c r="D104" s="17"/>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6.5" customHeight="1">
      <c r="A105" s="10" t="s">
        <v>356</v>
      </c>
      <c r="B105" s="10">
        <v>2211</v>
      </c>
      <c r="C105" s="10" t="s">
        <v>32</v>
      </c>
      <c r="D105" s="18" t="s">
        <v>1195</v>
      </c>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6.5" customHeight="1">
      <c r="A106" s="10" t="s">
        <v>379</v>
      </c>
      <c r="B106" s="10">
        <v>1655</v>
      </c>
      <c r="C106" s="10" t="s">
        <v>32</v>
      </c>
      <c r="D106" s="11" t="s">
        <v>1196</v>
      </c>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6.5" customHeight="1">
      <c r="A107" s="7" t="s">
        <v>382</v>
      </c>
      <c r="B107" s="7">
        <v>1832</v>
      </c>
      <c r="C107" s="7">
        <v>97</v>
      </c>
      <c r="D107" s="8" t="s">
        <v>1197</v>
      </c>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6.5" customHeight="1">
      <c r="A108" s="6" t="s">
        <v>403</v>
      </c>
      <c r="B108" s="6">
        <v>2166</v>
      </c>
      <c r="C108" s="7">
        <v>97</v>
      </c>
      <c r="D108" s="17" t="s">
        <v>1198</v>
      </c>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6.5" customHeight="1">
      <c r="A109" s="7" t="s">
        <v>405</v>
      </c>
      <c r="B109" s="7">
        <v>2195</v>
      </c>
      <c r="C109" s="7">
        <v>97</v>
      </c>
      <c r="D109" s="17" t="s">
        <v>1199</v>
      </c>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6.5" customHeight="1">
      <c r="A110" s="6" t="s">
        <v>385</v>
      </c>
      <c r="B110" s="6">
        <v>1952</v>
      </c>
      <c r="C110" s="7"/>
      <c r="D110" s="17"/>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7.25" customHeight="1">
      <c r="A111" s="6" t="s">
        <v>388</v>
      </c>
      <c r="B111" s="6">
        <v>1259</v>
      </c>
      <c r="C111" s="7"/>
      <c r="D111" s="8"/>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6.5" customHeight="1">
      <c r="A112" s="6" t="s">
        <v>391</v>
      </c>
      <c r="B112" s="6">
        <v>1413</v>
      </c>
      <c r="C112" s="7"/>
      <c r="D112" s="8"/>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6.5" customHeight="1">
      <c r="A113" s="6" t="s">
        <v>394</v>
      </c>
      <c r="B113" s="6">
        <v>1608</v>
      </c>
      <c r="C113" s="7">
        <v>97</v>
      </c>
      <c r="D113" s="17" t="s">
        <v>1200</v>
      </c>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33" customHeight="1">
      <c r="A114" s="10" t="s">
        <v>397</v>
      </c>
      <c r="B114" s="10">
        <v>726</v>
      </c>
      <c r="C114" s="10" t="s">
        <v>32</v>
      </c>
      <c r="D114" s="11" t="s">
        <v>1201</v>
      </c>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6.5" customHeight="1">
      <c r="A115" s="6" t="s">
        <v>400</v>
      </c>
      <c r="B115" s="6">
        <v>2006</v>
      </c>
      <c r="C115" s="7"/>
      <c r="D115" s="8"/>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6.5" customHeight="1">
      <c r="A116" s="6" t="s">
        <v>407</v>
      </c>
      <c r="B116" s="6">
        <v>10185</v>
      </c>
      <c r="C116" s="7"/>
      <c r="D116" s="8"/>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34.700000000000003" customHeight="1">
      <c r="A117" s="10" t="s">
        <v>410</v>
      </c>
      <c r="B117" s="10">
        <v>1909</v>
      </c>
      <c r="C117" s="10"/>
      <c r="D117" s="11" t="s">
        <v>1202</v>
      </c>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6.5" customHeight="1">
      <c r="A118" s="9" t="s">
        <v>1203</v>
      </c>
      <c r="B118" s="6">
        <v>1574</v>
      </c>
      <c r="C118" s="7"/>
      <c r="D118" s="8"/>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6.5" customHeight="1">
      <c r="A119" s="6" t="s">
        <v>411</v>
      </c>
      <c r="B119" s="6">
        <v>1335</v>
      </c>
      <c r="C119" s="7"/>
      <c r="D119" s="8"/>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6.5" customHeight="1">
      <c r="A120" s="6" t="s">
        <v>414</v>
      </c>
      <c r="B120" s="6">
        <v>1798</v>
      </c>
      <c r="C120" s="7">
        <v>100</v>
      </c>
      <c r="D120" s="17" t="s">
        <v>1182</v>
      </c>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6.5" customHeight="1">
      <c r="A121" s="6" t="s">
        <v>417</v>
      </c>
      <c r="B121" s="6">
        <v>1844</v>
      </c>
      <c r="C121" s="7">
        <v>100</v>
      </c>
      <c r="D121" s="17" t="s">
        <v>1182</v>
      </c>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6.5" customHeight="1">
      <c r="A122" s="7" t="s">
        <v>420</v>
      </c>
      <c r="B122" s="7">
        <v>1849</v>
      </c>
      <c r="C122" s="7" t="s">
        <v>32</v>
      </c>
      <c r="D122" s="17" t="s">
        <v>1182</v>
      </c>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6.5" customHeight="1">
      <c r="A123" s="6" t="s">
        <v>423</v>
      </c>
      <c r="B123" s="6">
        <v>1872</v>
      </c>
      <c r="C123" s="7">
        <v>100</v>
      </c>
      <c r="D123" s="17" t="s">
        <v>1182</v>
      </c>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6.5" customHeight="1">
      <c r="A124" s="6" t="s">
        <v>426</v>
      </c>
      <c r="B124" s="6">
        <v>1923</v>
      </c>
      <c r="C124" s="7"/>
      <c r="D124" s="8"/>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6.5" customHeight="1">
      <c r="A125" s="6" t="s">
        <v>429</v>
      </c>
      <c r="B125" s="6">
        <v>2048</v>
      </c>
      <c r="C125" s="7"/>
      <c r="D125" s="8"/>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6.5" customHeight="1">
      <c r="A126" s="10" t="s">
        <v>1204</v>
      </c>
      <c r="B126" s="10">
        <v>1505</v>
      </c>
      <c r="C126" s="10" t="s">
        <v>32</v>
      </c>
      <c r="D126" s="11" t="s">
        <v>1205</v>
      </c>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6.5" customHeight="1">
      <c r="A127" s="6" t="s">
        <v>434</v>
      </c>
      <c r="B127" s="6">
        <v>2075</v>
      </c>
      <c r="C127" s="7">
        <v>100</v>
      </c>
      <c r="D127" s="17" t="s">
        <v>1182</v>
      </c>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6.5" customHeight="1">
      <c r="A128" s="6" t="s">
        <v>437</v>
      </c>
      <c r="B128" s="6">
        <v>1506</v>
      </c>
      <c r="C128" s="7"/>
      <c r="D128" s="8"/>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6.5" customHeight="1">
      <c r="A129" s="6" t="s">
        <v>440</v>
      </c>
      <c r="B129" s="6">
        <v>1030</v>
      </c>
      <c r="C129" s="7"/>
      <c r="D129" s="8"/>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6.5" customHeight="1">
      <c r="A130" s="6" t="s">
        <v>1206</v>
      </c>
      <c r="B130" s="6">
        <v>1406</v>
      </c>
      <c r="C130" s="7"/>
      <c r="D130" s="8"/>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6.5" customHeight="1">
      <c r="A131" s="6" t="s">
        <v>443</v>
      </c>
      <c r="B131" s="6">
        <v>1748</v>
      </c>
      <c r="C131" s="7"/>
      <c r="D131" s="8"/>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6.5" customHeight="1">
      <c r="A132" s="6" t="s">
        <v>446</v>
      </c>
      <c r="B132" s="6">
        <v>1752</v>
      </c>
      <c r="C132" s="7"/>
      <c r="D132" s="8"/>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6.5" customHeight="1">
      <c r="A133" s="9" t="s">
        <v>1207</v>
      </c>
      <c r="B133" s="6">
        <v>1268</v>
      </c>
      <c r="C133" s="7"/>
      <c r="D133" s="8"/>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6.5" customHeight="1">
      <c r="A134" s="9" t="s">
        <v>1208</v>
      </c>
      <c r="B134" s="6">
        <v>2106</v>
      </c>
      <c r="C134" s="7"/>
      <c r="D134" s="8"/>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6.5" customHeight="1">
      <c r="A135" s="6" t="s">
        <v>451</v>
      </c>
      <c r="B135" s="6">
        <v>1111</v>
      </c>
      <c r="C135" s="7"/>
      <c r="D135" s="8"/>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6.5" customHeight="1">
      <c r="A136" s="6" t="s">
        <v>454</v>
      </c>
      <c r="B136" s="6">
        <v>1826</v>
      </c>
      <c r="C136" s="7"/>
      <c r="D136" s="8"/>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6.5" customHeight="1">
      <c r="A137" s="6" t="s">
        <v>457</v>
      </c>
      <c r="B137" s="6">
        <v>1842</v>
      </c>
      <c r="C137" s="7"/>
      <c r="D137" s="8"/>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6.5" customHeight="1">
      <c r="A138" s="6" t="s">
        <v>460</v>
      </c>
      <c r="B138" s="6">
        <v>2054</v>
      </c>
      <c r="C138" s="7"/>
      <c r="D138" s="17"/>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6.5" customHeight="1">
      <c r="A139" s="6" t="s">
        <v>463</v>
      </c>
      <c r="B139" s="6">
        <v>2062</v>
      </c>
      <c r="C139" s="7"/>
      <c r="D139" s="8"/>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6.5" customHeight="1">
      <c r="A140" s="13" t="s">
        <v>466</v>
      </c>
      <c r="B140" s="6">
        <v>709</v>
      </c>
      <c r="C140" s="7"/>
      <c r="D140" s="8"/>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7.100000000000001" customHeight="1">
      <c r="A141" s="6" t="s">
        <v>469</v>
      </c>
      <c r="B141" s="6">
        <v>1386</v>
      </c>
      <c r="C141" s="7"/>
      <c r="D141" s="8"/>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99" customHeight="1">
      <c r="A142" s="7" t="s">
        <v>475</v>
      </c>
      <c r="B142" s="6">
        <v>1486</v>
      </c>
      <c r="C142" s="7">
        <v>95</v>
      </c>
      <c r="D142" s="8" t="s">
        <v>1209</v>
      </c>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95" customHeight="1">
      <c r="A143" s="6" t="s">
        <v>478</v>
      </c>
      <c r="B143" s="6">
        <v>1459</v>
      </c>
      <c r="C143" s="7">
        <v>100</v>
      </c>
      <c r="D143" s="8" t="s">
        <v>1210</v>
      </c>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80.099999999999994" customHeight="1">
      <c r="A144" s="6" t="s">
        <v>481</v>
      </c>
      <c r="B144" s="6">
        <v>2025</v>
      </c>
      <c r="C144" s="7">
        <v>94</v>
      </c>
      <c r="D144" s="8" t="s">
        <v>1211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49.5" customHeight="1">
      <c r="A145" s="19" t="s">
        <v>484</v>
      </c>
      <c r="B145" s="19">
        <v>2209</v>
      </c>
      <c r="C145" s="19" t="s">
        <v>32</v>
      </c>
      <c r="D145" s="20" t="s">
        <v>1212</v>
      </c>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75" customHeight="1">
      <c r="A146" s="6" t="s">
        <v>488</v>
      </c>
      <c r="B146" s="6">
        <v>1156</v>
      </c>
      <c r="C146" s="7">
        <v>100</v>
      </c>
      <c r="D146" s="8" t="s">
        <v>1213</v>
      </c>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33" customHeight="1">
      <c r="A147" s="6" t="s">
        <v>492</v>
      </c>
      <c r="B147" s="6">
        <v>1295</v>
      </c>
      <c r="C147" s="7">
        <v>100</v>
      </c>
      <c r="D147" s="8" t="s">
        <v>1214</v>
      </c>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66" customHeight="1">
      <c r="A148" s="6" t="s">
        <v>495</v>
      </c>
      <c r="B148" s="6">
        <v>1229</v>
      </c>
      <c r="C148" s="7">
        <v>95</v>
      </c>
      <c r="D148" s="8" t="s">
        <v>1215</v>
      </c>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33" customHeight="1">
      <c r="A149" s="6" t="s">
        <v>498</v>
      </c>
      <c r="B149" s="6">
        <v>1454</v>
      </c>
      <c r="C149" s="7">
        <v>90</v>
      </c>
      <c r="D149" s="8" t="s">
        <v>1216</v>
      </c>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49.5" customHeight="1">
      <c r="A150" s="6" t="s">
        <v>501</v>
      </c>
      <c r="B150" s="6">
        <v>1869</v>
      </c>
      <c r="C150" s="7">
        <v>100</v>
      </c>
      <c r="D150" s="8" t="s">
        <v>1217</v>
      </c>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66" customHeight="1">
      <c r="A151" s="6" t="s">
        <v>504</v>
      </c>
      <c r="B151" s="6">
        <v>1917</v>
      </c>
      <c r="C151" s="7">
        <v>98</v>
      </c>
      <c r="D151" s="8" t="s">
        <v>1218</v>
      </c>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82.5" customHeight="1">
      <c r="A152" s="6" t="s">
        <v>507</v>
      </c>
      <c r="B152" s="6">
        <v>2001</v>
      </c>
      <c r="C152" s="7">
        <v>95</v>
      </c>
      <c r="D152" s="8" t="s">
        <v>1219</v>
      </c>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78.95" customHeight="1">
      <c r="A153" s="6" t="s">
        <v>509</v>
      </c>
      <c r="B153" s="6">
        <v>2165</v>
      </c>
      <c r="C153" s="7">
        <v>97</v>
      </c>
      <c r="D153" s="8" t="s">
        <v>1220</v>
      </c>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66" customHeight="1">
      <c r="A154" s="7" t="s">
        <v>513</v>
      </c>
      <c r="B154" s="6">
        <v>2032</v>
      </c>
      <c r="C154" s="7">
        <v>97</v>
      </c>
      <c r="D154" s="8" t="s">
        <v>1221</v>
      </c>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84" customHeight="1">
      <c r="A155" s="6" t="s">
        <v>517</v>
      </c>
      <c r="B155" s="6">
        <v>1236</v>
      </c>
      <c r="C155" s="7">
        <v>90</v>
      </c>
      <c r="D155" s="8" t="s">
        <v>1222</v>
      </c>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49.5" customHeight="1">
      <c r="A156" s="6" t="s">
        <v>520</v>
      </c>
      <c r="B156" s="6">
        <v>1433</v>
      </c>
      <c r="C156" s="7">
        <v>100</v>
      </c>
      <c r="D156" s="8" t="s">
        <v>1223</v>
      </c>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15.5" customHeight="1">
      <c r="A157" s="6" t="s">
        <v>523</v>
      </c>
      <c r="B157" s="6">
        <v>1850</v>
      </c>
      <c r="C157" s="7">
        <v>94</v>
      </c>
      <c r="D157" s="8" t="s">
        <v>1224</v>
      </c>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82.5" customHeight="1">
      <c r="A158" s="6" t="s">
        <v>526</v>
      </c>
      <c r="B158" s="6">
        <v>1895</v>
      </c>
      <c r="C158" s="7">
        <v>100</v>
      </c>
      <c r="D158" s="8" t="s">
        <v>1225</v>
      </c>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82.5" customHeight="1">
      <c r="A159" s="6" t="s">
        <v>529</v>
      </c>
      <c r="B159" s="6">
        <v>1936</v>
      </c>
      <c r="C159" s="7">
        <v>100</v>
      </c>
      <c r="D159" s="8" t="s">
        <v>1226</v>
      </c>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82.5" customHeight="1">
      <c r="A160" s="6" t="s">
        <v>532</v>
      </c>
      <c r="B160" s="6">
        <v>2005</v>
      </c>
      <c r="C160" s="7">
        <v>100</v>
      </c>
      <c r="D160" s="8" t="s">
        <v>1227</v>
      </c>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82.5" customHeight="1">
      <c r="A161" s="19" t="s">
        <v>535</v>
      </c>
      <c r="B161" s="19">
        <v>2120</v>
      </c>
      <c r="C161" s="19" t="s">
        <v>32</v>
      </c>
      <c r="D161" s="20" t="s">
        <v>1228</v>
      </c>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99" customHeight="1">
      <c r="A162" s="6" t="s">
        <v>538</v>
      </c>
      <c r="B162" s="6">
        <v>2129</v>
      </c>
      <c r="C162" s="7">
        <v>97</v>
      </c>
      <c r="D162" s="8" t="s">
        <v>1229</v>
      </c>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49.5" customHeight="1">
      <c r="A163" s="6" t="s">
        <v>541</v>
      </c>
      <c r="B163" s="6">
        <v>2210</v>
      </c>
      <c r="C163" s="7">
        <v>90</v>
      </c>
      <c r="D163" s="8" t="s">
        <v>1230</v>
      </c>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82.5" customHeight="1">
      <c r="A164" s="6" t="s">
        <v>545</v>
      </c>
      <c r="B164" s="6">
        <v>1186</v>
      </c>
      <c r="C164" s="7">
        <v>100</v>
      </c>
      <c r="D164" s="8" t="s">
        <v>1231</v>
      </c>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82.5" customHeight="1">
      <c r="A165" s="7" t="s">
        <v>548</v>
      </c>
      <c r="B165" s="6">
        <v>1479</v>
      </c>
      <c r="C165" s="7">
        <v>97</v>
      </c>
      <c r="D165" s="8" t="s">
        <v>1232</v>
      </c>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82.5" customHeight="1">
      <c r="A166" s="6" t="s">
        <v>551</v>
      </c>
      <c r="B166" s="6">
        <v>1889</v>
      </c>
      <c r="C166" s="7">
        <v>100</v>
      </c>
      <c r="D166" s="8" t="s">
        <v>1233</v>
      </c>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15.5" customHeight="1">
      <c r="A167" s="6" t="s">
        <v>554</v>
      </c>
      <c r="B167" s="6">
        <v>1990</v>
      </c>
      <c r="C167" s="7">
        <v>100</v>
      </c>
      <c r="D167" s="8" t="s">
        <v>1234</v>
      </c>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99" customHeight="1">
      <c r="A168" s="6" t="s">
        <v>557</v>
      </c>
      <c r="B168" s="6">
        <v>2015</v>
      </c>
      <c r="C168" s="7">
        <v>100</v>
      </c>
      <c r="D168" s="8" t="s">
        <v>1235</v>
      </c>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82.5" customHeight="1">
      <c r="A169" s="7" t="s">
        <v>560</v>
      </c>
      <c r="B169" s="6">
        <v>2173</v>
      </c>
      <c r="C169" s="7">
        <v>100</v>
      </c>
      <c r="D169" s="8" t="s">
        <v>1236</v>
      </c>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92.1" customHeight="1">
      <c r="A170" s="7" t="s">
        <v>563</v>
      </c>
      <c r="B170" s="6">
        <v>2174</v>
      </c>
      <c r="C170" s="7">
        <v>100</v>
      </c>
      <c r="D170" s="8" t="s">
        <v>1237</v>
      </c>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96.95" customHeight="1">
      <c r="A171" s="6" t="s">
        <v>567</v>
      </c>
      <c r="B171" s="6">
        <v>1235</v>
      </c>
      <c r="C171" s="7">
        <v>100</v>
      </c>
      <c r="D171" s="8" t="s">
        <v>1238</v>
      </c>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32" customHeight="1">
      <c r="A172" s="7" t="s">
        <v>570</v>
      </c>
      <c r="B172" s="7">
        <v>1020</v>
      </c>
      <c r="C172" s="7">
        <v>100</v>
      </c>
      <c r="D172" s="8" t="s">
        <v>1239</v>
      </c>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32" customHeight="1">
      <c r="A173" s="6" t="s">
        <v>573</v>
      </c>
      <c r="B173" s="6">
        <v>1951</v>
      </c>
      <c r="C173" s="7">
        <v>100</v>
      </c>
      <c r="D173" s="8" t="s">
        <v>1240</v>
      </c>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66" customHeight="1">
      <c r="A174" s="6" t="s">
        <v>576</v>
      </c>
      <c r="B174" s="6">
        <v>1863</v>
      </c>
      <c r="C174" s="7">
        <v>94</v>
      </c>
      <c r="D174" s="8" t="s">
        <v>1241</v>
      </c>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sheetData>
  <phoneticPr fontId="30" type="noConversion"/>
  <conditionalFormatting sqref="A31">
    <cfRule type="duplicateValues" dxfId="3" priority="4"/>
  </conditionalFormatting>
  <conditionalFormatting sqref="A159">
    <cfRule type="duplicateValues" dxfId="2" priority="2"/>
  </conditionalFormatting>
  <conditionalFormatting sqref="A175">
    <cfRule type="duplicateValues" dxfId="1" priority="1"/>
  </conditionalFormatting>
  <conditionalFormatting sqref="B31">
    <cfRule type="duplicateValues" dxfId="0"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员工绩效</vt:lpstr>
      <vt:lpstr>Sheet1</vt:lpstr>
      <vt:lpstr>质量分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董晓斌</cp:lastModifiedBy>
  <dcterms:created xsi:type="dcterms:W3CDTF">2006-09-23T11:21:00Z</dcterms:created>
  <dcterms:modified xsi:type="dcterms:W3CDTF">2025-05-20T05:14:44Z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2052-6.0.2.8225</vt:lpwstr>
  </property>
  <property fmtid="{D5CDD505-2E9C-101B-9397-08002B2CF9AE}" pid="3" name="ICV">
    <vt:lpwstr>A2E54B61FDF0C0B68FAF7266C2874109_43</vt:lpwstr>
  </property>
</Properties>
</file>