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windowHeight="16760" tabRatio="600" firstSheet="2" autoFilterDateGrouping="1"/>
  </bookViews>
  <sheets>
    <sheet name="员工绩效模板" sheetId="1" state="visible" r:id="rId1"/>
  </sheets>
  <externalReferences>
    <externalReference r:id="rId2"/>
  </externalReferences>
  <definedNames/>
  <calcPr calcId="191029" fullCalcOnLoad="1"/>
</workbook>
</file>

<file path=xl/styles.xml><?xml version="1.0" encoding="utf-8"?>
<styleSheet xmlns="http://schemas.openxmlformats.org/spreadsheetml/2006/main">
  <numFmts count="4">
    <numFmt numFmtId="164" formatCode="0.0_ "/>
    <numFmt numFmtId="165" formatCode="0.00_);[Red]\(0.00\)"/>
    <numFmt numFmtId="166" formatCode="0.00_ "/>
    <numFmt numFmtId="167" formatCode="[$-F800]dddd\,\ mmmm\ dd\,\ yyyy"/>
  </numFmts>
  <fonts count="40">
    <font>
      <name val="宋体"/>
      <charset val="134"/>
      <color theme="1"/>
      <sz val="11"/>
      <scheme val="minor"/>
    </font>
    <font>
      <name val="Calibri"/>
      <charset val="134"/>
      <color theme="1"/>
      <sz val="11"/>
    </font>
    <font>
      <name val="宋体"/>
      <charset val="134"/>
      <b val="1"/>
      <color theme="1"/>
      <sz val="11"/>
      <scheme val="minor"/>
    </font>
    <font>
      <name val="宋体"/>
      <charset val="134"/>
      <color indexed="8"/>
      <sz val="11"/>
      <scheme val="minor"/>
    </font>
    <font>
      <name val="宋体-简"/>
      <charset val="134"/>
      <color theme="1"/>
      <sz val="11"/>
    </font>
    <font>
      <name val="宋体"/>
      <charset val="134"/>
      <sz val="11"/>
      <scheme val="minor"/>
    </font>
    <font>
      <name val="宋体"/>
      <charset val="134"/>
      <color indexed="8"/>
      <sz val="11"/>
      <scheme val="minor"/>
    </font>
    <font>
      <name val="宋体-简"/>
      <charset val="134"/>
      <b val="1"/>
      <color theme="1"/>
      <sz val="11"/>
    </font>
    <font>
      <name val="Calibri"/>
      <charset val="134"/>
      <b val="1"/>
      <color theme="1"/>
      <sz val="11"/>
    </font>
    <font>
      <name val="SimSun"/>
      <charset val="134"/>
      <color rgb="FF000000"/>
      <sz val="11"/>
    </font>
    <font>
      <name val="Calibri"/>
      <charset val="134"/>
      <sz val="11"/>
    </font>
    <font>
      <name val="Calibri"/>
      <charset val="134"/>
      <color theme="1"/>
      <sz val="11"/>
    </font>
    <font>
      <name val="宋体"/>
      <charset val="134"/>
      <color theme="1"/>
      <sz val="11"/>
    </font>
    <font>
      <name val="微软雅黑"/>
      <charset val="134"/>
      <sz val="10"/>
    </font>
    <font>
      <name val="宋体"/>
      <charset val="134"/>
      <color theme="1"/>
      <sz val="11"/>
    </font>
    <font>
      <name val="宋体-简"/>
      <charset val="134"/>
      <b val="1"/>
      <sz val="11"/>
    </font>
    <font>
      <name val="微软雅黑"/>
      <charset val="134"/>
      <color theme="1"/>
      <sz val="10"/>
    </font>
    <font>
      <name val="Microsoft YaHei"/>
      <charset val="134"/>
      <color rgb="FF000000"/>
      <sz val="10"/>
    </font>
    <font>
      <name val="Microsoft YaHei"/>
      <charset val="134"/>
      <sz val="10"/>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
      <name val="宋体"/>
      <charset val="134"/>
      <b val="1"/>
      <color theme="1"/>
      <sz val="11"/>
    </font>
    <font>
      <name val="Calibri"/>
      <charset val="134"/>
      <b val="1"/>
      <sz val="11"/>
    </font>
  </fonts>
  <fills count="38">
    <fill>
      <patternFill/>
    </fill>
    <fill>
      <patternFill patternType="gray125"/>
    </fill>
    <fill>
      <patternFill patternType="solid">
        <fgColor rgb="FF92D050"/>
        <bgColor theme="9" tint="0.599993896298105"/>
      </patternFill>
    </fill>
    <fill>
      <patternFill patternType="solid">
        <fgColor rgb="FF00B0F0"/>
        <bgColor theme="9" tint="0.599993896298105"/>
      </patternFill>
    </fill>
    <fill>
      <patternFill patternType="solid">
        <fgColor rgb="FFFFC000"/>
        <bgColor theme="9" tint="0.599993896298105"/>
      </patternFill>
    </fill>
    <fill>
      <patternFill patternType="solid">
        <fgColor rgb="FFFFFF00"/>
        <bgColor theme="9" tint="0.599993896298105"/>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0">
    <border>
      <left/>
      <right/>
      <top/>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theme="1"/>
      </left>
      <right/>
      <top style="thin">
        <color theme="1"/>
      </top>
      <bottom style="thin">
        <color theme="1"/>
      </bottom>
      <diagonal/>
    </border>
    <border>
      <left/>
      <right/>
      <top style="thin">
        <color auto="1"/>
      </top>
      <bottom style="thin">
        <color auto="1"/>
      </bottom>
      <diagonal/>
    </border>
    <border>
      <left style="thin">
        <color theme="1"/>
      </left>
      <right style="thin">
        <color theme="1"/>
      </right>
      <top/>
      <bottom/>
      <diagonal/>
    </border>
    <border>
      <left style="thin">
        <color theme="1"/>
      </left>
      <right/>
      <top/>
      <bottom/>
      <diagonal/>
    </border>
    <border>
      <left/>
      <right style="thin">
        <color auto="1"/>
      </right>
      <top style="thin">
        <color auto="1"/>
      </top>
      <bottom style="thin">
        <color auto="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theme="1"/>
      </left>
      <right/>
      <top style="thin">
        <color theme="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top style="thin">
        <color theme="1"/>
      </top>
      <bottom/>
      <diagonal/>
    </border>
    <border>
      <left/>
      <right style="thin">
        <color theme="1"/>
      </right>
      <top style="thin">
        <color theme="1"/>
      </top>
      <bottom/>
      <diagonal/>
    </border>
    <border>
      <left style="thin">
        <color theme="1"/>
      </left>
      <right style="thin">
        <color theme="1"/>
      </right>
      <top/>
      <bottom style="thin">
        <color theme="1"/>
      </bottom>
      <diagonal/>
    </border>
  </borders>
  <cellStyleXfs count="50">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9" fillId="0" borderId="0" applyAlignment="1">
      <alignment vertical="center"/>
    </xf>
    <xf numFmtId="0" fontId="20" fillId="0" borderId="0" applyAlignment="1">
      <alignment vertical="center"/>
    </xf>
    <xf numFmtId="0" fontId="0" fillId="7" borderId="16" applyAlignment="1">
      <alignment vertical="center"/>
    </xf>
    <xf numFmtId="0" fontId="21" fillId="0" borderId="0" applyAlignment="1">
      <alignment vertical="center"/>
    </xf>
    <xf numFmtId="0" fontId="22" fillId="0" borderId="0" applyAlignment="1">
      <alignment vertical="center"/>
    </xf>
    <xf numFmtId="0" fontId="23" fillId="0" borderId="0" applyAlignment="1">
      <alignment vertical="center"/>
    </xf>
    <xf numFmtId="0" fontId="24" fillId="0" borderId="17" applyAlignment="1">
      <alignment vertical="center"/>
    </xf>
    <xf numFmtId="0" fontId="25" fillId="0" borderId="17" applyAlignment="1">
      <alignment vertical="center"/>
    </xf>
    <xf numFmtId="0" fontId="26" fillId="0" borderId="18" applyAlignment="1">
      <alignment vertical="center"/>
    </xf>
    <xf numFmtId="0" fontId="26" fillId="0" borderId="0" applyAlignment="1">
      <alignment vertical="center"/>
    </xf>
    <xf numFmtId="0" fontId="27" fillId="8" borderId="19" applyAlignment="1">
      <alignment vertical="center"/>
    </xf>
    <xf numFmtId="0" fontId="28" fillId="9" borderId="20" applyAlignment="1">
      <alignment vertical="center"/>
    </xf>
    <xf numFmtId="0" fontId="29" fillId="9" borderId="19" applyAlignment="1">
      <alignment vertical="center"/>
    </xf>
    <xf numFmtId="0" fontId="30" fillId="10" borderId="21" applyAlignment="1">
      <alignment vertical="center"/>
    </xf>
    <xf numFmtId="0" fontId="31" fillId="0" borderId="22" applyAlignment="1">
      <alignment vertical="center"/>
    </xf>
    <xf numFmtId="0" fontId="32" fillId="0" borderId="23" applyAlignment="1">
      <alignment vertical="center"/>
    </xf>
    <xf numFmtId="0" fontId="33" fillId="11" borderId="0" applyAlignment="1">
      <alignment vertical="center"/>
    </xf>
    <xf numFmtId="0" fontId="34" fillId="12" borderId="0" applyAlignment="1">
      <alignment vertical="center"/>
    </xf>
    <xf numFmtId="0" fontId="35" fillId="13" borderId="0" applyAlignment="1">
      <alignment vertical="center"/>
    </xf>
    <xf numFmtId="0" fontId="36" fillId="14" borderId="0" applyAlignment="1">
      <alignment vertical="center"/>
    </xf>
    <xf numFmtId="0" fontId="37" fillId="15" borderId="0" applyAlignment="1">
      <alignment vertical="center"/>
    </xf>
    <xf numFmtId="0" fontId="37" fillId="16" borderId="0" applyAlignment="1">
      <alignment vertical="center"/>
    </xf>
    <xf numFmtId="0" fontId="36" fillId="17" borderId="0" applyAlignment="1">
      <alignment vertical="center"/>
    </xf>
    <xf numFmtId="0" fontId="36" fillId="18" borderId="0" applyAlignment="1">
      <alignment vertical="center"/>
    </xf>
    <xf numFmtId="0" fontId="37" fillId="19" borderId="0" applyAlignment="1">
      <alignment vertical="center"/>
    </xf>
    <xf numFmtId="0" fontId="37" fillId="20" borderId="0" applyAlignment="1">
      <alignment vertical="center"/>
    </xf>
    <xf numFmtId="0" fontId="36" fillId="21" borderId="0" applyAlignment="1">
      <alignment vertical="center"/>
    </xf>
    <xf numFmtId="0" fontId="36" fillId="22" borderId="0" applyAlignment="1">
      <alignment vertical="center"/>
    </xf>
    <xf numFmtId="0" fontId="37" fillId="23" borderId="0" applyAlignment="1">
      <alignment vertical="center"/>
    </xf>
    <xf numFmtId="0" fontId="37" fillId="24" borderId="0" applyAlignment="1">
      <alignment vertical="center"/>
    </xf>
    <xf numFmtId="0" fontId="36" fillId="25" borderId="0" applyAlignment="1">
      <alignment vertical="center"/>
    </xf>
    <xf numFmtId="0" fontId="36" fillId="26" borderId="0" applyAlignment="1">
      <alignment vertical="center"/>
    </xf>
    <xf numFmtId="0" fontId="37" fillId="27" borderId="0" applyAlignment="1">
      <alignment vertical="center"/>
    </xf>
    <xf numFmtId="0" fontId="37" fillId="28" borderId="0" applyAlignment="1">
      <alignment vertical="center"/>
    </xf>
    <xf numFmtId="0" fontId="36" fillId="29" borderId="0" applyAlignment="1">
      <alignment vertical="center"/>
    </xf>
    <xf numFmtId="0" fontId="36" fillId="30" borderId="0" applyAlignment="1">
      <alignment vertical="center"/>
    </xf>
    <xf numFmtId="0" fontId="37" fillId="31" borderId="0" applyAlignment="1">
      <alignment vertical="center"/>
    </xf>
    <xf numFmtId="0" fontId="37" fillId="32" borderId="0" applyAlignment="1">
      <alignment vertical="center"/>
    </xf>
    <xf numFmtId="0" fontId="36" fillId="33" borderId="0" applyAlignment="1">
      <alignment vertical="center"/>
    </xf>
    <xf numFmtId="0" fontId="36" fillId="34" borderId="0" applyAlignment="1">
      <alignment vertical="center"/>
    </xf>
    <xf numFmtId="0" fontId="37" fillId="35" borderId="0" applyAlignment="1">
      <alignment vertical="center"/>
    </xf>
    <xf numFmtId="0" fontId="37" fillId="36" borderId="0" applyAlignment="1">
      <alignment vertical="center"/>
    </xf>
    <xf numFmtId="0" fontId="36" fillId="37" borderId="0" applyAlignment="1">
      <alignment vertical="center"/>
    </xf>
    <xf numFmtId="167" fontId="0" fillId="0" borderId="0" applyAlignment="1">
      <alignment vertical="center"/>
    </xf>
  </cellStyleXfs>
  <cellXfs count="109">
    <xf numFmtId="0" fontId="0" fillId="0" borderId="0" applyAlignment="1" pivotButton="0" quotePrefix="0" xfId="0">
      <alignment vertical="center"/>
    </xf>
    <xf numFmtId="0" fontId="1" fillId="0" borderId="0" pivotButton="0" quotePrefix="0" xfId="0"/>
    <xf numFmtId="0" fontId="1" fillId="0" borderId="0" pivotButton="0" quotePrefix="0" xfId="0"/>
    <xf numFmtId="0" fontId="1" fillId="0" borderId="0" applyAlignment="1" pivotButton="0" quotePrefix="0" xfId="0">
      <alignment horizontal="center" vertical="center"/>
    </xf>
    <xf numFmtId="0" fontId="2" fillId="2" borderId="1" applyAlignment="1" pivotButton="0" quotePrefix="0" xfId="0">
      <alignment horizontal="center" vertical="center"/>
    </xf>
    <xf numFmtId="0" fontId="2" fillId="2" borderId="2" applyAlignment="1" pivotButton="0" quotePrefix="0" xfId="0">
      <alignment horizontal="center" vertical="center"/>
    </xf>
    <xf numFmtId="0" fontId="3" fillId="0" borderId="3" applyAlignment="1" pivotButton="0" quotePrefix="0" xfId="0">
      <alignment horizontal="center" vertical="center"/>
    </xf>
    <xf numFmtId="0" fontId="4" fillId="0" borderId="4" applyAlignment="1" pivotButton="0" quotePrefix="0" xfId="0">
      <alignment horizontal="center" vertical="center"/>
    </xf>
    <xf numFmtId="0" fontId="3" fillId="0" borderId="3" applyAlignment="1" pivotButton="0" quotePrefix="0" xfId="0">
      <alignment horizontal="center" vertical="center"/>
    </xf>
    <xf numFmtId="0" fontId="4" fillId="0" borderId="5" applyAlignment="1" pivotButton="0" quotePrefix="0" xfId="0">
      <alignment horizontal="center" vertical="center"/>
    </xf>
    <xf numFmtId="0" fontId="3" fillId="0" borderId="3" applyAlignment="1" pivotButton="0" quotePrefix="0" xfId="0">
      <alignment horizontal="center" vertical="center"/>
    </xf>
    <xf numFmtId="0" fontId="4" fillId="0" borderId="6" applyAlignment="1" pivotButton="0" quotePrefix="0" xfId="0">
      <alignment horizontal="center" vertical="center"/>
    </xf>
    <xf numFmtId="0" fontId="4" fillId="0" borderId="3" applyAlignment="1" pivotButton="0" quotePrefix="0" xfId="0">
      <alignment horizontal="center" vertical="center"/>
    </xf>
    <xf numFmtId="0" fontId="5" fillId="0" borderId="3" applyAlignment="1" pivotButton="0" quotePrefix="0" xfId="0">
      <alignment horizontal="center" vertical="center" wrapText="1"/>
    </xf>
    <xf numFmtId="0" fontId="6" fillId="0" borderId="3" applyAlignment="1" pivotButton="0" quotePrefix="0" xfId="0">
      <alignment horizontal="center" vertical="center"/>
    </xf>
    <xf numFmtId="0" fontId="1" fillId="0" borderId="5" applyAlignment="1" pivotButton="0" quotePrefix="0" xfId="0">
      <alignment horizontal="center" vertical="center"/>
    </xf>
    <xf numFmtId="0" fontId="1" fillId="0" borderId="6" applyAlignment="1" pivotButton="0" quotePrefix="0" xfId="0">
      <alignment horizontal="center" vertical="center"/>
    </xf>
    <xf numFmtId="0" fontId="3" fillId="0" borderId="7" applyAlignment="1" pivotButton="0" quotePrefix="0" xfId="0">
      <alignment horizontal="center" vertical="center"/>
    </xf>
    <xf numFmtId="0" fontId="1" fillId="0" borderId="3" applyAlignment="1" pivotButton="0" quotePrefix="0" xfId="0">
      <alignment horizontal="center" vertical="center"/>
    </xf>
    <xf numFmtId="0" fontId="1" fillId="0" borderId="3" applyAlignment="1" pivotButton="0" quotePrefix="0" xfId="0">
      <alignment horizontal="center" vertical="center"/>
    </xf>
    <xf numFmtId="0" fontId="1" fillId="0" borderId="3" applyAlignment="1" pivotButton="0" quotePrefix="0" xfId="0">
      <alignment horizontal="center" vertical="center"/>
    </xf>
    <xf numFmtId="0" fontId="6" fillId="0" borderId="3" applyAlignment="1" pivotButton="0" quotePrefix="0" xfId="0">
      <alignment horizontal="center" vertical="center"/>
    </xf>
    <xf numFmtId="0" fontId="3" fillId="0" borderId="0" applyAlignment="1" pivotButton="0" quotePrefix="0" xfId="0">
      <alignment horizontal="center" vertical="center"/>
    </xf>
    <xf numFmtId="0" fontId="2" fillId="3" borderId="8" applyAlignment="1" pivotButton="0" quotePrefix="0" xfId="0">
      <alignment horizontal="center" vertical="center"/>
    </xf>
    <xf numFmtId="0" fontId="7" fillId="4" borderId="7" applyAlignment="1" pivotButton="0" quotePrefix="0" xfId="0">
      <alignment horizontal="center" vertical="center"/>
    </xf>
    <xf numFmtId="0" fontId="8" fillId="4" borderId="9" applyAlignment="1" pivotButton="0" quotePrefix="0" xfId="0">
      <alignment horizontal="center" vertical="center"/>
    </xf>
    <xf numFmtId="0" fontId="2" fillId="3" borderId="2" applyAlignment="1" pivotButton="0" quotePrefix="0" xfId="0">
      <alignment horizontal="center" vertical="center"/>
    </xf>
    <xf numFmtId="0" fontId="7" fillId="4" borderId="10" applyAlignment="1" pivotButton="0" quotePrefix="0" xfId="0">
      <alignment horizontal="center" vertical="center"/>
    </xf>
    <xf numFmtId="0" fontId="7" fillId="4" borderId="11" applyAlignment="1" pivotButton="0" quotePrefix="0" xfId="0">
      <alignment horizontal="center" vertical="center"/>
    </xf>
    <xf numFmtId="0" fontId="9" fillId="0" borderId="3" applyAlignment="1" pivotButton="0" quotePrefix="0" xfId="0">
      <alignment horizontal="center" vertical="center" wrapText="1"/>
    </xf>
    <xf numFmtId="0" fontId="3" fillId="0" borderId="3" applyAlignment="1" pivotButton="0" quotePrefix="0" xfId="0">
      <alignment horizontal="center" vertical="center"/>
    </xf>
    <xf numFmtId="0" fontId="9" fillId="0" borderId="3" applyAlignment="1" pivotButton="0" quotePrefix="0" xfId="0">
      <alignment horizontal="center" vertical="center" wrapText="1"/>
    </xf>
    <xf numFmtId="0" fontId="3" fillId="0" borderId="3" applyAlignment="1" pivotButton="0" quotePrefix="0" xfId="0">
      <alignment horizontal="center" vertical="center"/>
    </xf>
    <xf numFmtId="0" fontId="1" fillId="0" borderId="3" applyAlignment="1" pivotButton="0" quotePrefix="0" xfId="0">
      <alignment horizontal="center" vertical="center"/>
    </xf>
    <xf numFmtId="0" fontId="1" fillId="0" borderId="3" pivotButton="0" quotePrefix="0" xfId="0"/>
    <xf numFmtId="0" fontId="10" fillId="0" borderId="3" applyAlignment="1" pivotButton="0" quotePrefix="0" xfId="0">
      <alignment horizontal="center" vertical="center" wrapText="1"/>
    </xf>
    <xf numFmtId="0" fontId="11" fillId="0" borderId="3" applyAlignment="1" pivotButton="0" quotePrefix="0" xfId="0">
      <alignment horizontal="center" vertical="center"/>
    </xf>
    <xf numFmtId="0" fontId="1" fillId="0" borderId="3" pivotButton="0" quotePrefix="0" xfId="0"/>
    <xf numFmtId="164" fontId="1" fillId="0" borderId="3" pivotButton="0" quotePrefix="0" xfId="0"/>
    <xf numFmtId="0" fontId="11" fillId="0" borderId="3" applyAlignment="1" pivotButton="0" quotePrefix="0" xfId="0">
      <alignment horizontal="center" vertical="center"/>
    </xf>
    <xf numFmtId="0" fontId="11" fillId="0" borderId="3" applyAlignment="1" pivotButton="0" quotePrefix="0" xfId="0">
      <alignment horizontal="center" vertical="center"/>
    </xf>
    <xf numFmtId="0" fontId="8" fillId="4" borderId="12" applyAlignment="1" pivotButton="0" quotePrefix="0" xfId="0">
      <alignment horizontal="center" vertical="center"/>
    </xf>
    <xf numFmtId="0" fontId="7" fillId="2" borderId="3" applyAlignment="1" pivotButton="0" quotePrefix="0" xfId="0">
      <alignment horizontal="center" vertical="center"/>
    </xf>
    <xf numFmtId="0" fontId="8" fillId="2" borderId="3" applyAlignment="1" pivotButton="0" quotePrefix="0" xfId="0">
      <alignment horizontal="center" vertical="center"/>
    </xf>
    <xf numFmtId="0" fontId="7" fillId="2" borderId="13" applyAlignment="1" pivotButton="0" quotePrefix="0" xfId="0">
      <alignment horizontal="center" vertical="center"/>
    </xf>
    <xf numFmtId="0" fontId="7" fillId="4" borderId="4" applyAlignment="1" pivotButton="0" quotePrefix="0" xfId="0">
      <alignment horizontal="center" vertical="center"/>
    </xf>
    <xf numFmtId="0" fontId="7" fillId="2" borderId="0" applyAlignment="1" pivotButton="0" quotePrefix="0" xfId="0">
      <alignment horizontal="center" vertical="center"/>
    </xf>
    <xf numFmtId="0" fontId="7" fillId="2" borderId="10" applyAlignment="1" pivotButton="0" quotePrefix="0" xfId="0">
      <alignment horizontal="center" vertical="center"/>
    </xf>
    <xf numFmtId="0" fontId="7" fillId="2" borderId="2" applyAlignment="1" pivotButton="0" quotePrefix="0" xfId="0">
      <alignment horizontal="center" vertical="center"/>
    </xf>
    <xf numFmtId="165" fontId="12" fillId="0" borderId="3" applyAlignment="1" pivotButton="0" quotePrefix="0" xfId="0">
      <alignment horizontal="center" vertical="center"/>
    </xf>
    <xf numFmtId="165" fontId="12" fillId="0" borderId="3" applyAlignment="1" pivotButton="0" quotePrefix="0" xfId="0">
      <alignment horizontal="center" vertical="center"/>
    </xf>
    <xf numFmtId="0" fontId="10" fillId="0" borderId="3" applyAlignment="1" pivotButton="0" quotePrefix="0" xfId="0">
      <alignment horizontal="center" wrapText="1"/>
    </xf>
    <xf numFmtId="0" fontId="8" fillId="2" borderId="14" applyAlignment="1" pivotButton="0" quotePrefix="0" xfId="0">
      <alignment horizontal="center" vertical="center"/>
    </xf>
    <xf numFmtId="0" fontId="7" fillId="5" borderId="15" applyAlignment="1" pivotButton="0" quotePrefix="0" xfId="0">
      <alignment horizontal="center" vertical="center"/>
    </xf>
    <xf numFmtId="0" fontId="8" fillId="5" borderId="1" applyAlignment="1" pivotButton="0" quotePrefix="0" xfId="0">
      <alignment horizontal="center" vertical="center"/>
    </xf>
    <xf numFmtId="0" fontId="8" fillId="5" borderId="11" applyAlignment="1" pivotButton="0" quotePrefix="0" xfId="0">
      <alignment horizontal="center" vertical="center"/>
    </xf>
    <xf numFmtId="0" fontId="8" fillId="5" borderId="2" applyAlignment="1" pivotButton="0" quotePrefix="0" xfId="0">
      <alignment horizontal="center" vertical="center"/>
    </xf>
    <xf numFmtId="0" fontId="1" fillId="6" borderId="3" applyAlignment="1" pivotButton="0" quotePrefix="0" xfId="0">
      <alignment horizontal="center" vertical="center"/>
    </xf>
    <xf numFmtId="0" fontId="12" fillId="0" borderId="3" applyAlignment="1" pivotButton="0" quotePrefix="0" xfId="0">
      <alignment horizontal="left" vertical="center" wrapText="1"/>
    </xf>
    <xf numFmtId="0" fontId="12" fillId="0" borderId="3" applyAlignment="1" pivotButton="0" quotePrefix="0" xfId="0">
      <alignment horizontal="left" vertical="center" wrapText="1"/>
    </xf>
    <xf numFmtId="0" fontId="12" fillId="0" borderId="3" applyAlignment="1" pivotButton="0" quotePrefix="0" xfId="0">
      <alignment vertical="center" wrapText="1"/>
    </xf>
    <xf numFmtId="0" fontId="12" fillId="0" borderId="3" applyAlignment="1" pivotButton="0" quotePrefix="0" xfId="0">
      <alignment vertical="center" wrapText="1"/>
    </xf>
    <xf numFmtId="0" fontId="12" fillId="0" borderId="3" applyAlignment="1" pivotButton="0" quotePrefix="0" xfId="0">
      <alignment wrapText="1"/>
    </xf>
    <xf numFmtId="0" fontId="13" fillId="0" borderId="3" applyAlignment="1" pivotButton="0" quotePrefix="0" xfId="0">
      <alignment horizontal="left" vertical="center" wrapText="1"/>
    </xf>
    <xf numFmtId="0" fontId="14" fillId="0" borderId="3" applyAlignment="1" pivotButton="0" quotePrefix="0" xfId="0">
      <alignment wrapText="1"/>
    </xf>
    <xf numFmtId="0" fontId="14" fillId="0" borderId="3" applyAlignment="1" pivotButton="0" quotePrefix="0" xfId="0">
      <alignment horizontal="left" vertical="center" wrapText="1"/>
    </xf>
    <xf numFmtId="0" fontId="11" fillId="6" borderId="3" applyAlignment="1" pivotButton="0" quotePrefix="0" xfId="0">
      <alignment horizontal="center" vertical="center"/>
    </xf>
    <xf numFmtId="0" fontId="12" fillId="0" borderId="3" applyAlignment="1" pivotButton="0" quotePrefix="0" xfId="0">
      <alignment wrapText="1"/>
    </xf>
    <xf numFmtId="0" fontId="1" fillId="0" borderId="3" applyAlignment="1" pivotButton="0" quotePrefix="0" xfId="0">
      <alignment horizontal="center" vertical="center"/>
    </xf>
    <xf numFmtId="0" fontId="11" fillId="0" borderId="3" applyAlignment="1" pivotButton="0" quotePrefix="0" xfId="0">
      <alignment horizontal="center" vertical="center"/>
    </xf>
    <xf numFmtId="0" fontId="14" fillId="0" borderId="3" applyAlignment="1" pivotButton="0" quotePrefix="0" xfId="0">
      <alignment wrapText="1"/>
    </xf>
    <xf numFmtId="0" fontId="14" fillId="0" borderId="3" applyAlignment="1" pivotButton="0" quotePrefix="0" xfId="0">
      <alignment horizontal="left" vertical="center" wrapText="1"/>
    </xf>
    <xf numFmtId="0" fontId="7" fillId="4" borderId="8" applyAlignment="1" pivotButton="0" quotePrefix="0" xfId="0">
      <alignment horizontal="center" vertical="center"/>
    </xf>
    <xf numFmtId="0" fontId="2" fillId="4" borderId="13" applyAlignment="1" pivotButton="0" quotePrefix="0" xfId="0">
      <alignment horizontal="center" vertical="center"/>
    </xf>
    <xf numFmtId="0" fontId="15" fillId="4" borderId="2" applyAlignment="1" pivotButton="0" quotePrefix="0" xfId="0">
      <alignment horizontal="center" vertical="center" wrapText="1"/>
    </xf>
    <xf numFmtId="0" fontId="3" fillId="0" borderId="3" applyAlignment="1" pivotButton="0" quotePrefix="0" xfId="0">
      <alignment horizontal="center" vertical="center"/>
    </xf>
    <xf numFmtId="0" fontId="11" fillId="0" borderId="3" pivotButton="0" quotePrefix="0" xfId="0"/>
    <xf numFmtId="166" fontId="1" fillId="0" borderId="3" pivotButton="0" quotePrefix="0" xfId="0"/>
    <xf numFmtId="0" fontId="2" fillId="4" borderId="14" applyAlignment="1" pivotButton="0" quotePrefix="0" xfId="0">
      <alignment horizontal="center" vertical="center"/>
    </xf>
    <xf numFmtId="0" fontId="1" fillId="0" borderId="12" pivotButton="0" quotePrefix="0" xfId="0"/>
    <xf numFmtId="0" fontId="0" fillId="0" borderId="0" pivotButton="0" quotePrefix="0" xfId="0"/>
    <xf numFmtId="167" fontId="16" fillId="0" borderId="3" applyAlignment="1" pivotButton="0" quotePrefix="0" xfId="49">
      <alignment horizontal="center" vertical="center"/>
    </xf>
    <xf numFmtId="166" fontId="16" fillId="0" borderId="3" applyAlignment="1" pivotButton="0" quotePrefix="0" xfId="49">
      <alignment horizontal="center" vertical="center" wrapText="1"/>
    </xf>
    <xf numFmtId="167" fontId="16" fillId="0" borderId="3" applyAlignment="1" pivotButton="0" quotePrefix="0" xfId="49">
      <alignment horizontal="center" vertical="center" wrapText="1"/>
    </xf>
    <xf numFmtId="167" fontId="16" fillId="0" borderId="3" applyAlignment="1" pivotButton="0" quotePrefix="0" xfId="49">
      <alignment vertical="center" wrapText="1"/>
    </xf>
    <xf numFmtId="167" fontId="16" fillId="0" borderId="3" applyAlignment="1" pivotButton="0" quotePrefix="0" xfId="49">
      <alignment vertical="center"/>
    </xf>
    <xf numFmtId="167" fontId="16" fillId="0" borderId="3" applyAlignment="1" pivotButton="0" quotePrefix="0" xfId="0">
      <alignment vertical="center"/>
    </xf>
    <xf numFmtId="167" fontId="0" fillId="0" borderId="3" applyAlignment="1" pivotButton="0" quotePrefix="0" xfId="0">
      <alignment vertical="center"/>
    </xf>
    <xf numFmtId="0" fontId="17" fillId="0" borderId="3" applyAlignment="1" pivotButton="0" quotePrefix="0" xfId="0">
      <alignment horizontal="left" vertical="center"/>
    </xf>
    <xf numFmtId="167" fontId="13" fillId="0" borderId="3" applyAlignment="1" pivotButton="0" quotePrefix="0" xfId="49">
      <alignment horizontal="left" vertical="center" wrapText="1"/>
    </xf>
    <xf numFmtId="167" fontId="16" fillId="6" borderId="3" applyAlignment="1" pivotButton="0" quotePrefix="0" xfId="49">
      <alignment horizontal="center" vertical="center"/>
    </xf>
    <xf numFmtId="167" fontId="16" fillId="0" borderId="3" applyAlignment="1" pivotButton="0" quotePrefix="0" xfId="0">
      <alignment vertical="center" wrapText="1"/>
    </xf>
    <xf numFmtId="0" fontId="18" fillId="0" borderId="3" applyAlignment="1" pivotButton="0" quotePrefix="0" xfId="0">
      <alignment horizontal="left" vertical="center" wrapText="1"/>
    </xf>
    <xf numFmtId="0" fontId="18" fillId="0" borderId="3" applyAlignment="1" pivotButton="0" quotePrefix="0" xfId="0">
      <alignment vertical="center" wrapText="1"/>
    </xf>
    <xf numFmtId="0" fontId="2" fillId="3" borderId="1" applyAlignment="1" pivotButton="0" quotePrefix="0" xfId="0">
      <alignment horizontal="center" vertical="center"/>
    </xf>
    <xf numFmtId="0" fontId="7" fillId="4" borderId="3" applyAlignment="1" pivotButton="0" quotePrefix="0" xfId="0">
      <alignment horizontal="center" vertical="center"/>
    </xf>
    <xf numFmtId="0" fontId="0" fillId="0" borderId="9" pivotButton="0" quotePrefix="0" xfId="0"/>
    <xf numFmtId="0" fontId="0" fillId="0" borderId="12" pivotButton="0" quotePrefix="0" xfId="0"/>
    <xf numFmtId="0" fontId="7" fillId="2" borderId="14" applyAlignment="1" pivotButton="0" quotePrefix="0" xfId="0">
      <alignment horizontal="center" vertical="center"/>
    </xf>
    <xf numFmtId="0" fontId="0" fillId="0" borderId="14" pivotButton="0" quotePrefix="0" xfId="0"/>
    <xf numFmtId="0" fontId="7" fillId="4" borderId="1" applyAlignment="1" pivotButton="0" quotePrefix="0" xfId="0">
      <alignment horizontal="center" vertical="center"/>
    </xf>
    <xf numFmtId="0" fontId="0" fillId="0" borderId="13" pivotButton="0" quotePrefix="0" xfId="0"/>
    <xf numFmtId="0" fontId="0" fillId="0" borderId="29" pivotButton="0" quotePrefix="0" xfId="0"/>
    <xf numFmtId="0" fontId="0" fillId="0" borderId="11" pivotButton="0" quotePrefix="0" xfId="0"/>
    <xf numFmtId="165" fontId="12" fillId="0" borderId="3" applyAlignment="1" pivotButton="0" quotePrefix="0" xfId="0">
      <alignment horizontal="center" vertical="center"/>
    </xf>
    <xf numFmtId="0" fontId="0" fillId="0" borderId="5" pivotButton="0" quotePrefix="0" xfId="0"/>
    <xf numFmtId="0" fontId="0" fillId="0" borderId="6" pivotButton="0" quotePrefix="0" xfId="0"/>
    <xf numFmtId="166" fontId="1" fillId="0" borderId="3" pivotButton="0" quotePrefix="0" xfId="0"/>
    <xf numFmtId="164" fontId="1" fillId="0" borderId="3" pivotButton="0" quotePrefix="0" xfId="0"/>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6" xfId="49"/>
  </cellStyles>
  <dxfs count="18">
    <dxf>
      <fill>
        <patternFill patternType="solid">
          <bgColor rgb="FFFF9900"/>
        </patternFill>
      </fill>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7"/>
      <tableStyleElement type="headerRow" dxfId="6"/>
      <tableStyleElement type="totalRow" dxfId="5"/>
      <tableStyleElement type="firstColumn" dxfId="4"/>
      <tableStyleElement type="lastColumn" dxfId="3"/>
      <tableStyleElement type="firstRowStripe" dxfId="2"/>
      <tableStyleElement type="firstColumnStripe" dxfId="1"/>
    </tableStyle>
    <tableStyle name="PivotStylePreset2_Accent1" table="0" count="10">
      <tableStyleElement type="headerRow" dxfId="17"/>
      <tableStyleElement type="totalRow" dxfId="16"/>
      <tableStyleElement type="firstRowStripe" dxfId="15"/>
      <tableStyleElement type="firstColumnStripe" dxfId="14"/>
      <tableStyleElement type="firstSubtotalRow" dxfId="13"/>
      <tableStyleElement type="secondSubtotalRow" dxfId="12"/>
      <tableStyleElement type="firstRowSubheading" dxfId="11"/>
      <tableStyleElement type="secondRowSubheading" dxfId="10"/>
      <tableStyleElement type="pageFieldLabels" dxfId="9"/>
      <tableStyleElement type="pageFieldValues" dxfId="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externalLink" Target="/xl/externalLinks/externalLink1.xml" Id="rId2" /><Relationship Type="http://schemas.openxmlformats.org/officeDocument/2006/relationships/styles" Target="styles.xml" Id="rId3" /><Relationship Type="http://schemas.openxmlformats.org/officeDocument/2006/relationships/theme" Target="theme/theme1.xml" Id="rId4" /></Relationships>
</file>

<file path=xl/externalLinks/_rels/externalLink1.xml.rels><Relationships xmlns="http://schemas.openxmlformats.org/package/2006/relationships"><Relationship Type="http://schemas.openxmlformats.org/officeDocument/2006/relationships/externalLinkPath" Target="&#30740;&#21457;&#20013;&#24515;-2025&#24180;01&#26376;&#32489;&#25928;&#35780;&#20998;-&#25968;&#25454;&#20132;&#25442;&#20135;&#21697;&#32447;.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员工绩效模板"/>
      <sheetName val="系统导出数据"/>
      <sheetName val="质量分"/>
    </sheetNames>
    <sheetDataSet>
      <sheetData sheetId="0"/>
      <sheetData sheetId="1">
        <row r="1">
          <cell r="B1" t="str">
            <v>姓名</v>
          </cell>
          <cell r="C1" t="str">
            <v>工号</v>
          </cell>
          <cell r="D1" t="str">
            <v>技术级别</v>
          </cell>
          <cell r="E1" t="str">
            <v>考核积分</v>
          </cell>
          <cell r="F1" t="str">
            <v>获得积分</v>
          </cell>
          <cell r="G1" t="str">
            <v>评价分数</v>
          </cell>
          <cell r="H1" t="str">
            <v>月度实际工作日（天）</v>
          </cell>
          <cell r="I1" t="str">
            <v>月度标准工时（小时）</v>
          </cell>
          <cell r="J1" t="str">
            <v>月度考勤总工时（小时）</v>
          </cell>
          <cell r="K1" t="str">
            <v>内控提交工时（小时）</v>
          </cell>
          <cell r="L1" t="str">
            <v>内控未提交日报次数（次）</v>
          </cell>
          <cell r="M1" t="str">
            <v>超过22：00打卡次数</v>
          </cell>
          <cell r="N1" t="str">
            <v>加班数据</v>
          </cell>
        </row>
        <row r="2">
          <cell r="B2" t="str">
            <v>翟盼</v>
          </cell>
          <cell r="C2" t="str">
            <v>2195</v>
          </cell>
          <cell r="D2" t="str">
            <v>T8</v>
          </cell>
          <cell r="E2" t="str">
            <v>45.6</v>
          </cell>
          <cell r="F2" t="str">
            <v>46.57</v>
          </cell>
          <cell r="G2">
            <v>30</v>
          </cell>
          <cell r="H2" t="str">
            <v>19.0</v>
          </cell>
          <cell r="I2" t="str">
            <v>152.00</v>
          </cell>
          <cell r="J2" t="str">
            <v>166.23</v>
          </cell>
          <cell r="K2" t="str">
            <v>154.0</v>
          </cell>
          <cell r="L2" t="str">
            <v>0</v>
          </cell>
          <cell r="M2" t="str">
            <v>0</v>
          </cell>
          <cell r="N2">
            <v>0.748947368421051</v>
          </cell>
        </row>
        <row r="3">
          <cell r="B3" t="str">
            <v>张鹏飞</v>
          </cell>
          <cell r="C3" t="str">
            <v>1259</v>
          </cell>
          <cell r="D3" t="str">
            <v>T7</v>
          </cell>
          <cell r="E3" t="str">
            <v>41.8</v>
          </cell>
          <cell r="F3" t="str">
            <v>41.82</v>
          </cell>
          <cell r="G3">
            <v>30</v>
          </cell>
          <cell r="H3" t="str">
            <v>19.0</v>
          </cell>
          <cell r="I3" t="str">
            <v>152.00</v>
          </cell>
          <cell r="J3" t="str">
            <v>164.65</v>
          </cell>
          <cell r="K3" t="str">
            <v>161.5</v>
          </cell>
          <cell r="L3" t="str">
            <v>0</v>
          </cell>
          <cell r="M3" t="str">
            <v>0</v>
          </cell>
          <cell r="N3">
            <v>0.66578947368421</v>
          </cell>
        </row>
      </sheetData>
      <sheetData sheetId="2">
        <row r="1">
          <cell r="C1" t="str">
            <v>姓名</v>
          </cell>
          <cell r="D1" t="str">
            <v>工号</v>
          </cell>
          <cell r="E1" t="str">
            <v>质量分（50）</v>
          </cell>
        </row>
        <row r="2">
          <cell r="C2" t="str">
            <v>潘东</v>
          </cell>
          <cell r="D2">
            <v>1437</v>
          </cell>
          <cell r="E2">
            <v>50</v>
          </cell>
        </row>
        <row r="3">
          <cell r="C3" t="str">
            <v>李延</v>
          </cell>
          <cell r="D3">
            <v>1727</v>
          </cell>
          <cell r="E3">
            <v>50</v>
          </cell>
        </row>
        <row r="4">
          <cell r="C4" t="str">
            <v>郝文涛</v>
          </cell>
          <cell r="D4">
            <v>1806</v>
          </cell>
          <cell r="E4">
            <v>50</v>
          </cell>
        </row>
        <row r="5">
          <cell r="C5" t="str">
            <v>王贤团</v>
          </cell>
          <cell r="D5">
            <v>1927</v>
          </cell>
          <cell r="E5">
            <v>50</v>
          </cell>
        </row>
        <row r="6">
          <cell r="C6" t="str">
            <v>王梦琦</v>
          </cell>
          <cell r="D6">
            <v>2169</v>
          </cell>
          <cell r="E6">
            <v>50</v>
          </cell>
        </row>
        <row r="7">
          <cell r="C7" t="str">
            <v>侯文广</v>
          </cell>
          <cell r="D7">
            <v>1777</v>
          </cell>
          <cell r="E7">
            <v>40</v>
          </cell>
        </row>
        <row r="8">
          <cell r="C8" t="str">
            <v>王泽文</v>
          </cell>
          <cell r="D8">
            <v>1974</v>
          </cell>
          <cell r="E8">
            <v>50</v>
          </cell>
        </row>
        <row r="9">
          <cell r="C9" t="str">
            <v>白海洋</v>
          </cell>
          <cell r="D9">
            <v>1065</v>
          </cell>
          <cell r="E9">
            <v>48</v>
          </cell>
        </row>
        <row r="10">
          <cell r="C10" t="str">
            <v>刘蓬</v>
          </cell>
          <cell r="D10">
            <v>1281</v>
          </cell>
          <cell r="E10">
            <v>50</v>
          </cell>
        </row>
        <row r="11">
          <cell r="C11" t="str">
            <v>樊英</v>
          </cell>
          <cell r="D11">
            <v>1809</v>
          </cell>
          <cell r="E11">
            <v>50</v>
          </cell>
        </row>
        <row r="12">
          <cell r="C12" t="str">
            <v>张军</v>
          </cell>
          <cell r="D12">
            <v>2175</v>
          </cell>
          <cell r="E12">
            <v>50</v>
          </cell>
        </row>
        <row r="13">
          <cell r="C13" t="str">
            <v>任建强</v>
          </cell>
          <cell r="D13">
            <v>2217</v>
          </cell>
          <cell r="E13">
            <v>50</v>
          </cell>
        </row>
        <row r="14">
          <cell r="C14" t="str">
            <v>权晓茹</v>
          </cell>
          <cell r="D14">
            <v>1459</v>
          </cell>
          <cell r="E14">
            <v>0</v>
          </cell>
        </row>
        <row r="15">
          <cell r="C15" t="str">
            <v>郜洁</v>
          </cell>
          <cell r="D15">
            <v>1486</v>
          </cell>
          <cell r="E15">
            <v>50</v>
          </cell>
        </row>
        <row r="16">
          <cell r="C16" t="str">
            <v>郑烨</v>
          </cell>
          <cell r="D16">
            <v>2025</v>
          </cell>
          <cell r="E16" t="str">
            <v>D</v>
          </cell>
        </row>
        <row r="17">
          <cell r="C17" t="str">
            <v>王淑霞</v>
          </cell>
          <cell r="D17">
            <v>1229</v>
          </cell>
          <cell r="E17">
            <v>50</v>
          </cell>
        </row>
        <row r="18">
          <cell r="C18" t="str">
            <v>李倩</v>
          </cell>
          <cell r="D18">
            <v>1869</v>
          </cell>
          <cell r="E18">
            <v>50</v>
          </cell>
        </row>
        <row r="19">
          <cell r="C19" t="str">
            <v>薛苗苗</v>
          </cell>
          <cell r="D19">
            <v>1295</v>
          </cell>
          <cell r="E19">
            <v>50</v>
          </cell>
        </row>
        <row r="20">
          <cell r="C20" t="str">
            <v>张宁</v>
          </cell>
          <cell r="D20">
            <v>2001</v>
          </cell>
          <cell r="E20">
            <v>50</v>
          </cell>
        </row>
        <row r="21">
          <cell r="C21" t="str">
            <v>李松</v>
          </cell>
          <cell r="D21">
            <v>1156</v>
          </cell>
          <cell r="E21">
            <v>50</v>
          </cell>
        </row>
        <row r="22">
          <cell r="C22" t="str">
            <v>温雨柔</v>
          </cell>
          <cell r="D22">
            <v>2032</v>
          </cell>
          <cell r="E22">
            <v>50</v>
          </cell>
        </row>
        <row r="23">
          <cell r="C23" t="str">
            <v>刘馨</v>
          </cell>
          <cell r="D23">
            <v>2165</v>
          </cell>
          <cell r="E23">
            <v>48</v>
          </cell>
        </row>
        <row r="24">
          <cell r="C24" t="str">
            <v>陈昆钰</v>
          </cell>
          <cell r="D24">
            <v>2219</v>
          </cell>
          <cell r="E24">
            <v>50</v>
          </cell>
        </row>
        <row r="25">
          <cell r="C25" t="str">
            <v>王柳杰</v>
          </cell>
          <cell r="D25">
            <v>1236</v>
          </cell>
          <cell r="E25">
            <v>50</v>
          </cell>
        </row>
        <row r="26">
          <cell r="C26" t="str">
            <v>严飞</v>
          </cell>
          <cell r="D26">
            <v>1850</v>
          </cell>
          <cell r="E26">
            <v>50</v>
          </cell>
        </row>
        <row r="27">
          <cell r="C27" t="str">
            <v>詹诗博</v>
          </cell>
          <cell r="D27">
            <v>2005</v>
          </cell>
          <cell r="E27">
            <v>50</v>
          </cell>
        </row>
        <row r="28">
          <cell r="C28" t="str">
            <v>山梦娜</v>
          </cell>
          <cell r="D28">
            <v>1433</v>
          </cell>
          <cell r="E28">
            <v>0</v>
          </cell>
        </row>
        <row r="29">
          <cell r="C29" t="str">
            <v>罗景林</v>
          </cell>
          <cell r="D29">
            <v>2129</v>
          </cell>
          <cell r="E29">
            <v>46</v>
          </cell>
        </row>
        <row r="30">
          <cell r="C30" t="str">
            <v>刘景润</v>
          </cell>
          <cell r="D30">
            <v>10229</v>
          </cell>
          <cell r="E30">
            <v>50</v>
          </cell>
        </row>
        <row r="31">
          <cell r="C31" t="str">
            <v>李雅琦</v>
          </cell>
          <cell r="D31">
            <v>10230</v>
          </cell>
          <cell r="E31">
            <v>50</v>
          </cell>
        </row>
        <row r="32">
          <cell r="C32" t="str">
            <v>张雪</v>
          </cell>
          <cell r="D32">
            <v>1231</v>
          </cell>
          <cell r="E32">
            <v>50</v>
          </cell>
        </row>
        <row r="33">
          <cell r="C33" t="str">
            <v>刘展波</v>
          </cell>
          <cell r="D33">
            <v>1479</v>
          </cell>
          <cell r="E33">
            <v>45</v>
          </cell>
        </row>
        <row r="34">
          <cell r="C34" t="str">
            <v>段晶晶</v>
          </cell>
          <cell r="D34">
            <v>1990</v>
          </cell>
          <cell r="E34">
            <v>50</v>
          </cell>
        </row>
        <row r="35">
          <cell r="C35" t="str">
            <v>王卓祺</v>
          </cell>
          <cell r="D35">
            <v>2015</v>
          </cell>
          <cell r="E35">
            <v>48</v>
          </cell>
        </row>
        <row r="36">
          <cell r="C36" t="str">
            <v>桑文静</v>
          </cell>
          <cell r="D36">
            <v>2173</v>
          </cell>
          <cell r="E36">
            <v>48</v>
          </cell>
        </row>
        <row r="37">
          <cell r="C37" t="str">
            <v>张旺宁</v>
          </cell>
          <cell r="D37">
            <v>1235</v>
          </cell>
          <cell r="E37">
            <v>48</v>
          </cell>
        </row>
        <row r="38">
          <cell r="C38" t="str">
            <v>雷红涛</v>
          </cell>
          <cell r="D38">
            <v>1863</v>
          </cell>
          <cell r="E38">
            <v>50</v>
          </cell>
        </row>
        <row r="39">
          <cell r="C39" t="str">
            <v>应建利</v>
          </cell>
          <cell r="D39">
            <v>1951</v>
          </cell>
          <cell r="E39">
            <v>50</v>
          </cell>
        </row>
        <row r="40">
          <cell r="C40" t="str">
            <v>张迎泽</v>
          </cell>
          <cell r="D40">
            <v>1248</v>
          </cell>
          <cell r="E40">
            <v>50</v>
          </cell>
        </row>
        <row r="41">
          <cell r="C41" t="str">
            <v>李忠鹏</v>
          </cell>
          <cell r="D41">
            <v>1712</v>
          </cell>
          <cell r="E41">
            <v>50</v>
          </cell>
        </row>
        <row r="42">
          <cell r="C42" t="str">
            <v>郭帅</v>
          </cell>
          <cell r="D42">
            <v>1719</v>
          </cell>
          <cell r="E42">
            <v>50</v>
          </cell>
        </row>
        <row r="43">
          <cell r="C43" t="str">
            <v>刘一星</v>
          </cell>
          <cell r="D43">
            <v>1750</v>
          </cell>
          <cell r="E43">
            <v>48</v>
          </cell>
        </row>
        <row r="44">
          <cell r="C44" t="str">
            <v>王会闯</v>
          </cell>
          <cell r="D44">
            <v>1821</v>
          </cell>
          <cell r="E44">
            <v>50</v>
          </cell>
        </row>
        <row r="45">
          <cell r="C45" t="str">
            <v>魏磊</v>
          </cell>
          <cell r="D45">
            <v>1931</v>
          </cell>
          <cell r="E45">
            <v>50</v>
          </cell>
        </row>
        <row r="46">
          <cell r="C46" t="str">
            <v>张镇</v>
          </cell>
          <cell r="D46">
            <v>2190</v>
          </cell>
          <cell r="E46">
            <v>48</v>
          </cell>
        </row>
        <row r="47">
          <cell r="C47" t="str">
            <v>刘丰</v>
          </cell>
          <cell r="D47">
            <v>2065</v>
          </cell>
          <cell r="E47">
            <v>50</v>
          </cell>
        </row>
        <row r="48">
          <cell r="C48" t="str">
            <v>刘姿阳</v>
          </cell>
          <cell r="D48">
            <v>2050</v>
          </cell>
          <cell r="E48">
            <v>50</v>
          </cell>
        </row>
        <row r="49">
          <cell r="C49" t="str">
            <v>刘海君</v>
          </cell>
          <cell r="D49">
            <v>2163</v>
          </cell>
          <cell r="E49">
            <v>48</v>
          </cell>
        </row>
        <row r="50">
          <cell r="C50" t="str">
            <v>赵梓源</v>
          </cell>
          <cell r="D50">
            <v>2151</v>
          </cell>
          <cell r="E50">
            <v>50</v>
          </cell>
        </row>
        <row r="51">
          <cell r="C51" t="str">
            <v>王妮妮</v>
          </cell>
          <cell r="D51">
            <v>1739</v>
          </cell>
          <cell r="E51">
            <v>50</v>
          </cell>
        </row>
        <row r="52">
          <cell r="C52" t="str">
            <v>杨海超</v>
          </cell>
          <cell r="D52">
            <v>10211</v>
          </cell>
          <cell r="E52">
            <v>50</v>
          </cell>
        </row>
        <row r="53">
          <cell r="C53" t="str">
            <v>杨学智</v>
          </cell>
          <cell r="D53">
            <v>10207</v>
          </cell>
          <cell r="E53">
            <v>50</v>
          </cell>
        </row>
        <row r="54">
          <cell r="C54" t="str">
            <v>邢亚晶</v>
          </cell>
          <cell r="D54">
            <v>2216</v>
          </cell>
          <cell r="E54">
            <v>50</v>
          </cell>
        </row>
        <row r="55">
          <cell r="C55" t="str">
            <v>江银涛</v>
          </cell>
          <cell r="D55">
            <v>10220</v>
          </cell>
          <cell r="E55">
            <v>50</v>
          </cell>
        </row>
        <row r="56">
          <cell r="C56" t="str">
            <v>王宇</v>
          </cell>
          <cell r="D56">
            <v>1392</v>
          </cell>
          <cell r="E56">
            <v>50</v>
          </cell>
        </row>
        <row r="57">
          <cell r="C57" t="str">
            <v>王磊</v>
          </cell>
          <cell r="D57">
            <v>1402</v>
          </cell>
          <cell r="E57">
            <v>50</v>
          </cell>
        </row>
        <row r="58">
          <cell r="C58" t="str">
            <v>李腾</v>
          </cell>
          <cell r="D58">
            <v>1778</v>
          </cell>
          <cell r="E58">
            <v>50</v>
          </cell>
        </row>
        <row r="59">
          <cell r="C59" t="str">
            <v>杨晓娟</v>
          </cell>
          <cell r="D59">
            <v>2024</v>
          </cell>
          <cell r="E59">
            <v>50</v>
          </cell>
        </row>
        <row r="60">
          <cell r="C60" t="str">
            <v>刘泽铭</v>
          </cell>
          <cell r="D60">
            <v>10221</v>
          </cell>
          <cell r="E60">
            <v>50</v>
          </cell>
        </row>
        <row r="61">
          <cell r="C61" t="str">
            <v>罗志成</v>
          </cell>
          <cell r="D61">
            <v>856</v>
          </cell>
          <cell r="E61">
            <v>50</v>
          </cell>
        </row>
        <row r="62">
          <cell r="C62" t="str">
            <v>李富平</v>
          </cell>
          <cell r="D62">
            <v>1883</v>
          </cell>
          <cell r="E62">
            <v>50</v>
          </cell>
        </row>
        <row r="63">
          <cell r="C63" t="str">
            <v>孙业民</v>
          </cell>
          <cell r="D63">
            <v>2140</v>
          </cell>
          <cell r="E63">
            <v>50</v>
          </cell>
        </row>
        <row r="64">
          <cell r="C64" t="str">
            <v>滕永达</v>
          </cell>
          <cell r="D64">
            <v>2004</v>
          </cell>
          <cell r="E64">
            <v>50</v>
          </cell>
        </row>
        <row r="65">
          <cell r="C65" t="str">
            <v>王奎举</v>
          </cell>
          <cell r="D65">
            <v>1687</v>
          </cell>
          <cell r="E65">
            <v>50</v>
          </cell>
        </row>
        <row r="66">
          <cell r="C66" t="str">
            <v>杨晋</v>
          </cell>
          <cell r="D66">
            <v>1849</v>
          </cell>
          <cell r="E66">
            <v>50</v>
          </cell>
        </row>
        <row r="67">
          <cell r="C67" t="str">
            <v>蔡虎</v>
          </cell>
          <cell r="D67">
            <v>2075</v>
          </cell>
          <cell r="E67">
            <v>50</v>
          </cell>
        </row>
        <row r="68">
          <cell r="C68" t="str">
            <v>许泳</v>
          </cell>
          <cell r="D68">
            <v>1798</v>
          </cell>
          <cell r="E68">
            <v>50</v>
          </cell>
        </row>
        <row r="69">
          <cell r="C69" t="str">
            <v>卢承哲</v>
          </cell>
          <cell r="D69">
            <v>10216</v>
          </cell>
          <cell r="E69">
            <v>50</v>
          </cell>
        </row>
        <row r="70">
          <cell r="C70" t="str">
            <v>吴双霞</v>
          </cell>
          <cell r="D70">
            <v>1030</v>
          </cell>
          <cell r="E70">
            <v>50</v>
          </cell>
        </row>
        <row r="71">
          <cell r="C71" t="str">
            <v>彭钰翔</v>
          </cell>
          <cell r="D71">
            <v>1748</v>
          </cell>
          <cell r="E71">
            <v>50</v>
          </cell>
        </row>
        <row r="72">
          <cell r="C72" t="str">
            <v>文诚琛</v>
          </cell>
          <cell r="D72">
            <v>2162</v>
          </cell>
          <cell r="E72">
            <v>50</v>
          </cell>
        </row>
        <row r="73">
          <cell r="C73" t="str">
            <v>严俊文</v>
          </cell>
          <cell r="D73">
            <v>2048</v>
          </cell>
          <cell r="E73">
            <v>50</v>
          </cell>
        </row>
        <row r="74">
          <cell r="C74" t="str">
            <v>文云祥</v>
          </cell>
          <cell r="D74">
            <v>1923</v>
          </cell>
          <cell r="E74">
            <v>50</v>
          </cell>
        </row>
        <row r="75">
          <cell r="C75" t="str">
            <v>刘旺1</v>
          </cell>
          <cell r="D75">
            <v>1335</v>
          </cell>
          <cell r="E75">
            <v>50</v>
          </cell>
        </row>
        <row r="76">
          <cell r="C76" t="str">
            <v>刘旺</v>
          </cell>
          <cell r="D76">
            <v>805</v>
          </cell>
          <cell r="E76">
            <v>48</v>
          </cell>
        </row>
        <row r="77">
          <cell r="C77" t="str">
            <v>任涛民</v>
          </cell>
          <cell r="D77">
            <v>1655</v>
          </cell>
          <cell r="E77" t="str">
            <v>C-</v>
          </cell>
        </row>
        <row r="78">
          <cell r="C78" t="str">
            <v>翟盼</v>
          </cell>
          <cell r="D78">
            <v>2195</v>
          </cell>
          <cell r="E78">
            <v>50</v>
          </cell>
        </row>
        <row r="79">
          <cell r="C79" t="str">
            <v>张鹏飞</v>
          </cell>
          <cell r="D79">
            <v>1259</v>
          </cell>
          <cell r="E79">
            <v>50</v>
          </cell>
        </row>
        <row r="80">
          <cell r="C80" t="str">
            <v>陈炜阳</v>
          </cell>
          <cell r="D80">
            <v>1413</v>
          </cell>
          <cell r="E80">
            <v>50</v>
          </cell>
        </row>
        <row r="81">
          <cell r="C81" t="str">
            <v>王伟</v>
          </cell>
          <cell r="D81">
            <v>1303</v>
          </cell>
          <cell r="E81">
            <v>50</v>
          </cell>
        </row>
        <row r="82">
          <cell r="C82" t="str">
            <v>王子龙</v>
          </cell>
          <cell r="D82">
            <v>1842</v>
          </cell>
          <cell r="E82">
            <v>50</v>
          </cell>
        </row>
        <row r="83">
          <cell r="C83" t="str">
            <v>康钧威</v>
          </cell>
          <cell r="D83">
            <v>1111</v>
          </cell>
          <cell r="E83">
            <v>50</v>
          </cell>
        </row>
        <row r="84">
          <cell r="C84" t="str">
            <v>李远明</v>
          </cell>
          <cell r="D84">
            <v>1386</v>
          </cell>
          <cell r="E84">
            <v>50</v>
          </cell>
        </row>
        <row r="85">
          <cell r="C85" t="str">
            <v>周子峰</v>
          </cell>
          <cell r="D85">
            <v>2054</v>
          </cell>
          <cell r="E85">
            <v>50</v>
          </cell>
        </row>
        <row r="86">
          <cell r="C86" t="str">
            <v>杨勇</v>
          </cell>
          <cell r="D86">
            <v>2062</v>
          </cell>
          <cell r="E86">
            <v>50</v>
          </cell>
        </row>
        <row r="87">
          <cell r="C87" t="str">
            <v>蒋维</v>
          </cell>
          <cell r="D87">
            <v>709</v>
          </cell>
          <cell r="E87">
            <v>50</v>
          </cell>
        </row>
        <row r="88">
          <cell r="C88" t="str">
            <v>张岩</v>
          </cell>
          <cell r="D88">
            <v>1826</v>
          </cell>
          <cell r="E88">
            <v>50</v>
          </cell>
        </row>
        <row r="89">
          <cell r="C89" t="str">
            <v>厉黔龙</v>
          </cell>
          <cell r="D89">
            <v>1020</v>
          </cell>
          <cell r="E89">
            <v>50</v>
          </cell>
        </row>
        <row r="90">
          <cell r="C90" t="str">
            <v>徐冬梅</v>
          </cell>
          <cell r="D90">
            <v>572</v>
          </cell>
          <cell r="E90">
            <v>50</v>
          </cell>
        </row>
        <row r="91">
          <cell r="C91" t="str">
            <v>刘竹青</v>
          </cell>
          <cell r="D91">
            <v>1698</v>
          </cell>
          <cell r="E91">
            <v>50</v>
          </cell>
        </row>
        <row r="92">
          <cell r="C92" t="str">
            <v>凌思安</v>
          </cell>
          <cell r="D92">
            <v>809</v>
          </cell>
          <cell r="E92">
            <v>50</v>
          </cell>
        </row>
        <row r="93">
          <cell r="C93" t="str">
            <v>吴发立</v>
          </cell>
          <cell r="D93">
            <v>1440</v>
          </cell>
          <cell r="E93" t="str">
            <v>C-</v>
          </cell>
        </row>
        <row r="94">
          <cell r="C94" t="str">
            <v>王光磊</v>
          </cell>
          <cell r="D94">
            <v>2039</v>
          </cell>
        </row>
        <row r="95">
          <cell r="C95" t="str">
            <v>陈志鹏</v>
          </cell>
          <cell r="D95">
            <v>2212</v>
          </cell>
          <cell r="E95">
            <v>50</v>
          </cell>
        </row>
        <row r="96">
          <cell r="C96" t="str">
            <v>荣立飞</v>
          </cell>
          <cell r="D96">
            <v>1147</v>
          </cell>
          <cell r="E96">
            <v>50</v>
          </cell>
        </row>
        <row r="97">
          <cell r="C97" t="str">
            <v>王创超</v>
          </cell>
          <cell r="D97">
            <v>1696</v>
          </cell>
          <cell r="E97">
            <v>50</v>
          </cell>
        </row>
        <row r="98">
          <cell r="C98" t="str">
            <v>侯兴刚</v>
          </cell>
          <cell r="D98">
            <v>2127</v>
          </cell>
          <cell r="E98">
            <v>50</v>
          </cell>
        </row>
        <row r="99">
          <cell r="C99" t="str">
            <v>孙爽</v>
          </cell>
          <cell r="D99">
            <v>10218</v>
          </cell>
          <cell r="E99">
            <v>50</v>
          </cell>
        </row>
        <row r="100">
          <cell r="C100" t="str">
            <v>万鑫波</v>
          </cell>
          <cell r="D100">
            <v>2218</v>
          </cell>
          <cell r="E100">
            <v>50</v>
          </cell>
        </row>
        <row r="101">
          <cell r="C101" t="str">
            <v>孙超</v>
          </cell>
          <cell r="D101">
            <v>1689</v>
          </cell>
          <cell r="E101">
            <v>50</v>
          </cell>
        </row>
        <row r="102">
          <cell r="C102" t="str">
            <v>王昊轩</v>
          </cell>
          <cell r="D102">
            <v>1968</v>
          </cell>
          <cell r="E102">
            <v>50</v>
          </cell>
        </row>
        <row r="103">
          <cell r="C103" t="str">
            <v>袁龙行</v>
          </cell>
          <cell r="D103">
            <v>1972</v>
          </cell>
          <cell r="E103">
            <v>50</v>
          </cell>
        </row>
        <row r="104">
          <cell r="C104" t="str">
            <v>杨瑞馨</v>
          </cell>
          <cell r="D104">
            <v>1961</v>
          </cell>
          <cell r="E104">
            <v>50</v>
          </cell>
        </row>
        <row r="105">
          <cell r="C105" t="str">
            <v>张迪</v>
          </cell>
          <cell r="D105">
            <v>1919</v>
          </cell>
          <cell r="E105">
            <v>50</v>
          </cell>
        </row>
        <row r="106">
          <cell r="C106" t="str">
            <v>崔行</v>
          </cell>
          <cell r="D106">
            <v>2171</v>
          </cell>
          <cell r="E106">
            <v>50</v>
          </cell>
        </row>
        <row r="107">
          <cell r="C107" t="str">
            <v>陈章鸣</v>
          </cell>
          <cell r="D107">
            <v>1261</v>
          </cell>
          <cell r="E107">
            <v>50</v>
          </cell>
        </row>
        <row r="108">
          <cell r="C108" t="str">
            <v>秦江维</v>
          </cell>
          <cell r="D108">
            <v>1531</v>
          </cell>
          <cell r="E108">
            <v>50</v>
          </cell>
        </row>
        <row r="109">
          <cell r="C109" t="str">
            <v>刘彦龙</v>
          </cell>
          <cell r="D109">
            <v>1122</v>
          </cell>
          <cell r="E109">
            <v>50</v>
          </cell>
        </row>
        <row r="110">
          <cell r="C110" t="str">
            <v>龚升俊</v>
          </cell>
          <cell r="D110">
            <v>555</v>
          </cell>
          <cell r="E110">
            <v>50</v>
          </cell>
        </row>
        <row r="111">
          <cell r="C111" t="str">
            <v>杨毅</v>
          </cell>
          <cell r="D111">
            <v>1376</v>
          </cell>
          <cell r="E111">
            <v>50</v>
          </cell>
        </row>
        <row r="112">
          <cell r="C112" t="str">
            <v>余经猷</v>
          </cell>
          <cell r="D112">
            <v>1588</v>
          </cell>
          <cell r="E112">
            <v>50</v>
          </cell>
        </row>
        <row r="113">
          <cell r="C113" t="str">
            <v>邓钲澎</v>
          </cell>
          <cell r="D113">
            <v>1688</v>
          </cell>
          <cell r="E113">
            <v>50</v>
          </cell>
        </row>
        <row r="114">
          <cell r="C114" t="str">
            <v>高佳伟</v>
          </cell>
          <cell r="D114">
            <v>1285</v>
          </cell>
          <cell r="E114">
            <v>50</v>
          </cell>
        </row>
        <row r="115">
          <cell r="C115" t="str">
            <v>罗西兴</v>
          </cell>
          <cell r="D115">
            <v>1323</v>
          </cell>
          <cell r="E115">
            <v>50</v>
          </cell>
        </row>
        <row r="116">
          <cell r="C116" t="str">
            <v>李隆基</v>
          </cell>
          <cell r="D116">
            <v>1388</v>
          </cell>
          <cell r="E116">
            <v>50</v>
          </cell>
        </row>
        <row r="117">
          <cell r="C117" t="str">
            <v>韩雨欣</v>
          </cell>
          <cell r="D117">
            <v>2170</v>
          </cell>
          <cell r="E117">
            <v>50</v>
          </cell>
        </row>
        <row r="118">
          <cell r="C118" t="str">
            <v>刘慧东</v>
          </cell>
          <cell r="D118">
            <v>1326</v>
          </cell>
          <cell r="E118">
            <v>50</v>
          </cell>
        </row>
        <row r="119">
          <cell r="C119" t="str">
            <v>史胜利</v>
          </cell>
          <cell r="D119">
            <v>1962</v>
          </cell>
          <cell r="E119">
            <v>50</v>
          </cell>
        </row>
        <row r="120">
          <cell r="C120" t="str">
            <v>夏冰冰</v>
          </cell>
          <cell r="D120">
            <v>1896</v>
          </cell>
          <cell r="E120" t="str">
            <v>C-</v>
          </cell>
        </row>
        <row r="121">
          <cell r="C121" t="str">
            <v>常锦锋</v>
          </cell>
          <cell r="D121">
            <v>1908</v>
          </cell>
          <cell r="E121">
            <v>50</v>
          </cell>
        </row>
        <row r="122">
          <cell r="C122" t="str">
            <v>路晓梦</v>
          </cell>
          <cell r="D122">
            <v>1865</v>
          </cell>
          <cell r="E122">
            <v>50</v>
          </cell>
        </row>
        <row r="123">
          <cell r="C123" t="str">
            <v>王耀波</v>
          </cell>
          <cell r="D123">
            <v>1973</v>
          </cell>
          <cell r="E123">
            <v>48</v>
          </cell>
        </row>
        <row r="124">
          <cell r="C124" t="str">
            <v>刘珣</v>
          </cell>
          <cell r="D124">
            <v>2200</v>
          </cell>
          <cell r="E124">
            <v>50</v>
          </cell>
        </row>
        <row r="125">
          <cell r="C125" t="str">
            <v>赵浪然</v>
          </cell>
          <cell r="D125">
            <v>2270</v>
          </cell>
          <cell r="E125">
            <v>50</v>
          </cell>
        </row>
        <row r="126">
          <cell r="C126" t="str">
            <v>王永山</v>
          </cell>
          <cell r="D126">
            <v>10209</v>
          </cell>
          <cell r="E126">
            <v>40</v>
          </cell>
        </row>
        <row r="127">
          <cell r="C127" t="str">
            <v>卫鹏</v>
          </cell>
          <cell r="D127">
            <v>1941</v>
          </cell>
          <cell r="E127">
            <v>50</v>
          </cell>
        </row>
        <row r="128">
          <cell r="C128" t="str">
            <v>闫飞飞</v>
          </cell>
          <cell r="D128">
            <v>1837</v>
          </cell>
          <cell r="E128">
            <v>50</v>
          </cell>
        </row>
        <row r="129">
          <cell r="C129" t="str">
            <v>靖哲</v>
          </cell>
          <cell r="D129">
            <v>1438</v>
          </cell>
          <cell r="E129" t="str">
            <v>C-</v>
          </cell>
        </row>
        <row r="130">
          <cell r="C130" t="str">
            <v>孙浩</v>
          </cell>
          <cell r="D130">
            <v>1998</v>
          </cell>
          <cell r="E130">
            <v>50</v>
          </cell>
        </row>
        <row r="131">
          <cell r="C131" t="str">
            <v>李欣宇</v>
          </cell>
          <cell r="D131">
            <v>2003</v>
          </cell>
          <cell r="E131">
            <v>48</v>
          </cell>
        </row>
        <row r="132">
          <cell r="C132" t="str">
            <v>范飞飞</v>
          </cell>
          <cell r="D132">
            <v>1503</v>
          </cell>
          <cell r="E132">
            <v>50</v>
          </cell>
        </row>
        <row r="133">
          <cell r="C133" t="str">
            <v>杜志恒</v>
          </cell>
          <cell r="D133">
            <v>2167</v>
          </cell>
          <cell r="E133">
            <v>50</v>
          </cell>
        </row>
        <row r="134">
          <cell r="C134" t="str">
            <v>李谦</v>
          </cell>
          <cell r="D134">
            <v>2110</v>
          </cell>
          <cell r="E134">
            <v>46</v>
          </cell>
        </row>
        <row r="135">
          <cell r="C135" t="str">
            <v>杨帅</v>
          </cell>
          <cell r="D135">
            <v>1963</v>
          </cell>
          <cell r="E135">
            <v>50</v>
          </cell>
        </row>
        <row r="136">
          <cell r="C136" t="str">
            <v>李刚</v>
          </cell>
          <cell r="D136">
            <v>1567</v>
          </cell>
          <cell r="E136">
            <v>50</v>
          </cell>
        </row>
        <row r="137">
          <cell r="C137" t="str">
            <v>李凡</v>
          </cell>
          <cell r="D137">
            <v>1775</v>
          </cell>
          <cell r="E137">
            <v>48</v>
          </cell>
        </row>
      </sheetData>
    </sheetDataSet>
  </externalBook>
</externalLink>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W73"/>
  <sheetViews>
    <sheetView tabSelected="1" topLeftCell="B1" workbookViewId="0">
      <pane xSplit="2" ySplit="2" topLeftCell="D3" activePane="bottomRight" state="frozen"/>
      <selection activeCell="A1" sqref="A1"/>
      <selection pane="topRight" activeCell="A1" sqref="A1"/>
      <selection pane="bottomLeft" activeCell="A1" sqref="A1"/>
      <selection pane="bottomRight" activeCell="O40" sqref="O40:O64"/>
    </sheetView>
  </sheetViews>
  <sheetFormatPr baseColWidth="8" defaultColWidth="11.2307692307692" defaultRowHeight="16.8"/>
  <cols>
    <col width="27.3846153846154" customWidth="1" style="2" min="1" max="1"/>
    <col width="8.15384615384615" customWidth="1" style="2" min="2" max="2"/>
    <col width="10" customWidth="1" style="2" min="3" max="3"/>
    <col width="9.69230769230769" customWidth="1" style="2" min="4" max="4"/>
    <col width="12.1538461538462" customWidth="1" style="2" min="5" max="5"/>
    <col width="15" customWidth="1" style="2" min="6" max="6"/>
    <col width="12.1538461538462" customWidth="1" style="2" min="7" max="9"/>
    <col width="13.7788461538462" customWidth="1" style="2" min="10" max="10"/>
    <col width="14.8461538461538" customWidth="1" style="2" min="11" max="11"/>
    <col width="12.1538461538462" customWidth="1" style="2" min="12" max="13"/>
    <col width="11.3846153846154" customWidth="1" style="2" min="14" max="14"/>
    <col width="12.6153846153846" customWidth="1" style="3" min="15" max="15"/>
    <col width="56.7211538461538" customWidth="1" style="2" min="16" max="16"/>
    <col width="22.4326923076923" customWidth="1" style="2" min="17" max="17"/>
    <col width="20.5096153846154" customWidth="1" style="2" min="18" max="18"/>
    <col width="21.1538461538462" customWidth="1" style="2" min="19" max="19"/>
    <col width="20.5096153846154" customWidth="1" style="2" min="20" max="20"/>
    <col width="21" customWidth="1" style="2" min="21" max="21"/>
    <col width="17.1538461538462" customWidth="1" style="2" min="22" max="22"/>
    <col width="11.2307692307692" customWidth="1" style="2" min="23" max="16384"/>
  </cols>
  <sheetData>
    <row r="1" ht="17" customHeight="1" s="80">
      <c r="A1" s="4" t="inlineStr">
        <is>
          <t>一级部门</t>
        </is>
      </c>
      <c r="B1" s="4" t="inlineStr">
        <is>
          <t>负责人</t>
        </is>
      </c>
      <c r="C1" s="4" t="inlineStr">
        <is>
          <t>姓名</t>
        </is>
      </c>
      <c r="D1" s="4" t="inlineStr">
        <is>
          <t>工号</t>
        </is>
      </c>
      <c r="E1" s="4" t="inlineStr">
        <is>
          <t>技术级别</t>
        </is>
      </c>
      <c r="F1" s="94" t="inlineStr">
        <is>
          <t>质量分（50）</t>
        </is>
      </c>
      <c r="G1" s="95" t="inlineStr">
        <is>
          <t>工作任务（40）</t>
        </is>
      </c>
      <c r="H1" s="96" t="n"/>
      <c r="I1" s="97" t="n"/>
      <c r="J1" s="42" t="inlineStr">
        <is>
          <t>工作评价（10）</t>
        </is>
      </c>
      <c r="K1" s="97" t="n"/>
      <c r="L1" s="98" t="inlineStr">
        <is>
          <t>加分项（10）</t>
        </is>
      </c>
      <c r="M1" s="99" t="n"/>
      <c r="N1" s="53" t="inlineStr">
        <is>
          <t>绩效总分</t>
        </is>
      </c>
      <c r="O1" s="53" t="inlineStr">
        <is>
          <t>绩效评定</t>
        </is>
      </c>
      <c r="P1" s="54" t="inlineStr">
        <is>
          <t>绩效评价</t>
        </is>
      </c>
      <c r="Q1" s="100" t="inlineStr">
        <is>
          <t>工时情况</t>
        </is>
      </c>
      <c r="R1" s="101" t="n"/>
      <c r="S1" s="101" t="n"/>
      <c r="T1" s="101" t="n"/>
      <c r="U1" s="101" t="n"/>
      <c r="V1" s="99" t="n"/>
    </row>
    <row r="2" ht="34" customHeight="1" s="80">
      <c r="A2" s="102" t="n"/>
      <c r="B2" s="102" t="n"/>
      <c r="C2" s="102" t="n"/>
      <c r="D2" s="102" t="n"/>
      <c r="E2" s="102" t="n"/>
      <c r="F2" s="102" t="n"/>
      <c r="G2" s="27" t="inlineStr">
        <is>
          <t>考核积分</t>
        </is>
      </c>
      <c r="H2" s="28" t="inlineStr">
        <is>
          <t>获得积分</t>
        </is>
      </c>
      <c r="I2" s="45" t="inlineStr">
        <is>
          <t>评价分数</t>
        </is>
      </c>
      <c r="J2" s="46" t="inlineStr">
        <is>
          <t>外部评价</t>
        </is>
      </c>
      <c r="K2" s="47" t="inlineStr">
        <is>
          <t>延长工时情况</t>
        </is>
      </c>
      <c r="L2" s="48" t="inlineStr">
        <is>
          <t>代码评审</t>
        </is>
      </c>
      <c r="M2" s="48" t="inlineStr">
        <is>
          <t>技术贡献</t>
        </is>
      </c>
      <c r="N2" s="103" t="n"/>
      <c r="O2" s="103" t="n"/>
      <c r="P2" s="102" t="n"/>
      <c r="Q2" s="74" t="inlineStr">
        <is>
          <t>月度实际工作日（天）</t>
        </is>
      </c>
      <c r="R2" s="74" t="inlineStr">
        <is>
          <t>月度标准工时（小时）</t>
        </is>
      </c>
      <c r="S2" s="74" t="inlineStr">
        <is>
          <t>月度考勤总工时（小时）</t>
        </is>
      </c>
      <c r="T2" s="74" t="inlineStr">
        <is>
          <t>内控提交工时（小时）</t>
        </is>
      </c>
      <c r="U2" s="74" t="inlineStr">
        <is>
          <t>内控未提交日报次数（次）</t>
        </is>
      </c>
      <c r="V2" s="74" t="inlineStr">
        <is>
          <t>超过22：00打卡次数</t>
        </is>
      </c>
    </row>
    <row r="3" ht="101" customHeight="1" s="80">
      <c r="A3" s="75" t="inlineStr">
        <is>
          <t>集中管控产品线</t>
        </is>
      </c>
      <c r="B3" s="12" t="inlineStr">
        <is>
          <t>付少波</t>
        </is>
      </c>
      <c r="C3" s="75" t="inlineStr">
        <is>
          <t>潘东</t>
        </is>
      </c>
      <c r="D3" s="75" t="inlineStr">
        <is>
          <t>1437</t>
        </is>
      </c>
      <c r="E3" s="75" t="inlineStr">
        <is>
          <t>T6</t>
        </is>
      </c>
      <c r="F3" s="31" t="n">
        <v>50</v>
      </c>
      <c r="G3" s="75" t="n">
        <v>34.2</v>
      </c>
      <c r="H3" s="75" t="n">
        <v>38</v>
      </c>
      <c r="I3" s="75" t="n">
        <v>31</v>
      </c>
      <c r="J3" s="104" t="n">
        <v>7</v>
      </c>
      <c r="K3" s="104" t="n">
        <v>0</v>
      </c>
      <c r="L3" s="104" t="n">
        <v>0</v>
      </c>
      <c r="M3" s="104" t="n">
        <v>0</v>
      </c>
      <c r="N3" s="104" t="n">
        <v>88</v>
      </c>
      <c r="O3" s="57" t="inlineStr">
        <is>
          <t>C+</t>
        </is>
      </c>
      <c r="P3" s="59" t="inlineStr">
        <is>
          <t>完成管控542版本产品报表中心、管控中心模块功能自测以及发现问题修复，并支持治理产品线完成office365 sharepoint技术调研以及研发功能，在没有环境的情况下积极和现场沟通环境以及token等信息高效完成了功能开发以及自测，并支持脱敏系统完成主模块20个xml改造为flex，整体工作表现较好</t>
        </is>
      </c>
      <c r="Q3" s="75" t="n">
        <v>19</v>
      </c>
      <c r="R3" s="75" t="n">
        <v>152</v>
      </c>
      <c r="S3" s="75" t="n">
        <v>152.5</v>
      </c>
      <c r="T3" s="75" t="n">
        <v>152</v>
      </c>
      <c r="U3" s="75" t="n">
        <v>0</v>
      </c>
      <c r="V3" s="75" t="n">
        <v>0</v>
      </c>
    </row>
    <row r="4" ht="84" customHeight="1" s="80">
      <c r="A4" s="75" t="inlineStr">
        <is>
          <t>集中管控产品线</t>
        </is>
      </c>
      <c r="B4" s="105" t="n"/>
      <c r="C4" s="75" t="inlineStr">
        <is>
          <t>王贤团</t>
        </is>
      </c>
      <c r="D4" s="75" t="inlineStr">
        <is>
          <t>1927</t>
        </is>
      </c>
      <c r="E4" s="75" t="inlineStr">
        <is>
          <t>T6</t>
        </is>
      </c>
      <c r="F4" s="31" t="n">
        <v>50</v>
      </c>
      <c r="G4" s="75" t="n">
        <v>34.2</v>
      </c>
      <c r="H4" s="75" t="n">
        <v>38</v>
      </c>
      <c r="I4" s="75" t="n">
        <v>31</v>
      </c>
      <c r="J4" s="104" t="n">
        <v>7</v>
      </c>
      <c r="K4" s="104" t="n">
        <v>0</v>
      </c>
      <c r="L4" s="104" t="n">
        <v>0</v>
      </c>
      <c r="M4" s="104" t="n">
        <v>0</v>
      </c>
      <c r="N4" s="104" t="n">
        <v>88</v>
      </c>
      <c r="O4" s="57" t="inlineStr">
        <is>
          <t>C+</t>
        </is>
      </c>
      <c r="P4" s="59" t="inlineStr">
        <is>
          <t>完成管控产品542版本UEBA、文件溯源、资产中心等模块功能自测以及问题修复，并高效完成管控541F02适配达梦0模式开发以及自测，高效处理kafka的ssl漏洞保证终端产品提测计划，并且完成ndlp542F02和终端541F04版本新增需求的开发，开发质量高联调发现问题少</t>
        </is>
      </c>
      <c r="Q4" s="75" t="n">
        <v>19</v>
      </c>
      <c r="R4" s="75" t="n">
        <v>152</v>
      </c>
      <c r="S4" s="75" t="n">
        <v>157.51</v>
      </c>
      <c r="T4" s="75" t="n">
        <v>152</v>
      </c>
      <c r="U4" s="75" t="n">
        <v>0</v>
      </c>
      <c r="V4" s="75" t="n">
        <v>0</v>
      </c>
    </row>
    <row r="5" ht="68" customHeight="1" s="80">
      <c r="A5" s="75" t="inlineStr">
        <is>
          <t>集中管控产品线</t>
        </is>
      </c>
      <c r="B5" s="105" t="n"/>
      <c r="C5" s="75" t="inlineStr">
        <is>
          <t>郝文涛</t>
        </is>
      </c>
      <c r="D5" s="75" t="inlineStr">
        <is>
          <t>1806</t>
        </is>
      </c>
      <c r="E5" s="75" t="inlineStr">
        <is>
          <t>T6</t>
        </is>
      </c>
      <c r="F5" s="31" t="n">
        <v>50</v>
      </c>
      <c r="G5" s="75" t="n">
        <v>34.2</v>
      </c>
      <c r="H5" s="75" t="n">
        <v>34.32</v>
      </c>
      <c r="I5" s="75" t="n">
        <v>30</v>
      </c>
      <c r="J5" s="104" t="n">
        <v>7</v>
      </c>
      <c r="K5" s="104" t="n">
        <v>0</v>
      </c>
      <c r="L5" s="104" t="n">
        <v>0</v>
      </c>
      <c r="M5" s="104" t="n">
        <v>0</v>
      </c>
      <c r="N5" s="104" t="n">
        <v>87</v>
      </c>
      <c r="O5" s="68" t="inlineStr">
        <is>
          <t>C</t>
        </is>
      </c>
      <c r="P5" s="59" t="inlineStr">
        <is>
          <t>支持数据库审计3.5.0版本开发以及测试过程中问题修复，完成数审flex改造、dm0适配任务，测试期间积极配合修复bug，除自身bug外针对指派给离职同事积极熟悉并修改，总计完成37个bug的修复，保证数审第三轮按期提测</t>
        </is>
      </c>
      <c r="Q5" s="75" t="n">
        <v>18</v>
      </c>
      <c r="R5" s="75" t="n">
        <v>152</v>
      </c>
      <c r="S5" s="75" t="n">
        <v>133.61</v>
      </c>
      <c r="T5" s="75" t="n">
        <v>123.5</v>
      </c>
      <c r="U5" s="75" t="n">
        <v>0</v>
      </c>
      <c r="V5" s="75" t="n">
        <v>0</v>
      </c>
    </row>
    <row r="6" ht="68" customHeight="1" s="80">
      <c r="A6" s="75" t="inlineStr">
        <is>
          <t>集中管控产品线</t>
        </is>
      </c>
      <c r="B6" s="105" t="n"/>
      <c r="C6" s="75" t="inlineStr">
        <is>
          <t>王泽文</t>
        </is>
      </c>
      <c r="D6" s="75" t="inlineStr">
        <is>
          <t>1974</t>
        </is>
      </c>
      <c r="E6" s="75" t="inlineStr">
        <is>
          <t>T6</t>
        </is>
      </c>
      <c r="F6" s="31" t="n">
        <v>50</v>
      </c>
      <c r="G6" s="75" t="n">
        <v>34.2</v>
      </c>
      <c r="H6" s="75" t="n">
        <v>36.65</v>
      </c>
      <c r="I6" s="75" t="n">
        <v>30</v>
      </c>
      <c r="J6" s="104" t="n">
        <v>7</v>
      </c>
      <c r="K6" s="104" t="n">
        <v>0</v>
      </c>
      <c r="L6" s="104" t="n">
        <v>0</v>
      </c>
      <c r="M6" s="104" t="n">
        <v>0</v>
      </c>
      <c r="N6" s="104" t="n">
        <v>87</v>
      </c>
      <c r="O6" s="68" t="inlineStr">
        <is>
          <t>C</t>
        </is>
      </c>
      <c r="P6" s="59" t="inlineStr">
        <is>
          <t>完成浙商项目3个二开需求开发以及测试支持，支持高法、徽商、邮储、浦发、安盟、国寿等项目反馈的项目问题以及需求，其中高法项目问题修复难度较大，多次沟通确认方案，按时完成了项目支持任务</t>
        </is>
      </c>
      <c r="Q6" s="75" t="n">
        <v>19</v>
      </c>
      <c r="R6" s="75" t="n">
        <v>152</v>
      </c>
      <c r="S6" s="75" t="n">
        <v>149.73</v>
      </c>
      <c r="T6" s="75" t="n">
        <v>146.5</v>
      </c>
      <c r="U6" s="75" t="n">
        <v>0</v>
      </c>
      <c r="V6" s="75" t="n">
        <v>0</v>
      </c>
    </row>
    <row r="7" ht="68" customHeight="1" s="80">
      <c r="A7" s="75" t="inlineStr">
        <is>
          <t>集中管控产品线</t>
        </is>
      </c>
      <c r="B7" s="105" t="n"/>
      <c r="C7" s="75" t="inlineStr">
        <is>
          <t>侯文广</t>
        </is>
      </c>
      <c r="D7" s="75" t="inlineStr">
        <is>
          <t>1777</t>
        </is>
      </c>
      <c r="E7" s="75" t="inlineStr">
        <is>
          <t>T6</t>
        </is>
      </c>
      <c r="F7" s="31" t="n">
        <v>50</v>
      </c>
      <c r="G7" s="75" t="n">
        <v>34.2</v>
      </c>
      <c r="H7" s="75" t="n">
        <v>34.63</v>
      </c>
      <c r="I7" s="75" t="n">
        <v>30</v>
      </c>
      <c r="J7" s="104" t="n">
        <v>7</v>
      </c>
      <c r="K7" s="104" t="n">
        <v>0</v>
      </c>
      <c r="L7" s="104" t="n">
        <v>0</v>
      </c>
      <c r="M7" s="104" t="n">
        <v>0</v>
      </c>
      <c r="N7" s="104" t="n">
        <v>87</v>
      </c>
      <c r="O7" s="68" t="inlineStr">
        <is>
          <t>C</t>
        </is>
      </c>
      <c r="P7" s="59" t="inlineStr">
        <is>
          <t>支持安盟现场完成dm切换、clickhouse切换以及现场功能指标验证，并完成兴业消费、太原公安、国寿项目现场反馈问题的修改并自测提交测试，并完成产品版本中部分功能的自测保证了产品整体进度</t>
        </is>
      </c>
      <c r="Q7" s="75" t="n">
        <v>19</v>
      </c>
      <c r="R7" s="75" t="n">
        <v>152</v>
      </c>
      <c r="S7" s="75" t="n">
        <v>143.01</v>
      </c>
      <c r="T7" s="75" t="n">
        <v>138</v>
      </c>
      <c r="U7" s="75" t="n">
        <v>2</v>
      </c>
      <c r="V7" s="75" t="n">
        <v>0</v>
      </c>
    </row>
    <row r="8" ht="68" customHeight="1" s="80">
      <c r="A8" s="75" t="inlineStr">
        <is>
          <t>集中管控产品线</t>
        </is>
      </c>
      <c r="B8" s="105" t="n"/>
      <c r="C8" s="75" t="inlineStr">
        <is>
          <t>白海洋</t>
        </is>
      </c>
      <c r="D8" s="75" t="inlineStr">
        <is>
          <t>1065</t>
        </is>
      </c>
      <c r="E8" s="75" t="inlineStr">
        <is>
          <t>T8</t>
        </is>
      </c>
      <c r="F8" s="31" t="n">
        <v>50</v>
      </c>
      <c r="G8" s="75" t="n">
        <v>45.6</v>
      </c>
      <c r="H8" s="75" t="n">
        <v>47.1</v>
      </c>
      <c r="I8" s="75" t="n">
        <v>30</v>
      </c>
      <c r="J8" s="104" t="n">
        <v>7</v>
      </c>
      <c r="K8" s="104" t="n">
        <v>0</v>
      </c>
      <c r="L8" s="104" t="n">
        <v>0</v>
      </c>
      <c r="M8" s="104" t="n">
        <v>0</v>
      </c>
      <c r="N8" s="104" t="n">
        <v>87</v>
      </c>
      <c r="O8" s="68" t="inlineStr">
        <is>
          <t>C</t>
        </is>
      </c>
      <c r="P8" s="59" t="inlineStr">
        <is>
          <t>安盟项目现场紧急支持ui集成，完成6个产品的现场集成修复任务，并完成治理、统一平台、终端、运维、数据库审计平台等产品的前端需求研发工作，项目方面完成华瑞银行、国信等项目现场问题处理，工作按期完成</t>
        </is>
      </c>
      <c r="Q8" s="75" t="n">
        <v>19</v>
      </c>
      <c r="R8" s="75" t="n">
        <v>152</v>
      </c>
      <c r="S8" s="75" t="n">
        <v>156.76</v>
      </c>
      <c r="T8" s="75" t="n">
        <v>147.5</v>
      </c>
      <c r="U8" s="75" t="n">
        <v>0</v>
      </c>
      <c r="V8" s="75" t="n">
        <v>0</v>
      </c>
    </row>
    <row r="9" ht="68" customHeight="1" s="80">
      <c r="A9" s="75" t="inlineStr">
        <is>
          <t>集中管控产品线</t>
        </is>
      </c>
      <c r="B9" s="105" t="n"/>
      <c r="C9" s="75" t="inlineStr">
        <is>
          <t>刘蓬</t>
        </is>
      </c>
      <c r="D9" s="75" t="inlineStr">
        <is>
          <t>1281</t>
        </is>
      </c>
      <c r="E9" s="75" t="inlineStr">
        <is>
          <t>T7</t>
        </is>
      </c>
      <c r="F9" s="31" t="n">
        <v>50</v>
      </c>
      <c r="G9" s="75" t="n">
        <v>41.8</v>
      </c>
      <c r="H9" s="75" t="n">
        <v>44.77</v>
      </c>
      <c r="I9" s="75" t="n">
        <v>30</v>
      </c>
      <c r="J9" s="104" t="n">
        <v>7</v>
      </c>
      <c r="K9" s="104" t="n">
        <v>0</v>
      </c>
      <c r="L9" s="104" t="n">
        <v>0</v>
      </c>
      <c r="M9" s="104" t="n">
        <v>0</v>
      </c>
      <c r="N9" s="104" t="n">
        <v>87</v>
      </c>
      <c r="O9" s="68" t="inlineStr">
        <is>
          <t>C</t>
        </is>
      </c>
      <c r="P9" s="61" t="inlineStr">
        <is>
          <t>支持内控和数据库审计3.5.0版本，内控完成审批、周报、认证、考勤等模块功能需求开发以及问题修复，数据库审计完成3.5.0版本前端需求开发以及测试支持工作，数审完成bug修复27个，整体工作表现较好</t>
        </is>
      </c>
      <c r="Q9" s="75" t="n">
        <v>19</v>
      </c>
      <c r="R9" s="75" t="n">
        <v>152</v>
      </c>
      <c r="S9" s="75" t="n">
        <v>166.1</v>
      </c>
      <c r="T9" s="75" t="n">
        <v>162</v>
      </c>
      <c r="U9" s="75" t="n">
        <v>1</v>
      </c>
      <c r="V9" s="75" t="n">
        <v>1</v>
      </c>
    </row>
    <row r="10" ht="68" customHeight="1" s="80">
      <c r="A10" s="75" t="inlineStr">
        <is>
          <t>集中管控产品线</t>
        </is>
      </c>
      <c r="B10" s="105" t="n"/>
      <c r="C10" s="75" t="inlineStr">
        <is>
          <t>任建强</t>
        </is>
      </c>
      <c r="D10" s="75" t="inlineStr">
        <is>
          <t>2217</t>
        </is>
      </c>
      <c r="E10" s="75" t="inlineStr">
        <is>
          <t>T2</t>
        </is>
      </c>
      <c r="F10" s="31" t="n">
        <v>48</v>
      </c>
      <c r="G10" s="75" t="n">
        <v>19</v>
      </c>
      <c r="H10" s="75" t="n">
        <v>20.68</v>
      </c>
      <c r="I10" s="75" t="n">
        <v>30</v>
      </c>
      <c r="J10" s="104" t="n">
        <v>7</v>
      </c>
      <c r="K10" s="104" t="n">
        <v>0</v>
      </c>
      <c r="L10" s="104" t="n">
        <v>0</v>
      </c>
      <c r="M10" s="104" t="n">
        <v>0</v>
      </c>
      <c r="N10" s="104" t="n">
        <v>85</v>
      </c>
      <c r="O10" s="57" t="inlineStr">
        <is>
          <t>C-</t>
        </is>
      </c>
      <c r="P10" s="61" t="inlineStr">
        <is>
          <t>主要负责终端541F03、F04版本前端页面新增需求功能开发，功能开发进度正常，但问题修复过程中自测欠缺导致新引入，需要加强自身对终端业务的理解，后续能高效支持终端产品和项目的前端研发工作</t>
        </is>
      </c>
      <c r="Q10" s="75" t="n">
        <v>19</v>
      </c>
      <c r="R10" s="75" t="n">
        <v>152</v>
      </c>
      <c r="S10" s="75" t="n">
        <v>145.88</v>
      </c>
      <c r="T10" s="75" t="n">
        <v>141</v>
      </c>
      <c r="U10" s="75" t="n">
        <v>2</v>
      </c>
      <c r="V10" s="75" t="n">
        <v>0</v>
      </c>
    </row>
    <row r="11" ht="68" customHeight="1" s="80">
      <c r="A11" s="75" t="inlineStr">
        <is>
          <t>集中管控产品线</t>
        </is>
      </c>
      <c r="B11" s="106" t="n"/>
      <c r="C11" s="75" t="inlineStr">
        <is>
          <t>樊英</t>
        </is>
      </c>
      <c r="D11" s="75" t="inlineStr">
        <is>
          <t>1809</t>
        </is>
      </c>
      <c r="E11" s="75" t="inlineStr">
        <is>
          <t>T4</t>
        </is>
      </c>
      <c r="F11" s="31" t="n">
        <v>50</v>
      </c>
      <c r="G11" s="75" t="n">
        <v>26.6</v>
      </c>
      <c r="H11" s="75" t="n">
        <v>27.29</v>
      </c>
      <c r="I11" s="75" t="n">
        <v>30</v>
      </c>
      <c r="J11" s="104" t="n">
        <v>7</v>
      </c>
      <c r="K11" s="104" t="n">
        <v>0</v>
      </c>
      <c r="L11" s="104" t="n">
        <v>0</v>
      </c>
      <c r="M11" s="104" t="n">
        <v>0</v>
      </c>
      <c r="N11" s="104" t="n">
        <v>87</v>
      </c>
      <c r="O11" s="68" t="inlineStr">
        <is>
          <t>C</t>
        </is>
      </c>
      <c r="P11" s="61" t="inlineStr">
        <is>
          <t>支持数据治理产品以及安盟项目的前端开发以及问题修复工作，安盟项目完成治理产品相关ui适配，治理方面出产品本身功能开发以及问题修复外还支持阳关电源项目问题修复，按时完成开发任务</t>
        </is>
      </c>
      <c r="Q11" s="75" t="n">
        <v>19</v>
      </c>
      <c r="R11" s="75" t="n">
        <v>152</v>
      </c>
      <c r="S11" s="75" t="n">
        <v>150.96</v>
      </c>
      <c r="T11" s="75" t="n">
        <v>159.76</v>
      </c>
      <c r="U11" s="75" t="n">
        <v>0</v>
      </c>
      <c r="V11" s="75" t="n">
        <v>0</v>
      </c>
    </row>
    <row r="12" ht="387" customHeight="1" s="80">
      <c r="A12" s="75" t="inlineStr">
        <is>
          <t>数据防泄漏产品线</t>
        </is>
      </c>
      <c r="B12" s="7" t="inlineStr">
        <is>
          <t>韩振国</t>
        </is>
      </c>
      <c r="C12" s="75" t="inlineStr">
        <is>
          <t>张迎泽</t>
        </is>
      </c>
      <c r="D12" s="75" t="inlineStr">
        <is>
          <t>1248</t>
        </is>
      </c>
      <c r="E12" s="75" t="inlineStr">
        <is>
          <t>T8</t>
        </is>
      </c>
      <c r="F12" s="68" t="n">
        <v>50</v>
      </c>
      <c r="G12" s="75" t="inlineStr">
        <is>
          <t>45.6</t>
        </is>
      </c>
      <c r="H12" s="75" t="inlineStr">
        <is>
          <t>47.41</t>
        </is>
      </c>
      <c r="I12" s="75" t="inlineStr">
        <is>
          <t>30</t>
        </is>
      </c>
      <c r="J12" s="68" t="n">
        <v>4</v>
      </c>
      <c r="K12" s="68" t="n">
        <v>0</v>
      </c>
      <c r="L12" s="68" t="n">
        <v>0</v>
      </c>
      <c r="M12" s="68" t="n">
        <v>0</v>
      </c>
      <c r="N12" s="68">
        <f>I12+J12+K12+L12+M12+F12</f>
        <v/>
      </c>
      <c r="O12" s="68" t="inlineStr">
        <is>
          <t>C</t>
        </is>
      </c>
      <c r="P12" s="67" t="inlineStr">
        <is>
          <t>本月主要负责跟踪产品V542-F01、F02需求沟通、设计评审、提测和预发布，存储V523南大通用适配跟进。项目上主要跟踪浦银、安盟、统战部、银河、九江、广西农商、长安、中银、28s、浦发、国寿、晋城、广电、市场监督、数达、人保、信托、财险、LLC项目等18个项目。其中跟踪浦银国际V520~V542平滑升级，跟踪LC项目达梦0、前端框架集成、redis集群适配，跟进统战部fbody不发送蓝信问题，银河证券跟踪虚拟邮箱开发、东方通授权过期、服务器宕机问题等，九江外发超时优化需求评估，广西农商IPV6、病毒管理方案评估，中银基金收发统计、mta问题现场测试、登录问题协助处理，跟踪28s-arm环境k8s服务启动、现场静态代码漏洞修复、前后端依赖整理，浦发信创改造、国产组件适配方案评估，国寿事件不上报问题排查，广东联合电子统一平台无法登录问题协助排查，市场监督总局邮件延迟排查，重庆数达事件缺失问题排查处理(磁盘超过80%引起),跟踪人保健康审批通知问题,跟进上海信托exchange发送邮件通知问题,人保财险邮件队列堆积问题处理。其中银河证券、统战部、中银基金均投产上线成功。日常工作与统一平台、审计组件沟通产品和项目版本的联调、提测时间节点，跟踪联调问题单、测试bug单状态督促相关人员及时修复。小组周计划、周报、绩效文档整理，成员工作任务验收，严格把控产品和项目的提测进度。完成任务16个，其中高难度任务3个，整体表现良好。</t>
        </is>
      </c>
      <c r="Q12" s="75" t="inlineStr">
        <is>
          <t>19.0</t>
        </is>
      </c>
      <c r="R12" s="75" t="inlineStr">
        <is>
          <t>152.00</t>
        </is>
      </c>
      <c r="S12" s="75" t="inlineStr">
        <is>
          <t>129.39</t>
        </is>
      </c>
      <c r="T12" s="75" t="inlineStr">
        <is>
          <t>129.5</t>
        </is>
      </c>
      <c r="U12" s="75" t="n">
        <v>0</v>
      </c>
      <c r="V12" s="75" t="inlineStr">
        <is>
          <t>0</t>
        </is>
      </c>
    </row>
    <row r="13" ht="135" customHeight="1" s="80">
      <c r="A13" s="75" t="inlineStr">
        <is>
          <t>数据防泄漏产品线</t>
        </is>
      </c>
      <c r="B13" s="105" t="n"/>
      <c r="C13" s="75" t="inlineStr">
        <is>
          <t>李忠鹏</t>
        </is>
      </c>
      <c r="D13" s="75" t="inlineStr">
        <is>
          <t>1712</t>
        </is>
      </c>
      <c r="E13" s="75" t="inlineStr">
        <is>
          <t>T8</t>
        </is>
      </c>
      <c r="F13" s="68" t="n">
        <v>50</v>
      </c>
      <c r="G13" s="75" t="inlineStr">
        <is>
          <t>45.6</t>
        </is>
      </c>
      <c r="H13" s="75" t="inlineStr">
        <is>
          <t>46.0</t>
        </is>
      </c>
      <c r="I13" s="75" t="inlineStr">
        <is>
          <t>30</t>
        </is>
      </c>
      <c r="J13" s="68" t="n">
        <v>4</v>
      </c>
      <c r="K13" s="68" t="n">
        <v>0</v>
      </c>
      <c r="L13" s="68" t="n">
        <v>1</v>
      </c>
      <c r="M13" s="68" t="n">
        <v>0</v>
      </c>
      <c r="N13" s="68">
        <f>I13+J13+K13+L13+M13+F13</f>
        <v/>
      </c>
      <c r="O13" s="68" t="inlineStr">
        <is>
          <t>C</t>
        </is>
      </c>
      <c r="P13" s="67" t="inlineStr">
        <is>
          <t>本月主要负责产品V542F01的整体功能联调问题处理和发起V542F01第一、二轮提测邮件+项目代码合并等工作内容，其中插入了支持虚拟的系统邮箱账号发送邮件通知功能设计、syslog支持根据目的IP过滤日志信息功能设计等设计以及统战部紧急插入任务-incident-统战部-fbody通知改造方案；下半月主要负责V542F02的新功能需求及功能设计开发等工作，对银河证券 LC等项目进行协助支持完成；共完成任务13个。整体工作表现良好。整体工作表现良好。</t>
        </is>
      </c>
      <c r="Q13" s="75" t="inlineStr">
        <is>
          <t>19.0</t>
        </is>
      </c>
      <c r="R13" s="75" t="inlineStr">
        <is>
          <t>152.00</t>
        </is>
      </c>
      <c r="S13" s="75" t="inlineStr">
        <is>
          <t>164.76</t>
        </is>
      </c>
      <c r="T13" s="75" t="inlineStr">
        <is>
          <t>160.0</t>
        </is>
      </c>
      <c r="U13" s="75" t="n">
        <v>0</v>
      </c>
      <c r="V13" s="75" t="inlineStr">
        <is>
          <t>1</t>
        </is>
      </c>
    </row>
    <row r="14" ht="101" customHeight="1" s="80">
      <c r="A14" s="75" t="inlineStr">
        <is>
          <t>数据防泄漏产品线</t>
        </is>
      </c>
      <c r="B14" s="105" t="n"/>
      <c r="C14" s="75" t="inlineStr">
        <is>
          <t>郭帅</t>
        </is>
      </c>
      <c r="D14" s="75" t="inlineStr">
        <is>
          <t>1719</t>
        </is>
      </c>
      <c r="E14" s="75" t="inlineStr">
        <is>
          <t>T6</t>
        </is>
      </c>
      <c r="F14" s="68" t="n">
        <v>50</v>
      </c>
      <c r="G14" s="75" t="inlineStr">
        <is>
          <t>34.2</t>
        </is>
      </c>
      <c r="H14" s="75" t="inlineStr">
        <is>
          <t>34.77</t>
        </is>
      </c>
      <c r="I14" s="75" t="inlineStr">
        <is>
          <t>30</t>
        </is>
      </c>
      <c r="J14" s="68" t="n">
        <v>4</v>
      </c>
      <c r="K14" s="68" t="n">
        <v>0</v>
      </c>
      <c r="L14" s="68" t="n">
        <v>0</v>
      </c>
      <c r="M14" s="68" t="n">
        <v>0</v>
      </c>
      <c r="N14" s="68">
        <f>I14+J14+K14+L14+M14+F14</f>
        <v/>
      </c>
      <c r="O14" s="68" t="inlineStr">
        <is>
          <t>C</t>
        </is>
      </c>
      <c r="P14" s="67" t="inlineStr">
        <is>
          <t>本月主要负责统战部项目流量DLP策略fbody事件通知开发，syslog支持根据目的IP过滤日志信息功能开发+中间表sql整理，第一轮成都城管项目测试提测支持，银河证券现场平滑升级支持，存储DLP项目熟悉，产品F02冒烟测试以及bug修改。共完成任务11个。整体工作表现良好。整体工作表现良好。</t>
        </is>
      </c>
      <c r="Q14" s="75" t="inlineStr">
        <is>
          <t>19.0</t>
        </is>
      </c>
      <c r="R14" s="75" t="inlineStr">
        <is>
          <t>152.00</t>
        </is>
      </c>
      <c r="S14" s="75" t="inlineStr">
        <is>
          <t>137.50</t>
        </is>
      </c>
      <c r="T14" s="75" t="inlineStr">
        <is>
          <t>139.0</t>
        </is>
      </c>
      <c r="U14" s="75" t="n">
        <v>0</v>
      </c>
      <c r="V14" s="75" t="inlineStr">
        <is>
          <t>0</t>
        </is>
      </c>
    </row>
    <row r="15" ht="168" customHeight="1" s="80">
      <c r="A15" s="75" t="inlineStr">
        <is>
          <t>数据防泄漏产品线</t>
        </is>
      </c>
      <c r="B15" s="105" t="n"/>
      <c r="C15" s="75" t="inlineStr">
        <is>
          <t>王会闯</t>
        </is>
      </c>
      <c r="D15" s="75" t="inlineStr">
        <is>
          <t>1821</t>
        </is>
      </c>
      <c r="E15" s="75" t="inlineStr">
        <is>
          <t>T7</t>
        </is>
      </c>
      <c r="F15" s="68" t="n">
        <v>50</v>
      </c>
      <c r="G15" s="75" t="inlineStr">
        <is>
          <t>41.8</t>
        </is>
      </c>
      <c r="H15" s="75" t="inlineStr">
        <is>
          <t>42.33</t>
        </is>
      </c>
      <c r="I15" s="75" t="inlineStr">
        <is>
          <t>30</t>
        </is>
      </c>
      <c r="J15" s="68" t="n">
        <v>6</v>
      </c>
      <c r="K15" s="68" t="n">
        <v>0</v>
      </c>
      <c r="L15" s="68" t="n">
        <v>5</v>
      </c>
      <c r="M15" s="68" t="n">
        <v>2</v>
      </c>
      <c r="N15" s="68" t="n">
        <v>91</v>
      </c>
      <c r="O15" s="57" t="inlineStr">
        <is>
          <t>C+</t>
        </is>
      </c>
      <c r="P15" s="67" t="inlineStr">
        <is>
          <t>本月主要负责安盟项目前端集成前端开发及支持数据防泄漏产品V542-F02版本前端优化，主要解决安盟项目前端qiankun嵌套方案推进及qiankun嵌套时样式隔离方案优化与验证，以及数据防泄漏产品V542-F02版本流量策略优化等功能,在安盟项目中实验并完成多层前端qiankun嵌套逻辑开发,共完成任务8个，其中普通任务6个，高难度任务2个(前端多层qiankun嵌套实现及qiankun内部样式隔离方案优化).鉴于长期在安盟LC现场支持，完成前端集成工作，并且多次牺牲周末时间去现场支持开发，辅助解决其他产线的前端问题，综合表现优秀</t>
        </is>
      </c>
      <c r="Q15" s="75" t="inlineStr">
        <is>
          <t>19.0</t>
        </is>
      </c>
      <c r="R15" s="75" t="inlineStr">
        <is>
          <t>152.00</t>
        </is>
      </c>
      <c r="S15" s="75" t="inlineStr">
        <is>
          <t>37.61</t>
        </is>
      </c>
      <c r="T15" s="75" t="inlineStr">
        <is>
          <t>144.0</t>
        </is>
      </c>
      <c r="U15" s="75" t="n">
        <v>0</v>
      </c>
      <c r="V15" s="75" t="inlineStr">
        <is>
          <t>0</t>
        </is>
      </c>
    </row>
    <row r="16" ht="101" customHeight="1" s="80">
      <c r="A16" s="75" t="inlineStr">
        <is>
          <t>数据防泄漏产品线</t>
        </is>
      </c>
      <c r="B16" s="105" t="n"/>
      <c r="C16" s="75" t="inlineStr">
        <is>
          <t>魏磊</t>
        </is>
      </c>
      <c r="D16" s="75" t="inlineStr">
        <is>
          <t>1931</t>
        </is>
      </c>
      <c r="E16" s="75" t="inlineStr">
        <is>
          <t>T6</t>
        </is>
      </c>
      <c r="F16" s="68" t="n">
        <v>50</v>
      </c>
      <c r="G16" s="75" t="inlineStr">
        <is>
          <t>34.2</t>
        </is>
      </c>
      <c r="H16" s="75" t="inlineStr">
        <is>
          <t>37.77</t>
        </is>
      </c>
      <c r="I16" s="75" t="inlineStr">
        <is>
          <t>31</t>
        </is>
      </c>
      <c r="J16" s="68" t="n">
        <v>3</v>
      </c>
      <c r="K16" s="68" t="n">
        <v>0</v>
      </c>
      <c r="L16" s="68" t="n">
        <v>0</v>
      </c>
      <c r="M16" s="68" t="n">
        <v>0</v>
      </c>
      <c r="N16" s="68">
        <f>I16+J16+K16+L16+M16+F16</f>
        <v/>
      </c>
      <c r="O16" s="68" t="inlineStr">
        <is>
          <t>C</t>
        </is>
      </c>
      <c r="P16" s="67" t="inlineStr">
        <is>
          <t>本月主要负责产品v542-f02 syslog sql以及bug修复。项目上支持军工28s项目 增加arm流水线,解决现场arm服务启动问题，静态扫描bug，增加baseverseion01打包流水线，整理现场前后端依赖。成都城管项目平滑升级，人保用户同步问题设计，去数据库初步设计。协助处理晋城大数据项目告警日志问题。整体工作表现良好。</t>
        </is>
      </c>
      <c r="Q16" s="75" t="inlineStr">
        <is>
          <t>19.0</t>
        </is>
      </c>
      <c r="R16" s="75" t="inlineStr">
        <is>
          <t>152.00</t>
        </is>
      </c>
      <c r="S16" s="75" t="inlineStr">
        <is>
          <t>96.48</t>
        </is>
      </c>
      <c r="T16" s="75" t="inlineStr">
        <is>
          <t>151.0</t>
        </is>
      </c>
      <c r="U16" s="75" t="n">
        <v>0</v>
      </c>
      <c r="V16" s="75" t="inlineStr">
        <is>
          <t>0</t>
        </is>
      </c>
    </row>
    <row r="17" ht="185" customHeight="1" s="80">
      <c r="A17" s="75" t="inlineStr">
        <is>
          <t>数据防泄漏产品线</t>
        </is>
      </c>
      <c r="B17" s="105" t="n"/>
      <c r="C17" s="75" t="inlineStr">
        <is>
          <t>张镇</t>
        </is>
      </c>
      <c r="D17" s="75" t="inlineStr">
        <is>
          <t>2190</t>
        </is>
      </c>
      <c r="E17" s="75" t="inlineStr">
        <is>
          <t>T4</t>
        </is>
      </c>
      <c r="F17" s="68" t="n">
        <v>50</v>
      </c>
      <c r="G17" s="75" t="inlineStr">
        <is>
          <t>26.6</t>
        </is>
      </c>
      <c r="H17" s="75" t="inlineStr">
        <is>
          <t>28.51</t>
        </is>
      </c>
      <c r="I17" s="75" t="inlineStr">
        <is>
          <t>30</t>
        </is>
      </c>
      <c r="J17" s="68" t="n">
        <v>4</v>
      </c>
      <c r="K17" s="68" t="n">
        <v>0</v>
      </c>
      <c r="L17" s="68" t="n">
        <v>0</v>
      </c>
      <c r="M17" s="68" t="n">
        <v>0</v>
      </c>
      <c r="N17" s="68">
        <f>I17+J17+K17+L17+M17+F17</f>
        <v/>
      </c>
      <c r="O17" s="68" t="inlineStr">
        <is>
          <t>C</t>
        </is>
      </c>
      <c r="P17" s="67" t="inlineStr">
        <is>
          <t>本月主要进行了产品V542F01--第一、二轮功能整理联调、项目合并问题联调、打包文档整理+542F01升级包功能验证+协助542F01提测、测试支持，bug修改等。V542-F02-5.4.1B01-V5.4.2F02平滑升级验证、第一轮测试支持，bug修改等；
项目：安盟LC--项目现场升级支持；LC项目-按照LC操作日志规范进行修改日志（platform进程）；天津农商平滑升级支持
日常：打包方式添加西安打包节点并验证、亚晶、梓源工作交接等。共完成任务10个，其中低难度任务10个。整体工作表现良好。</t>
        </is>
      </c>
      <c r="Q17" s="75" t="inlineStr">
        <is>
          <t>19.0</t>
        </is>
      </c>
      <c r="R17" s="75" t="inlineStr">
        <is>
          <t>152.00</t>
        </is>
      </c>
      <c r="S17" s="75" t="inlineStr">
        <is>
          <t>157.24</t>
        </is>
      </c>
      <c r="T17" s="75" t="inlineStr">
        <is>
          <t>155.0</t>
        </is>
      </c>
      <c r="U17" s="75" t="n">
        <v>0</v>
      </c>
      <c r="V17" s="75" t="inlineStr">
        <is>
          <t>1</t>
        </is>
      </c>
    </row>
    <row r="18" ht="135" customHeight="1" s="80">
      <c r="A18" s="75" t="inlineStr">
        <is>
          <t>数据防泄漏产品线</t>
        </is>
      </c>
      <c r="B18" s="105" t="n"/>
      <c r="C18" s="75" t="inlineStr">
        <is>
          <t>刘丰</t>
        </is>
      </c>
      <c r="D18" s="75" t="inlineStr">
        <is>
          <t>2065</t>
        </is>
      </c>
      <c r="E18" s="75" t="inlineStr">
        <is>
          <t>T7</t>
        </is>
      </c>
      <c r="F18" s="68" t="n">
        <v>50</v>
      </c>
      <c r="G18" s="75" t="inlineStr">
        <is>
          <t>41.8</t>
        </is>
      </c>
      <c r="H18" s="75" t="inlineStr">
        <is>
          <t>42.16</t>
        </is>
      </c>
      <c r="I18" s="75" t="inlineStr">
        <is>
          <t>30</t>
        </is>
      </c>
      <c r="J18" s="68" t="n">
        <v>4</v>
      </c>
      <c r="K18" s="68" t="n">
        <v>0</v>
      </c>
      <c r="L18" s="68" t="n">
        <v>0</v>
      </c>
      <c r="M18" s="68" t="n">
        <v>1</v>
      </c>
      <c r="N18" s="68">
        <f>I18+J18+K18+L18+M18+F18</f>
        <v/>
      </c>
      <c r="O18" s="68" t="inlineStr">
        <is>
          <t>C</t>
        </is>
      </c>
      <c r="P18" s="67" t="inlineStr">
        <is>
          <t>本月主要支持安盟lc项目数据库切换为达梦；安盟LC项目部署达梦数据库，进行sql大小写敏感测试验证；中银基金项目服务异常排查；中银基金测试smtp占满redis链接问题；安盟LC项目制作V542版本镜像；中银基金项目编写大key清理脚本；上海信托项目，使用微软api给exchange邮箱发送通知邮件；人保健康项目修复加密审批邮件不发送审批通知问题。共完成8个任务，其中普通任务6个，高难度任务2个，整体工作表现良好。给与C</t>
        </is>
      </c>
      <c r="Q18" s="75" t="inlineStr">
        <is>
          <t>18.0</t>
        </is>
      </c>
      <c r="R18" s="75" t="inlineStr">
        <is>
          <t>152.00</t>
        </is>
      </c>
      <c r="S18" s="75" t="inlineStr">
        <is>
          <t>153.95</t>
        </is>
      </c>
      <c r="T18" s="75" t="inlineStr">
        <is>
          <t>154.5</t>
        </is>
      </c>
      <c r="U18" s="75" t="n">
        <v>0</v>
      </c>
      <c r="V18" s="75" t="inlineStr">
        <is>
          <t>0</t>
        </is>
      </c>
    </row>
    <row r="19" ht="68" customHeight="1" s="80">
      <c r="A19" s="75" t="inlineStr">
        <is>
          <t>数据防泄漏产品线</t>
        </is>
      </c>
      <c r="B19" s="105" t="n"/>
      <c r="C19" s="75" t="inlineStr">
        <is>
          <t>赵梓源</t>
        </is>
      </c>
      <c r="D19" s="75" t="inlineStr">
        <is>
          <t>2151</t>
        </is>
      </c>
      <c r="E19" s="75" t="inlineStr">
        <is>
          <t>T4</t>
        </is>
      </c>
      <c r="F19" s="68" t="n">
        <v>50</v>
      </c>
      <c r="G19" s="37" t="n"/>
      <c r="H19" s="37" t="n"/>
      <c r="I19" s="68" t="n">
        <v>30</v>
      </c>
      <c r="J19" s="68" t="n">
        <v>4</v>
      </c>
      <c r="K19" s="68" t="n">
        <v>0</v>
      </c>
      <c r="L19" s="68" t="n">
        <v>0</v>
      </c>
      <c r="M19" s="68" t="n">
        <v>0</v>
      </c>
      <c r="N19" s="68">
        <f>I19+J19+K19+L19+M19+F19</f>
        <v/>
      </c>
      <c r="O19" s="68" t="inlineStr">
        <is>
          <t>C</t>
        </is>
      </c>
      <c r="P19" s="67" t="inlineStr">
        <is>
          <t>本月主要负责产品V542-F01 虚拟邮箱调研和适配开发，syslog失败重传优化，支持第一二轮bug修改。同时支持安盟LC项目日志json格式输出适配等。其中普通任务6个，高难度1个，整体表现良好，本月已离职</t>
        </is>
      </c>
      <c r="Q19" s="37" t="n"/>
      <c r="R19" s="37" t="n"/>
      <c r="S19" s="37" t="n"/>
      <c r="T19" s="37" t="n"/>
      <c r="U19" s="37" t="n"/>
      <c r="V19" s="37" t="n"/>
    </row>
    <row r="20" ht="118" customHeight="1" s="80">
      <c r="A20" s="75" t="inlineStr">
        <is>
          <t>数据防泄漏产品线</t>
        </is>
      </c>
      <c r="B20" s="105" t="n"/>
      <c r="C20" s="75" t="inlineStr">
        <is>
          <t>杨海超</t>
        </is>
      </c>
      <c r="D20" s="75" t="inlineStr">
        <is>
          <t>10211</t>
        </is>
      </c>
      <c r="E20" s="75" t="inlineStr">
        <is>
          <t>T2</t>
        </is>
      </c>
      <c r="F20" s="68" t="n">
        <v>50</v>
      </c>
      <c r="G20" s="75" t="inlineStr">
        <is>
          <t>19.0</t>
        </is>
      </c>
      <c r="H20" s="75" t="inlineStr">
        <is>
          <t>21.13</t>
        </is>
      </c>
      <c r="I20" s="75" t="inlineStr">
        <is>
          <t>31</t>
        </is>
      </c>
      <c r="J20" s="68" t="n">
        <v>4</v>
      </c>
      <c r="K20" s="68" t="n">
        <v>0</v>
      </c>
      <c r="L20" s="68" t="n">
        <v>0</v>
      </c>
      <c r="M20" s="68" t="n">
        <v>0</v>
      </c>
      <c r="N20" s="68">
        <f>I20+J20+K20+L20+M20+F20</f>
        <v/>
      </c>
      <c r="O20" s="68" t="inlineStr">
        <is>
          <t>C</t>
        </is>
      </c>
      <c r="P20" s="67" t="inlineStr">
        <is>
          <t>一月份在数据库审计产品线做支持，在支持过程中深入研究数据库审计系统的业务逻辑，通过实际操作和测试，熟悉了系统的各项功能模块和业务流程。负责数审系统第二轮提测前的冒烟测试和后续BUG修改，跟踪缺陷修复进度，对修复后的缺陷进行回归测试，验证修复效果，确保问题彻底解决。共计完成12个任务，其中低难度任务10个，中等难度任务2个。给与</t>
        </is>
      </c>
      <c r="Q20" s="75" t="inlineStr">
        <is>
          <t>19.0</t>
        </is>
      </c>
      <c r="R20" s="75" t="inlineStr">
        <is>
          <t>152.00</t>
        </is>
      </c>
      <c r="S20" s="75" t="inlineStr">
        <is>
          <t>148.23</t>
        </is>
      </c>
      <c r="T20" s="75" t="inlineStr">
        <is>
          <t>145.0</t>
        </is>
      </c>
      <c r="U20" s="75" t="inlineStr">
        <is>
          <t>0</t>
        </is>
      </c>
      <c r="V20" s="75" t="inlineStr">
        <is>
          <t>0</t>
        </is>
      </c>
    </row>
    <row r="21" ht="185" customHeight="1" s="80">
      <c r="A21" s="75" t="inlineStr">
        <is>
          <t>数据防泄漏产品线</t>
        </is>
      </c>
      <c r="B21" s="105" t="n"/>
      <c r="C21" s="75" t="inlineStr">
        <is>
          <t>王宇</t>
        </is>
      </c>
      <c r="D21" s="75" t="inlineStr">
        <is>
          <t>1392</t>
        </is>
      </c>
      <c r="E21" s="75" t="inlineStr">
        <is>
          <t>T6</t>
        </is>
      </c>
      <c r="F21" s="68" t="n">
        <v>50</v>
      </c>
      <c r="G21" s="75" t="inlineStr">
        <is>
          <t>34.2</t>
        </is>
      </c>
      <c r="H21" s="75" t="inlineStr">
        <is>
          <t>34.5</t>
        </is>
      </c>
      <c r="I21" s="75" t="inlineStr">
        <is>
          <t>30</t>
        </is>
      </c>
      <c r="J21" s="68" t="n">
        <v>0</v>
      </c>
      <c r="K21" s="68" t="n">
        <v>0</v>
      </c>
      <c r="L21" s="68" t="n">
        <v>0</v>
      </c>
      <c r="M21" s="68" t="n">
        <v>0</v>
      </c>
      <c r="N21" s="68" t="n">
        <v>80</v>
      </c>
      <c r="O21" s="68" t="inlineStr">
        <is>
          <t>C</t>
        </is>
      </c>
      <c r="P21" s="67" t="inlineStr">
        <is>
          <t>本月的工作主要集中在围绕策略匹配、服务文档完善、代码合入及测试、环境清理、问题排查与调试等多个方向展开。重点完成了策略匹配流程的补充说明、输入输出Json字段文档的更新、虚拟机磁盘清理和月度绩效表格的输出工作；同时针对ssl证书、kafka调试、postfix服务启动、邮件阻塞传输等问题进行了深入排查和修复
中银基金完成邮件发送阻塞重传功能的设计实现，人保项目针对生产环境中smtp服务长时间运行后出现阻塞的问题进行了定位；浙商行项目对策略匹配处理超时问题进行了排查
本月完成14个中级任务,1个低级任务。给予C评价</t>
        </is>
      </c>
      <c r="Q21" s="75" t="inlineStr">
        <is>
          <t>19.0</t>
        </is>
      </c>
      <c r="R21" s="75" t="inlineStr">
        <is>
          <t>152.00</t>
        </is>
      </c>
      <c r="S21" s="75" t="inlineStr">
        <is>
          <t>152.65</t>
        </is>
      </c>
      <c r="T21" s="75" t="inlineStr">
        <is>
          <t>156.0</t>
        </is>
      </c>
      <c r="U21" s="75" t="inlineStr">
        <is>
          <t>0</t>
        </is>
      </c>
      <c r="V21" s="75" t="inlineStr">
        <is>
          <t>0</t>
        </is>
      </c>
    </row>
    <row r="22" ht="152" customHeight="1" s="80">
      <c r="A22" s="75" t="inlineStr">
        <is>
          <t>数据防泄漏产品线</t>
        </is>
      </c>
      <c r="B22" s="105" t="n"/>
      <c r="C22" s="75" t="inlineStr">
        <is>
          <t>刘泽铭</t>
        </is>
      </c>
      <c r="D22" s="75" t="inlineStr">
        <is>
          <t>10221</t>
        </is>
      </c>
      <c r="E22" s="75" t="inlineStr">
        <is>
          <t>T1</t>
        </is>
      </c>
      <c r="F22" s="68" t="n">
        <v>50</v>
      </c>
      <c r="G22" s="75" t="inlineStr">
        <is>
          <t>19.0</t>
        </is>
      </c>
      <c r="H22" s="75" t="inlineStr">
        <is>
          <t>43.93</t>
        </is>
      </c>
      <c r="I22" s="75" t="inlineStr">
        <is>
          <t>40</t>
        </is>
      </c>
      <c r="J22" s="68" t="n">
        <v>0</v>
      </c>
      <c r="K22" s="68" t="n">
        <v>0</v>
      </c>
      <c r="L22" s="68" t="n">
        <v>0</v>
      </c>
      <c r="M22" s="68" t="n">
        <v>0</v>
      </c>
      <c r="N22" s="68">
        <f>SUM(F22+I22+J22+K22+L22+M22)</f>
        <v/>
      </c>
      <c r="O22" s="68" t="inlineStr">
        <is>
          <t>C</t>
        </is>
      </c>
      <c r="P22" s="67" t="inlineStr">
        <is>
          <t>本月的主要工作集中在V542第三轮测试中出现的问题处理，分析退信模板的实现逻辑，完成将imap中的密送人添加到eml文件中；提取pop3协议中的密送人，制作了4k，16k，200k和2000k大小的http报文，能够上报事件； 日常任务进行policy服务和smtpfilter服务的代码整理和功能测试； 
项目上成都城管项目支持驱动的替换，了解VXLAN协议结构，进行vxlan功能的环境搭建和测试，长安银行http部分不上报的问题排查
本月完成12个中级任务。</t>
        </is>
      </c>
      <c r="Q22" s="75" t="inlineStr">
        <is>
          <t>19.0</t>
        </is>
      </c>
      <c r="R22" s="75" t="inlineStr">
        <is>
          <t>152.00</t>
        </is>
      </c>
      <c r="S22" s="75" t="inlineStr">
        <is>
          <t>183.03</t>
        </is>
      </c>
      <c r="T22" s="75" t="inlineStr">
        <is>
          <t>175.5</t>
        </is>
      </c>
      <c r="U22" s="75" t="inlineStr">
        <is>
          <t>0</t>
        </is>
      </c>
      <c r="V22" s="75" t="inlineStr">
        <is>
          <t>0</t>
        </is>
      </c>
    </row>
    <row r="23" ht="168" customHeight="1" s="80">
      <c r="A23" s="75" t="inlineStr">
        <is>
          <t>数据防泄漏产品线</t>
        </is>
      </c>
      <c r="B23" s="105" t="n"/>
      <c r="C23" s="75" t="inlineStr">
        <is>
          <t>孙渝龙</t>
        </is>
      </c>
      <c r="D23" s="75" t="n">
        <v>2221</v>
      </c>
      <c r="E23" s="75" t="inlineStr">
        <is>
          <t>T2</t>
        </is>
      </c>
      <c r="F23" s="68" t="n">
        <v>50</v>
      </c>
      <c r="G23" s="75" t="inlineStr">
        <is>
          <t>19.0</t>
        </is>
      </c>
      <c r="H23" s="75" t="inlineStr">
        <is>
          <t>33.65</t>
        </is>
      </c>
      <c r="I23" s="75" t="inlineStr">
        <is>
          <t>37</t>
        </is>
      </c>
      <c r="J23" s="68" t="n">
        <v>4</v>
      </c>
      <c r="K23" s="68" t="n">
        <v>0</v>
      </c>
      <c r="L23" s="68" t="n">
        <v>0</v>
      </c>
      <c r="M23" s="68" t="n">
        <v>0</v>
      </c>
      <c r="N23" s="68">
        <f>SUM(F23+I23+J23+K23+L23+M23)</f>
        <v/>
      </c>
      <c r="O23" s="57" t="inlineStr">
        <is>
          <t>C+</t>
        </is>
      </c>
      <c r="P23" s="67" t="inlineStr">
        <is>
          <t>本月的主要工作集中在虚拟化环境设置、HTTP上行流量检测、JSON模块重构、Capture模块改造、Kafka SSL支持以及相关平台和工具链的问题排查展开工作。整体上，我们在代码重构、系统优化、跨团队支持等方面均取得了较大进展，同时也遇到了一些编译、环境及网络连通性的问题，也都主意跟进解决；
在进行capture工程架构优化过程，处理了很多疑难问题，进行了代码的优化和性能的提升，加入工作不长的时间就主动进行架构调整，是值得肯定的。
本月完成5个中级任务 。</t>
        </is>
      </c>
      <c r="Q23" s="75" t="inlineStr">
        <is>
          <t>18.0</t>
        </is>
      </c>
      <c r="R23" s="75" t="inlineStr">
        <is>
          <t>152.00</t>
        </is>
      </c>
      <c r="S23" s="75" t="inlineStr">
        <is>
          <t>170.16</t>
        </is>
      </c>
      <c r="T23" s="75" t="inlineStr">
        <is>
          <t>165.5</t>
        </is>
      </c>
      <c r="U23" s="75" t="inlineStr">
        <is>
          <t>1</t>
        </is>
      </c>
      <c r="V23" s="75" t="inlineStr">
        <is>
          <t>1</t>
        </is>
      </c>
    </row>
    <row r="24" ht="168" customHeight="1" s="80">
      <c r="A24" s="75" t="inlineStr">
        <is>
          <t>数据防泄漏产品线</t>
        </is>
      </c>
      <c r="B24" s="105" t="n"/>
      <c r="C24" s="75" t="inlineStr">
        <is>
          <t>罗志成</t>
        </is>
      </c>
      <c r="D24" s="75" t="inlineStr">
        <is>
          <t>0856</t>
        </is>
      </c>
      <c r="E24" s="75" t="inlineStr">
        <is>
          <t>T8</t>
        </is>
      </c>
      <c r="F24" s="68" t="n">
        <v>50</v>
      </c>
      <c r="G24" s="68" t="inlineStr">
        <is>
          <t>45.6</t>
        </is>
      </c>
      <c r="H24" s="68" t="inlineStr">
        <is>
          <t>46.41</t>
        </is>
      </c>
      <c r="I24" s="68" t="inlineStr">
        <is>
          <t>30</t>
        </is>
      </c>
      <c r="J24" s="68" t="n">
        <v>0</v>
      </c>
      <c r="K24" s="68" t="n">
        <v>0</v>
      </c>
      <c r="L24" s="68" t="n">
        <v>0</v>
      </c>
      <c r="M24" s="68" t="n">
        <v>0</v>
      </c>
      <c r="N24" s="68" t="n">
        <v>86</v>
      </c>
      <c r="O24" s="68" t="inlineStr">
        <is>
          <t>C</t>
        </is>
      </c>
      <c r="P24" s="61" t="inlineStr">
        <is>
          <t>本月主要负责浦发银行项目邮件dlp项目、浙商银行邮件dlp项目、太平邮件dlp项目等项目的研发及项目管理工作；其中，浦发银行项目重点参与信创版本的改造内容工时评估工作；浙商行项目主要参与生产环境线上检测器内存CPU占用率高的性能优化和测试工作。本月共完成任务10个，其中普通任务8个，高难度任务2个。本月所负责项目的进度正常，积极支持重点项目的设计类工作，负责线上问题的定位处理，及时与项目经理沟通交流共同推动项目进度。
备注：春节前请假，故存在多次内控日报未提交的情况。</t>
        </is>
      </c>
      <c r="Q24" s="68" t="inlineStr">
        <is>
          <t>19.0</t>
        </is>
      </c>
      <c r="R24" s="68" t="n">
        <v>152</v>
      </c>
      <c r="S24" s="68" t="n">
        <v>170.13</v>
      </c>
      <c r="T24" s="68" t="inlineStr">
        <is>
          <t>153.0</t>
        </is>
      </c>
      <c r="U24" s="68" t="n">
        <v>4</v>
      </c>
      <c r="V24" s="68" t="inlineStr">
        <is>
          <t>2</t>
        </is>
      </c>
    </row>
    <row r="25" ht="168" customHeight="1" s="80">
      <c r="A25" s="75" t="inlineStr">
        <is>
          <t>数据防泄漏产品线</t>
        </is>
      </c>
      <c r="B25" s="105" t="n"/>
      <c r="C25" s="75" t="inlineStr">
        <is>
          <t>李富平</t>
        </is>
      </c>
      <c r="D25" s="75" t="inlineStr">
        <is>
          <t>1883</t>
        </is>
      </c>
      <c r="E25" s="75" t="inlineStr">
        <is>
          <t>T5</t>
        </is>
      </c>
      <c r="F25" s="68" t="n">
        <v>50</v>
      </c>
      <c r="G25" s="68" t="inlineStr">
        <is>
          <t>30.4</t>
        </is>
      </c>
      <c r="H25" s="68" t="inlineStr">
        <is>
          <t>31.17</t>
        </is>
      </c>
      <c r="I25" s="68" t="inlineStr">
        <is>
          <t>30</t>
        </is>
      </c>
      <c r="J25" s="68" t="n">
        <v>0</v>
      </c>
      <c r="K25" s="68" t="n">
        <v>0</v>
      </c>
      <c r="L25" s="68" t="n">
        <v>0</v>
      </c>
      <c r="M25" s="68" t="n">
        <v>0</v>
      </c>
      <c r="N25" s="68" t="n">
        <v>86</v>
      </c>
      <c r="O25" s="68" t="inlineStr">
        <is>
          <t>C</t>
        </is>
      </c>
      <c r="P25" s="61" t="inlineStr">
        <is>
          <t>本月负责浙商银行项目、浦发银行项目、苏州银行项目的研发任务。重点负责浙商银行性能优化，处理内存过高问题，完成浙第1、2轮性能优化及测试支持工作；浦发银行项目完成漏洞扫描和扫描安全性测试缺陷问题处理和测试支持工作。本月共完成任务10个，其中普通任务8个，中难度任务2个。本月所负责项目的进度正常，版本提测未出现任何质量问题，整体工作状态良好:积极支持项目组处理各重点项目的线上问题，各个项目提测并按规定完成投产工作，输出质量良好。
备注：春节前请假，故存在多次内控日报未提交的情况。</t>
        </is>
      </c>
      <c r="Q25" s="68" t="inlineStr">
        <is>
          <t>19.0</t>
        </is>
      </c>
      <c r="R25" s="68" t="n">
        <v>152</v>
      </c>
      <c r="S25" s="68" t="n">
        <v>126.88</v>
      </c>
      <c r="T25" s="68" t="inlineStr">
        <is>
          <t>130.5</t>
        </is>
      </c>
      <c r="U25" s="68" t="inlineStr">
        <is>
          <t>3</t>
        </is>
      </c>
      <c r="V25" s="68" t="inlineStr">
        <is>
          <t>0</t>
        </is>
      </c>
    </row>
    <row r="26" ht="185" customHeight="1" s="80">
      <c r="A26" s="75" t="inlineStr">
        <is>
          <t>数据防泄漏产品线</t>
        </is>
      </c>
      <c r="B26" s="105" t="n"/>
      <c r="C26" s="75" t="inlineStr">
        <is>
          <t>孙业民</t>
        </is>
      </c>
      <c r="D26" s="75" t="inlineStr">
        <is>
          <t>2140</t>
        </is>
      </c>
      <c r="E26" s="75" t="inlineStr">
        <is>
          <t>T2</t>
        </is>
      </c>
      <c r="F26" s="68" t="n">
        <v>50</v>
      </c>
      <c r="G26" s="68" t="inlineStr">
        <is>
          <t>19.0</t>
        </is>
      </c>
      <c r="H26" s="68" t="inlineStr">
        <is>
          <t>33.13</t>
        </is>
      </c>
      <c r="I26" s="68" t="inlineStr">
        <is>
          <t>37</t>
        </is>
      </c>
      <c r="J26" s="68" t="n">
        <v>0</v>
      </c>
      <c r="K26" s="68" t="n">
        <v>0</v>
      </c>
      <c r="L26" s="68" t="n">
        <v>0</v>
      </c>
      <c r="M26" s="68" t="n">
        <v>0</v>
      </c>
      <c r="N26" s="68" t="n">
        <v>87</v>
      </c>
      <c r="O26" s="68" t="inlineStr">
        <is>
          <t>C</t>
        </is>
      </c>
      <c r="P26" s="61" t="inlineStr">
        <is>
          <t>本月主要负责交通银行、交银租赁、浦发银行、浦发卡中心、江苏银行、苏州银行、中银消金、厦门国际等项目，主要以生产投产支持、运维保障为主；重点参与线上问题定位以及修复、支持项目投产，顺利保障多个项目投产后系统稳定运行；本月共完成14项普通任务,3项困难工作。出差至浦发银行、交通银行、浦发卡中心等项目的客户现场提供运维保障支持工作，保障了重点项目系统的稳定运行。
备注：由于202501整月都在客户现场出差支持，出差地点频繁变动导致漏打卡的情况，存在考勤工时、内控工时低于标准工时的情况。</t>
        </is>
      </c>
      <c r="Q26" s="68" t="inlineStr">
        <is>
          <t>19.0</t>
        </is>
      </c>
      <c r="R26" s="68" t="n">
        <v>152</v>
      </c>
      <c r="S26" s="68" t="n">
        <v>106.2</v>
      </c>
      <c r="T26" s="68" t="inlineStr">
        <is>
          <t>144.5</t>
        </is>
      </c>
      <c r="U26" s="68" t="inlineStr">
        <is>
          <t>1</t>
        </is>
      </c>
      <c r="V26" s="68" t="inlineStr">
        <is>
          <t>0</t>
        </is>
      </c>
    </row>
    <row r="27" ht="137" customHeight="1" s="80">
      <c r="A27" s="75" t="inlineStr">
        <is>
          <t>数据交换产品线</t>
        </is>
      </c>
      <c r="B27" s="12" t="inlineStr">
        <is>
          <t>刘旺</t>
        </is>
      </c>
      <c r="C27" s="13" t="inlineStr">
        <is>
          <t>翟盼</t>
        </is>
      </c>
      <c r="D27" s="13" t="inlineStr">
        <is>
          <t>2195</t>
        </is>
      </c>
      <c r="E27" s="75" t="inlineStr">
        <is>
          <t>T8</t>
        </is>
      </c>
      <c r="F27" s="35">
        <f>VLOOKUP(C27,[1]质量分!C:E,3,FALSE)</f>
        <v/>
      </c>
      <c r="G27" s="35">
        <f>VLOOKUP(C27,[1]系统导出数据!B:M,4,FALSE)</f>
        <v/>
      </c>
      <c r="H27" s="35">
        <f>VLOOKUP(D27,[1]系统导出数据!C:N,4,FALSE)</f>
        <v/>
      </c>
      <c r="I27" s="35">
        <f>VLOOKUP(D27,[1]系统导出数据!C:N,5,FALSE)</f>
        <v/>
      </c>
      <c r="J27" s="35" t="n">
        <v>3</v>
      </c>
      <c r="K27" s="35" t="n"/>
      <c r="L27" s="51" t="n"/>
      <c r="M27" s="51" t="n"/>
      <c r="N27" s="35">
        <f>SUM(F27,I27:J27)</f>
        <v/>
      </c>
      <c r="O27" s="68" t="inlineStr">
        <is>
          <t>C</t>
        </is>
      </c>
      <c r="P27" s="63" t="inlineStr">
        <is>
          <t>本月主要负责跨网跨域数据交换代理功能开发以及数据审核系统设计以及实现。包括完成代理系统与审核系统文件断点上传实现；完成审核系统菜单权限初始化完善以及安装部署适配；完成数据所据安全检查策略模板、交换权限策略、通道权限后端实现以及安全审核策略下发接口实现；完成分类分级、清洗、脱敏数据处理、接口、表、流程设计以及开发,完成清洗、分类分级、脱敏策略对接以及监管系统对接bug处理，共完成任务10个，其中中等难度任务6个、高难度任务4个，工作积极负责，总体表现合格。</t>
        </is>
      </c>
      <c r="Q27" s="51">
        <f>VLOOKUP(C27,[1]系统导出数据!B:M,7,FALSE)</f>
        <v/>
      </c>
      <c r="R27" s="51">
        <f>VLOOKUP(C27,[1]系统导出数据!B:M,8,FALSE)</f>
        <v/>
      </c>
      <c r="S27" s="51">
        <f>VLOOKUP(C27,[1]系统导出数据!B:M,9,FALSE)</f>
        <v/>
      </c>
      <c r="T27" s="51">
        <f>VLOOKUP(C27,[1]系统导出数据!B:M,10,FALSE)</f>
        <v/>
      </c>
      <c r="U27" s="51">
        <f>VLOOKUP(C27,[1]系统导出数据!B:M,11,FALSE)</f>
        <v/>
      </c>
      <c r="V27" s="51">
        <f>VLOOKUP(C27,[1]系统导出数据!B:M,12,FALSE)</f>
        <v/>
      </c>
    </row>
    <row r="28" ht="183" customHeight="1" s="80">
      <c r="A28" s="75" t="inlineStr">
        <is>
          <t>数据交换产品线</t>
        </is>
      </c>
      <c r="B28" s="106" t="n"/>
      <c r="C28" s="13" t="inlineStr">
        <is>
          <t>张鹏飞</t>
        </is>
      </c>
      <c r="D28" s="13" t="inlineStr">
        <is>
          <t>1259</t>
        </is>
      </c>
      <c r="E28" s="75" t="inlineStr">
        <is>
          <t>T7</t>
        </is>
      </c>
      <c r="F28" s="35">
        <f>VLOOKUP(C28,[1]质量分!C:E,3,FALSE)</f>
        <v/>
      </c>
      <c r="G28" s="35">
        <f>VLOOKUP(C28,[1]系统导出数据!B:M,4,FALSE)</f>
        <v/>
      </c>
      <c r="H28" s="35">
        <f>VLOOKUP(D28,[1]系统导出数据!C:N,4,FALSE)</f>
        <v/>
      </c>
      <c r="I28" s="35">
        <f>VLOOKUP(D28,[1]系统导出数据!C:N,5,FALSE)</f>
        <v/>
      </c>
      <c r="J28" s="35" t="n">
        <v>5</v>
      </c>
      <c r="K28" s="35" t="n"/>
      <c r="L28" s="51" t="n"/>
      <c r="M28" s="51" t="n"/>
      <c r="N28" s="35">
        <f>SUM(F28,I28,J28,K28,L28,M28)</f>
        <v/>
      </c>
      <c r="O28" s="57" t="inlineStr">
        <is>
          <t>C+</t>
        </is>
      </c>
      <c r="P28" s="63" t="inlineStr">
        <is>
          <t>本月主要负责跨网文件管理与交换系统、KWKY数据安全审核系统、数据安全代理系统功能开发以及广西出入境项目、贵港移动警务项目支持。完成跨网文件管理与交换系统kafka ssl与logstash ssl适配完善；完成跨网文件管理与交换系统V521F03版本需求设计以及敏感次数可配后端逻辑开发自验；完成KWKY数据安全审核系统office、图片文件清洗转换逻辑实现，完成数据交换代理SDK集成完善以及审核系统对接实现；完成广西贵港移动警务项目视频交换通道中断问题排查处理；完成视频交换系统广西出入境项目鼎桥私有协议对接实现。共完成6个中等难度任务、3个高等难度任务，在多个产品以及项目中来回支持，在公司没有测试环境情况下完成视频交换系统与鼎桥视频平台对接，工作认真负责，总体表现较好。</t>
        </is>
      </c>
      <c r="Q28" s="51">
        <f>VLOOKUP(C28,[1]系统导出数据!B:M,7,FALSE)</f>
        <v/>
      </c>
      <c r="R28" s="51">
        <f>VLOOKUP(C28,[1]系统导出数据!B:M,8,FALSE)</f>
        <v/>
      </c>
      <c r="S28" s="51">
        <f>VLOOKUP(C28,[1]系统导出数据!B:M,9,FALSE)</f>
        <v/>
      </c>
      <c r="T28" s="51">
        <f>VLOOKUP(C28,[1]系统导出数据!B:M,10,FALSE)</f>
        <v/>
      </c>
      <c r="U28" s="51">
        <f>VLOOKUP(C28,[1]系统导出数据!B:M,11,FALSE)</f>
        <v/>
      </c>
      <c r="V28" s="51">
        <f>VLOOKUP(C28,[1]系统导出数据!B:M,12,FALSE)</f>
        <v/>
      </c>
    </row>
    <row r="29" ht="101" customHeight="1" s="80">
      <c r="A29" s="75" t="inlineStr">
        <is>
          <t>军工业务线</t>
        </is>
      </c>
      <c r="B29" s="12" t="inlineStr">
        <is>
          <t>袁朝</t>
        </is>
      </c>
      <c r="C29" s="21" t="inlineStr">
        <is>
          <t>康钧威</t>
        </is>
      </c>
      <c r="D29" s="21" t="inlineStr">
        <is>
          <t>1111</t>
        </is>
      </c>
      <c r="E29" s="21" t="inlineStr">
        <is>
          <t>T6</t>
        </is>
      </c>
      <c r="F29" s="69" t="n">
        <v>45</v>
      </c>
      <c r="G29" s="69" t="n">
        <v>34.2</v>
      </c>
      <c r="H29" s="69" t="n">
        <v>35.25</v>
      </c>
      <c r="I29" s="69" t="n">
        <v>30</v>
      </c>
      <c r="J29" s="69" t="n">
        <v>5</v>
      </c>
      <c r="K29" s="69" t="n">
        <v>0</v>
      </c>
      <c r="L29" s="69" t="n"/>
      <c r="M29" s="69" t="n"/>
      <c r="N29" s="69">
        <f>F29+I29+J29</f>
        <v/>
      </c>
      <c r="O29" s="68" t="inlineStr">
        <is>
          <t>C</t>
        </is>
      </c>
      <c r="P29" s="70" t="inlineStr">
        <is>
          <t>本月主要参与数据库备份系统、KWKY安全运维监管、YC二期、YC上庄等4个项目。完成安全管理软件windows部署改造组件替换、YC二期的安全测试问题回归，上庄代码接手开发，完成中级任务15个。未出现延期问题，工作态度符合岗位要求，技术能力符合岗位要求，整体表现符合岗位要求。</t>
        </is>
      </c>
      <c r="Q29" s="76" t="n">
        <v>19</v>
      </c>
      <c r="R29" s="76" t="n">
        <v>152</v>
      </c>
      <c r="S29" s="76" t="n">
        <v>146.63</v>
      </c>
      <c r="T29" s="76" t="n">
        <v>141</v>
      </c>
      <c r="U29" s="76" t="n">
        <v>0</v>
      </c>
      <c r="V29" s="76" t="n">
        <v>0</v>
      </c>
    </row>
    <row r="30" ht="84" customHeight="1" s="80">
      <c r="A30" s="75" t="inlineStr">
        <is>
          <t>军工业务线</t>
        </is>
      </c>
      <c r="B30" s="105" t="n"/>
      <c r="C30" s="21" t="inlineStr">
        <is>
          <t>李远明</t>
        </is>
      </c>
      <c r="D30" s="21" t="inlineStr">
        <is>
          <t>1386</t>
        </is>
      </c>
      <c r="E30" s="21" t="inlineStr">
        <is>
          <t>T6</t>
        </is>
      </c>
      <c r="F30" s="69" t="n">
        <v>45</v>
      </c>
      <c r="G30" s="69" t="n">
        <v>34.2</v>
      </c>
      <c r="H30" s="69" t="n">
        <v>46.5</v>
      </c>
      <c r="I30" s="69" t="n">
        <v>33</v>
      </c>
      <c r="J30" s="69" t="n">
        <v>5</v>
      </c>
      <c r="K30" s="69" t="n">
        <v>0</v>
      </c>
      <c r="L30" s="69" t="n"/>
      <c r="M30" s="69" t="n"/>
      <c r="N30" s="69">
        <f>F30+I30+J30</f>
        <v/>
      </c>
      <c r="O30" s="68" t="inlineStr">
        <is>
          <t>C</t>
        </is>
      </c>
      <c r="P30" s="70" t="inlineStr">
        <is>
          <t>本月主要负责了参与28S某部中台项目.YC27等2个项目，重点参与代码检查问题修复、前后端联调问题修复、文件编写、YC27代码交接等。共完成了中级任务2件。未出现延期问题，工作态度符合岗位要求，技术能力符合岗位要求，整体表现符合岗位要求。</t>
        </is>
      </c>
      <c r="Q30" s="76" t="n">
        <v>19</v>
      </c>
      <c r="R30" s="76" t="n">
        <v>152</v>
      </c>
      <c r="S30" s="76" t="n">
        <v>188.83</v>
      </c>
      <c r="T30" s="76" t="n">
        <v>186</v>
      </c>
      <c r="U30" s="76" t="n">
        <v>0</v>
      </c>
      <c r="V30" s="76" t="n">
        <v>0</v>
      </c>
    </row>
    <row r="31" ht="84" customHeight="1" s="80">
      <c r="A31" s="75" t="inlineStr">
        <is>
          <t>军工业务线</t>
        </is>
      </c>
      <c r="B31" s="105" t="n"/>
      <c r="C31" s="21" t="inlineStr">
        <is>
          <t>周子峰</t>
        </is>
      </c>
      <c r="D31" s="21" t="inlineStr">
        <is>
          <t>2054</t>
        </is>
      </c>
      <c r="E31" s="21" t="inlineStr">
        <is>
          <t>T6</t>
        </is>
      </c>
      <c r="F31" s="69" t="n">
        <v>45</v>
      </c>
      <c r="G31" s="69" t="n">
        <v>30.6</v>
      </c>
      <c r="H31" s="69" t="n">
        <v>26</v>
      </c>
      <c r="I31" s="69" t="n">
        <v>15</v>
      </c>
      <c r="J31" s="69" t="n">
        <v>5</v>
      </c>
      <c r="K31" s="69" t="n">
        <v>0</v>
      </c>
      <c r="L31" s="69" t="n"/>
      <c r="M31" s="69" t="n"/>
      <c r="N31" s="69">
        <f>F31+I31+J31</f>
        <v/>
      </c>
      <c r="O31" s="69" t="inlineStr">
        <is>
          <t>C</t>
        </is>
      </c>
      <c r="P31" s="71" t="inlineStr">
        <is>
          <t>本月主要参与YC二期、YC27等2个项目。完成27现场保障、优化功能更新上线、27sma更新测试支持、安全测试问题修复等工作内容。完成中级任务5个。未出现延期问题，工作态度符合岗位要求，技术能力符合岗位要求，整体表现符合岗位要求。</t>
        </is>
      </c>
      <c r="Q31" s="76" t="n">
        <v>17</v>
      </c>
      <c r="R31" s="76" t="n">
        <v>136</v>
      </c>
      <c r="S31" s="76" t="n">
        <v>122.85</v>
      </c>
      <c r="T31" s="76" t="n">
        <v>104</v>
      </c>
      <c r="U31" s="76" t="n">
        <v>0</v>
      </c>
      <c r="V31" s="76" t="n">
        <v>0</v>
      </c>
    </row>
    <row r="32" ht="101" customHeight="1" s="80">
      <c r="A32" s="75" t="inlineStr">
        <is>
          <t>军工业务线</t>
        </is>
      </c>
      <c r="B32" s="105" t="n"/>
      <c r="C32" s="21" t="inlineStr">
        <is>
          <t>蒋维</t>
        </is>
      </c>
      <c r="D32" s="21" t="inlineStr">
        <is>
          <t>0709</t>
        </is>
      </c>
      <c r="E32" s="21" t="inlineStr">
        <is>
          <t>T7</t>
        </is>
      </c>
      <c r="F32" s="69" t="n">
        <v>48</v>
      </c>
      <c r="G32" s="69" t="n">
        <v>41.8</v>
      </c>
      <c r="H32" s="69" t="n">
        <v>42.13</v>
      </c>
      <c r="I32" s="69" t="n">
        <v>30</v>
      </c>
      <c r="J32" s="69" t="n">
        <v>5</v>
      </c>
      <c r="K32" s="69" t="n">
        <v>0</v>
      </c>
      <c r="L32" s="69" t="n"/>
      <c r="M32" s="69" t="n"/>
      <c r="N32" s="69">
        <f>F32+I32+J32</f>
        <v/>
      </c>
      <c r="O32" s="66" t="inlineStr">
        <is>
          <t>C+</t>
        </is>
      </c>
      <c r="P32" s="70" t="inlineStr">
        <is>
          <t>本月主要参与LC数据安全系统建设、数据库安全审计系统产品开发、YC27等4个项目。完成LC现场安装部署，功能调试问题处理、文档材料编写、hbase数据流量解析等内容，完成中级任务4个，高级任务1个。出色的完成了安排的任务，工作态度良好，技术能力工作能力表现突出，整体表现良好。</t>
        </is>
      </c>
      <c r="Q32" s="76" t="n">
        <v>19</v>
      </c>
      <c r="R32" s="76" t="n">
        <v>152</v>
      </c>
      <c r="S32" s="76" t="n">
        <v>171.4</v>
      </c>
      <c r="T32" s="76" t="n">
        <v>165.5</v>
      </c>
      <c r="U32" s="76" t="n">
        <v>0</v>
      </c>
      <c r="V32" s="76" t="n">
        <v>1</v>
      </c>
    </row>
    <row r="33" ht="84" customHeight="1" s="80">
      <c r="A33" s="75" t="inlineStr">
        <is>
          <t>军工业务线</t>
        </is>
      </c>
      <c r="B33" s="105" t="n"/>
      <c r="C33" s="21" t="inlineStr">
        <is>
          <t>张岩</t>
        </is>
      </c>
      <c r="D33" s="21" t="inlineStr">
        <is>
          <t>1826</t>
        </is>
      </c>
      <c r="E33" s="21" t="inlineStr">
        <is>
          <t>T5</t>
        </is>
      </c>
      <c r="F33" s="69" t="n">
        <v>45</v>
      </c>
      <c r="G33" s="69" t="n">
        <v>30.4</v>
      </c>
      <c r="H33" s="69" t="n">
        <v>36.25</v>
      </c>
      <c r="I33" s="69" t="n">
        <v>31</v>
      </c>
      <c r="J33" s="69" t="n">
        <v>5</v>
      </c>
      <c r="K33" s="69" t="n">
        <v>0</v>
      </c>
      <c r="L33" s="69" t="n"/>
      <c r="M33" s="69" t="n"/>
      <c r="N33" s="69">
        <f>F33+I33+J33</f>
        <v/>
      </c>
      <c r="O33" s="69" t="inlineStr">
        <is>
          <t>C</t>
        </is>
      </c>
      <c r="P33" s="70" t="inlineStr">
        <is>
          <t>本月主要参与数据库备份系统、kwky监管产品项目、YC上庄、LC数据安全系统建设等4个项目。完成安全管理软件的接口开发调整、LC现场接口调试问题处理等内容，完成中级任务6个，未出现延期问题，工作态度符合岗位要求，技术能力符合岗位要求，整体表现符合岗位要求。</t>
        </is>
      </c>
      <c r="Q33" s="76" t="n">
        <v>19</v>
      </c>
      <c r="R33" s="76" t="n">
        <v>152</v>
      </c>
      <c r="S33" s="76" t="n">
        <v>146.66</v>
      </c>
      <c r="T33" s="76" t="n">
        <v>145</v>
      </c>
      <c r="U33" s="76" t="n">
        <v>0</v>
      </c>
      <c r="V33" s="76" t="n">
        <v>0</v>
      </c>
    </row>
    <row r="34" ht="84" customHeight="1" s="80">
      <c r="A34" s="75" t="inlineStr">
        <is>
          <t>军工业务线</t>
        </is>
      </c>
      <c r="B34" s="106" t="n"/>
      <c r="C34" s="21" t="inlineStr">
        <is>
          <t>厉黔龙</t>
        </is>
      </c>
      <c r="D34" s="21" t="inlineStr">
        <is>
          <t>1020</t>
        </is>
      </c>
      <c r="E34" s="21" t="inlineStr">
        <is>
          <t>T5</t>
        </is>
      </c>
      <c r="F34" s="69" t="n">
        <v>45</v>
      </c>
      <c r="G34" s="69" t="n">
        <v>30.4</v>
      </c>
      <c r="H34" s="69" t="n">
        <v>48.52</v>
      </c>
      <c r="I34" s="69" t="n">
        <v>35</v>
      </c>
      <c r="J34" s="69" t="n">
        <v>5</v>
      </c>
      <c r="K34" s="69" t="n">
        <v>0</v>
      </c>
      <c r="L34" s="69" t="n"/>
      <c r="M34" s="69" t="n"/>
      <c r="N34" s="69">
        <f>F34+I34+J34</f>
        <v/>
      </c>
      <c r="O34" s="66" t="inlineStr">
        <is>
          <t>C+</t>
        </is>
      </c>
      <c r="P34" s="70" t="inlineStr">
        <is>
          <t>本月主要参与LC数据安全系统建设、保密室、KWKY等3个项目。完成保密室任务、LC现场测试工作、测试文档编写等内容。完成中级任务5个。出色的完成了安排的任务，工作态度良好，技术能力工作能力表现突出，整体表现良好。</t>
        </is>
      </c>
      <c r="Q34" s="76" t="n">
        <v>19</v>
      </c>
      <c r="R34" s="76" t="n">
        <v>152</v>
      </c>
      <c r="S34" s="76" t="n">
        <v>195.91</v>
      </c>
      <c r="T34" s="76" t="n">
        <v>194</v>
      </c>
      <c r="U34" s="76" t="n">
        <v>0</v>
      </c>
      <c r="V34" s="76" t="n">
        <v>2</v>
      </c>
    </row>
    <row r="35" ht="68" customFormat="1" customHeight="1" s="2">
      <c r="A35" s="17" t="inlineStr">
        <is>
          <t>数据加密产品线</t>
        </is>
      </c>
      <c r="B35" s="68" t="inlineStr">
        <is>
          <t>龚升俊</t>
        </is>
      </c>
      <c r="C35" s="75" t="inlineStr">
        <is>
          <t>徐冬梅</t>
        </is>
      </c>
      <c r="D35" s="75" t="inlineStr">
        <is>
          <t>0572</t>
        </is>
      </c>
      <c r="E35" s="75" t="inlineStr">
        <is>
          <t>T8</t>
        </is>
      </c>
      <c r="F35" s="68" t="n">
        <v>46</v>
      </c>
      <c r="G35" s="68" t="n">
        <v>45.6</v>
      </c>
      <c r="H35" s="68" t="n">
        <v>49.7</v>
      </c>
      <c r="I35" s="68" t="n">
        <v>30</v>
      </c>
      <c r="J35" s="68" t="n">
        <v>5</v>
      </c>
      <c r="K35" s="68" t="n">
        <v>0</v>
      </c>
      <c r="L35" s="68" t="n">
        <v>0</v>
      </c>
      <c r="M35" s="68" t="n">
        <v>0</v>
      </c>
      <c r="N35" s="68" t="n">
        <v>81</v>
      </c>
      <c r="O35" s="68" t="inlineStr">
        <is>
          <t>C</t>
        </is>
      </c>
      <c r="P35" s="67" t="inlineStr">
        <is>
          <t>本月主要负责中信银行项目、产品外带包、廊坊银行项目、金之盾青蚨项目、军工审计工作、北京组日常管理工作。本月主要投入产品外带包开发和测试工作，测试出两个bug，通过连日加班及时修复。工作态度良好。</t>
        </is>
      </c>
      <c r="Q35" s="37" t="inlineStr">
        <is>
          <t>19.0</t>
        </is>
      </c>
      <c r="R35" s="37" t="n">
        <v>152</v>
      </c>
      <c r="S35" s="37" t="n">
        <v>158.18</v>
      </c>
      <c r="T35" s="37" t="n">
        <v>165</v>
      </c>
      <c r="U35" s="37" t="n">
        <v>2</v>
      </c>
      <c r="V35" s="37" t="n">
        <v>5</v>
      </c>
      <c r="W35" s="79" t="n"/>
    </row>
    <row r="36" ht="51" customFormat="1" customHeight="1" s="2">
      <c r="A36" s="17" t="inlineStr">
        <is>
          <t>数据加密产品线</t>
        </is>
      </c>
      <c r="B36" s="105" t="n"/>
      <c r="C36" s="75" t="inlineStr">
        <is>
          <t>刘竹青</t>
        </is>
      </c>
      <c r="D36" s="75" t="inlineStr">
        <is>
          <t>1698</t>
        </is>
      </c>
      <c r="E36" s="75" t="inlineStr">
        <is>
          <t>T5</t>
        </is>
      </c>
      <c r="F36" s="68" t="n">
        <v>50</v>
      </c>
      <c r="G36" s="68" t="n">
        <v>30.4</v>
      </c>
      <c r="H36" s="68" t="n">
        <v>25.14</v>
      </c>
      <c r="I36" s="68" t="n">
        <v>15</v>
      </c>
      <c r="J36" s="68" t="n">
        <v>5</v>
      </c>
      <c r="K36" s="68" t="n">
        <v>0</v>
      </c>
      <c r="L36" s="68" t="n">
        <v>0</v>
      </c>
      <c r="M36" s="68" t="n">
        <v>0</v>
      </c>
      <c r="N36" s="68" t="n">
        <v>70</v>
      </c>
      <c r="O36" s="57" t="inlineStr">
        <is>
          <t>C-</t>
        </is>
      </c>
      <c r="P36" s="59" t="inlineStr">
        <is>
          <t>本月完成了外带包需求实现、金之盾青蚨项目、706遗留文档补充。工作能够准时完成，作态度良好。因过年请假较多，同时延长工时不足，本月评价分较低</t>
        </is>
      </c>
      <c r="Q36" s="37" t="inlineStr">
        <is>
          <t>19.0</t>
        </is>
      </c>
      <c r="R36" s="37" t="n">
        <v>152</v>
      </c>
      <c r="S36" s="37" t="n">
        <v>110.21</v>
      </c>
      <c r="T36" s="37" t="n">
        <v>105.5</v>
      </c>
      <c r="U36" s="37" t="n">
        <v>0</v>
      </c>
      <c r="V36" s="37" t="n">
        <v>0</v>
      </c>
      <c r="W36" s="79" t="n"/>
    </row>
    <row r="37" ht="34" customFormat="1" customHeight="1" s="2">
      <c r="A37" s="17" t="n"/>
      <c r="B37" s="105" t="n"/>
      <c r="C37" s="75" t="inlineStr">
        <is>
          <t>阳家亮</t>
        </is>
      </c>
      <c r="D37" s="75" t="n">
        <v>2222</v>
      </c>
      <c r="E37" s="75" t="inlineStr">
        <is>
          <t>T2</t>
        </is>
      </c>
      <c r="F37" s="68" t="n">
        <v>50</v>
      </c>
      <c r="G37" s="68" t="n">
        <v>19</v>
      </c>
      <c r="H37" s="68" t="n">
        <v>22.01</v>
      </c>
      <c r="I37" s="68" t="n">
        <v>31</v>
      </c>
      <c r="J37" s="68" t="n">
        <v>5</v>
      </c>
      <c r="K37" s="68" t="n">
        <v>0</v>
      </c>
      <c r="L37" s="68" t="n">
        <v>0</v>
      </c>
      <c r="M37" s="68" t="n">
        <v>0</v>
      </c>
      <c r="N37" s="68" t="n">
        <v>86</v>
      </c>
      <c r="O37" s="68" t="inlineStr">
        <is>
          <t>C</t>
        </is>
      </c>
      <c r="P37" s="67" t="inlineStr">
        <is>
          <t>本月完成了排查中信现场问题、541 F04产品功能开发，定位问题比较快，工作能够准时完成，作态度良好。</t>
        </is>
      </c>
      <c r="Q37" s="37" t="inlineStr">
        <is>
          <t>19.0</t>
        </is>
      </c>
      <c r="R37" s="37" t="n">
        <v>152</v>
      </c>
      <c r="S37" s="37" t="n">
        <v>148.2</v>
      </c>
      <c r="T37" s="37" t="n">
        <v>142</v>
      </c>
      <c r="U37" s="37" t="n">
        <v>2</v>
      </c>
      <c r="V37" s="37" t="n">
        <v>0</v>
      </c>
      <c r="W37" s="79" t="n"/>
    </row>
    <row r="38" ht="84" customHeight="1" s="80">
      <c r="A38" s="17" t="inlineStr">
        <is>
          <t>数据加密产品线</t>
        </is>
      </c>
      <c r="B38" s="105" t="n"/>
      <c r="C38" s="75" t="inlineStr">
        <is>
          <t>张建东</t>
        </is>
      </c>
      <c r="D38" s="75" t="n">
        <v>2226</v>
      </c>
      <c r="E38" s="75" t="inlineStr">
        <is>
          <t>T2</t>
        </is>
      </c>
      <c r="F38" s="68" t="n">
        <v>50</v>
      </c>
      <c r="G38" s="68" t="n">
        <v>19</v>
      </c>
      <c r="H38" s="68" t="n">
        <v>38.14</v>
      </c>
      <c r="I38" s="68" t="n">
        <v>40</v>
      </c>
      <c r="J38" s="68" t="n">
        <v>5</v>
      </c>
      <c r="K38" s="68" t="n">
        <v>0</v>
      </c>
      <c r="L38" s="68" t="n">
        <v>0</v>
      </c>
      <c r="M38" s="68" t="n">
        <v>0</v>
      </c>
      <c r="N38" s="68" t="n">
        <v>95</v>
      </c>
      <c r="O38" s="68" t="inlineStr">
        <is>
          <t>C</t>
        </is>
      </c>
      <c r="P38" s="67" t="inlineStr">
        <is>
          <t>本月主要负责终端541主动扫描增加审计日志功能代码梳理和完善，以及移动警务项目调研登录界面管控的实现方案和制作演示Demo，期间完成了PAM接口、ukui-greeter登录界面、pam_usb认证模块、qt登录程序插件等方案的调研。工作态度积极，学习能力较好，综合表现良好。</t>
        </is>
      </c>
      <c r="Q38" s="37" t="inlineStr">
        <is>
          <t>19.0</t>
        </is>
      </c>
      <c r="R38" s="107" t="n">
        <v>152</v>
      </c>
      <c r="S38" s="37" t="n">
        <v>161.43</v>
      </c>
      <c r="T38" s="37" t="n">
        <v>152.5</v>
      </c>
      <c r="U38" s="37" t="n">
        <v>0</v>
      </c>
      <c r="V38" s="37" t="n">
        <v>0</v>
      </c>
      <c r="W38" s="79" t="n"/>
    </row>
    <row r="39" ht="51" customFormat="1" customHeight="1" s="2">
      <c r="A39" s="17" t="inlineStr">
        <is>
          <t>数据加密产品线</t>
        </is>
      </c>
      <c r="B39" s="105" t="n"/>
      <c r="C39" s="75" t="inlineStr">
        <is>
          <t>王光磊</t>
        </is>
      </c>
      <c r="D39" s="75" t="inlineStr">
        <is>
          <t>2039</t>
        </is>
      </c>
      <c r="E39" s="75" t="inlineStr">
        <is>
          <t>T6</t>
        </is>
      </c>
      <c r="F39" s="68" t="n">
        <v>50</v>
      </c>
      <c r="G39" s="68" t="n">
        <v>30.6</v>
      </c>
      <c r="H39" s="68" t="n">
        <v>20.25</v>
      </c>
      <c r="I39" s="68" t="n">
        <v>15</v>
      </c>
      <c r="J39" s="68" t="n">
        <v>5</v>
      </c>
      <c r="K39" s="68" t="n">
        <v>0</v>
      </c>
      <c r="L39" s="68" t="n">
        <v>0</v>
      </c>
      <c r="M39" s="68" t="n">
        <v>0</v>
      </c>
      <c r="N39" s="68" t="n">
        <v>70</v>
      </c>
      <c r="O39" s="57" t="inlineStr">
        <is>
          <t>C-</t>
        </is>
      </c>
      <c r="P39" s="59" t="inlineStr">
        <is>
          <t>本月主要支持上海银行项目上线、浦发银行容器化部署及服务器优化功能开发及安全问题修复工作。整体工作态度积极，但任务难度较低，任务分不够，缺少日报。</t>
        </is>
      </c>
      <c r="Q39" s="37" t="inlineStr">
        <is>
          <t>17.0</t>
        </is>
      </c>
      <c r="R39" s="107" t="n">
        <v>136</v>
      </c>
      <c r="S39" s="37" t="n">
        <v>124.93</v>
      </c>
      <c r="T39" s="108" t="n">
        <v>120</v>
      </c>
      <c r="U39" s="37" t="n">
        <v>5</v>
      </c>
      <c r="V39" s="37" t="n">
        <v>1</v>
      </c>
      <c r="W39" s="79" t="n"/>
    </row>
    <row r="40" ht="68" customFormat="1" customHeight="1" s="2">
      <c r="A40" s="17" t="inlineStr">
        <is>
          <t>数据加密产品线</t>
        </is>
      </c>
      <c r="B40" s="105" t="n"/>
      <c r="C40" s="75" t="inlineStr">
        <is>
          <t>陈志鹏</t>
        </is>
      </c>
      <c r="D40" s="75" t="inlineStr">
        <is>
          <t>2212</t>
        </is>
      </c>
      <c r="E40" s="75" t="inlineStr">
        <is>
          <t>T4</t>
        </is>
      </c>
      <c r="F40" s="37" t="n">
        <v>50</v>
      </c>
      <c r="G40" s="37" t="n">
        <v>26.6</v>
      </c>
      <c r="H40" s="37" t="n">
        <v>31.5</v>
      </c>
      <c r="I40" s="37" t="n">
        <v>31</v>
      </c>
      <c r="J40" s="37" t="n">
        <v>5</v>
      </c>
      <c r="K40" s="37" t="n">
        <v>0</v>
      </c>
      <c r="L40" s="37" t="n">
        <v>0</v>
      </c>
      <c r="M40" s="37" t="n">
        <v>0</v>
      </c>
      <c r="N40" s="37" t="n">
        <v>86</v>
      </c>
      <c r="O40" s="68" t="inlineStr">
        <is>
          <t>C</t>
        </is>
      </c>
      <c r="P40" s="67" t="inlineStr">
        <is>
          <t>本月主要支持上海银行项目审批对接及浦发银行信创客户端问题处理、云打印机功能对接等功能开发。整体工作态度积极，认真负责，积极学习v5新的产品，通过项目实践提升自身能力，表现较好</t>
        </is>
      </c>
      <c r="Q40" s="37" t="inlineStr">
        <is>
          <t>19.0</t>
        </is>
      </c>
      <c r="R40" s="107" t="n">
        <v>152</v>
      </c>
      <c r="S40" s="107" t="n">
        <v>102.5</v>
      </c>
      <c r="T40" s="108" t="n">
        <v>128</v>
      </c>
      <c r="U40" s="37" t="n">
        <v>3</v>
      </c>
      <c r="V40" s="37" t="n">
        <v>0</v>
      </c>
      <c r="W40" s="79" t="n"/>
    </row>
    <row r="41" ht="68" customHeight="1" s="80">
      <c r="A41" s="17" t="inlineStr">
        <is>
          <t>数据加密产品线</t>
        </is>
      </c>
      <c r="B41" s="105" t="n"/>
      <c r="C41" s="75" t="inlineStr">
        <is>
          <t>孙爽</t>
        </is>
      </c>
      <c r="D41" s="75" t="inlineStr">
        <is>
          <t>10218</t>
        </is>
      </c>
      <c r="E41" s="75" t="inlineStr">
        <is>
          <t>T1</t>
        </is>
      </c>
      <c r="F41" s="37" t="n">
        <v>50</v>
      </c>
      <c r="G41" s="37" t="n">
        <v>19</v>
      </c>
      <c r="H41" s="37" t="n">
        <v>37.85</v>
      </c>
      <c r="I41" s="37" t="n">
        <v>39</v>
      </c>
      <c r="J41" s="37" t="n">
        <v>5</v>
      </c>
      <c r="K41" s="37" t="n">
        <v>0</v>
      </c>
      <c r="L41" s="37" t="n">
        <v>0</v>
      </c>
      <c r="M41" s="37" t="n">
        <v>0</v>
      </c>
      <c r="N41" s="37" t="n">
        <v>94</v>
      </c>
      <c r="O41" s="68" t="inlineStr">
        <is>
          <t>C</t>
        </is>
      </c>
      <c r="P41" s="67" t="inlineStr">
        <is>
          <t>本月主要负责移动警务项目相关需求开发，完成了主机资产采集策略、移动存储设备管控策略、外设管控策略执行等任务。工作态度积极，能按时完成开发任务，综合表现良好。</t>
        </is>
      </c>
      <c r="Q41" s="37" t="inlineStr">
        <is>
          <t>19.0</t>
        </is>
      </c>
      <c r="R41" s="107" t="n">
        <v>152</v>
      </c>
      <c r="S41" s="37" t="n">
        <v>154.35</v>
      </c>
      <c r="T41" s="37" t="n">
        <v>151.3</v>
      </c>
      <c r="U41" s="37" t="n">
        <v>0</v>
      </c>
      <c r="V41" s="37" t="n">
        <v>0</v>
      </c>
      <c r="W41" s="79" t="n"/>
    </row>
    <row r="42" ht="34" customHeight="1" s="80">
      <c r="A42" s="17" t="inlineStr">
        <is>
          <t>数据加密产品线</t>
        </is>
      </c>
      <c r="B42" s="105" t="n"/>
      <c r="C42" s="75" t="inlineStr">
        <is>
          <t>龚升俊</t>
        </is>
      </c>
      <c r="D42" s="75" t="inlineStr">
        <is>
          <t>0555</t>
        </is>
      </c>
      <c r="E42" s="75" t="inlineStr">
        <is>
          <t>T8</t>
        </is>
      </c>
      <c r="F42" s="37" t="n">
        <v>50</v>
      </c>
      <c r="G42" s="37" t="n">
        <v>45.6</v>
      </c>
      <c r="H42" s="37" t="n">
        <v>48.63</v>
      </c>
      <c r="I42" s="37" t="n">
        <v>30</v>
      </c>
      <c r="J42" s="37" t="n">
        <v>7</v>
      </c>
      <c r="K42" s="37" t="n">
        <v>2</v>
      </c>
      <c r="L42" s="37" t="n">
        <v>5</v>
      </c>
      <c r="M42" s="37" t="n">
        <v>0</v>
      </c>
      <c r="N42" s="37" t="n">
        <v>94</v>
      </c>
      <c r="O42" s="68" t="inlineStr">
        <is>
          <t>C</t>
        </is>
      </c>
      <c r="P42" s="67" t="inlineStr">
        <is>
          <t>本月主要负责加密线管理工作，稳定有序推进产品及项目各项工作的开展，产品无延期，项目无重大问题。</t>
        </is>
      </c>
      <c r="Q42" s="37" t="inlineStr">
        <is>
          <t>19.0</t>
        </is>
      </c>
      <c r="R42" s="107" t="n">
        <v>152</v>
      </c>
      <c r="S42" s="37" t="n">
        <v>197.95</v>
      </c>
      <c r="T42" s="108" t="n">
        <v>190</v>
      </c>
      <c r="U42" s="37" t="n">
        <v>0</v>
      </c>
      <c r="V42" s="37" t="n">
        <v>1</v>
      </c>
      <c r="W42" s="79" t="n"/>
    </row>
    <row r="43" ht="51" customHeight="1" s="80">
      <c r="A43" s="17" t="inlineStr">
        <is>
          <t>数据加密产品线</t>
        </is>
      </c>
      <c r="B43" s="105" t="n"/>
      <c r="C43" s="75" t="inlineStr">
        <is>
          <t>杨毅</t>
        </is>
      </c>
      <c r="D43" s="75" t="inlineStr">
        <is>
          <t>1376</t>
        </is>
      </c>
      <c r="E43" s="75" t="inlineStr">
        <is>
          <t>T6</t>
        </is>
      </c>
      <c r="F43" s="37" t="n">
        <v>50</v>
      </c>
      <c r="G43" s="37" t="n">
        <v>34.2</v>
      </c>
      <c r="H43" s="37" t="n">
        <v>42.65</v>
      </c>
      <c r="I43" s="37" t="n">
        <v>32</v>
      </c>
      <c r="J43" s="37" t="n">
        <v>7</v>
      </c>
      <c r="K43" s="37" t="n">
        <v>0</v>
      </c>
      <c r="L43" s="37" t="n">
        <v>3</v>
      </c>
      <c r="M43" s="37" t="n">
        <v>1</v>
      </c>
      <c r="N43" s="37" t="n">
        <v>93</v>
      </c>
      <c r="O43" s="68" t="inlineStr">
        <is>
          <t>C</t>
        </is>
      </c>
      <c r="P43" s="67" t="inlineStr">
        <is>
          <t>本月主要负责541F04版本，刻录管控，应用程序外发管控，信创打印优化等功能的开发实现，工作认真负责，能正常完成所分配任务</t>
        </is>
      </c>
      <c r="Q43" s="37" t="inlineStr">
        <is>
          <t>19.0</t>
        </is>
      </c>
      <c r="R43" s="107" t="n">
        <v>152</v>
      </c>
      <c r="S43" s="37" t="n">
        <v>168.67</v>
      </c>
      <c r="T43" s="37" t="n">
        <v>170.5</v>
      </c>
      <c r="U43" s="37" t="n">
        <v>0</v>
      </c>
      <c r="V43" s="37" t="n">
        <v>0</v>
      </c>
      <c r="W43" s="79" t="n"/>
    </row>
    <row r="44" ht="51" customHeight="1" s="80">
      <c r="A44" s="17" t="inlineStr">
        <is>
          <t>数据加密产品线</t>
        </is>
      </c>
      <c r="B44" s="105" t="n"/>
      <c r="C44" s="75" t="inlineStr">
        <is>
          <t>余经猷</t>
        </is>
      </c>
      <c r="D44" s="75" t="inlineStr">
        <is>
          <t>1588</t>
        </is>
      </c>
      <c r="E44" s="75" t="inlineStr">
        <is>
          <t>T6</t>
        </is>
      </c>
      <c r="F44" s="37" t="n">
        <v>50</v>
      </c>
      <c r="G44" s="37" t="n">
        <v>34.2</v>
      </c>
      <c r="H44" s="37" t="n">
        <v>41</v>
      </c>
      <c r="I44" s="37" t="n">
        <v>31</v>
      </c>
      <c r="J44" s="37" t="n">
        <v>7</v>
      </c>
      <c r="K44" s="37" t="n">
        <v>0</v>
      </c>
      <c r="L44" s="37" t="n">
        <v>3</v>
      </c>
      <c r="M44" s="37" t="n">
        <v>2</v>
      </c>
      <c r="N44" s="37" t="n">
        <v>93</v>
      </c>
      <c r="O44" s="68" t="inlineStr">
        <is>
          <t>C</t>
        </is>
      </c>
      <c r="P44" s="67" t="inlineStr">
        <is>
          <t>本月主要负责541F04版本，刻录管控内核重定向，客户端防删除，等功能的开发实现，以及OCR技术调研，工作认真负责，能正常完成所分配任务</t>
        </is>
      </c>
      <c r="Q44" s="37" t="inlineStr">
        <is>
          <t>19.0</t>
        </is>
      </c>
      <c r="R44" s="107" t="n">
        <v>152</v>
      </c>
      <c r="S44" s="37" t="n">
        <v>147.78</v>
      </c>
      <c r="T44" s="108" t="n">
        <v>136</v>
      </c>
      <c r="U44" s="37" t="n">
        <v>0</v>
      </c>
      <c r="V44" s="37" t="n">
        <v>0</v>
      </c>
      <c r="W44" s="79" t="n"/>
    </row>
    <row r="45" ht="118" customHeight="1" s="80">
      <c r="A45" s="17" t="n"/>
      <c r="B45" s="105" t="n"/>
      <c r="C45" s="75" t="inlineStr">
        <is>
          <t>范飞飞</t>
        </is>
      </c>
      <c r="D45" s="75" t="inlineStr">
        <is>
          <t>1503</t>
        </is>
      </c>
      <c r="E45" s="75" t="inlineStr">
        <is>
          <t>T7</t>
        </is>
      </c>
      <c r="F45" s="37" t="n">
        <v>50</v>
      </c>
      <c r="G45" s="37" t="n">
        <v>41.8</v>
      </c>
      <c r="H45" s="37" t="n">
        <v>42.56</v>
      </c>
      <c r="I45" s="37" t="n">
        <v>30</v>
      </c>
      <c r="J45" s="37" t="n">
        <v>8</v>
      </c>
      <c r="K45" s="37" t="n">
        <v>1</v>
      </c>
      <c r="L45" s="37" t="n">
        <v>5</v>
      </c>
      <c r="M45" s="37" t="n">
        <v>0</v>
      </c>
      <c r="N45" s="37" t="n">
        <v>95</v>
      </c>
      <c r="O45" s="57" t="inlineStr">
        <is>
          <t>C+</t>
        </is>
      </c>
      <c r="P45" s="67" t="inlineStr">
        <is>
          <t>在项目管理与技术支持方面，负责终端项目PMO需求评估及技术方案制定。在产品开发领域，主导服务端的整体研发与测试流程，负责541F02测试问题处理并推动其版本发布，同时完成了541F03和541F04的需求设计与开发工作。积极参与多个项目的疑难问题解决，并逐渐接管起服务端的管理和设计工作，工作认真负责，有序推进产品feature版本的交付，成果显著，值得表扬肯定</t>
        </is>
      </c>
      <c r="Q45" s="37" t="inlineStr">
        <is>
          <t>19.0</t>
        </is>
      </c>
      <c r="R45" s="107" t="n">
        <v>152</v>
      </c>
      <c r="S45" s="37" t="n">
        <v>174.55</v>
      </c>
      <c r="T45" s="37" t="n">
        <v>171.5</v>
      </c>
      <c r="U45" s="37" t="n">
        <v>0</v>
      </c>
      <c r="V45" s="37" t="n">
        <v>0</v>
      </c>
      <c r="W45" s="79" t="n"/>
    </row>
    <row r="46" ht="68" customHeight="1" s="80">
      <c r="A46" s="17" t="n"/>
      <c r="B46" s="105" t="n"/>
      <c r="C46" s="75" t="inlineStr">
        <is>
          <t>李谦</t>
        </is>
      </c>
      <c r="D46" s="75" t="inlineStr">
        <is>
          <t>2110</t>
        </is>
      </c>
      <c r="E46" s="75" t="inlineStr">
        <is>
          <t>T7</t>
        </is>
      </c>
      <c r="F46" s="37" t="n">
        <v>50</v>
      </c>
      <c r="G46" s="37" t="n">
        <v>41.8</v>
      </c>
      <c r="H46" s="37" t="n">
        <v>43.06</v>
      </c>
      <c r="I46" s="37" t="n">
        <v>30</v>
      </c>
      <c r="J46" s="37" t="n">
        <v>7</v>
      </c>
      <c r="K46" s="37" t="n">
        <v>0</v>
      </c>
      <c r="L46" s="37" t="n">
        <v>0</v>
      </c>
      <c r="M46" s="37" t="n">
        <v>0</v>
      </c>
      <c r="N46" s="37" t="n">
        <v>88</v>
      </c>
      <c r="O46" s="68" t="inlineStr">
        <is>
          <t>C</t>
        </is>
      </c>
      <c r="P46" s="67" t="inlineStr">
        <is>
          <t>主要负责终端541F03需求功能开发测试，包括适配dm0、kafka ssl适配等，541F04syslog外发设计及开发，以及项目问题支持处理。工作态度端正、开发能力较突出、安排的任务能够及时完成，能力符合当前级别。</t>
        </is>
      </c>
      <c r="Q46" s="37" t="inlineStr">
        <is>
          <t>19.0</t>
        </is>
      </c>
      <c r="R46" s="107" t="n">
        <v>152</v>
      </c>
      <c r="S46" s="37" t="n">
        <v>162.03</v>
      </c>
      <c r="T46" s="37" t="n">
        <v>161.5</v>
      </c>
      <c r="U46" s="37" t="n">
        <v>0</v>
      </c>
      <c r="V46" s="37" t="n">
        <v>0</v>
      </c>
      <c r="W46" s="79" t="n"/>
    </row>
    <row r="47" ht="51" customHeight="1" s="80">
      <c r="A47" s="17" t="n"/>
      <c r="B47" s="105" t="n"/>
      <c r="C47" s="75" t="inlineStr">
        <is>
          <t>何铭杨</t>
        </is>
      </c>
      <c r="D47" s="75" t="inlineStr">
        <is>
          <t>2231</t>
        </is>
      </c>
      <c r="E47" s="75" t="inlineStr">
        <is>
          <t>T2</t>
        </is>
      </c>
      <c r="F47" s="37" t="n">
        <v>50</v>
      </c>
      <c r="G47" s="108" t="n">
        <v>19</v>
      </c>
      <c r="H47" s="37" t="n">
        <v>40.78</v>
      </c>
      <c r="I47" s="37" t="n">
        <v>40</v>
      </c>
      <c r="J47" s="37" t="n">
        <v>5</v>
      </c>
      <c r="K47" s="37" t="n">
        <v>1</v>
      </c>
      <c r="L47" s="37" t="n">
        <v>0</v>
      </c>
      <c r="M47" s="37" t="n">
        <v>0</v>
      </c>
      <c r="N47" s="37" t="n">
        <v>95</v>
      </c>
      <c r="O47" s="68" t="inlineStr">
        <is>
          <t>C</t>
        </is>
      </c>
      <c r="P47" s="67" t="inlineStr">
        <is>
          <t>本月主要完成541F04免水印异步扫描与异步文档加保护实现，信创平台下全盘智能扫描增加移动存储设备识别，录屏调研等工作，能按期完成所分配任务</t>
        </is>
      </c>
      <c r="Q47" s="37" t="inlineStr">
        <is>
          <t>19.0</t>
        </is>
      </c>
      <c r="R47" s="107" t="n">
        <v>152</v>
      </c>
      <c r="S47" s="37" t="n">
        <v>176.23</v>
      </c>
      <c r="T47" s="108" t="n">
        <v>171</v>
      </c>
      <c r="U47" s="37" t="n">
        <v>0</v>
      </c>
      <c r="V47" s="37" t="n">
        <v>0</v>
      </c>
      <c r="W47" s="79" t="n"/>
    </row>
    <row r="48" ht="101" customHeight="1" s="80">
      <c r="A48" s="17" t="n"/>
      <c r="B48" s="105" t="n"/>
      <c r="C48" s="75" t="inlineStr">
        <is>
          <t>熊阳</t>
        </is>
      </c>
      <c r="D48" s="75" t="inlineStr">
        <is>
          <t>2232</t>
        </is>
      </c>
      <c r="E48" s="75" t="inlineStr">
        <is>
          <t>T2</t>
        </is>
      </c>
      <c r="F48" s="37" t="n">
        <v>50</v>
      </c>
      <c r="G48" s="108" t="n">
        <v>19</v>
      </c>
      <c r="H48" s="37" t="n">
        <v>42.4</v>
      </c>
      <c r="I48" s="37" t="n">
        <v>40</v>
      </c>
      <c r="J48" s="37" t="n">
        <v>5</v>
      </c>
      <c r="K48" s="37" t="n">
        <v>1</v>
      </c>
      <c r="L48" s="37" t="n">
        <v>0</v>
      </c>
      <c r="M48" s="37" t="n">
        <v>1</v>
      </c>
      <c r="N48" s="37" t="n">
        <v>96</v>
      </c>
      <c r="O48" s="57" t="inlineStr">
        <is>
          <t>C+</t>
        </is>
      </c>
      <c r="P48" s="67" t="inlineStr">
        <is>
          <t>本月主要完成541F04产品通信端口支持修改、去水印打印、信创打印管控增强模式开发实现，以及win11右键功能调研，在实现信创打印管控功能上，通过梳理学习系统打印管理软件以及cups开源代码，改进并优化信创系统打印作业方案，取得了很不错的技术成果，有技术专研精神，值得表扬肯定</t>
        </is>
      </c>
      <c r="Q48" s="37" t="inlineStr">
        <is>
          <t>19.0</t>
        </is>
      </c>
      <c r="R48" s="107" t="n">
        <v>152</v>
      </c>
      <c r="S48" s="37" t="n">
        <v>174.31</v>
      </c>
      <c r="T48" s="37" t="n">
        <v>169.5</v>
      </c>
      <c r="U48" s="37" t="n">
        <v>2</v>
      </c>
      <c r="V48" s="37" t="n">
        <v>1</v>
      </c>
      <c r="W48" s="79" t="n"/>
    </row>
    <row r="49" ht="51" customHeight="1" s="80">
      <c r="A49" s="17" t="inlineStr">
        <is>
          <t>数据安全治理产品线</t>
        </is>
      </c>
      <c r="B49" s="106" t="n"/>
      <c r="C49" s="75" t="inlineStr">
        <is>
          <t>罗西兴</t>
        </is>
      </c>
      <c r="D49" s="75" t="inlineStr">
        <is>
          <t>1323</t>
        </is>
      </c>
      <c r="E49" s="75" t="inlineStr">
        <is>
          <t>T7</t>
        </is>
      </c>
      <c r="F49" s="37" t="n">
        <v>50</v>
      </c>
      <c r="G49" s="37" t="n">
        <v>41.8</v>
      </c>
      <c r="H49" s="37" t="n">
        <v>44.24</v>
      </c>
      <c r="I49" s="37" t="n">
        <v>30</v>
      </c>
      <c r="J49" s="37" t="n">
        <v>5</v>
      </c>
      <c r="K49" s="37" t="n">
        <v>0</v>
      </c>
      <c r="L49" s="37" t="n">
        <v>0</v>
      </c>
      <c r="M49" s="37" t="n">
        <v>0</v>
      </c>
      <c r="N49" s="37" t="n">
        <v>85</v>
      </c>
      <c r="O49" s="68" t="inlineStr">
        <is>
          <t>C</t>
        </is>
      </c>
      <c r="P49" s="67" t="inlineStr">
        <is>
          <t>完成了送检版本待解决问题梳理和任务估计排期，并协助制定实现方案和疑难问题定位。能快速适应团队和处理项目问题，并协助团队解决开发和项目问题。</t>
        </is>
      </c>
      <c r="Q49" s="37" t="inlineStr">
        <is>
          <t>19.0</t>
        </is>
      </c>
      <c r="R49" s="37" t="n">
        <v>152</v>
      </c>
      <c r="S49" s="37" t="n">
        <v>152.13</v>
      </c>
      <c r="T49" s="37" t="n">
        <v>148</v>
      </c>
      <c r="U49" s="37" t="n">
        <v>0</v>
      </c>
      <c r="V49" s="37" t="n">
        <v>0</v>
      </c>
      <c r="W49" s="79" t="n"/>
    </row>
    <row r="50" ht="101" customHeight="1" s="80">
      <c r="A50" s="17" t="inlineStr">
        <is>
          <t>数据安全治理产品线</t>
        </is>
      </c>
      <c r="B50" s="68" t="inlineStr">
        <is>
          <t>张毅</t>
        </is>
      </c>
      <c r="C50" s="21" t="inlineStr">
        <is>
          <t>夏冰冰</t>
        </is>
      </c>
      <c r="D50" s="21" t="inlineStr">
        <is>
          <t>1896</t>
        </is>
      </c>
      <c r="E50" s="21" t="inlineStr">
        <is>
          <t>T6</t>
        </is>
      </c>
      <c r="F50" s="69" t="n">
        <v>48</v>
      </c>
      <c r="G50" s="69" t="n">
        <v>34.2</v>
      </c>
      <c r="H50" s="69" t="n">
        <v>39.03</v>
      </c>
      <c r="I50" s="69" t="n">
        <v>31</v>
      </c>
      <c r="J50" s="69" t="n">
        <v>5</v>
      </c>
      <c r="K50" s="69" t="n">
        <v>0</v>
      </c>
      <c r="L50" s="69" t="n">
        <v>0</v>
      </c>
      <c r="M50" s="69" t="n">
        <v>0</v>
      </c>
      <c r="N50" s="69">
        <f>F50+I50+J50+K50+L50+M50</f>
        <v/>
      </c>
      <c r="O50" s="69" t="inlineStr">
        <is>
          <t>C</t>
        </is>
      </c>
      <c r="P50" s="70" t="inlineStr">
        <is>
          <t>产品上负责治理的日常研发管理工作，负责并完成治理平台541-F01版本提测以及测试支撑，完成541-F02版本dm0整体适配以及提测，完成541-F03版本中svn资产调研适配。项目上负责并完成北京首创，阳光电源，安盟LC项目等多个项目的问题支撑。整体业务设计能力突出，工作认真负责，代码质量好，思维敏捷。</t>
        </is>
      </c>
      <c r="Q50" s="69" t="n">
        <v>19</v>
      </c>
      <c r="R50" s="69" t="n">
        <v>152</v>
      </c>
      <c r="S50" s="69" t="n">
        <v>165.01</v>
      </c>
      <c r="T50" s="69" t="n">
        <v>156</v>
      </c>
      <c r="U50" s="69" t="n">
        <v>0</v>
      </c>
      <c r="V50" s="69" t="n">
        <v>0</v>
      </c>
    </row>
    <row r="51" ht="101" customHeight="1" s="80">
      <c r="A51" s="17" t="inlineStr">
        <is>
          <t>数据安全治理产品线</t>
        </is>
      </c>
      <c r="B51" s="105" t="n"/>
      <c r="C51" s="21" t="inlineStr">
        <is>
          <t>路晓梦</t>
        </is>
      </c>
      <c r="D51" s="21" t="inlineStr">
        <is>
          <t>1865</t>
        </is>
      </c>
      <c r="E51" s="21" t="inlineStr">
        <is>
          <t>T6</t>
        </is>
      </c>
      <c r="F51" s="69" t="n">
        <v>50</v>
      </c>
      <c r="G51" s="69" t="n">
        <v>34.2</v>
      </c>
      <c r="H51" s="69" t="n">
        <v>37.29</v>
      </c>
      <c r="I51" s="69" t="n">
        <v>30</v>
      </c>
      <c r="J51" s="69" t="n">
        <v>5</v>
      </c>
      <c r="K51" s="69" t="n">
        <v>0</v>
      </c>
      <c r="L51" s="69" t="n">
        <v>0</v>
      </c>
      <c r="M51" s="69" t="n">
        <v>0</v>
      </c>
      <c r="N51" s="69">
        <f>F51+I51+J51+K51+L51+M51</f>
        <v/>
      </c>
      <c r="O51" s="69" t="inlineStr">
        <is>
          <t>C</t>
        </is>
      </c>
      <c r="P51" s="70" t="inlineStr">
        <is>
          <t>产品上负责治理541版本测试支撑，治理541-F01,541-F03版本需求研发。完成治理541-F01亿赛通解密整体流程研发，以及541-F03版本文件服务器扩展整体设计以及研发、office365文件服务器调研等工作。项目上负责并完成阳光电源项目，薮猫对接联调问题处理；能力突出，代码质量好，自测认真负责，解决bug迅速。</t>
        </is>
      </c>
      <c r="Q51" s="69" t="n">
        <v>19</v>
      </c>
      <c r="R51" s="69" t="n">
        <v>152</v>
      </c>
      <c r="S51" s="69" t="n">
        <v>153.9</v>
      </c>
      <c r="T51" s="69" t="n">
        <v>149</v>
      </c>
      <c r="U51" s="69" t="n">
        <v>0</v>
      </c>
      <c r="V51" s="69" t="n">
        <v>0</v>
      </c>
    </row>
    <row r="52" ht="101" customHeight="1" s="80">
      <c r="A52" s="17" t="inlineStr">
        <is>
          <t>数据安全治理产品线</t>
        </is>
      </c>
      <c r="B52" s="105" t="n"/>
      <c r="C52" s="21" t="inlineStr">
        <is>
          <t>王耀波</t>
        </is>
      </c>
      <c r="D52" s="21" t="inlineStr">
        <is>
          <t>1973</t>
        </is>
      </c>
      <c r="E52" s="21" t="inlineStr">
        <is>
          <t>T3</t>
        </is>
      </c>
      <c r="F52" s="69" t="n">
        <v>50</v>
      </c>
      <c r="G52" s="69" t="n">
        <v>22.8</v>
      </c>
      <c r="H52" s="69" t="n">
        <v>25.77</v>
      </c>
      <c r="I52" s="69" t="n">
        <v>31</v>
      </c>
      <c r="J52" s="69" t="n">
        <v>5</v>
      </c>
      <c r="K52" s="69" t="n">
        <v>0</v>
      </c>
      <c r="L52" s="69" t="n">
        <v>0</v>
      </c>
      <c r="M52" s="69" t="n">
        <v>0</v>
      </c>
      <c r="N52" s="69">
        <f>F52+I52+J52+K52+L52+M52</f>
        <v/>
      </c>
      <c r="O52" s="69" t="inlineStr">
        <is>
          <t>C</t>
        </is>
      </c>
      <c r="P52" s="70" t="inlineStr">
        <is>
          <t>产品上负责治理541版本测试支撑，治理540-F01,541-F03版本需求研发。完成治理541-F01版本亿赛通解密前后端交互整体接口研发，以及541-F02版本，dm0适配自测以及提测，同时完成治理541-F03版本dlp数据定时删除逻辑后端研发。工作积极负责，进步迅速，学习能力强，功能自测时仔细认真。</t>
        </is>
      </c>
      <c r="Q52" s="69" t="n">
        <v>19</v>
      </c>
      <c r="R52" s="69" t="n">
        <v>152</v>
      </c>
      <c r="S52" s="69" t="n">
        <v>148.48</v>
      </c>
      <c r="T52" s="69" t="n">
        <v>147</v>
      </c>
      <c r="U52" s="69" t="n">
        <v>0</v>
      </c>
      <c r="V52" s="69" t="n">
        <v>0</v>
      </c>
    </row>
    <row r="53" ht="168" customHeight="1" s="80">
      <c r="A53" s="17" t="inlineStr">
        <is>
          <t>数据安全治理产品线</t>
        </is>
      </c>
      <c r="B53" s="105" t="n"/>
      <c r="C53" s="21" t="inlineStr">
        <is>
          <t>刘珣</t>
        </is>
      </c>
      <c r="D53" s="21" t="inlineStr">
        <is>
          <t>2200</t>
        </is>
      </c>
      <c r="E53" s="21" t="inlineStr">
        <is>
          <t>T6</t>
        </is>
      </c>
      <c r="F53" s="69" t="n">
        <v>50</v>
      </c>
      <c r="G53" s="69" t="n">
        <v>34.2</v>
      </c>
      <c r="H53" s="69" t="n">
        <v>44.79</v>
      </c>
      <c r="I53" s="69" t="n">
        <v>33</v>
      </c>
      <c r="J53" s="69" t="n">
        <v>7</v>
      </c>
      <c r="K53" s="69" t="n">
        <v>0</v>
      </c>
      <c r="L53" s="69" t="n">
        <v>0</v>
      </c>
      <c r="M53" s="69" t="n">
        <v>2</v>
      </c>
      <c r="N53" s="69">
        <f>F53+I53+J53+K53+L53+M53</f>
        <v/>
      </c>
      <c r="O53" s="66" t="inlineStr">
        <is>
          <t>B</t>
        </is>
      </c>
      <c r="P53" s="70" t="inlineStr">
        <is>
          <t>本月主要负责脱敏V2.6.0flex适配开发、数据治理V541F03开发、脱敏项目支撑。完成脱敏V2.6.0项目优化及flex适配改造；完成数据治理V541f03钉钉云盘非结构化文件信息拉取以及下载调研&amp;开发 ；完成产品任务的同时负责脱敏系统武汉公积金项目、华瑞银行项目支撑。尤其在出差期间，中途交接并快速熟悉接手脱敏项目，在华瑞银行现场，加班加点全力投入，通过深入调研oceanbase数据库，解决了ob批量拉取及写入优化工作，完成项目问题定位、服务升级、功能测试，保障了华瑞项目按期验收。工作认真负责，问题定位高效，工作态度积极。综合评价B。</t>
        </is>
      </c>
      <c r="Q53" s="69" t="n">
        <v>19</v>
      </c>
      <c r="R53" s="69" t="n">
        <v>152</v>
      </c>
      <c r="S53" s="69" t="n">
        <v>101.9</v>
      </c>
      <c r="T53" s="69" t="n">
        <v>179</v>
      </c>
      <c r="U53" s="69" t="n">
        <v>0</v>
      </c>
      <c r="V53" s="69" t="n">
        <v>0</v>
      </c>
    </row>
    <row r="54" ht="101" customHeight="1" s="80">
      <c r="A54" s="17" t="inlineStr">
        <is>
          <t>数据安全治理产品线</t>
        </is>
      </c>
      <c r="B54" s="105" t="n"/>
      <c r="C54" s="21" t="inlineStr">
        <is>
          <t>刘慧东</t>
        </is>
      </c>
      <c r="D54" s="21" t="inlineStr">
        <is>
          <t>1326</t>
        </is>
      </c>
      <c r="E54" s="21" t="inlineStr">
        <is>
          <t>T7</t>
        </is>
      </c>
      <c r="F54" s="69" t="n">
        <v>50</v>
      </c>
      <c r="G54" s="69" t="n">
        <v>41.8</v>
      </c>
      <c r="H54" s="69" t="n">
        <v>42.43</v>
      </c>
      <c r="I54" s="69" t="n">
        <v>30</v>
      </c>
      <c r="J54" s="69" t="n">
        <v>5</v>
      </c>
      <c r="K54" s="69" t="n">
        <v>0</v>
      </c>
      <c r="L54" s="69" t="n">
        <v>0</v>
      </c>
      <c r="M54" s="69" t="n">
        <v>0</v>
      </c>
      <c r="N54" s="69">
        <f>F54+I54+J54+K54+L54+M54</f>
        <v/>
      </c>
      <c r="O54" s="66" t="inlineStr">
        <is>
          <t>C-</t>
        </is>
      </c>
      <c r="P54" s="70" t="inlineStr">
        <is>
          <t>产品上主要负责运维平台3.1版本的设计研发工作，负责并完成了运维3.1版本告警功能模块设计、研发，基础代码框架设计与开发、同时完成portainerSDK的设计、抽取，负责并完成不同部署架构下运维平台api框架兼容处理等优化工作。为运维平台的基础代码优化打好基础。整体工作效率较高，代码质量较好。</t>
        </is>
      </c>
      <c r="Q54" s="69" t="n">
        <v>19</v>
      </c>
      <c r="R54" s="69" t="n">
        <v>152</v>
      </c>
      <c r="S54" s="69" t="n">
        <v>161.53</v>
      </c>
      <c r="T54" s="69" t="n">
        <v>157.5</v>
      </c>
      <c r="U54" s="69" t="n">
        <v>0</v>
      </c>
      <c r="V54" s="69" t="n">
        <v>0</v>
      </c>
    </row>
    <row r="55" ht="135" customHeight="1" s="80">
      <c r="A55" s="17" t="inlineStr">
        <is>
          <t>数据安全治理产品线</t>
        </is>
      </c>
      <c r="B55" s="105" t="n"/>
      <c r="C55" s="21" t="inlineStr">
        <is>
          <t>王永山</t>
        </is>
      </c>
      <c r="D55" s="21" t="inlineStr">
        <is>
          <t>10209</t>
        </is>
      </c>
      <c r="E55" s="21" t="inlineStr">
        <is>
          <t>T1</t>
        </is>
      </c>
      <c r="F55" s="69" t="n">
        <v>50</v>
      </c>
      <c r="G55" s="69" t="n">
        <v>19</v>
      </c>
      <c r="H55" s="69" t="n">
        <v>19.48</v>
      </c>
      <c r="I55" s="69" t="n">
        <v>30</v>
      </c>
      <c r="J55" s="69" t="n">
        <v>7</v>
      </c>
      <c r="K55" s="69" t="n">
        <v>0</v>
      </c>
      <c r="L55" s="69" t="n">
        <v>0</v>
      </c>
      <c r="M55" s="69" t="n">
        <v>0</v>
      </c>
      <c r="N55" s="69">
        <f>F55+I55+J55+K55+L55+M55</f>
        <v/>
      </c>
      <c r="O55" s="66" t="inlineStr">
        <is>
          <t>C+</t>
        </is>
      </c>
      <c r="P55" s="70" t="inlineStr">
        <is>
          <t>完成互联网防泄漏产品需求开发、治理平台需求开发。负责互联网数据泄漏系统新增站点开发、日常问题维护修改。同时负责并完成治理平台541-F01版本非结构化资产加解密，完成治理541-F03文件服务器扩展组件整体逻辑研发，以及分类分级结果页面优化。在治理项目上文件服务器适配资源紧张的情况下，能够快速熟悉治理需求并开展研发工作，保证了项目的交付。工作认真负责，思路清晰，进度迅速，学习能力强。综合评价C+。</t>
        </is>
      </c>
      <c r="Q55" s="69" t="n">
        <v>19</v>
      </c>
      <c r="R55" s="69" t="n">
        <v>152</v>
      </c>
      <c r="S55" s="69" t="n">
        <v>140.06</v>
      </c>
      <c r="T55" s="69" t="n">
        <v>123.5</v>
      </c>
      <c r="U55" s="69" t="n">
        <v>0</v>
      </c>
      <c r="V55" s="69" t="n">
        <v>0</v>
      </c>
    </row>
    <row r="56" ht="118" customHeight="1" s="80">
      <c r="A56" s="17" t="inlineStr">
        <is>
          <t>数据安全治理产品线</t>
        </is>
      </c>
      <c r="B56" s="105" t="n"/>
      <c r="C56" s="21" t="inlineStr">
        <is>
          <t>卫鹏</t>
        </is>
      </c>
      <c r="D56" s="21" t="inlineStr">
        <is>
          <t>1941</t>
        </is>
      </c>
      <c r="E56" s="21" t="inlineStr">
        <is>
          <t>T6</t>
        </is>
      </c>
      <c r="F56" s="69" t="n">
        <v>45</v>
      </c>
      <c r="G56" s="69" t="n">
        <v>34.2</v>
      </c>
      <c r="H56" s="69" t="n">
        <v>38</v>
      </c>
      <c r="I56" s="69" t="n">
        <v>31</v>
      </c>
      <c r="J56" s="69" t="n">
        <v>5</v>
      </c>
      <c r="K56" s="69" t="n">
        <v>0</v>
      </c>
      <c r="L56" s="69" t="n">
        <v>0</v>
      </c>
      <c r="M56" s="69" t="n">
        <v>0</v>
      </c>
      <c r="N56" s="69">
        <f>F56+I56+J56+K56+L56+M56</f>
        <v/>
      </c>
      <c r="O56" s="69" t="inlineStr">
        <is>
          <t>C</t>
        </is>
      </c>
      <c r="P56" s="70" t="inlineStr">
        <is>
          <t>上海农商行项目解决软联旧客户端登录认证问题，支持上海银行审批互通现场联调，并解决审批附件下载异常、审批人计算等现场问题。甘肃银行项目支持了审批对接的现场联调，处理了审批回调接口对接等问题。在产品上完成了终端插件打包脚本的编写与测试，终端全量升级插件的打包与流水线适配。在多个项目并行的情况下，能够合理安排时间，高效完成任务。</t>
        </is>
      </c>
      <c r="Q56" s="69" t="n">
        <v>19</v>
      </c>
      <c r="R56" s="69" t="n">
        <v>152</v>
      </c>
      <c r="S56" s="69" t="n">
        <v>157.76</v>
      </c>
      <c r="T56" s="69" t="n">
        <v>152</v>
      </c>
      <c r="U56" s="69" t="n">
        <v>0</v>
      </c>
      <c r="V56" s="69" t="n">
        <v>0</v>
      </c>
    </row>
    <row r="57" ht="101" customHeight="1" s="80">
      <c r="A57" s="17" t="inlineStr">
        <is>
          <t>数据安全治理产品线</t>
        </is>
      </c>
      <c r="B57" s="105" t="n"/>
      <c r="C57" s="21" t="inlineStr">
        <is>
          <t>孙浩</t>
        </is>
      </c>
      <c r="D57" s="21" t="inlineStr">
        <is>
          <t>1998</t>
        </is>
      </c>
      <c r="E57" s="21" t="inlineStr">
        <is>
          <t>T5</t>
        </is>
      </c>
      <c r="F57" s="69" t="n">
        <v>50</v>
      </c>
      <c r="G57" s="69" t="n">
        <v>30.4</v>
      </c>
      <c r="H57" s="69" t="n">
        <v>33.41</v>
      </c>
      <c r="I57" s="69" t="n">
        <v>30</v>
      </c>
      <c r="J57" s="69" t="n">
        <v>5</v>
      </c>
      <c r="K57" s="69" t="n">
        <v>0</v>
      </c>
      <c r="L57" s="69" t="n">
        <v>0</v>
      </c>
      <c r="M57" s="69" t="n">
        <v>0</v>
      </c>
      <c r="N57" s="69">
        <f>F57+I57+J57+K57+L57+M57</f>
        <v/>
      </c>
      <c r="O57" s="69" t="inlineStr">
        <is>
          <t>C</t>
        </is>
      </c>
      <c r="P57" s="70" t="inlineStr">
        <is>
          <t>完成了哈尔滨银行文件解密环境部署与升级，解决了哈尔滨审批附件链接转发至OA及OA审批结果接收的联调问题，中交一公局项目漏洞修复，安盟LC现场支持调研并开发了安盟项目系统日志和操作记录日志的格式化输出功能。长安银行ES备份异常问题支持，积极与其他团队成员沟通协作，确保了项目联调和问题解决的顺利进行。</t>
        </is>
      </c>
      <c r="Q57" s="69" t="n">
        <v>19</v>
      </c>
      <c r="R57" s="69" t="n">
        <v>152</v>
      </c>
      <c r="S57" s="69" t="n">
        <v>129.15</v>
      </c>
      <c r="T57" s="69" t="n">
        <v>133.5</v>
      </c>
      <c r="U57" s="69" t="n">
        <v>0</v>
      </c>
      <c r="V57" s="69" t="n">
        <v>0</v>
      </c>
    </row>
    <row r="58" ht="135" customHeight="1" s="80">
      <c r="A58" s="17" t="inlineStr">
        <is>
          <t>数据安全治理产品线</t>
        </is>
      </c>
      <c r="B58" s="105" t="n"/>
      <c r="C58" s="21" t="inlineStr">
        <is>
          <t>张宏</t>
        </is>
      </c>
      <c r="D58" s="21" t="n">
        <v>1505</v>
      </c>
      <c r="E58" s="21" t="inlineStr">
        <is>
          <t>T7</t>
        </is>
      </c>
      <c r="F58" s="69" t="n">
        <v>46</v>
      </c>
      <c r="G58" s="69" t="n">
        <v>41.8</v>
      </c>
      <c r="H58" s="69" t="n">
        <v>50.35</v>
      </c>
      <c r="I58" s="69" t="n">
        <v>32</v>
      </c>
      <c r="J58" s="69" t="n">
        <v>7</v>
      </c>
      <c r="K58" s="69" t="n">
        <v>0</v>
      </c>
      <c r="L58" s="69" t="n">
        <v>0</v>
      </c>
      <c r="M58" s="69" t="n">
        <v>2</v>
      </c>
      <c r="N58" s="69">
        <f>F58+I58+J58+K58+L58+M58</f>
        <v/>
      </c>
      <c r="O58" s="66" t="inlineStr">
        <is>
          <t>C+</t>
        </is>
      </c>
      <c r="P58" s="70" t="inlineStr">
        <is>
          <t>本月主要负责脱敏、数审产品及项目整体日常管理及开发工作。完成数审V3.5.0第二轮提测、测试支撑、疑难及协议相关问题修复。完成数审V5.0.0DM三层审计、jenkins流水线优化等需求开发&amp;适配工作。在脱敏交接期间，能够快速熟悉脱敏相关内容，快速响应，加班加点支持武汉公积金、华瑞银行、华融数据POC等多个脱敏项目支撑及紧急问题处理，保证了脱敏项目的按时交付。认真负责，问题定位快、处理能力突出，代码质量较好。综合评价C+。</t>
        </is>
      </c>
      <c r="Q58" s="69" t="n">
        <v>19</v>
      </c>
      <c r="R58" s="69" t="n">
        <v>152</v>
      </c>
      <c r="S58" s="69" t="n">
        <v>168.55</v>
      </c>
      <c r="T58" s="69" t="n">
        <v>162.5</v>
      </c>
      <c r="U58" s="69" t="n">
        <v>0</v>
      </c>
      <c r="V58" s="69" t="n">
        <v>3</v>
      </c>
    </row>
    <row r="59" ht="101" customHeight="1" s="80">
      <c r="A59" s="17" t="inlineStr">
        <is>
          <t>数据安全治理产品线</t>
        </is>
      </c>
      <c r="B59" s="105" t="n"/>
      <c r="C59" s="21" t="inlineStr">
        <is>
          <t>杜志恒</t>
        </is>
      </c>
      <c r="D59" s="21" t="inlineStr">
        <is>
          <t>2167</t>
        </is>
      </c>
      <c r="E59" s="21" t="inlineStr">
        <is>
          <t>T2</t>
        </is>
      </c>
      <c r="F59" s="69" t="n">
        <v>50</v>
      </c>
      <c r="G59" s="69" t="n">
        <v>19</v>
      </c>
      <c r="H59" s="69" t="n">
        <v>22.58</v>
      </c>
      <c r="I59" s="69" t="n">
        <v>31</v>
      </c>
      <c r="J59" s="69" t="n">
        <v>5</v>
      </c>
      <c r="K59" s="69" t="n">
        <v>0</v>
      </c>
      <c r="L59" s="69" t="n">
        <v>0</v>
      </c>
      <c r="M59" s="69" t="n">
        <v>0</v>
      </c>
      <c r="N59" s="69">
        <f>F59+I59+J59+K59+L59+M59</f>
        <v/>
      </c>
      <c r="O59" s="69" t="inlineStr">
        <is>
          <t>C</t>
        </is>
      </c>
      <c r="P59" s="70" t="inlineStr">
        <is>
          <t>产品上负责并完成统一平台542-F01需求开发。负责统一平台542-F01版本syslog发送过滤相关需求的设计、研发工作。完成达梦数据库0模式适配、管理平台登录、图纸扫描等需求开发。同时支持治理产品线gitLab需求开发以及支持ndlp542-F02、dlp542-F03联调测试问题支持。工作认真负责，整体质量好。</t>
        </is>
      </c>
      <c r="Q59" s="69" t="n">
        <v>19</v>
      </c>
      <c r="R59" s="69" t="n">
        <v>152</v>
      </c>
      <c r="S59" s="69" t="n">
        <v>149.43</v>
      </c>
      <c r="T59" s="69" t="n">
        <v>141.4</v>
      </c>
      <c r="U59" s="69" t="n">
        <v>0</v>
      </c>
      <c r="V59" s="69" t="n">
        <v>1</v>
      </c>
    </row>
    <row r="60" ht="118" customHeight="1" s="80">
      <c r="A60" s="17" t="inlineStr">
        <is>
          <t>数据安全治理产品线</t>
        </is>
      </c>
      <c r="B60" s="105" t="n"/>
      <c r="C60" s="21" t="inlineStr">
        <is>
          <t>杨帅</t>
        </is>
      </c>
      <c r="D60" s="21" t="inlineStr">
        <is>
          <t>1963</t>
        </is>
      </c>
      <c r="E60" s="21" t="inlineStr">
        <is>
          <t>T3</t>
        </is>
      </c>
      <c r="F60" s="69" t="n">
        <v>50</v>
      </c>
      <c r="G60" s="69" t="n">
        <v>22.8</v>
      </c>
      <c r="H60" s="69" t="n">
        <v>29</v>
      </c>
      <c r="I60" s="69" t="n">
        <v>31</v>
      </c>
      <c r="J60" s="69" t="n">
        <v>5</v>
      </c>
      <c r="K60" s="69" t="n">
        <v>0</v>
      </c>
      <c r="L60" s="69" t="n">
        <v>0</v>
      </c>
      <c r="M60" s="69" t="n">
        <v>0</v>
      </c>
      <c r="N60" s="69">
        <f>F60+I60+J60+K60+L60+M60</f>
        <v/>
      </c>
      <c r="O60" s="69" t="inlineStr">
        <is>
          <t>C</t>
        </is>
      </c>
      <c r="P60" s="70" t="inlineStr">
        <is>
          <t>负责并完成了统一办公平台的多项关键任务，包括个人周报导出与邮件发送功能的开发、表单自定义组件的前端联调、授权管理的老授权问题处理等。处理了演示平台单点登录功能设计、开发、联调上线、用户填写日报问题bug处理以及流程与审批需求核对等，涉及了办公平台的多个业务模块。工作中能够迅速响应并高效完成任务，质量好，效率高。</t>
        </is>
      </c>
      <c r="Q60" s="69" t="n">
        <v>19</v>
      </c>
      <c r="R60" s="69" t="n">
        <v>152</v>
      </c>
      <c r="S60" s="69" t="n">
        <v>140.48</v>
      </c>
      <c r="T60" s="69" t="n">
        <v>144</v>
      </c>
      <c r="U60" s="69" t="n">
        <v>0</v>
      </c>
      <c r="V60" s="69" t="n">
        <v>0</v>
      </c>
    </row>
    <row r="61" ht="101" customHeight="1" s="80">
      <c r="A61" s="17" t="inlineStr">
        <is>
          <t>数据安全治理产品线</t>
        </is>
      </c>
      <c r="B61" s="105" t="n"/>
      <c r="C61" s="21" t="inlineStr">
        <is>
          <t>李刚</t>
        </is>
      </c>
      <c r="D61" s="21" t="inlineStr">
        <is>
          <t>1567</t>
        </is>
      </c>
      <c r="E61" s="21" t="inlineStr">
        <is>
          <t>T5</t>
        </is>
      </c>
      <c r="F61" s="69" t="n">
        <v>50</v>
      </c>
      <c r="G61" s="69" t="n">
        <v>30.4</v>
      </c>
      <c r="H61" s="69" t="n">
        <v>33.13</v>
      </c>
      <c r="I61" s="69" t="n">
        <v>30</v>
      </c>
      <c r="J61" s="69" t="n">
        <v>5</v>
      </c>
      <c r="K61" s="69" t="n">
        <v>0</v>
      </c>
      <c r="L61" s="69" t="n">
        <v>0</v>
      </c>
      <c r="M61" s="69" t="n">
        <v>0</v>
      </c>
      <c r="N61" s="69">
        <f>F61+I61+J61+K61+L61+M61</f>
        <v/>
      </c>
      <c r="O61" s="69" t="inlineStr">
        <is>
          <t>C</t>
        </is>
      </c>
      <c r="P61" s="70" t="inlineStr">
        <is>
          <t>产品上负责运维3.1版本的需求开发设计工作，主要负责并完成了docker系统日志分割调研及开发，应用监控模块相关需求的设计开发、巡检报告文档库的调研设计开发等工作，同时完成了产品中的go协程优化。负责并完成运维3.0F03 SFTP适配修改以及shm_size参数调研支持工作。工作认真，整体质量好。</t>
        </is>
      </c>
      <c r="Q61" s="69" t="n">
        <v>19</v>
      </c>
      <c r="R61" s="69" t="n">
        <v>152</v>
      </c>
      <c r="S61" s="69" t="n">
        <v>165.95</v>
      </c>
      <c r="T61" s="69" t="n">
        <v>152</v>
      </c>
      <c r="U61" s="69" t="n">
        <v>0</v>
      </c>
      <c r="V61" s="69" t="n">
        <v>0</v>
      </c>
    </row>
    <row r="62" ht="168" customHeight="1" s="80">
      <c r="A62" s="22" t="n"/>
      <c r="B62" s="105" t="n"/>
      <c r="C62" s="21" t="inlineStr">
        <is>
          <t>李凡</t>
        </is>
      </c>
      <c r="D62" s="21" t="inlineStr">
        <is>
          <t>1775</t>
        </is>
      </c>
      <c r="E62" s="21" t="inlineStr">
        <is>
          <t>T7</t>
        </is>
      </c>
      <c r="F62" s="69" t="n">
        <v>50</v>
      </c>
      <c r="G62" s="69" t="n">
        <v>41.8</v>
      </c>
      <c r="H62" s="69" t="n">
        <v>42.15</v>
      </c>
      <c r="I62" s="69" t="n">
        <v>30</v>
      </c>
      <c r="J62" s="69" t="n">
        <v>7</v>
      </c>
      <c r="K62" s="69" t="n">
        <v>0</v>
      </c>
      <c r="L62" s="69" t="n">
        <v>0</v>
      </c>
      <c r="M62" s="69" t="n">
        <v>0</v>
      </c>
      <c r="N62" s="69">
        <f>F62+I62+J62+K62+L62+M62</f>
        <v/>
      </c>
      <c r="O62" s="66" t="inlineStr">
        <is>
          <t>C+</t>
        </is>
      </c>
      <c r="P62" s="70" t="inlineStr">
        <is>
          <t>产品上负责运维平台、统一平台的日常研发管理工作。完成运维3.0F02、统一平台542F01、F02版本支持处理。主要对接各个产品需求设计、问题处理。运维3.2需求整体设计。项目上支持中移、河南省公安厅操作系统适配、长安银河主备问题切换支持、移动警务国密问题处理、国信、九江、国寿海外、苏州银行、浦发卡中心、银行证券等项目支持。工作认真负责，接手统一平台后能够快速的熟悉并了解统一平台的整体代码结构和业务，快速上手，支持并保证了终端、ndlp、治理等多个业务线产品版本的交付工作。综合评价C+。</t>
        </is>
      </c>
      <c r="Q62" s="69" t="n">
        <v>19</v>
      </c>
      <c r="R62" s="69" t="n">
        <v>152</v>
      </c>
      <c r="S62" s="69" t="n">
        <v>129.1</v>
      </c>
      <c r="T62" s="69" t="n">
        <v>133.5</v>
      </c>
      <c r="U62" s="69" t="n">
        <v>0</v>
      </c>
      <c r="V62" s="69" t="n">
        <v>0</v>
      </c>
    </row>
    <row r="63" ht="118" customHeight="1" s="80">
      <c r="A63" s="22" t="n"/>
      <c r="B63" s="105" t="n"/>
      <c r="C63" s="21" t="inlineStr">
        <is>
          <t>靖哲</t>
        </is>
      </c>
      <c r="D63" s="21" t="inlineStr">
        <is>
          <t>1438</t>
        </is>
      </c>
      <c r="E63" s="21" t="inlineStr">
        <is>
          <t>T6</t>
        </is>
      </c>
      <c r="F63" s="69" t="n">
        <v>50</v>
      </c>
      <c r="G63" s="69" t="n">
        <v>34.2</v>
      </c>
      <c r="H63" s="69" t="n">
        <v>34.21</v>
      </c>
      <c r="I63" s="69" t="n">
        <v>30</v>
      </c>
      <c r="J63" s="69" t="n">
        <v>5</v>
      </c>
      <c r="K63" s="69" t="n">
        <v>0</v>
      </c>
      <c r="L63" s="69" t="n">
        <v>0</v>
      </c>
      <c r="M63" s="69" t="n">
        <v>0</v>
      </c>
      <c r="N63" s="69">
        <f>F63+I63+J63+K63+L63+M63</f>
        <v/>
      </c>
      <c r="O63" s="69" t="inlineStr">
        <is>
          <t>C</t>
        </is>
      </c>
      <c r="P63" s="70" t="inlineStr">
        <is>
          <t>负责统一平台和终端项目的任务分配及日常管理。负责并完成了中交一公局漏洞修复、安盟LC现场支持等关键任务的进展。解决了上海银行生产审批问题，提升了系统稳定性。完成了浦发插件功能的改造与优化，包括JDK版本升级、插件化加载改造、S3存储对接等，提升了系统的兼容性，确保了项目需求和问题的及时反馈与解决，认真负责，效率高。</t>
        </is>
      </c>
      <c r="Q63" s="69" t="n">
        <v>19</v>
      </c>
      <c r="R63" s="69" t="n">
        <v>152</v>
      </c>
      <c r="S63" s="69" t="n">
        <v>153.88</v>
      </c>
      <c r="T63" s="69" t="n">
        <v>156.6</v>
      </c>
      <c r="U63" s="69" t="n">
        <v>0</v>
      </c>
      <c r="V63" s="69" t="n">
        <v>0</v>
      </c>
    </row>
    <row r="64" ht="118" customHeight="1" s="80">
      <c r="A64" s="22" t="n"/>
      <c r="B64" s="106" t="n"/>
      <c r="C64" s="21" t="inlineStr">
        <is>
          <t>刘姿阳</t>
        </is>
      </c>
      <c r="D64" s="21" t="n">
        <v>2050</v>
      </c>
      <c r="E64" s="21" t="inlineStr">
        <is>
          <t>T7</t>
        </is>
      </c>
      <c r="F64" s="69" t="n">
        <v>50</v>
      </c>
      <c r="G64" s="69" t="n">
        <v>41.8</v>
      </c>
      <c r="H64" s="69" t="n">
        <v>0</v>
      </c>
      <c r="I64" s="69" t="n">
        <v>15</v>
      </c>
      <c r="J64" s="69" t="n">
        <v>5</v>
      </c>
      <c r="K64" s="69" t="n">
        <v>0</v>
      </c>
      <c r="L64" s="69" t="n">
        <v>0</v>
      </c>
      <c r="M64" s="69" t="n">
        <v>0</v>
      </c>
      <c r="N64" s="69">
        <f>F64+I64+J64+K64+L64+M64</f>
        <v/>
      </c>
      <c r="O64" s="66" t="inlineStr">
        <is>
          <t>D</t>
        </is>
      </c>
      <c r="P64" s="71" t="inlineStr">
        <is>
          <t>本月主要负责数据库脱敏产品开发及项目支持工作。负责国防科大项目现场测试支持&amp;项目问题修复、项目升级（修复项目问题：3个，项目升级：1次），负责脱敏系统安盟项目测试支持、Dm0模式适配及测试、hana、redis数据库适配代码合并、datax redis集群模式适配等工作。bug修改效率较低，redis适配效率低，整体思路和逻辑需要提升，综合评价D。</t>
        </is>
      </c>
      <c r="Q64" s="69" t="n">
        <v>19</v>
      </c>
      <c r="R64" s="69" t="n">
        <v>152</v>
      </c>
      <c r="S64" s="69" t="inlineStr">
        <is>
          <t>-</t>
        </is>
      </c>
      <c r="T64" s="69" t="inlineStr">
        <is>
          <t>-</t>
        </is>
      </c>
      <c r="U64" s="69" t="n">
        <v>0</v>
      </c>
      <c r="V64" s="69" t="n">
        <v>0</v>
      </c>
    </row>
    <row r="65">
      <c r="A65" s="22" t="n"/>
      <c r="C65" s="22" t="n"/>
      <c r="D65" s="22" t="n"/>
      <c r="E65" s="22" t="n"/>
      <c r="O65" s="2" t="n"/>
    </row>
    <row r="66">
      <c r="A66" s="22" t="n"/>
      <c r="C66" s="22" t="n"/>
      <c r="D66" s="22" t="n"/>
      <c r="E66" s="22" t="n"/>
      <c r="O66" s="2" t="n"/>
    </row>
    <row r="67">
      <c r="A67" s="22" t="n"/>
      <c r="C67" s="22" t="n"/>
      <c r="D67" s="22" t="n"/>
      <c r="E67" s="22" t="n"/>
      <c r="O67" s="2" t="n"/>
    </row>
    <row r="68">
      <c r="A68" s="22" t="n"/>
      <c r="C68" s="22" t="n"/>
      <c r="D68" s="22" t="n"/>
      <c r="E68" s="22" t="n"/>
      <c r="O68" s="2" t="n"/>
    </row>
    <row r="69">
      <c r="A69" s="22" t="n"/>
      <c r="C69" s="22" t="n"/>
      <c r="D69" s="22" t="n"/>
      <c r="E69" s="22" t="n"/>
      <c r="O69" s="2" t="n"/>
    </row>
    <row r="70">
      <c r="A70" s="22" t="n"/>
      <c r="C70" s="22" t="n"/>
      <c r="D70" s="22" t="n"/>
      <c r="E70" s="22" t="n"/>
      <c r="O70" s="2" t="n"/>
    </row>
    <row r="71">
      <c r="A71" s="22" t="n"/>
      <c r="C71" s="22" t="n"/>
      <c r="D71" s="22" t="n"/>
      <c r="E71" s="22" t="n"/>
      <c r="O71" s="2" t="n"/>
    </row>
    <row r="72">
      <c r="C72" s="22" t="n"/>
      <c r="D72" s="22" t="n"/>
      <c r="E72" s="22" t="n"/>
      <c r="O72" s="2" t="n"/>
    </row>
    <row r="73">
      <c r="D73" s="3" t="n"/>
      <c r="E73" s="3" t="n"/>
      <c r="F73" s="3" t="n"/>
      <c r="G73" s="3" t="n"/>
      <c r="H73" s="3" t="n"/>
      <c r="I73" s="3" t="n"/>
      <c r="J73" s="3" t="n"/>
      <c r="K73" s="3" t="n"/>
      <c r="L73" s="3" t="n"/>
      <c r="M73" s="3" t="n"/>
      <c r="N73" s="3" t="n"/>
      <c r="P73" s="3" t="n"/>
    </row>
  </sheetData>
  <mergeCells count="19">
    <mergeCell ref="B27:B28"/>
    <mergeCell ref="B12:B26"/>
    <mergeCell ref="J1:K1"/>
    <mergeCell ref="C1:C2"/>
    <mergeCell ref="E1:E2"/>
    <mergeCell ref="O1:O2"/>
    <mergeCell ref="Q1:V1"/>
    <mergeCell ref="B1:B2"/>
    <mergeCell ref="B29:B34"/>
    <mergeCell ref="G1:I1"/>
    <mergeCell ref="N1:N2"/>
    <mergeCell ref="L1:M1"/>
    <mergeCell ref="B35:B49"/>
    <mergeCell ref="B3:B11"/>
    <mergeCell ref="D1:D2"/>
    <mergeCell ref="F1:F2"/>
    <mergeCell ref="P1:P2"/>
    <mergeCell ref="B50:B64"/>
    <mergeCell ref="A1:A2"/>
  </mergeCells>
  <dataValidations count="1">
    <dataValidation sqref="D47:D48" showDropDown="0" showInputMessage="1" showErrorMessage="1" allowBlank="1" errorTitle="错误" error="重复输入" type="custom">
      <formula1>COUNTIF($B$1:$B$66,$B47)=1</formula1>
    </dataValidation>
  </dataValidations>
  <pageMargins left="0.700787401574803" right="0.700787401574803" top="0.751968503937008" bottom="0.751968503937008"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andrew</dc:creator>
  <dcterms:created xsi:type="dcterms:W3CDTF">2024-07-06T08:11:00Z</dcterms:created>
  <dcterms:modified xsi:type="dcterms:W3CDTF">2025-05-20T05:02:58Z</dcterms:modified>
  <cp:lastModifiedBy>安鹏</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E2B0DC6C695EE9E1F60BAB67B8CBB071_43</vt:lpwstr>
  </property>
  <property name="KSOProductBuildVer" fmtid="{D5CDD505-2E9C-101B-9397-08002B2CF9AE}" pid="3">
    <vt:lpwstr>2052-6.15.1.8935</vt:lpwstr>
  </property>
  <property name="WondersoftTag" fmtid="{D5CDD505-2E9C-101B-9397-08002B2CF9AE}" pid="4">
    <vt:lpwstr>7C64E934-EAE5-40F8-A79B-BACA035E4408#0#c7d44f8e-4b35-103c-8e4c-05a31dc8aabf##0</vt:lpwstr>
  </property>
</Properties>
</file>